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10Alytics\SDA\EXCEL\"/>
    </mc:Choice>
  </mc:AlternateContent>
  <xr:revisionPtr revIDLastSave="0" documentId="13_ncr:1_{5F012232-51A5-43D1-9D6D-70499EB67D3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atients" sheetId="1" r:id="rId1"/>
    <sheet name="Hospital_Visits" sheetId="2" r:id="rId2"/>
    <sheet name="Financial" sheetId="3" r:id="rId3"/>
    <sheet name="Medical_Staff" sheetId="4" r:id="rId4"/>
    <sheet name="Emergency_ICU" sheetId="5" r:id="rId5"/>
    <sheet name="Master Sheet" sheetId="7" r:id="rId6"/>
    <sheet name="Pivot Chart" sheetId="8" r:id="rId7"/>
  </sheets>
  <definedNames>
    <definedName name="_xlnm._FilterDatabase" localSheetId="1" hidden="1">Hospital_Visits!$A$1:$K$3001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P2" i="7"/>
  <c r="S2" i="7" s="1"/>
  <c r="P3" i="7"/>
  <c r="S3" i="7" s="1"/>
  <c r="P4" i="7"/>
  <c r="S4" i="7" s="1"/>
  <c r="P5" i="7"/>
  <c r="S5" i="7" s="1"/>
  <c r="P6" i="7"/>
  <c r="S6" i="7" s="1"/>
  <c r="P7" i="7"/>
  <c r="S7" i="7" s="1"/>
  <c r="P8" i="7"/>
  <c r="S8" i="7" s="1"/>
  <c r="P9" i="7"/>
  <c r="S9" i="7" s="1"/>
  <c r="P10" i="7"/>
  <c r="S10" i="7" s="1"/>
  <c r="P11" i="7"/>
  <c r="S11" i="7" s="1"/>
  <c r="P12" i="7"/>
  <c r="S12" i="7" s="1"/>
  <c r="P13" i="7"/>
  <c r="S13" i="7" s="1"/>
  <c r="P14" i="7"/>
  <c r="S14" i="7" s="1"/>
  <c r="P15" i="7"/>
  <c r="S15" i="7" s="1"/>
  <c r="P16" i="7"/>
  <c r="S16" i="7" s="1"/>
  <c r="P17" i="7"/>
  <c r="S17" i="7" s="1"/>
  <c r="P18" i="7"/>
  <c r="S18" i="7" s="1"/>
  <c r="P19" i="7"/>
  <c r="S19" i="7" s="1"/>
  <c r="P20" i="7"/>
  <c r="S20" i="7" s="1"/>
  <c r="P21" i="7"/>
  <c r="S21" i="7" s="1"/>
  <c r="P22" i="7"/>
  <c r="S22" i="7" s="1"/>
  <c r="P23" i="7"/>
  <c r="S23" i="7" s="1"/>
  <c r="P24" i="7"/>
  <c r="S24" i="7" s="1"/>
  <c r="P25" i="7"/>
  <c r="S25" i="7" s="1"/>
  <c r="P26" i="7"/>
  <c r="S26" i="7" s="1"/>
  <c r="P27" i="7"/>
  <c r="S27" i="7" s="1"/>
  <c r="P28" i="7"/>
  <c r="S28" i="7" s="1"/>
  <c r="P29" i="7"/>
  <c r="S29" i="7" s="1"/>
  <c r="P30" i="7"/>
  <c r="S30" i="7" s="1"/>
  <c r="P31" i="7"/>
  <c r="S31" i="7" s="1"/>
  <c r="P32" i="7"/>
  <c r="S32" i="7" s="1"/>
  <c r="P33" i="7"/>
  <c r="S33" i="7" s="1"/>
  <c r="P34" i="7"/>
  <c r="S34" i="7" s="1"/>
  <c r="P35" i="7"/>
  <c r="S35" i="7" s="1"/>
  <c r="P36" i="7"/>
  <c r="S36" i="7" s="1"/>
  <c r="P37" i="7"/>
  <c r="S37" i="7" s="1"/>
  <c r="P38" i="7"/>
  <c r="S38" i="7" s="1"/>
  <c r="P39" i="7"/>
  <c r="S39" i="7" s="1"/>
  <c r="P40" i="7"/>
  <c r="S40" i="7" s="1"/>
  <c r="P41" i="7"/>
  <c r="S41" i="7" s="1"/>
  <c r="P42" i="7"/>
  <c r="S42" i="7" s="1"/>
  <c r="P43" i="7"/>
  <c r="S43" i="7" s="1"/>
  <c r="P44" i="7"/>
  <c r="S44" i="7" s="1"/>
  <c r="P45" i="7"/>
  <c r="S45" i="7" s="1"/>
  <c r="P46" i="7"/>
  <c r="S46" i="7" s="1"/>
  <c r="P47" i="7"/>
  <c r="S47" i="7" s="1"/>
  <c r="P48" i="7"/>
  <c r="S48" i="7" s="1"/>
  <c r="P49" i="7"/>
  <c r="S49" i="7" s="1"/>
  <c r="P50" i="7"/>
  <c r="S50" i="7" s="1"/>
  <c r="P51" i="7"/>
  <c r="S51" i="7" s="1"/>
  <c r="P52" i="7"/>
  <c r="S52" i="7" s="1"/>
  <c r="P53" i="7"/>
  <c r="S53" i="7" s="1"/>
  <c r="P54" i="7"/>
  <c r="S54" i="7" s="1"/>
  <c r="P55" i="7"/>
  <c r="S55" i="7" s="1"/>
  <c r="P56" i="7"/>
  <c r="S56" i="7" s="1"/>
  <c r="P57" i="7"/>
  <c r="S57" i="7" s="1"/>
  <c r="P58" i="7"/>
  <c r="S58" i="7" s="1"/>
  <c r="P59" i="7"/>
  <c r="S59" i="7" s="1"/>
  <c r="P60" i="7"/>
  <c r="S60" i="7" s="1"/>
  <c r="P61" i="7"/>
  <c r="S61" i="7" s="1"/>
  <c r="P62" i="7"/>
  <c r="S62" i="7" s="1"/>
  <c r="P63" i="7"/>
  <c r="S63" i="7" s="1"/>
  <c r="P64" i="7"/>
  <c r="S64" i="7" s="1"/>
  <c r="P65" i="7"/>
  <c r="S65" i="7" s="1"/>
  <c r="P66" i="7"/>
  <c r="S66" i="7" s="1"/>
  <c r="P67" i="7"/>
  <c r="S67" i="7" s="1"/>
  <c r="P68" i="7"/>
  <c r="S68" i="7" s="1"/>
  <c r="P69" i="7"/>
  <c r="S69" i="7" s="1"/>
  <c r="P70" i="7"/>
  <c r="S70" i="7" s="1"/>
  <c r="P71" i="7"/>
  <c r="S71" i="7" s="1"/>
  <c r="P72" i="7"/>
  <c r="S72" i="7" s="1"/>
  <c r="P73" i="7"/>
  <c r="S73" i="7" s="1"/>
  <c r="P74" i="7"/>
  <c r="S74" i="7" s="1"/>
  <c r="P75" i="7"/>
  <c r="S75" i="7" s="1"/>
  <c r="P76" i="7"/>
  <c r="S76" i="7" s="1"/>
  <c r="P77" i="7"/>
  <c r="S77" i="7" s="1"/>
  <c r="P78" i="7"/>
  <c r="S78" i="7" s="1"/>
  <c r="P79" i="7"/>
  <c r="S79" i="7" s="1"/>
  <c r="P80" i="7"/>
  <c r="S80" i="7" s="1"/>
  <c r="P81" i="7"/>
  <c r="S81" i="7" s="1"/>
  <c r="P82" i="7"/>
  <c r="S82" i="7" s="1"/>
  <c r="P83" i="7"/>
  <c r="S83" i="7" s="1"/>
  <c r="P84" i="7"/>
  <c r="S84" i="7" s="1"/>
  <c r="P85" i="7"/>
  <c r="S85" i="7" s="1"/>
  <c r="P86" i="7"/>
  <c r="S86" i="7" s="1"/>
  <c r="P87" i="7"/>
  <c r="S87" i="7" s="1"/>
  <c r="P88" i="7"/>
  <c r="S88" i="7" s="1"/>
  <c r="P89" i="7"/>
  <c r="S89" i="7" s="1"/>
  <c r="P90" i="7"/>
  <c r="S90" i="7" s="1"/>
  <c r="P91" i="7"/>
  <c r="S91" i="7" s="1"/>
  <c r="P92" i="7"/>
  <c r="S92" i="7" s="1"/>
  <c r="P93" i="7"/>
  <c r="S93" i="7" s="1"/>
  <c r="P94" i="7"/>
  <c r="S94" i="7" s="1"/>
  <c r="P95" i="7"/>
  <c r="S95" i="7" s="1"/>
  <c r="P96" i="7"/>
  <c r="S96" i="7" s="1"/>
  <c r="P97" i="7"/>
  <c r="S97" i="7" s="1"/>
  <c r="P98" i="7"/>
  <c r="S98" i="7" s="1"/>
  <c r="P99" i="7"/>
  <c r="S99" i="7" s="1"/>
  <c r="P100" i="7"/>
  <c r="S100" i="7" s="1"/>
  <c r="P101" i="7"/>
  <c r="S101" i="7" s="1"/>
  <c r="P102" i="7"/>
  <c r="S102" i="7" s="1"/>
  <c r="P103" i="7"/>
  <c r="S103" i="7" s="1"/>
  <c r="P104" i="7"/>
  <c r="S104" i="7" s="1"/>
  <c r="P105" i="7"/>
  <c r="S105" i="7" s="1"/>
  <c r="P106" i="7"/>
  <c r="S106" i="7" s="1"/>
  <c r="P107" i="7"/>
  <c r="S107" i="7" s="1"/>
  <c r="P108" i="7"/>
  <c r="S108" i="7" s="1"/>
  <c r="P109" i="7"/>
  <c r="S109" i="7" s="1"/>
  <c r="P110" i="7"/>
  <c r="S110" i="7" s="1"/>
  <c r="P111" i="7"/>
  <c r="S111" i="7" s="1"/>
  <c r="P112" i="7"/>
  <c r="S112" i="7" s="1"/>
  <c r="P113" i="7"/>
  <c r="S113" i="7" s="1"/>
  <c r="P114" i="7"/>
  <c r="S114" i="7" s="1"/>
  <c r="P115" i="7"/>
  <c r="S115" i="7" s="1"/>
  <c r="P116" i="7"/>
  <c r="S116" i="7" s="1"/>
  <c r="P117" i="7"/>
  <c r="S117" i="7" s="1"/>
  <c r="P118" i="7"/>
  <c r="S118" i="7" s="1"/>
  <c r="P119" i="7"/>
  <c r="S119" i="7" s="1"/>
  <c r="P120" i="7"/>
  <c r="S120" i="7" s="1"/>
  <c r="P121" i="7"/>
  <c r="S121" i="7" s="1"/>
  <c r="P122" i="7"/>
  <c r="S122" i="7" s="1"/>
  <c r="P123" i="7"/>
  <c r="S123" i="7" s="1"/>
  <c r="P124" i="7"/>
  <c r="S124" i="7" s="1"/>
  <c r="P125" i="7"/>
  <c r="S125" i="7" s="1"/>
  <c r="P126" i="7"/>
  <c r="S126" i="7" s="1"/>
  <c r="P127" i="7"/>
  <c r="S127" i="7" s="1"/>
  <c r="P128" i="7"/>
  <c r="S128" i="7" s="1"/>
  <c r="P129" i="7"/>
  <c r="S129" i="7" s="1"/>
  <c r="P130" i="7"/>
  <c r="S130" i="7" s="1"/>
  <c r="P131" i="7"/>
  <c r="S131" i="7" s="1"/>
  <c r="P132" i="7"/>
  <c r="S132" i="7" s="1"/>
  <c r="P133" i="7"/>
  <c r="S133" i="7" s="1"/>
  <c r="P134" i="7"/>
  <c r="S134" i="7" s="1"/>
  <c r="P135" i="7"/>
  <c r="S135" i="7" s="1"/>
  <c r="P136" i="7"/>
  <c r="S136" i="7" s="1"/>
  <c r="P137" i="7"/>
  <c r="S137" i="7" s="1"/>
  <c r="P138" i="7"/>
  <c r="S138" i="7" s="1"/>
  <c r="P139" i="7"/>
  <c r="S139" i="7" s="1"/>
  <c r="P140" i="7"/>
  <c r="S140" i="7" s="1"/>
  <c r="P141" i="7"/>
  <c r="S141" i="7" s="1"/>
  <c r="P142" i="7"/>
  <c r="S142" i="7" s="1"/>
  <c r="P143" i="7"/>
  <c r="S143" i="7" s="1"/>
  <c r="P144" i="7"/>
  <c r="S144" i="7" s="1"/>
  <c r="P145" i="7"/>
  <c r="S145" i="7" s="1"/>
  <c r="P146" i="7"/>
  <c r="S146" i="7" s="1"/>
  <c r="P147" i="7"/>
  <c r="S147" i="7" s="1"/>
  <c r="P148" i="7"/>
  <c r="S148" i="7" s="1"/>
  <c r="P149" i="7"/>
  <c r="S149" i="7" s="1"/>
  <c r="P150" i="7"/>
  <c r="S150" i="7" s="1"/>
  <c r="P151" i="7"/>
  <c r="S151" i="7" s="1"/>
  <c r="P152" i="7"/>
  <c r="S152" i="7" s="1"/>
  <c r="P153" i="7"/>
  <c r="S153" i="7" s="1"/>
  <c r="P154" i="7"/>
  <c r="S154" i="7" s="1"/>
  <c r="P155" i="7"/>
  <c r="S155" i="7" s="1"/>
  <c r="P156" i="7"/>
  <c r="S156" i="7" s="1"/>
  <c r="P157" i="7"/>
  <c r="S157" i="7" s="1"/>
  <c r="P158" i="7"/>
  <c r="S158" i="7" s="1"/>
  <c r="P159" i="7"/>
  <c r="S159" i="7" s="1"/>
  <c r="P160" i="7"/>
  <c r="S160" i="7" s="1"/>
  <c r="P161" i="7"/>
  <c r="S161" i="7" s="1"/>
  <c r="P162" i="7"/>
  <c r="S162" i="7" s="1"/>
  <c r="P163" i="7"/>
  <c r="S163" i="7" s="1"/>
  <c r="P164" i="7"/>
  <c r="S164" i="7" s="1"/>
  <c r="P165" i="7"/>
  <c r="S165" i="7" s="1"/>
  <c r="P166" i="7"/>
  <c r="S166" i="7" s="1"/>
  <c r="P167" i="7"/>
  <c r="S167" i="7" s="1"/>
  <c r="P168" i="7"/>
  <c r="S168" i="7" s="1"/>
  <c r="P169" i="7"/>
  <c r="S169" i="7" s="1"/>
  <c r="P170" i="7"/>
  <c r="S170" i="7" s="1"/>
  <c r="P171" i="7"/>
  <c r="S171" i="7" s="1"/>
  <c r="P172" i="7"/>
  <c r="S172" i="7" s="1"/>
  <c r="P173" i="7"/>
  <c r="S173" i="7" s="1"/>
  <c r="P174" i="7"/>
  <c r="S174" i="7" s="1"/>
  <c r="P175" i="7"/>
  <c r="S175" i="7" s="1"/>
  <c r="P176" i="7"/>
  <c r="S176" i="7" s="1"/>
  <c r="P177" i="7"/>
  <c r="S177" i="7" s="1"/>
  <c r="P178" i="7"/>
  <c r="S178" i="7" s="1"/>
  <c r="P179" i="7"/>
  <c r="S179" i="7" s="1"/>
  <c r="P180" i="7"/>
  <c r="S180" i="7" s="1"/>
  <c r="P181" i="7"/>
  <c r="S181" i="7" s="1"/>
  <c r="P182" i="7"/>
  <c r="S182" i="7" s="1"/>
  <c r="P183" i="7"/>
  <c r="S183" i="7" s="1"/>
  <c r="P184" i="7"/>
  <c r="S184" i="7" s="1"/>
  <c r="P185" i="7"/>
  <c r="S185" i="7" s="1"/>
  <c r="P186" i="7"/>
  <c r="S186" i="7" s="1"/>
  <c r="P187" i="7"/>
  <c r="S187" i="7" s="1"/>
  <c r="P188" i="7"/>
  <c r="S188" i="7" s="1"/>
  <c r="P189" i="7"/>
  <c r="S189" i="7" s="1"/>
  <c r="P190" i="7"/>
  <c r="S190" i="7" s="1"/>
  <c r="P191" i="7"/>
  <c r="S191" i="7" s="1"/>
  <c r="P192" i="7"/>
  <c r="S192" i="7" s="1"/>
  <c r="P193" i="7"/>
  <c r="S193" i="7" s="1"/>
  <c r="P194" i="7"/>
  <c r="S194" i="7" s="1"/>
  <c r="P195" i="7"/>
  <c r="S195" i="7" s="1"/>
  <c r="P196" i="7"/>
  <c r="S196" i="7" s="1"/>
  <c r="P197" i="7"/>
  <c r="S197" i="7" s="1"/>
  <c r="P198" i="7"/>
  <c r="S198" i="7" s="1"/>
  <c r="P199" i="7"/>
  <c r="S199" i="7" s="1"/>
  <c r="P200" i="7"/>
  <c r="S200" i="7" s="1"/>
  <c r="P201" i="7"/>
  <c r="S201" i="7" s="1"/>
  <c r="P202" i="7"/>
  <c r="S202" i="7" s="1"/>
  <c r="P203" i="7"/>
  <c r="S203" i="7" s="1"/>
  <c r="P204" i="7"/>
  <c r="S204" i="7" s="1"/>
  <c r="P205" i="7"/>
  <c r="S205" i="7" s="1"/>
  <c r="P206" i="7"/>
  <c r="S206" i="7" s="1"/>
  <c r="P207" i="7"/>
  <c r="S207" i="7" s="1"/>
  <c r="P208" i="7"/>
  <c r="S208" i="7" s="1"/>
  <c r="P209" i="7"/>
  <c r="S209" i="7" s="1"/>
  <c r="P210" i="7"/>
  <c r="S210" i="7" s="1"/>
  <c r="P211" i="7"/>
  <c r="S211" i="7" s="1"/>
  <c r="P212" i="7"/>
  <c r="S212" i="7" s="1"/>
  <c r="P213" i="7"/>
  <c r="S213" i="7" s="1"/>
  <c r="P214" i="7"/>
  <c r="S214" i="7" s="1"/>
  <c r="P215" i="7"/>
  <c r="S215" i="7" s="1"/>
  <c r="P216" i="7"/>
  <c r="S216" i="7" s="1"/>
  <c r="P217" i="7"/>
  <c r="S217" i="7" s="1"/>
  <c r="P218" i="7"/>
  <c r="S218" i="7" s="1"/>
  <c r="P219" i="7"/>
  <c r="S219" i="7" s="1"/>
  <c r="P220" i="7"/>
  <c r="S220" i="7" s="1"/>
  <c r="P221" i="7"/>
  <c r="S221" i="7" s="1"/>
  <c r="P222" i="7"/>
  <c r="S222" i="7" s="1"/>
  <c r="P223" i="7"/>
  <c r="S223" i="7" s="1"/>
  <c r="P224" i="7"/>
  <c r="S224" i="7" s="1"/>
  <c r="P225" i="7"/>
  <c r="S225" i="7" s="1"/>
  <c r="P226" i="7"/>
  <c r="S226" i="7" s="1"/>
  <c r="P227" i="7"/>
  <c r="S227" i="7" s="1"/>
  <c r="P228" i="7"/>
  <c r="S228" i="7" s="1"/>
  <c r="P229" i="7"/>
  <c r="S229" i="7" s="1"/>
  <c r="P230" i="7"/>
  <c r="S230" i="7" s="1"/>
  <c r="P231" i="7"/>
  <c r="S231" i="7" s="1"/>
  <c r="P232" i="7"/>
  <c r="S232" i="7" s="1"/>
  <c r="P233" i="7"/>
  <c r="S233" i="7" s="1"/>
  <c r="P234" i="7"/>
  <c r="S234" i="7" s="1"/>
  <c r="P235" i="7"/>
  <c r="S235" i="7" s="1"/>
  <c r="P236" i="7"/>
  <c r="S236" i="7" s="1"/>
  <c r="P237" i="7"/>
  <c r="S237" i="7" s="1"/>
  <c r="P238" i="7"/>
  <c r="S238" i="7" s="1"/>
  <c r="P239" i="7"/>
  <c r="S239" i="7" s="1"/>
  <c r="P240" i="7"/>
  <c r="S240" i="7" s="1"/>
  <c r="P241" i="7"/>
  <c r="S241" i="7" s="1"/>
  <c r="P242" i="7"/>
  <c r="S242" i="7" s="1"/>
  <c r="P243" i="7"/>
  <c r="S243" i="7" s="1"/>
  <c r="P244" i="7"/>
  <c r="S244" i="7" s="1"/>
  <c r="P245" i="7"/>
  <c r="S245" i="7" s="1"/>
  <c r="P246" i="7"/>
  <c r="S246" i="7" s="1"/>
  <c r="P247" i="7"/>
  <c r="S247" i="7" s="1"/>
  <c r="P248" i="7"/>
  <c r="S248" i="7" s="1"/>
  <c r="P249" i="7"/>
  <c r="S249" i="7" s="1"/>
  <c r="P250" i="7"/>
  <c r="S250" i="7" s="1"/>
  <c r="P251" i="7"/>
  <c r="S251" i="7" s="1"/>
  <c r="P252" i="7"/>
  <c r="S252" i="7" s="1"/>
  <c r="P253" i="7"/>
  <c r="S253" i="7" s="1"/>
  <c r="P254" i="7"/>
  <c r="S254" i="7" s="1"/>
  <c r="P255" i="7"/>
  <c r="S255" i="7" s="1"/>
  <c r="P256" i="7"/>
  <c r="S256" i="7" s="1"/>
  <c r="P257" i="7"/>
  <c r="S257" i="7" s="1"/>
  <c r="P258" i="7"/>
  <c r="S258" i="7" s="1"/>
  <c r="P259" i="7"/>
  <c r="S259" i="7" s="1"/>
  <c r="P260" i="7"/>
  <c r="S260" i="7" s="1"/>
  <c r="P261" i="7"/>
  <c r="S261" i="7" s="1"/>
  <c r="P262" i="7"/>
  <c r="S262" i="7" s="1"/>
  <c r="P263" i="7"/>
  <c r="S263" i="7" s="1"/>
  <c r="P264" i="7"/>
  <c r="S264" i="7" s="1"/>
  <c r="P265" i="7"/>
  <c r="S265" i="7" s="1"/>
  <c r="P266" i="7"/>
  <c r="S266" i="7" s="1"/>
  <c r="P267" i="7"/>
  <c r="S267" i="7" s="1"/>
  <c r="P268" i="7"/>
  <c r="S268" i="7" s="1"/>
  <c r="P269" i="7"/>
  <c r="S269" i="7" s="1"/>
  <c r="P270" i="7"/>
  <c r="S270" i="7" s="1"/>
  <c r="P271" i="7"/>
  <c r="S271" i="7" s="1"/>
  <c r="P272" i="7"/>
  <c r="S272" i="7" s="1"/>
  <c r="P273" i="7"/>
  <c r="S273" i="7" s="1"/>
  <c r="P274" i="7"/>
  <c r="S274" i="7" s="1"/>
  <c r="P275" i="7"/>
  <c r="S275" i="7" s="1"/>
  <c r="P276" i="7"/>
  <c r="S276" i="7" s="1"/>
  <c r="P277" i="7"/>
  <c r="S277" i="7" s="1"/>
  <c r="P278" i="7"/>
  <c r="S278" i="7" s="1"/>
  <c r="P279" i="7"/>
  <c r="S279" i="7" s="1"/>
  <c r="P280" i="7"/>
  <c r="S280" i="7" s="1"/>
  <c r="P281" i="7"/>
  <c r="S281" i="7" s="1"/>
  <c r="P282" i="7"/>
  <c r="S282" i="7" s="1"/>
  <c r="P283" i="7"/>
  <c r="S283" i="7" s="1"/>
  <c r="P284" i="7"/>
  <c r="S284" i="7" s="1"/>
  <c r="P285" i="7"/>
  <c r="S285" i="7" s="1"/>
  <c r="P286" i="7"/>
  <c r="S286" i="7" s="1"/>
  <c r="P287" i="7"/>
  <c r="S287" i="7" s="1"/>
  <c r="P288" i="7"/>
  <c r="S288" i="7" s="1"/>
  <c r="P289" i="7"/>
  <c r="S289" i="7" s="1"/>
  <c r="P290" i="7"/>
  <c r="S290" i="7" s="1"/>
  <c r="P291" i="7"/>
  <c r="S291" i="7" s="1"/>
  <c r="P292" i="7"/>
  <c r="S292" i="7" s="1"/>
  <c r="P293" i="7"/>
  <c r="S293" i="7" s="1"/>
  <c r="P294" i="7"/>
  <c r="S294" i="7" s="1"/>
  <c r="P295" i="7"/>
  <c r="S295" i="7" s="1"/>
  <c r="P296" i="7"/>
  <c r="S296" i="7" s="1"/>
  <c r="P297" i="7"/>
  <c r="S297" i="7" s="1"/>
  <c r="P298" i="7"/>
  <c r="S298" i="7" s="1"/>
  <c r="P299" i="7"/>
  <c r="S299" i="7" s="1"/>
  <c r="P300" i="7"/>
  <c r="S300" i="7" s="1"/>
  <c r="P301" i="7"/>
  <c r="S301" i="7" s="1"/>
  <c r="P302" i="7"/>
  <c r="S302" i="7" s="1"/>
  <c r="P303" i="7"/>
  <c r="S303" i="7" s="1"/>
  <c r="P304" i="7"/>
  <c r="S304" i="7" s="1"/>
  <c r="P305" i="7"/>
  <c r="S305" i="7" s="1"/>
  <c r="P306" i="7"/>
  <c r="S306" i="7" s="1"/>
  <c r="P307" i="7"/>
  <c r="S307" i="7" s="1"/>
  <c r="P308" i="7"/>
  <c r="S308" i="7" s="1"/>
  <c r="P309" i="7"/>
  <c r="S309" i="7" s="1"/>
  <c r="P310" i="7"/>
  <c r="S310" i="7" s="1"/>
  <c r="P311" i="7"/>
  <c r="S311" i="7" s="1"/>
  <c r="P312" i="7"/>
  <c r="S312" i="7" s="1"/>
  <c r="P313" i="7"/>
  <c r="S313" i="7" s="1"/>
  <c r="P314" i="7"/>
  <c r="S314" i="7" s="1"/>
  <c r="P315" i="7"/>
  <c r="S315" i="7" s="1"/>
  <c r="P316" i="7"/>
  <c r="S316" i="7" s="1"/>
  <c r="P317" i="7"/>
  <c r="S317" i="7" s="1"/>
  <c r="P318" i="7"/>
  <c r="S318" i="7" s="1"/>
  <c r="P319" i="7"/>
  <c r="S319" i="7" s="1"/>
  <c r="P320" i="7"/>
  <c r="S320" i="7" s="1"/>
  <c r="P321" i="7"/>
  <c r="S321" i="7" s="1"/>
  <c r="P322" i="7"/>
  <c r="S322" i="7" s="1"/>
  <c r="P323" i="7"/>
  <c r="S323" i="7" s="1"/>
  <c r="P324" i="7"/>
  <c r="S324" i="7" s="1"/>
  <c r="P325" i="7"/>
  <c r="S325" i="7" s="1"/>
  <c r="P326" i="7"/>
  <c r="S326" i="7" s="1"/>
  <c r="P327" i="7"/>
  <c r="S327" i="7" s="1"/>
  <c r="P328" i="7"/>
  <c r="S328" i="7" s="1"/>
  <c r="P329" i="7"/>
  <c r="S329" i="7" s="1"/>
  <c r="P330" i="7"/>
  <c r="S330" i="7" s="1"/>
  <c r="P331" i="7"/>
  <c r="S331" i="7" s="1"/>
  <c r="P332" i="7"/>
  <c r="S332" i="7" s="1"/>
  <c r="P333" i="7"/>
  <c r="S333" i="7" s="1"/>
  <c r="P334" i="7"/>
  <c r="S334" i="7" s="1"/>
  <c r="P335" i="7"/>
  <c r="S335" i="7" s="1"/>
  <c r="P336" i="7"/>
  <c r="S336" i="7" s="1"/>
  <c r="P337" i="7"/>
  <c r="S337" i="7" s="1"/>
  <c r="P338" i="7"/>
  <c r="S338" i="7" s="1"/>
  <c r="P339" i="7"/>
  <c r="S339" i="7" s="1"/>
  <c r="P340" i="7"/>
  <c r="S340" i="7" s="1"/>
  <c r="P341" i="7"/>
  <c r="S341" i="7" s="1"/>
  <c r="P342" i="7"/>
  <c r="S342" i="7" s="1"/>
  <c r="P343" i="7"/>
  <c r="S343" i="7" s="1"/>
  <c r="P344" i="7"/>
  <c r="S344" i="7" s="1"/>
  <c r="P345" i="7"/>
  <c r="S345" i="7" s="1"/>
  <c r="P346" i="7"/>
  <c r="S346" i="7" s="1"/>
  <c r="P347" i="7"/>
  <c r="S347" i="7" s="1"/>
  <c r="P348" i="7"/>
  <c r="S348" i="7" s="1"/>
  <c r="P349" i="7"/>
  <c r="S349" i="7" s="1"/>
  <c r="P350" i="7"/>
  <c r="S350" i="7" s="1"/>
  <c r="P351" i="7"/>
  <c r="S351" i="7" s="1"/>
  <c r="P352" i="7"/>
  <c r="S352" i="7" s="1"/>
  <c r="P353" i="7"/>
  <c r="S353" i="7" s="1"/>
  <c r="P354" i="7"/>
  <c r="S354" i="7" s="1"/>
  <c r="P355" i="7"/>
  <c r="S355" i="7" s="1"/>
  <c r="P356" i="7"/>
  <c r="S356" i="7" s="1"/>
  <c r="P357" i="7"/>
  <c r="S357" i="7" s="1"/>
  <c r="P358" i="7"/>
  <c r="S358" i="7" s="1"/>
  <c r="P359" i="7"/>
  <c r="S359" i="7" s="1"/>
  <c r="P360" i="7"/>
  <c r="S360" i="7" s="1"/>
  <c r="P361" i="7"/>
  <c r="S361" i="7" s="1"/>
  <c r="P362" i="7"/>
  <c r="S362" i="7" s="1"/>
  <c r="P363" i="7"/>
  <c r="S363" i="7" s="1"/>
  <c r="P364" i="7"/>
  <c r="S364" i="7" s="1"/>
  <c r="P365" i="7"/>
  <c r="S365" i="7" s="1"/>
  <c r="P366" i="7"/>
  <c r="S366" i="7" s="1"/>
  <c r="P367" i="7"/>
  <c r="S367" i="7" s="1"/>
  <c r="P368" i="7"/>
  <c r="S368" i="7" s="1"/>
  <c r="P369" i="7"/>
  <c r="S369" i="7" s="1"/>
  <c r="P370" i="7"/>
  <c r="S370" i="7" s="1"/>
  <c r="P371" i="7"/>
  <c r="S371" i="7" s="1"/>
  <c r="P372" i="7"/>
  <c r="S372" i="7" s="1"/>
  <c r="P373" i="7"/>
  <c r="S373" i="7" s="1"/>
  <c r="P374" i="7"/>
  <c r="S374" i="7" s="1"/>
  <c r="P375" i="7"/>
  <c r="S375" i="7" s="1"/>
  <c r="P376" i="7"/>
  <c r="S376" i="7" s="1"/>
  <c r="P377" i="7"/>
  <c r="S377" i="7" s="1"/>
  <c r="P378" i="7"/>
  <c r="S378" i="7" s="1"/>
  <c r="P379" i="7"/>
  <c r="S379" i="7" s="1"/>
  <c r="P380" i="7"/>
  <c r="S380" i="7" s="1"/>
  <c r="P381" i="7"/>
  <c r="S381" i="7" s="1"/>
  <c r="P382" i="7"/>
  <c r="S382" i="7" s="1"/>
  <c r="P383" i="7"/>
  <c r="S383" i="7" s="1"/>
  <c r="P384" i="7"/>
  <c r="S384" i="7" s="1"/>
  <c r="P385" i="7"/>
  <c r="S385" i="7" s="1"/>
  <c r="P386" i="7"/>
  <c r="S386" i="7" s="1"/>
  <c r="P387" i="7"/>
  <c r="S387" i="7" s="1"/>
  <c r="P388" i="7"/>
  <c r="S388" i="7" s="1"/>
  <c r="P389" i="7"/>
  <c r="S389" i="7" s="1"/>
  <c r="P390" i="7"/>
  <c r="S390" i="7" s="1"/>
  <c r="P391" i="7"/>
  <c r="S391" i="7" s="1"/>
  <c r="P392" i="7"/>
  <c r="S392" i="7" s="1"/>
  <c r="P393" i="7"/>
  <c r="S393" i="7" s="1"/>
  <c r="P394" i="7"/>
  <c r="S394" i="7" s="1"/>
  <c r="P395" i="7"/>
  <c r="S395" i="7" s="1"/>
  <c r="P396" i="7"/>
  <c r="S396" i="7" s="1"/>
  <c r="P397" i="7"/>
  <c r="S397" i="7" s="1"/>
  <c r="P398" i="7"/>
  <c r="S398" i="7" s="1"/>
  <c r="P399" i="7"/>
  <c r="S399" i="7" s="1"/>
  <c r="P400" i="7"/>
  <c r="S400" i="7" s="1"/>
  <c r="P401" i="7"/>
  <c r="S401" i="7" s="1"/>
  <c r="P402" i="7"/>
  <c r="S402" i="7" s="1"/>
  <c r="P403" i="7"/>
  <c r="S403" i="7" s="1"/>
  <c r="P404" i="7"/>
  <c r="S404" i="7" s="1"/>
  <c r="P405" i="7"/>
  <c r="S405" i="7" s="1"/>
  <c r="P406" i="7"/>
  <c r="S406" i="7" s="1"/>
  <c r="P407" i="7"/>
  <c r="S407" i="7" s="1"/>
  <c r="P408" i="7"/>
  <c r="S408" i="7" s="1"/>
  <c r="P409" i="7"/>
  <c r="S409" i="7" s="1"/>
  <c r="P410" i="7"/>
  <c r="S410" i="7" s="1"/>
  <c r="P411" i="7"/>
  <c r="S411" i="7" s="1"/>
  <c r="P412" i="7"/>
  <c r="S412" i="7" s="1"/>
  <c r="P413" i="7"/>
  <c r="S413" i="7" s="1"/>
  <c r="P414" i="7"/>
  <c r="S414" i="7" s="1"/>
  <c r="P415" i="7"/>
  <c r="S415" i="7" s="1"/>
  <c r="P416" i="7"/>
  <c r="S416" i="7" s="1"/>
  <c r="P417" i="7"/>
  <c r="S417" i="7" s="1"/>
  <c r="P418" i="7"/>
  <c r="S418" i="7" s="1"/>
  <c r="P419" i="7"/>
  <c r="S419" i="7" s="1"/>
  <c r="P420" i="7"/>
  <c r="S420" i="7" s="1"/>
  <c r="P421" i="7"/>
  <c r="S421" i="7" s="1"/>
  <c r="P422" i="7"/>
  <c r="S422" i="7" s="1"/>
  <c r="P423" i="7"/>
  <c r="S423" i="7" s="1"/>
  <c r="P424" i="7"/>
  <c r="S424" i="7" s="1"/>
  <c r="P425" i="7"/>
  <c r="S425" i="7" s="1"/>
  <c r="P426" i="7"/>
  <c r="S426" i="7" s="1"/>
  <c r="P427" i="7"/>
  <c r="S427" i="7" s="1"/>
  <c r="P428" i="7"/>
  <c r="S428" i="7" s="1"/>
  <c r="P429" i="7"/>
  <c r="S429" i="7" s="1"/>
  <c r="P430" i="7"/>
  <c r="S430" i="7" s="1"/>
  <c r="P431" i="7"/>
  <c r="S431" i="7" s="1"/>
  <c r="P432" i="7"/>
  <c r="S432" i="7" s="1"/>
  <c r="P433" i="7"/>
  <c r="S433" i="7" s="1"/>
  <c r="P434" i="7"/>
  <c r="S434" i="7" s="1"/>
  <c r="P435" i="7"/>
  <c r="S435" i="7" s="1"/>
  <c r="P436" i="7"/>
  <c r="S436" i="7" s="1"/>
  <c r="P437" i="7"/>
  <c r="S437" i="7" s="1"/>
  <c r="P438" i="7"/>
  <c r="S438" i="7" s="1"/>
  <c r="P439" i="7"/>
  <c r="S439" i="7" s="1"/>
  <c r="P440" i="7"/>
  <c r="S440" i="7" s="1"/>
  <c r="P441" i="7"/>
  <c r="S441" i="7" s="1"/>
  <c r="P442" i="7"/>
  <c r="S442" i="7" s="1"/>
  <c r="P443" i="7"/>
  <c r="S443" i="7" s="1"/>
  <c r="P444" i="7"/>
  <c r="S444" i="7" s="1"/>
  <c r="P445" i="7"/>
  <c r="S445" i="7" s="1"/>
  <c r="P446" i="7"/>
  <c r="S446" i="7" s="1"/>
  <c r="P447" i="7"/>
  <c r="S447" i="7" s="1"/>
  <c r="P448" i="7"/>
  <c r="S448" i="7" s="1"/>
  <c r="P449" i="7"/>
  <c r="S449" i="7" s="1"/>
  <c r="P450" i="7"/>
  <c r="S450" i="7" s="1"/>
  <c r="P451" i="7"/>
  <c r="S451" i="7" s="1"/>
  <c r="P452" i="7"/>
  <c r="S452" i="7" s="1"/>
  <c r="P453" i="7"/>
  <c r="S453" i="7" s="1"/>
  <c r="P454" i="7"/>
  <c r="S454" i="7" s="1"/>
  <c r="P455" i="7"/>
  <c r="S455" i="7" s="1"/>
  <c r="P456" i="7"/>
  <c r="S456" i="7" s="1"/>
  <c r="P457" i="7"/>
  <c r="S457" i="7" s="1"/>
  <c r="P458" i="7"/>
  <c r="S458" i="7" s="1"/>
  <c r="P459" i="7"/>
  <c r="S459" i="7" s="1"/>
  <c r="P460" i="7"/>
  <c r="S460" i="7" s="1"/>
  <c r="P461" i="7"/>
  <c r="S461" i="7" s="1"/>
  <c r="P462" i="7"/>
  <c r="S462" i="7" s="1"/>
  <c r="P463" i="7"/>
  <c r="S463" i="7" s="1"/>
  <c r="P464" i="7"/>
  <c r="S464" i="7" s="1"/>
  <c r="P465" i="7"/>
  <c r="S465" i="7" s="1"/>
  <c r="P466" i="7"/>
  <c r="S466" i="7" s="1"/>
  <c r="P467" i="7"/>
  <c r="S467" i="7" s="1"/>
  <c r="P468" i="7"/>
  <c r="S468" i="7" s="1"/>
  <c r="P469" i="7"/>
  <c r="S469" i="7" s="1"/>
  <c r="P470" i="7"/>
  <c r="S470" i="7" s="1"/>
  <c r="P471" i="7"/>
  <c r="S471" i="7" s="1"/>
  <c r="P472" i="7"/>
  <c r="S472" i="7" s="1"/>
  <c r="P473" i="7"/>
  <c r="S473" i="7" s="1"/>
  <c r="P474" i="7"/>
  <c r="S474" i="7" s="1"/>
  <c r="P475" i="7"/>
  <c r="S475" i="7" s="1"/>
  <c r="P476" i="7"/>
  <c r="S476" i="7" s="1"/>
  <c r="P477" i="7"/>
  <c r="S477" i="7" s="1"/>
  <c r="P478" i="7"/>
  <c r="S478" i="7" s="1"/>
  <c r="P479" i="7"/>
  <c r="S479" i="7" s="1"/>
  <c r="P480" i="7"/>
  <c r="S480" i="7" s="1"/>
  <c r="P481" i="7"/>
  <c r="S481" i="7" s="1"/>
  <c r="P482" i="7"/>
  <c r="S482" i="7" s="1"/>
  <c r="P483" i="7"/>
  <c r="S483" i="7" s="1"/>
  <c r="P484" i="7"/>
  <c r="S484" i="7" s="1"/>
  <c r="P485" i="7"/>
  <c r="S485" i="7" s="1"/>
  <c r="P486" i="7"/>
  <c r="S486" i="7" s="1"/>
  <c r="P487" i="7"/>
  <c r="S487" i="7" s="1"/>
  <c r="P488" i="7"/>
  <c r="S488" i="7" s="1"/>
  <c r="P489" i="7"/>
  <c r="S489" i="7" s="1"/>
  <c r="P490" i="7"/>
  <c r="S490" i="7" s="1"/>
  <c r="P491" i="7"/>
  <c r="S491" i="7" s="1"/>
  <c r="P492" i="7"/>
  <c r="S492" i="7" s="1"/>
  <c r="P493" i="7"/>
  <c r="S493" i="7" s="1"/>
  <c r="P494" i="7"/>
  <c r="S494" i="7" s="1"/>
  <c r="P495" i="7"/>
  <c r="S495" i="7" s="1"/>
  <c r="P496" i="7"/>
  <c r="S496" i="7" s="1"/>
  <c r="P497" i="7"/>
  <c r="S497" i="7" s="1"/>
  <c r="P498" i="7"/>
  <c r="S498" i="7" s="1"/>
  <c r="P499" i="7"/>
  <c r="S499" i="7" s="1"/>
  <c r="P500" i="7"/>
  <c r="S500" i="7" s="1"/>
  <c r="P501" i="7"/>
  <c r="S501" i="7" s="1"/>
  <c r="P502" i="7"/>
  <c r="S502" i="7" s="1"/>
  <c r="P503" i="7"/>
  <c r="S503" i="7" s="1"/>
  <c r="P504" i="7"/>
  <c r="S504" i="7" s="1"/>
  <c r="P505" i="7"/>
  <c r="S505" i="7" s="1"/>
  <c r="P506" i="7"/>
  <c r="S506" i="7" s="1"/>
  <c r="P507" i="7"/>
  <c r="S507" i="7" s="1"/>
  <c r="P508" i="7"/>
  <c r="S508" i="7" s="1"/>
  <c r="P509" i="7"/>
  <c r="S509" i="7" s="1"/>
  <c r="P510" i="7"/>
  <c r="S510" i="7" s="1"/>
  <c r="P511" i="7"/>
  <c r="S511" i="7" s="1"/>
  <c r="P512" i="7"/>
  <c r="S512" i="7" s="1"/>
  <c r="P513" i="7"/>
  <c r="S513" i="7" s="1"/>
  <c r="P514" i="7"/>
  <c r="S514" i="7" s="1"/>
  <c r="P515" i="7"/>
  <c r="S515" i="7" s="1"/>
  <c r="P516" i="7"/>
  <c r="S516" i="7" s="1"/>
  <c r="P517" i="7"/>
  <c r="S517" i="7" s="1"/>
  <c r="P518" i="7"/>
  <c r="S518" i="7" s="1"/>
  <c r="P519" i="7"/>
  <c r="S519" i="7" s="1"/>
  <c r="P520" i="7"/>
  <c r="S520" i="7" s="1"/>
  <c r="P521" i="7"/>
  <c r="S521" i="7" s="1"/>
  <c r="P522" i="7"/>
  <c r="S522" i="7" s="1"/>
  <c r="P523" i="7"/>
  <c r="S523" i="7" s="1"/>
  <c r="P524" i="7"/>
  <c r="S524" i="7" s="1"/>
  <c r="P525" i="7"/>
  <c r="S525" i="7" s="1"/>
  <c r="P526" i="7"/>
  <c r="S526" i="7" s="1"/>
  <c r="P527" i="7"/>
  <c r="S527" i="7" s="1"/>
  <c r="P528" i="7"/>
  <c r="S528" i="7" s="1"/>
  <c r="P529" i="7"/>
  <c r="S529" i="7" s="1"/>
  <c r="P530" i="7"/>
  <c r="S530" i="7" s="1"/>
  <c r="P531" i="7"/>
  <c r="S531" i="7" s="1"/>
  <c r="P532" i="7"/>
  <c r="S532" i="7" s="1"/>
  <c r="P533" i="7"/>
  <c r="S533" i="7" s="1"/>
  <c r="P534" i="7"/>
  <c r="S534" i="7" s="1"/>
  <c r="P535" i="7"/>
  <c r="S535" i="7" s="1"/>
  <c r="P536" i="7"/>
  <c r="S536" i="7" s="1"/>
  <c r="P537" i="7"/>
  <c r="S537" i="7" s="1"/>
  <c r="P538" i="7"/>
  <c r="S538" i="7" s="1"/>
  <c r="P539" i="7"/>
  <c r="S539" i="7" s="1"/>
  <c r="P540" i="7"/>
  <c r="S540" i="7" s="1"/>
  <c r="P541" i="7"/>
  <c r="S541" i="7" s="1"/>
  <c r="P542" i="7"/>
  <c r="S542" i="7" s="1"/>
  <c r="P543" i="7"/>
  <c r="S543" i="7" s="1"/>
  <c r="P544" i="7"/>
  <c r="S544" i="7" s="1"/>
  <c r="P545" i="7"/>
  <c r="S545" i="7" s="1"/>
  <c r="P546" i="7"/>
  <c r="S546" i="7" s="1"/>
  <c r="P547" i="7"/>
  <c r="S547" i="7" s="1"/>
  <c r="P548" i="7"/>
  <c r="S548" i="7" s="1"/>
  <c r="P549" i="7"/>
  <c r="S549" i="7" s="1"/>
  <c r="P550" i="7"/>
  <c r="S550" i="7" s="1"/>
  <c r="P551" i="7"/>
  <c r="S551" i="7" s="1"/>
  <c r="P552" i="7"/>
  <c r="S552" i="7" s="1"/>
  <c r="P553" i="7"/>
  <c r="S553" i="7" s="1"/>
  <c r="P554" i="7"/>
  <c r="S554" i="7" s="1"/>
  <c r="P555" i="7"/>
  <c r="S555" i="7" s="1"/>
  <c r="P556" i="7"/>
  <c r="S556" i="7" s="1"/>
  <c r="P557" i="7"/>
  <c r="S557" i="7" s="1"/>
  <c r="P558" i="7"/>
  <c r="S558" i="7" s="1"/>
  <c r="P559" i="7"/>
  <c r="S559" i="7" s="1"/>
  <c r="P560" i="7"/>
  <c r="S560" i="7" s="1"/>
  <c r="P561" i="7"/>
  <c r="S561" i="7" s="1"/>
  <c r="P562" i="7"/>
  <c r="S562" i="7" s="1"/>
  <c r="P563" i="7"/>
  <c r="S563" i="7" s="1"/>
  <c r="P564" i="7"/>
  <c r="S564" i="7" s="1"/>
  <c r="P565" i="7"/>
  <c r="S565" i="7" s="1"/>
  <c r="P566" i="7"/>
  <c r="S566" i="7" s="1"/>
  <c r="P567" i="7"/>
  <c r="S567" i="7" s="1"/>
  <c r="P568" i="7"/>
  <c r="S568" i="7" s="1"/>
  <c r="P569" i="7"/>
  <c r="S569" i="7" s="1"/>
  <c r="P570" i="7"/>
  <c r="S570" i="7" s="1"/>
  <c r="P571" i="7"/>
  <c r="S571" i="7" s="1"/>
  <c r="P572" i="7"/>
  <c r="S572" i="7" s="1"/>
  <c r="P573" i="7"/>
  <c r="S573" i="7" s="1"/>
  <c r="P574" i="7"/>
  <c r="S574" i="7" s="1"/>
  <c r="P575" i="7"/>
  <c r="S575" i="7" s="1"/>
  <c r="P576" i="7"/>
  <c r="S576" i="7" s="1"/>
  <c r="P577" i="7"/>
  <c r="S577" i="7" s="1"/>
  <c r="P578" i="7"/>
  <c r="S578" i="7" s="1"/>
  <c r="P579" i="7"/>
  <c r="S579" i="7" s="1"/>
  <c r="P580" i="7"/>
  <c r="S580" i="7" s="1"/>
  <c r="P581" i="7"/>
  <c r="S581" i="7" s="1"/>
  <c r="P582" i="7"/>
  <c r="S582" i="7" s="1"/>
  <c r="P583" i="7"/>
  <c r="S583" i="7" s="1"/>
  <c r="P584" i="7"/>
  <c r="S584" i="7" s="1"/>
  <c r="P585" i="7"/>
  <c r="S585" i="7" s="1"/>
  <c r="P586" i="7"/>
  <c r="S586" i="7" s="1"/>
  <c r="P587" i="7"/>
  <c r="S587" i="7" s="1"/>
  <c r="P588" i="7"/>
  <c r="S588" i="7" s="1"/>
  <c r="P589" i="7"/>
  <c r="S589" i="7" s="1"/>
  <c r="P590" i="7"/>
  <c r="S590" i="7" s="1"/>
  <c r="P591" i="7"/>
  <c r="S591" i="7" s="1"/>
  <c r="P592" i="7"/>
  <c r="S592" i="7" s="1"/>
  <c r="P593" i="7"/>
  <c r="S593" i="7" s="1"/>
  <c r="P594" i="7"/>
  <c r="S594" i="7" s="1"/>
  <c r="P595" i="7"/>
  <c r="S595" i="7" s="1"/>
  <c r="P596" i="7"/>
  <c r="S596" i="7" s="1"/>
  <c r="P597" i="7"/>
  <c r="S597" i="7" s="1"/>
  <c r="P598" i="7"/>
  <c r="S598" i="7" s="1"/>
  <c r="P599" i="7"/>
  <c r="S599" i="7" s="1"/>
  <c r="P600" i="7"/>
  <c r="S600" i="7" s="1"/>
  <c r="P601" i="7"/>
  <c r="S601" i="7" s="1"/>
  <c r="P602" i="7"/>
  <c r="S602" i="7" s="1"/>
  <c r="P603" i="7"/>
  <c r="S603" i="7" s="1"/>
  <c r="P604" i="7"/>
  <c r="S604" i="7" s="1"/>
  <c r="P605" i="7"/>
  <c r="S605" i="7" s="1"/>
  <c r="P606" i="7"/>
  <c r="S606" i="7" s="1"/>
  <c r="P607" i="7"/>
  <c r="S607" i="7" s="1"/>
  <c r="P608" i="7"/>
  <c r="S608" i="7" s="1"/>
  <c r="P609" i="7"/>
  <c r="S609" i="7" s="1"/>
  <c r="P610" i="7"/>
  <c r="S610" i="7" s="1"/>
  <c r="P611" i="7"/>
  <c r="S611" i="7" s="1"/>
  <c r="P612" i="7"/>
  <c r="S612" i="7" s="1"/>
  <c r="P613" i="7"/>
  <c r="S613" i="7" s="1"/>
  <c r="P614" i="7"/>
  <c r="S614" i="7" s="1"/>
  <c r="P615" i="7"/>
  <c r="S615" i="7" s="1"/>
  <c r="P616" i="7"/>
  <c r="S616" i="7" s="1"/>
  <c r="P617" i="7"/>
  <c r="S617" i="7" s="1"/>
  <c r="P618" i="7"/>
  <c r="S618" i="7" s="1"/>
  <c r="P619" i="7"/>
  <c r="S619" i="7" s="1"/>
  <c r="P620" i="7"/>
  <c r="S620" i="7" s="1"/>
  <c r="P621" i="7"/>
  <c r="S621" i="7" s="1"/>
  <c r="P622" i="7"/>
  <c r="S622" i="7" s="1"/>
  <c r="P623" i="7"/>
  <c r="S623" i="7" s="1"/>
  <c r="P624" i="7"/>
  <c r="S624" i="7" s="1"/>
  <c r="P625" i="7"/>
  <c r="S625" i="7" s="1"/>
  <c r="P626" i="7"/>
  <c r="S626" i="7" s="1"/>
  <c r="P627" i="7"/>
  <c r="S627" i="7" s="1"/>
  <c r="P628" i="7"/>
  <c r="S628" i="7" s="1"/>
  <c r="P629" i="7"/>
  <c r="S629" i="7" s="1"/>
  <c r="P630" i="7"/>
  <c r="S630" i="7" s="1"/>
  <c r="P631" i="7"/>
  <c r="S631" i="7" s="1"/>
  <c r="P632" i="7"/>
  <c r="S632" i="7" s="1"/>
  <c r="P633" i="7"/>
  <c r="S633" i="7" s="1"/>
  <c r="P634" i="7"/>
  <c r="S634" i="7" s="1"/>
  <c r="P635" i="7"/>
  <c r="S635" i="7" s="1"/>
  <c r="P636" i="7"/>
  <c r="S636" i="7" s="1"/>
  <c r="P637" i="7"/>
  <c r="S637" i="7" s="1"/>
  <c r="P638" i="7"/>
  <c r="S638" i="7" s="1"/>
  <c r="P639" i="7"/>
  <c r="S639" i="7" s="1"/>
  <c r="P640" i="7"/>
  <c r="S640" i="7" s="1"/>
  <c r="P641" i="7"/>
  <c r="S641" i="7" s="1"/>
  <c r="P642" i="7"/>
  <c r="S642" i="7" s="1"/>
  <c r="P643" i="7"/>
  <c r="S643" i="7" s="1"/>
  <c r="P644" i="7"/>
  <c r="S644" i="7" s="1"/>
  <c r="P645" i="7"/>
  <c r="S645" i="7" s="1"/>
  <c r="P646" i="7"/>
  <c r="S646" i="7" s="1"/>
  <c r="P647" i="7"/>
  <c r="S647" i="7" s="1"/>
  <c r="P648" i="7"/>
  <c r="S648" i="7" s="1"/>
  <c r="P649" i="7"/>
  <c r="S649" i="7" s="1"/>
  <c r="P650" i="7"/>
  <c r="S650" i="7" s="1"/>
  <c r="P651" i="7"/>
  <c r="S651" i="7" s="1"/>
  <c r="P652" i="7"/>
  <c r="S652" i="7" s="1"/>
  <c r="P653" i="7"/>
  <c r="S653" i="7" s="1"/>
  <c r="P654" i="7"/>
  <c r="S654" i="7" s="1"/>
  <c r="P655" i="7"/>
  <c r="S655" i="7" s="1"/>
  <c r="P656" i="7"/>
  <c r="S656" i="7" s="1"/>
  <c r="P657" i="7"/>
  <c r="S657" i="7" s="1"/>
  <c r="P658" i="7"/>
  <c r="S658" i="7" s="1"/>
  <c r="P659" i="7"/>
  <c r="S659" i="7" s="1"/>
  <c r="P660" i="7"/>
  <c r="S660" i="7" s="1"/>
  <c r="P661" i="7"/>
  <c r="S661" i="7" s="1"/>
  <c r="P662" i="7"/>
  <c r="S662" i="7" s="1"/>
  <c r="P663" i="7"/>
  <c r="S663" i="7" s="1"/>
  <c r="P664" i="7"/>
  <c r="S664" i="7" s="1"/>
  <c r="P665" i="7"/>
  <c r="S665" i="7" s="1"/>
  <c r="P666" i="7"/>
  <c r="S666" i="7" s="1"/>
  <c r="P667" i="7"/>
  <c r="S667" i="7" s="1"/>
  <c r="P668" i="7"/>
  <c r="S668" i="7" s="1"/>
  <c r="P669" i="7"/>
  <c r="S669" i="7" s="1"/>
  <c r="P670" i="7"/>
  <c r="S670" i="7" s="1"/>
  <c r="P671" i="7"/>
  <c r="S671" i="7" s="1"/>
  <c r="P672" i="7"/>
  <c r="S672" i="7" s="1"/>
  <c r="P673" i="7"/>
  <c r="S673" i="7" s="1"/>
  <c r="P674" i="7"/>
  <c r="S674" i="7" s="1"/>
  <c r="P675" i="7"/>
  <c r="S675" i="7" s="1"/>
  <c r="P676" i="7"/>
  <c r="S676" i="7" s="1"/>
  <c r="P677" i="7"/>
  <c r="S677" i="7" s="1"/>
  <c r="P678" i="7"/>
  <c r="S678" i="7" s="1"/>
  <c r="P679" i="7"/>
  <c r="S679" i="7" s="1"/>
  <c r="P680" i="7"/>
  <c r="S680" i="7" s="1"/>
  <c r="P681" i="7"/>
  <c r="S681" i="7" s="1"/>
  <c r="P682" i="7"/>
  <c r="S682" i="7" s="1"/>
  <c r="P683" i="7"/>
  <c r="S683" i="7" s="1"/>
  <c r="P684" i="7"/>
  <c r="S684" i="7" s="1"/>
  <c r="P685" i="7"/>
  <c r="S685" i="7" s="1"/>
  <c r="P686" i="7"/>
  <c r="S686" i="7" s="1"/>
  <c r="P687" i="7"/>
  <c r="S687" i="7" s="1"/>
  <c r="P688" i="7"/>
  <c r="S688" i="7" s="1"/>
  <c r="P689" i="7"/>
  <c r="S689" i="7" s="1"/>
  <c r="P690" i="7"/>
  <c r="S690" i="7" s="1"/>
  <c r="P691" i="7"/>
  <c r="S691" i="7" s="1"/>
  <c r="P692" i="7"/>
  <c r="S692" i="7" s="1"/>
  <c r="P693" i="7"/>
  <c r="S693" i="7" s="1"/>
  <c r="P694" i="7"/>
  <c r="S694" i="7" s="1"/>
  <c r="P695" i="7"/>
  <c r="S695" i="7" s="1"/>
  <c r="P696" i="7"/>
  <c r="S696" i="7" s="1"/>
  <c r="P697" i="7"/>
  <c r="S697" i="7" s="1"/>
  <c r="P698" i="7"/>
  <c r="S698" i="7" s="1"/>
  <c r="P699" i="7"/>
  <c r="S699" i="7" s="1"/>
  <c r="P700" i="7"/>
  <c r="S700" i="7" s="1"/>
  <c r="P701" i="7"/>
  <c r="S701" i="7" s="1"/>
  <c r="P702" i="7"/>
  <c r="S702" i="7" s="1"/>
  <c r="P703" i="7"/>
  <c r="S703" i="7" s="1"/>
  <c r="P704" i="7"/>
  <c r="S704" i="7" s="1"/>
  <c r="P705" i="7"/>
  <c r="S705" i="7" s="1"/>
  <c r="P706" i="7"/>
  <c r="S706" i="7" s="1"/>
  <c r="P707" i="7"/>
  <c r="S707" i="7" s="1"/>
  <c r="P708" i="7"/>
  <c r="S708" i="7" s="1"/>
  <c r="P709" i="7"/>
  <c r="S709" i="7" s="1"/>
  <c r="P710" i="7"/>
  <c r="S710" i="7" s="1"/>
  <c r="P711" i="7"/>
  <c r="S711" i="7" s="1"/>
  <c r="P712" i="7"/>
  <c r="S712" i="7" s="1"/>
  <c r="P713" i="7"/>
  <c r="S713" i="7" s="1"/>
  <c r="P714" i="7"/>
  <c r="S714" i="7" s="1"/>
  <c r="P715" i="7"/>
  <c r="S715" i="7" s="1"/>
  <c r="P716" i="7"/>
  <c r="S716" i="7" s="1"/>
  <c r="P717" i="7"/>
  <c r="S717" i="7" s="1"/>
  <c r="P718" i="7"/>
  <c r="S718" i="7" s="1"/>
  <c r="P719" i="7"/>
  <c r="S719" i="7" s="1"/>
  <c r="P720" i="7"/>
  <c r="S720" i="7" s="1"/>
  <c r="P721" i="7"/>
  <c r="S721" i="7" s="1"/>
  <c r="P722" i="7"/>
  <c r="S722" i="7" s="1"/>
  <c r="P723" i="7"/>
  <c r="S723" i="7" s="1"/>
  <c r="P724" i="7"/>
  <c r="S724" i="7" s="1"/>
  <c r="P725" i="7"/>
  <c r="S725" i="7" s="1"/>
  <c r="P726" i="7"/>
  <c r="S726" i="7" s="1"/>
  <c r="P727" i="7"/>
  <c r="S727" i="7" s="1"/>
  <c r="P728" i="7"/>
  <c r="S728" i="7" s="1"/>
  <c r="P729" i="7"/>
  <c r="S729" i="7" s="1"/>
  <c r="P730" i="7"/>
  <c r="S730" i="7" s="1"/>
  <c r="P731" i="7"/>
  <c r="S731" i="7" s="1"/>
  <c r="P732" i="7"/>
  <c r="S732" i="7" s="1"/>
  <c r="P733" i="7"/>
  <c r="S733" i="7" s="1"/>
  <c r="P734" i="7"/>
  <c r="S734" i="7" s="1"/>
  <c r="P735" i="7"/>
  <c r="S735" i="7" s="1"/>
  <c r="P736" i="7"/>
  <c r="S736" i="7" s="1"/>
  <c r="P737" i="7"/>
  <c r="S737" i="7" s="1"/>
  <c r="P738" i="7"/>
  <c r="S738" i="7" s="1"/>
  <c r="P739" i="7"/>
  <c r="S739" i="7" s="1"/>
  <c r="P740" i="7"/>
  <c r="S740" i="7" s="1"/>
  <c r="P741" i="7"/>
  <c r="S741" i="7" s="1"/>
  <c r="P742" i="7"/>
  <c r="S742" i="7" s="1"/>
  <c r="P743" i="7"/>
  <c r="S743" i="7" s="1"/>
  <c r="P744" i="7"/>
  <c r="S744" i="7" s="1"/>
  <c r="P745" i="7"/>
  <c r="S745" i="7" s="1"/>
  <c r="P746" i="7"/>
  <c r="S746" i="7" s="1"/>
  <c r="P747" i="7"/>
  <c r="S747" i="7" s="1"/>
  <c r="P748" i="7"/>
  <c r="S748" i="7" s="1"/>
  <c r="P749" i="7"/>
  <c r="S749" i="7" s="1"/>
  <c r="P750" i="7"/>
  <c r="S750" i="7" s="1"/>
  <c r="P751" i="7"/>
  <c r="S751" i="7" s="1"/>
  <c r="P752" i="7"/>
  <c r="S752" i="7" s="1"/>
  <c r="P753" i="7"/>
  <c r="S753" i="7" s="1"/>
  <c r="P754" i="7"/>
  <c r="S754" i="7" s="1"/>
  <c r="P755" i="7"/>
  <c r="S755" i="7" s="1"/>
  <c r="P756" i="7"/>
  <c r="S756" i="7" s="1"/>
  <c r="P757" i="7"/>
  <c r="S757" i="7" s="1"/>
  <c r="P758" i="7"/>
  <c r="S758" i="7" s="1"/>
  <c r="P759" i="7"/>
  <c r="S759" i="7" s="1"/>
  <c r="P760" i="7"/>
  <c r="S760" i="7" s="1"/>
  <c r="P761" i="7"/>
  <c r="S761" i="7" s="1"/>
  <c r="P762" i="7"/>
  <c r="S762" i="7" s="1"/>
  <c r="P763" i="7"/>
  <c r="S763" i="7" s="1"/>
  <c r="P764" i="7"/>
  <c r="S764" i="7" s="1"/>
  <c r="P765" i="7"/>
  <c r="S765" i="7" s="1"/>
  <c r="P766" i="7"/>
  <c r="S766" i="7" s="1"/>
  <c r="P767" i="7"/>
  <c r="S767" i="7" s="1"/>
  <c r="P768" i="7"/>
  <c r="S768" i="7" s="1"/>
  <c r="P769" i="7"/>
  <c r="S769" i="7" s="1"/>
  <c r="P770" i="7"/>
  <c r="S770" i="7" s="1"/>
  <c r="P771" i="7"/>
  <c r="S771" i="7" s="1"/>
  <c r="P772" i="7"/>
  <c r="S772" i="7" s="1"/>
  <c r="P773" i="7"/>
  <c r="S773" i="7" s="1"/>
  <c r="P774" i="7"/>
  <c r="S774" i="7" s="1"/>
  <c r="P775" i="7"/>
  <c r="S775" i="7" s="1"/>
  <c r="P776" i="7"/>
  <c r="S776" i="7" s="1"/>
  <c r="P777" i="7"/>
  <c r="S777" i="7" s="1"/>
  <c r="P778" i="7"/>
  <c r="S778" i="7" s="1"/>
  <c r="P779" i="7"/>
  <c r="S779" i="7" s="1"/>
  <c r="P780" i="7"/>
  <c r="S780" i="7" s="1"/>
  <c r="P781" i="7"/>
  <c r="S781" i="7" s="1"/>
  <c r="P782" i="7"/>
  <c r="S782" i="7" s="1"/>
  <c r="P783" i="7"/>
  <c r="S783" i="7" s="1"/>
  <c r="P784" i="7"/>
  <c r="S784" i="7" s="1"/>
  <c r="P785" i="7"/>
  <c r="S785" i="7" s="1"/>
  <c r="P786" i="7"/>
  <c r="S786" i="7" s="1"/>
  <c r="P787" i="7"/>
  <c r="S787" i="7" s="1"/>
  <c r="P788" i="7"/>
  <c r="S788" i="7" s="1"/>
  <c r="P789" i="7"/>
  <c r="S789" i="7" s="1"/>
  <c r="P790" i="7"/>
  <c r="S790" i="7" s="1"/>
  <c r="P791" i="7"/>
  <c r="S791" i="7" s="1"/>
  <c r="P792" i="7"/>
  <c r="S792" i="7" s="1"/>
  <c r="P793" i="7"/>
  <c r="S793" i="7" s="1"/>
  <c r="P794" i="7"/>
  <c r="S794" i="7" s="1"/>
  <c r="P795" i="7"/>
  <c r="S795" i="7" s="1"/>
  <c r="P796" i="7"/>
  <c r="S796" i="7" s="1"/>
  <c r="P797" i="7"/>
  <c r="S797" i="7" s="1"/>
  <c r="P798" i="7"/>
  <c r="S798" i="7" s="1"/>
  <c r="P799" i="7"/>
  <c r="S799" i="7" s="1"/>
  <c r="P800" i="7"/>
  <c r="S800" i="7" s="1"/>
  <c r="P801" i="7"/>
  <c r="S801" i="7" s="1"/>
  <c r="P802" i="7"/>
  <c r="S802" i="7" s="1"/>
  <c r="P803" i="7"/>
  <c r="S803" i="7" s="1"/>
  <c r="P804" i="7"/>
  <c r="S804" i="7" s="1"/>
  <c r="P805" i="7"/>
  <c r="S805" i="7" s="1"/>
  <c r="P806" i="7"/>
  <c r="S806" i="7" s="1"/>
  <c r="P807" i="7"/>
  <c r="S807" i="7" s="1"/>
  <c r="P808" i="7"/>
  <c r="S808" i="7" s="1"/>
  <c r="P809" i="7"/>
  <c r="S809" i="7" s="1"/>
  <c r="P810" i="7"/>
  <c r="S810" i="7" s="1"/>
  <c r="P811" i="7"/>
  <c r="S811" i="7" s="1"/>
  <c r="P812" i="7"/>
  <c r="S812" i="7" s="1"/>
  <c r="P813" i="7"/>
  <c r="S813" i="7" s="1"/>
  <c r="P814" i="7"/>
  <c r="S814" i="7" s="1"/>
  <c r="P815" i="7"/>
  <c r="S815" i="7" s="1"/>
  <c r="P816" i="7"/>
  <c r="S816" i="7" s="1"/>
  <c r="P817" i="7"/>
  <c r="S817" i="7" s="1"/>
  <c r="P818" i="7"/>
  <c r="S818" i="7" s="1"/>
  <c r="P819" i="7"/>
  <c r="S819" i="7" s="1"/>
  <c r="P820" i="7"/>
  <c r="S820" i="7" s="1"/>
  <c r="P821" i="7"/>
  <c r="S821" i="7" s="1"/>
  <c r="P822" i="7"/>
  <c r="S822" i="7" s="1"/>
  <c r="P823" i="7"/>
  <c r="S823" i="7" s="1"/>
  <c r="P824" i="7"/>
  <c r="S824" i="7" s="1"/>
  <c r="P825" i="7"/>
  <c r="S825" i="7" s="1"/>
  <c r="P826" i="7"/>
  <c r="S826" i="7" s="1"/>
  <c r="P827" i="7"/>
  <c r="S827" i="7" s="1"/>
  <c r="P828" i="7"/>
  <c r="S828" i="7" s="1"/>
  <c r="P829" i="7"/>
  <c r="S829" i="7" s="1"/>
  <c r="P830" i="7"/>
  <c r="S830" i="7" s="1"/>
  <c r="P831" i="7"/>
  <c r="S831" i="7" s="1"/>
  <c r="P832" i="7"/>
  <c r="S832" i="7" s="1"/>
  <c r="P833" i="7"/>
  <c r="S833" i="7" s="1"/>
  <c r="P834" i="7"/>
  <c r="S834" i="7" s="1"/>
  <c r="P835" i="7"/>
  <c r="S835" i="7" s="1"/>
  <c r="P836" i="7"/>
  <c r="S836" i="7" s="1"/>
  <c r="P837" i="7"/>
  <c r="S837" i="7" s="1"/>
  <c r="P838" i="7"/>
  <c r="S838" i="7" s="1"/>
  <c r="P839" i="7"/>
  <c r="S839" i="7" s="1"/>
  <c r="P840" i="7"/>
  <c r="S840" i="7" s="1"/>
  <c r="P841" i="7"/>
  <c r="S841" i="7" s="1"/>
  <c r="P842" i="7"/>
  <c r="S842" i="7" s="1"/>
  <c r="P843" i="7"/>
  <c r="S843" i="7" s="1"/>
  <c r="P844" i="7"/>
  <c r="S844" i="7" s="1"/>
  <c r="P845" i="7"/>
  <c r="S845" i="7" s="1"/>
  <c r="P846" i="7"/>
  <c r="S846" i="7" s="1"/>
  <c r="P847" i="7"/>
  <c r="S847" i="7" s="1"/>
  <c r="P848" i="7"/>
  <c r="S848" i="7" s="1"/>
  <c r="P849" i="7"/>
  <c r="S849" i="7" s="1"/>
  <c r="P850" i="7"/>
  <c r="S850" i="7" s="1"/>
  <c r="P851" i="7"/>
  <c r="S851" i="7" s="1"/>
  <c r="P852" i="7"/>
  <c r="S852" i="7" s="1"/>
  <c r="P853" i="7"/>
  <c r="S853" i="7" s="1"/>
  <c r="P854" i="7"/>
  <c r="S854" i="7" s="1"/>
  <c r="P855" i="7"/>
  <c r="S855" i="7" s="1"/>
  <c r="P856" i="7"/>
  <c r="S856" i="7" s="1"/>
  <c r="P857" i="7"/>
  <c r="S857" i="7" s="1"/>
  <c r="P858" i="7"/>
  <c r="S858" i="7" s="1"/>
  <c r="P859" i="7"/>
  <c r="S859" i="7" s="1"/>
  <c r="P860" i="7"/>
  <c r="S860" i="7" s="1"/>
  <c r="P861" i="7"/>
  <c r="S861" i="7" s="1"/>
  <c r="P862" i="7"/>
  <c r="S862" i="7" s="1"/>
  <c r="P863" i="7"/>
  <c r="S863" i="7" s="1"/>
  <c r="P864" i="7"/>
  <c r="S864" i="7" s="1"/>
  <c r="P865" i="7"/>
  <c r="S865" i="7" s="1"/>
  <c r="P866" i="7"/>
  <c r="S866" i="7" s="1"/>
  <c r="P867" i="7"/>
  <c r="S867" i="7" s="1"/>
  <c r="P868" i="7"/>
  <c r="S868" i="7" s="1"/>
  <c r="P869" i="7"/>
  <c r="S869" i="7" s="1"/>
  <c r="P870" i="7"/>
  <c r="S870" i="7" s="1"/>
  <c r="P871" i="7"/>
  <c r="S871" i="7" s="1"/>
  <c r="P872" i="7"/>
  <c r="S872" i="7" s="1"/>
  <c r="P873" i="7"/>
  <c r="S873" i="7" s="1"/>
  <c r="P874" i="7"/>
  <c r="S874" i="7" s="1"/>
  <c r="P875" i="7"/>
  <c r="S875" i="7" s="1"/>
  <c r="P876" i="7"/>
  <c r="S876" i="7" s="1"/>
  <c r="P877" i="7"/>
  <c r="S877" i="7" s="1"/>
  <c r="P878" i="7"/>
  <c r="S878" i="7" s="1"/>
  <c r="P879" i="7"/>
  <c r="S879" i="7" s="1"/>
  <c r="P880" i="7"/>
  <c r="S880" i="7" s="1"/>
  <c r="P881" i="7"/>
  <c r="S881" i="7" s="1"/>
  <c r="P882" i="7"/>
  <c r="S882" i="7" s="1"/>
  <c r="P883" i="7"/>
  <c r="S883" i="7" s="1"/>
  <c r="P884" i="7"/>
  <c r="S884" i="7" s="1"/>
  <c r="P885" i="7"/>
  <c r="S885" i="7" s="1"/>
  <c r="P886" i="7"/>
  <c r="S886" i="7" s="1"/>
  <c r="P887" i="7"/>
  <c r="S887" i="7" s="1"/>
  <c r="P888" i="7"/>
  <c r="S888" i="7" s="1"/>
  <c r="P889" i="7"/>
  <c r="S889" i="7" s="1"/>
  <c r="P890" i="7"/>
  <c r="S890" i="7" s="1"/>
  <c r="P891" i="7"/>
  <c r="S891" i="7" s="1"/>
  <c r="P892" i="7"/>
  <c r="S892" i="7" s="1"/>
  <c r="P893" i="7"/>
  <c r="S893" i="7" s="1"/>
  <c r="P894" i="7"/>
  <c r="S894" i="7" s="1"/>
  <c r="P895" i="7"/>
  <c r="S895" i="7" s="1"/>
  <c r="P896" i="7"/>
  <c r="S896" i="7" s="1"/>
  <c r="P897" i="7"/>
  <c r="S897" i="7" s="1"/>
  <c r="P898" i="7"/>
  <c r="S898" i="7" s="1"/>
  <c r="P899" i="7"/>
  <c r="S899" i="7" s="1"/>
  <c r="P900" i="7"/>
  <c r="S900" i="7" s="1"/>
  <c r="P901" i="7"/>
  <c r="S901" i="7" s="1"/>
  <c r="P902" i="7"/>
  <c r="S902" i="7" s="1"/>
  <c r="P903" i="7"/>
  <c r="S903" i="7" s="1"/>
  <c r="P904" i="7"/>
  <c r="S904" i="7" s="1"/>
  <c r="P905" i="7"/>
  <c r="S905" i="7" s="1"/>
  <c r="P906" i="7"/>
  <c r="S906" i="7" s="1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J3" i="2" l="1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 s="1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 s="1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 s="1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 s="1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 s="1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 s="1"/>
  <c r="J1367" i="2"/>
  <c r="K1367" i="2" s="1"/>
  <c r="J1368" i="2"/>
  <c r="K1368" i="2" s="1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 s="1"/>
  <c r="J1375" i="2"/>
  <c r="K1375" i="2" s="1"/>
  <c r="J1376" i="2"/>
  <c r="K1376" i="2" s="1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 s="1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 s="1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 s="1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 s="1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 s="1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 s="1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 s="1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 s="1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 s="1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 s="1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 s="1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 s="1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 s="1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 s="1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 s="1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 s="1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 s="1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2" i="2"/>
  <c r="K2" i="2" s="1"/>
</calcChain>
</file>

<file path=xl/sharedStrings.xml><?xml version="1.0" encoding="utf-8"?>
<sst xmlns="http://schemas.openxmlformats.org/spreadsheetml/2006/main" count="18184" uniqueCount="1281">
  <si>
    <t>Patient_ID</t>
  </si>
  <si>
    <t>Patient_Name</t>
  </si>
  <si>
    <t>Age</t>
  </si>
  <si>
    <t>Gender</t>
  </si>
  <si>
    <t>Insurance_Type</t>
  </si>
  <si>
    <t>BMI</t>
  </si>
  <si>
    <t>Chronic_Conditions</t>
  </si>
  <si>
    <t>Satisfaction_Score</t>
  </si>
  <si>
    <t>Michael Anderson</t>
  </si>
  <si>
    <t>Erin Curry</t>
  </si>
  <si>
    <t>Brett Serrano</t>
  </si>
  <si>
    <t>Matthew Rogers</t>
  </si>
  <si>
    <t>Kimberly Wiggins MD</t>
  </si>
  <si>
    <t>David Fernandez</t>
  </si>
  <si>
    <t>Anthony Martinez</t>
  </si>
  <si>
    <t>George Fleming</t>
  </si>
  <si>
    <t>Michelle West</t>
  </si>
  <si>
    <t>Randall Jones</t>
  </si>
  <si>
    <t>Kelsey Fisher</t>
  </si>
  <si>
    <t>Megan Miller</t>
  </si>
  <si>
    <t>Cheryl Medina</t>
  </si>
  <si>
    <t>Troy Anderson</t>
  </si>
  <si>
    <t>Nicholas Mendoza</t>
  </si>
  <si>
    <t>Pamela Frederick</t>
  </si>
  <si>
    <t>Kevin Martin</t>
  </si>
  <si>
    <t>James Medina</t>
  </si>
  <si>
    <t>Mark Weber</t>
  </si>
  <si>
    <t>Jessica Martin</t>
  </si>
  <si>
    <t>Laura Ellis</t>
  </si>
  <si>
    <t>Brandon Rogers</t>
  </si>
  <si>
    <t>Christina Maxwell</t>
  </si>
  <si>
    <t>Brian Mccarthy</t>
  </si>
  <si>
    <t>Joshua Vasquez</t>
  </si>
  <si>
    <t>John Mccann</t>
  </si>
  <si>
    <t>Monica Walker</t>
  </si>
  <si>
    <t>Christopher Mclaughlin</t>
  </si>
  <si>
    <t>Russell Morris</t>
  </si>
  <si>
    <t>Robert Webster</t>
  </si>
  <si>
    <t>Alexis Chen</t>
  </si>
  <si>
    <t>Joseph Hawkins</t>
  </si>
  <si>
    <t>Anthony Oneill</t>
  </si>
  <si>
    <t>Christina Mitchell</t>
  </si>
  <si>
    <t>Brittney Holt</t>
  </si>
  <si>
    <t>Sara Johnson</t>
  </si>
  <si>
    <t>Sean Chan</t>
  </si>
  <si>
    <t>John Baker</t>
  </si>
  <si>
    <t>Mark Smith</t>
  </si>
  <si>
    <t>Hannah Fox</t>
  </si>
  <si>
    <t>Elizabeth Allen</t>
  </si>
  <si>
    <t>Cathy Hooper</t>
  </si>
  <si>
    <t>Jacqueline Miles</t>
  </si>
  <si>
    <t>Matthew Hartman</t>
  </si>
  <si>
    <t>Curtis Manning</t>
  </si>
  <si>
    <t>Elizabeth Brandt</t>
  </si>
  <si>
    <t>Christina Welch</t>
  </si>
  <si>
    <t>David Obrien</t>
  </si>
  <si>
    <t>Brooke Krause</t>
  </si>
  <si>
    <t>Danielle Obrien</t>
  </si>
  <si>
    <t>Mark Blair</t>
  </si>
  <si>
    <t>Donna Hall</t>
  </si>
  <si>
    <t>Bryan Lawrence</t>
  </si>
  <si>
    <t>Francisco Martin</t>
  </si>
  <si>
    <t>Tyler Hernandez</t>
  </si>
  <si>
    <t>Henry King</t>
  </si>
  <si>
    <t>Robert Cruz</t>
  </si>
  <si>
    <t>Jesse Hart</t>
  </si>
  <si>
    <t>Mr. Michael Hernandez</t>
  </si>
  <si>
    <t>Timothy Wright</t>
  </si>
  <si>
    <t>Chelsea Young</t>
  </si>
  <si>
    <t>Max Brown</t>
  </si>
  <si>
    <t>Jason Payne</t>
  </si>
  <si>
    <t>Nicholas Jordan</t>
  </si>
  <si>
    <t>Charles Harper</t>
  </si>
  <si>
    <t>Frank Bell</t>
  </si>
  <si>
    <t>Edward Lopez</t>
  </si>
  <si>
    <t>Marvin Adams</t>
  </si>
  <si>
    <t>Alison Grant</t>
  </si>
  <si>
    <t>Jordan Crawford</t>
  </si>
  <si>
    <t>Christopher Gilbert</t>
  </si>
  <si>
    <t>Rachel Wood</t>
  </si>
  <si>
    <t>Peter Torres</t>
  </si>
  <si>
    <t>Alicia Trujillo</t>
  </si>
  <si>
    <t>Lindsay Lee</t>
  </si>
  <si>
    <t>Anthony Romero</t>
  </si>
  <si>
    <t>Elizabeth Thompson</t>
  </si>
  <si>
    <t>Stephanie Richardson</t>
  </si>
  <si>
    <t>Nicole Hall</t>
  </si>
  <si>
    <t>Christian Valentine</t>
  </si>
  <si>
    <t>James Morris</t>
  </si>
  <si>
    <t>Joanna Brown</t>
  </si>
  <si>
    <t>Suzanne Greer</t>
  </si>
  <si>
    <t>Jason Rodriguez</t>
  </si>
  <si>
    <t>Mr. Caleb Middleton</t>
  </si>
  <si>
    <t>Dr. Mary Mccormick</t>
  </si>
  <si>
    <t>David Dennis</t>
  </si>
  <si>
    <t>Steven Miller</t>
  </si>
  <si>
    <t>Julie Wilson</t>
  </si>
  <si>
    <t>William Case</t>
  </si>
  <si>
    <t>Ryan Carroll</t>
  </si>
  <si>
    <t>Brian Norman</t>
  </si>
  <si>
    <t>James Wilson</t>
  </si>
  <si>
    <t>William Kelley</t>
  </si>
  <si>
    <t>Jeremy Gross</t>
  </si>
  <si>
    <t>Adrian Nash</t>
  </si>
  <si>
    <t>Elizabeth Miller</t>
  </si>
  <si>
    <t>Gordon Hill</t>
  </si>
  <si>
    <t>Evan Walker</t>
  </si>
  <si>
    <t>Francisco Neal</t>
  </si>
  <si>
    <t>Cheryl Simmons</t>
  </si>
  <si>
    <t>Andrew Shields</t>
  </si>
  <si>
    <t>Zachary Nunez</t>
  </si>
  <si>
    <t>Louis Berry</t>
  </si>
  <si>
    <t>Brett Stewart</t>
  </si>
  <si>
    <t>Jordan Clark</t>
  </si>
  <si>
    <t>John Kennedy</t>
  </si>
  <si>
    <t>Katherine Harmon</t>
  </si>
  <si>
    <t>Nicole Mosley</t>
  </si>
  <si>
    <t>Gina Williams</t>
  </si>
  <si>
    <t>Erin Thomas</t>
  </si>
  <si>
    <t>Brendan Clark</t>
  </si>
  <si>
    <t>Gregory Miller</t>
  </si>
  <si>
    <t>Barry Ashley</t>
  </si>
  <si>
    <t>Theodore Huerta</t>
  </si>
  <si>
    <t>Mr. Paul Scott</t>
  </si>
  <si>
    <t>Joann Good</t>
  </si>
  <si>
    <t>Michael Benton</t>
  </si>
  <si>
    <t>Carol Campbell</t>
  </si>
  <si>
    <t>Stephanie Wilkins</t>
  </si>
  <si>
    <t>Lydia Williams</t>
  </si>
  <si>
    <t>Lindsey Sullivan</t>
  </si>
  <si>
    <t>Gregory Price</t>
  </si>
  <si>
    <t>Thomas Harris</t>
  </si>
  <si>
    <t>Mrs. Andrea Fischer</t>
  </si>
  <si>
    <t>Shannon Shaffer</t>
  </si>
  <si>
    <t>Michelle Hunter</t>
  </si>
  <si>
    <t>Charles Martinez</t>
  </si>
  <si>
    <t>Gina Dixon</t>
  </si>
  <si>
    <t>Tracy Daniel</t>
  </si>
  <si>
    <t>Bradley Lynch</t>
  </si>
  <si>
    <t>Mr. Joseph Owens</t>
  </si>
  <si>
    <t>Barbara Sullivan</t>
  </si>
  <si>
    <t>Jerome Meza</t>
  </si>
  <si>
    <t>Douglas Valenzuela Jr.</t>
  </si>
  <si>
    <t>Ariel Snyder</t>
  </si>
  <si>
    <t>David Rios</t>
  </si>
  <si>
    <t>Vincent Howell</t>
  </si>
  <si>
    <t>Lauren Short</t>
  </si>
  <si>
    <t>Timothy Gardner</t>
  </si>
  <si>
    <t>Alyssa Hall</t>
  </si>
  <si>
    <t>Catherine Evans</t>
  </si>
  <si>
    <t>Robert Marshall</t>
  </si>
  <si>
    <t>Dylan Newton</t>
  </si>
  <si>
    <t>Terri Moses</t>
  </si>
  <si>
    <t>Tina Meyer</t>
  </si>
  <si>
    <t>Virginia Carter</t>
  </si>
  <si>
    <t>Susan Scott</t>
  </si>
  <si>
    <t>Charles Harris</t>
  </si>
  <si>
    <t>Lance Nichols</t>
  </si>
  <si>
    <t>Kelly Martin</t>
  </si>
  <si>
    <t>Sarah Allen</t>
  </si>
  <si>
    <t>Stacey Howard</t>
  </si>
  <si>
    <t>Tonya Brown</t>
  </si>
  <si>
    <t>Erik Hernandez</t>
  </si>
  <si>
    <t>Justin Fowler</t>
  </si>
  <si>
    <t>Stephanie Kelly</t>
  </si>
  <si>
    <t>Antonio Montoya</t>
  </si>
  <si>
    <t>Katherine Copeland</t>
  </si>
  <si>
    <t>Joy Henry</t>
  </si>
  <si>
    <t>Caitlin Gilmore</t>
  </si>
  <si>
    <t>David Collins</t>
  </si>
  <si>
    <t>Joseph Lara</t>
  </si>
  <si>
    <t>Erin Gardner</t>
  </si>
  <si>
    <t>Donald Duncan</t>
  </si>
  <si>
    <t>Larry Mayo</t>
  </si>
  <si>
    <t>Joshua Arroyo</t>
  </si>
  <si>
    <t>Teresa Johnston</t>
  </si>
  <si>
    <t>Patrick Arnold</t>
  </si>
  <si>
    <t>Joanna Wilson</t>
  </si>
  <si>
    <t>Edwin Banks</t>
  </si>
  <si>
    <t>Ryan Matthews</t>
  </si>
  <si>
    <t>Justin Collins</t>
  </si>
  <si>
    <t>Jaime Johnson</t>
  </si>
  <si>
    <t>Dr. Emily Houston MD</t>
  </si>
  <si>
    <t>Joseph Diaz</t>
  </si>
  <si>
    <t>Drew Ward</t>
  </si>
  <si>
    <t>Marissa Lee</t>
  </si>
  <si>
    <t>Gail Mcmahon</t>
  </si>
  <si>
    <t>Randy Green</t>
  </si>
  <si>
    <t>Thomas Carey</t>
  </si>
  <si>
    <t>Thomas Contreras</t>
  </si>
  <si>
    <t>Scott Todd</t>
  </si>
  <si>
    <t>Cody Washington</t>
  </si>
  <si>
    <t>Matthew Wilson</t>
  </si>
  <si>
    <t>Daniel Jones</t>
  </si>
  <si>
    <t>Marie Armstrong</t>
  </si>
  <si>
    <t>Brenda Aguirre</t>
  </si>
  <si>
    <t>Carly Young</t>
  </si>
  <si>
    <t>Terry Wallace</t>
  </si>
  <si>
    <t>Alicia Ramsey</t>
  </si>
  <si>
    <t>Matthew Miles</t>
  </si>
  <si>
    <t>Colleen Brady</t>
  </si>
  <si>
    <t>Patrick Marquez</t>
  </si>
  <si>
    <t>April Williams</t>
  </si>
  <si>
    <t>John Tapia</t>
  </si>
  <si>
    <t>Kristin Padilla</t>
  </si>
  <si>
    <t>Cody Schaefer</t>
  </si>
  <si>
    <t>Denise Landry</t>
  </si>
  <si>
    <t>Vincent Hall</t>
  </si>
  <si>
    <t>Stephen King DDS</t>
  </si>
  <si>
    <t>Tara Garrison</t>
  </si>
  <si>
    <t>Adrian Henderson</t>
  </si>
  <si>
    <t>Cynthia Gordon</t>
  </si>
  <si>
    <t>Alejandra Rowland</t>
  </si>
  <si>
    <t>David Smith</t>
  </si>
  <si>
    <t>Susan Schmidt</t>
  </si>
  <si>
    <t>Matthew Wheeler</t>
  </si>
  <si>
    <t>Sarah Kelley</t>
  </si>
  <si>
    <t>Mario Carr</t>
  </si>
  <si>
    <t>Debbie Cortez</t>
  </si>
  <si>
    <t>Ashley Rhodes</t>
  </si>
  <si>
    <t>Stephanie Young</t>
  </si>
  <si>
    <t>Jerome Bartlett</t>
  </si>
  <si>
    <t>Kim Lopez</t>
  </si>
  <si>
    <t>Leslie Woodward</t>
  </si>
  <si>
    <t>Allison Thomas</t>
  </si>
  <si>
    <t>Melissa Williams</t>
  </si>
  <si>
    <t>Angela Boyer</t>
  </si>
  <si>
    <t>Alexis Cohen</t>
  </si>
  <si>
    <t>Kristen Davis</t>
  </si>
  <si>
    <t>Timothy Andrews</t>
  </si>
  <si>
    <t>Terry Chavez</t>
  </si>
  <si>
    <t>Michael Flynn</t>
  </si>
  <si>
    <t>Summer Dominguez</t>
  </si>
  <si>
    <t>Jason Lynn</t>
  </si>
  <si>
    <t>Beverly Hall</t>
  </si>
  <si>
    <t>Tiffany Gibson</t>
  </si>
  <si>
    <t>Haley Smith</t>
  </si>
  <si>
    <t>Valerie Walton</t>
  </si>
  <si>
    <t>Ashley Ray</t>
  </si>
  <si>
    <t>Samuel Franklin</t>
  </si>
  <si>
    <t>David Singh</t>
  </si>
  <si>
    <t>Darrell Alexander</t>
  </si>
  <si>
    <t>Diane Malone</t>
  </si>
  <si>
    <t>James Bishop</t>
  </si>
  <si>
    <t>Lindsey Fisher</t>
  </si>
  <si>
    <t>Amber Ray</t>
  </si>
  <si>
    <t>Andres Welch</t>
  </si>
  <si>
    <t>Michael Lamb</t>
  </si>
  <si>
    <t>Margaret Wilkerson</t>
  </si>
  <si>
    <t>Nicholas Taylor</t>
  </si>
  <si>
    <t>Sean Solis</t>
  </si>
  <si>
    <t>John Charles</t>
  </si>
  <si>
    <t>Stephanie Ellis</t>
  </si>
  <si>
    <t>Teresa Thomas</t>
  </si>
  <si>
    <t>Scott Ward</t>
  </si>
  <si>
    <t>Kyle Fowler</t>
  </si>
  <si>
    <t>Jason Knox</t>
  </si>
  <si>
    <t>Gary Hicks</t>
  </si>
  <si>
    <t>Ronnie Carter</t>
  </si>
  <si>
    <t>Jessica Brown</t>
  </si>
  <si>
    <t>Eric Holland</t>
  </si>
  <si>
    <t>Destiny Patterson</t>
  </si>
  <si>
    <t>Robert Bailey</t>
  </si>
  <si>
    <t>Jeffrey Ramirez</t>
  </si>
  <si>
    <t>Beth Craig</t>
  </si>
  <si>
    <t>Ryan Simpson</t>
  </si>
  <si>
    <t>Catherine Lee</t>
  </si>
  <si>
    <t>Jesus Roberts</t>
  </si>
  <si>
    <t>Melissa Rodriguez</t>
  </si>
  <si>
    <t>Jeffrey Gray</t>
  </si>
  <si>
    <t>Daniel Johnston</t>
  </si>
  <si>
    <t>Stephen Collins</t>
  </si>
  <si>
    <t>Monica Garza</t>
  </si>
  <si>
    <t>Debbie Skinner</t>
  </si>
  <si>
    <t>Whitney Camacho MD</t>
  </si>
  <si>
    <t>Christopher Harris</t>
  </si>
  <si>
    <t>Tammy Buck</t>
  </si>
  <si>
    <t>Daniel Pace</t>
  </si>
  <si>
    <t>William Miller</t>
  </si>
  <si>
    <t>Caitlin Adams</t>
  </si>
  <si>
    <t>Elizabeth Cunningham</t>
  </si>
  <si>
    <t>Chris Lopez</t>
  </si>
  <si>
    <t>Sherri Day</t>
  </si>
  <si>
    <t>Margaret Anderson</t>
  </si>
  <si>
    <t>John Shaw</t>
  </si>
  <si>
    <t>Christian Murray</t>
  </si>
  <si>
    <t>Robert Beck</t>
  </si>
  <si>
    <t>Jordan King</t>
  </si>
  <si>
    <t>Steven Moreno</t>
  </si>
  <si>
    <t>Timothy Cole DDS</t>
  </si>
  <si>
    <t>Kathleen Murillo</t>
  </si>
  <si>
    <t>Ryan Lopez</t>
  </si>
  <si>
    <t>Joshua Roberts</t>
  </si>
  <si>
    <t>Heidi Huang</t>
  </si>
  <si>
    <t>Pamela Obrien</t>
  </si>
  <si>
    <t>Paul Brown</t>
  </si>
  <si>
    <t>Mrs. Heather Carter</t>
  </si>
  <si>
    <t>Samuel Jones</t>
  </si>
  <si>
    <t>Regina Jones</t>
  </si>
  <si>
    <t>Makayla Ewing</t>
  </si>
  <si>
    <t>Christopher Hines</t>
  </si>
  <si>
    <t>Joseph Benson</t>
  </si>
  <si>
    <t>Michael Aguilar</t>
  </si>
  <si>
    <t>Robert Barrett</t>
  </si>
  <si>
    <t>Angela Mays</t>
  </si>
  <si>
    <t>Mrs. Teresa Fisher</t>
  </si>
  <si>
    <t>Tracy Frank</t>
  </si>
  <si>
    <t>Joshua Griffin</t>
  </si>
  <si>
    <t>Robert Howard</t>
  </si>
  <si>
    <t>Michael Neal</t>
  </si>
  <si>
    <t>Jerry Mason</t>
  </si>
  <si>
    <t>Richard Guerra</t>
  </si>
  <si>
    <t>Beth Norris</t>
  </si>
  <si>
    <t>Todd Webb</t>
  </si>
  <si>
    <t>Angela Wright</t>
  </si>
  <si>
    <t>Joseph Walker</t>
  </si>
  <si>
    <t>Kelly Wilson</t>
  </si>
  <si>
    <t>Ryan Watson</t>
  </si>
  <si>
    <t>Stephanie Allen</t>
  </si>
  <si>
    <t>Jessica Molina</t>
  </si>
  <si>
    <t>Mallory Johnson</t>
  </si>
  <si>
    <t>Alicia Yates</t>
  </si>
  <si>
    <t>Julia Wu</t>
  </si>
  <si>
    <t>Jonathan Allen</t>
  </si>
  <si>
    <t>Ashley Erickson</t>
  </si>
  <si>
    <t>Amber Scott</t>
  </si>
  <si>
    <t>Teresa Stewart</t>
  </si>
  <si>
    <t>Taylor Johnson</t>
  </si>
  <si>
    <t>Ricky Munoz</t>
  </si>
  <si>
    <t>Karla Boyd</t>
  </si>
  <si>
    <t>Tiffany Hart</t>
  </si>
  <si>
    <t>Richard Miller Jr.</t>
  </si>
  <si>
    <t>Mark Boyd</t>
  </si>
  <si>
    <t>Angela Harris</t>
  </si>
  <si>
    <t>Ashley Smith</t>
  </si>
  <si>
    <t>Elizabeth Torres</t>
  </si>
  <si>
    <t>Michelle Melendez</t>
  </si>
  <si>
    <t>Mary Brown</t>
  </si>
  <si>
    <t>Carl Mann</t>
  </si>
  <si>
    <t>Allison Williams</t>
  </si>
  <si>
    <t>Jennifer White</t>
  </si>
  <si>
    <t>Yvette Pennington</t>
  </si>
  <si>
    <t>Alexandra Mcguire</t>
  </si>
  <si>
    <t>Angela Smith</t>
  </si>
  <si>
    <t>Alex Deleon</t>
  </si>
  <si>
    <t>Eric Sweeney</t>
  </si>
  <si>
    <t>John Newman</t>
  </si>
  <si>
    <t>Erin Flores</t>
  </si>
  <si>
    <t>Alyssa Goodwin</t>
  </si>
  <si>
    <t>Paul Walker</t>
  </si>
  <si>
    <t>Hayden Li</t>
  </si>
  <si>
    <t>Danielle Martinez</t>
  </si>
  <si>
    <t>Mark Wilkinson</t>
  </si>
  <si>
    <t>Dr. Sonia Stone</t>
  </si>
  <si>
    <t>Edward Vincent</t>
  </si>
  <si>
    <t>Lisa Rollins</t>
  </si>
  <si>
    <t>Bryan Soto</t>
  </si>
  <si>
    <t>Steven Young</t>
  </si>
  <si>
    <t>Tom Rodriguez</t>
  </si>
  <si>
    <t>Lynn Gibson</t>
  </si>
  <si>
    <t>Eric Reynolds</t>
  </si>
  <si>
    <t>Jody Davidson</t>
  </si>
  <si>
    <t>Justin Moore</t>
  </si>
  <si>
    <t>Mrs. Robin Finley</t>
  </si>
  <si>
    <t>Carrie Barnes</t>
  </si>
  <si>
    <t>Tiffany Porter</t>
  </si>
  <si>
    <t>Teresa Davis</t>
  </si>
  <si>
    <t>Monica Yang</t>
  </si>
  <si>
    <t>Laura Smith</t>
  </si>
  <si>
    <t>Laura Trujillo</t>
  </si>
  <si>
    <t>Kenneth Martinez</t>
  </si>
  <si>
    <t>Daniel Moore</t>
  </si>
  <si>
    <t>Joel Walker</t>
  </si>
  <si>
    <t>Lynn Lucas</t>
  </si>
  <si>
    <t>Suzanne Thompson</t>
  </si>
  <si>
    <t>Katherine Jones</t>
  </si>
  <si>
    <t>James Martin</t>
  </si>
  <si>
    <t>Amy Johnson</t>
  </si>
  <si>
    <t>Sharon Pearson</t>
  </si>
  <si>
    <t>Robert Jones</t>
  </si>
  <si>
    <t>Sandra Paul</t>
  </si>
  <si>
    <t>John Johnson</t>
  </si>
  <si>
    <t>David Taylor</t>
  </si>
  <si>
    <t>Michelle Huff</t>
  </si>
  <si>
    <t>Allen Pope</t>
  </si>
  <si>
    <t>Marcus Collins</t>
  </si>
  <si>
    <t>Chloe Carter</t>
  </si>
  <si>
    <t>Rebecca Garcia</t>
  </si>
  <si>
    <t>Beth Farrell</t>
  </si>
  <si>
    <t>Gabrielle Wilson</t>
  </si>
  <si>
    <t>Tammy Pineda</t>
  </si>
  <si>
    <t>Stacey Guzman</t>
  </si>
  <si>
    <t>Kelly Fuentes</t>
  </si>
  <si>
    <t>Jennifer Stevens</t>
  </si>
  <si>
    <t>Terry Porter</t>
  </si>
  <si>
    <t>Robert Smith</t>
  </si>
  <si>
    <t>Rebecca Johnson</t>
  </si>
  <si>
    <t>Sandra Haley</t>
  </si>
  <si>
    <t>Teresa Gross</t>
  </si>
  <si>
    <t>Daniel Acosta</t>
  </si>
  <si>
    <t>Sandra Chen</t>
  </si>
  <si>
    <t>Mrs. Jean Galloway</t>
  </si>
  <si>
    <t>Connie Mcdonald</t>
  </si>
  <si>
    <t>Ashley Wilkerson</t>
  </si>
  <si>
    <t>Lisa Heath</t>
  </si>
  <si>
    <t>Jennifer Castaneda</t>
  </si>
  <si>
    <t>Heather Duncan</t>
  </si>
  <si>
    <t>Nicole Norris</t>
  </si>
  <si>
    <t>Nathan Ramirez</t>
  </si>
  <si>
    <t>David Thomas</t>
  </si>
  <si>
    <t>Nathan Sanders</t>
  </si>
  <si>
    <t>Maria Johnson</t>
  </si>
  <si>
    <t>Jennifer Morris</t>
  </si>
  <si>
    <t>Thomas Powell</t>
  </si>
  <si>
    <t>Richard Cox</t>
  </si>
  <si>
    <t>Tracy Perkins</t>
  </si>
  <si>
    <t>Emily Simon</t>
  </si>
  <si>
    <t>Stephanie Martinez</t>
  </si>
  <si>
    <t>Jason Lin</t>
  </si>
  <si>
    <t>Kristen Hopkins</t>
  </si>
  <si>
    <t>Philip Gomez</t>
  </si>
  <si>
    <t>Patrick Weber</t>
  </si>
  <si>
    <t>Paula Lucas</t>
  </si>
  <si>
    <t>Gilbert Taylor</t>
  </si>
  <si>
    <t>Autumn Vasquez</t>
  </si>
  <si>
    <t>Jennifer Stokes</t>
  </si>
  <si>
    <t>Vickie Martinez</t>
  </si>
  <si>
    <t>Lisa Gonzalez</t>
  </si>
  <si>
    <t>Jason Perry</t>
  </si>
  <si>
    <t>Randy West</t>
  </si>
  <si>
    <t>Eric Keller</t>
  </si>
  <si>
    <t>Emma Bolton</t>
  </si>
  <si>
    <t>Brandon Parker</t>
  </si>
  <si>
    <t>Amy Cooper</t>
  </si>
  <si>
    <t>Greg Walsh</t>
  </si>
  <si>
    <t>Dakota Allen</t>
  </si>
  <si>
    <t>Justin Miller</t>
  </si>
  <si>
    <t>Stephen Hughes</t>
  </si>
  <si>
    <t>Robert Bray</t>
  </si>
  <si>
    <t>Chase Goodwin</t>
  </si>
  <si>
    <t>Patricia Mejia</t>
  </si>
  <si>
    <t>David Davis</t>
  </si>
  <si>
    <t>Michael Doyle</t>
  </si>
  <si>
    <t>Brandon White</t>
  </si>
  <si>
    <t>Brian Perez</t>
  </si>
  <si>
    <t>Rebecca Fernandez</t>
  </si>
  <si>
    <t>Glenda Cruz</t>
  </si>
  <si>
    <t>Monica White</t>
  </si>
  <si>
    <t>Lisa Park</t>
  </si>
  <si>
    <t>Rebecca Ortiz</t>
  </si>
  <si>
    <t>Jodi Miles</t>
  </si>
  <si>
    <t>Sandra Johnson</t>
  </si>
  <si>
    <t>Catherine Cross</t>
  </si>
  <si>
    <t>Janet Peters</t>
  </si>
  <si>
    <t>Gabriel Singh</t>
  </si>
  <si>
    <t>Laura Banks</t>
  </si>
  <si>
    <t>Christine Simpson</t>
  </si>
  <si>
    <t>Ashley Rogers</t>
  </si>
  <si>
    <t>Randy Byrd</t>
  </si>
  <si>
    <t>Lisa Martinez</t>
  </si>
  <si>
    <t>William Dixon</t>
  </si>
  <si>
    <t>Robert Lutz</t>
  </si>
  <si>
    <t>Ryan Gray</t>
  </si>
  <si>
    <t>Jose George</t>
  </si>
  <si>
    <t>Eric Lewis</t>
  </si>
  <si>
    <t>Lisa Watkins</t>
  </si>
  <si>
    <t>William Long</t>
  </si>
  <si>
    <t>Megan Beasley</t>
  </si>
  <si>
    <t>Karen Guerrero</t>
  </si>
  <si>
    <t>Mr. Kevin Norman MD</t>
  </si>
  <si>
    <t>Drew Martin</t>
  </si>
  <si>
    <t>Maria Schmitt</t>
  </si>
  <si>
    <t>Kyle Ramirez</t>
  </si>
  <si>
    <t>Kristen Liu</t>
  </si>
  <si>
    <t>Daniel Rosario</t>
  </si>
  <si>
    <t>Joshua Cox</t>
  </si>
  <si>
    <t>Justin Andrade</t>
  </si>
  <si>
    <t>James Nelson</t>
  </si>
  <si>
    <t>Diana Garcia</t>
  </si>
  <si>
    <t>Nicole Rodriguez</t>
  </si>
  <si>
    <t>Deanna Stewart</t>
  </si>
  <si>
    <t>Scott Brooks</t>
  </si>
  <si>
    <t>Shelby Stewart</t>
  </si>
  <si>
    <t>Sue Clark</t>
  </si>
  <si>
    <t>Jacob Holder</t>
  </si>
  <si>
    <t>Martha Murphy</t>
  </si>
  <si>
    <t>Jerry Blake</t>
  </si>
  <si>
    <t>Paul Carpenter</t>
  </si>
  <si>
    <t>Nathan Campbell</t>
  </si>
  <si>
    <t>Diane Smith</t>
  </si>
  <si>
    <t>Julia Goodwin</t>
  </si>
  <si>
    <t>Jason Martinez</t>
  </si>
  <si>
    <t>Michael Juarez</t>
  </si>
  <si>
    <t>Juan Howard</t>
  </si>
  <si>
    <t>Michael Miller</t>
  </si>
  <si>
    <t>Susan Hughes</t>
  </si>
  <si>
    <t>Charles Gonzalez</t>
  </si>
  <si>
    <t>Kyle Wells</t>
  </si>
  <si>
    <t>Seth Rodriguez</t>
  </si>
  <si>
    <t>Melissa Wood</t>
  </si>
  <si>
    <t>Sean Mccann</t>
  </si>
  <si>
    <t>Nicholas Garza</t>
  </si>
  <si>
    <t>Stephanie Collins</t>
  </si>
  <si>
    <t>Randy Hanson</t>
  </si>
  <si>
    <t>Craig Davis</t>
  </si>
  <si>
    <t>Kendra Friedman</t>
  </si>
  <si>
    <t>Brandon Wood</t>
  </si>
  <si>
    <t>John Haney</t>
  </si>
  <si>
    <t>Andrew Palmer</t>
  </si>
  <si>
    <t>Mary Peterson</t>
  </si>
  <si>
    <t>Seth Johnson</t>
  </si>
  <si>
    <t>Lindsay Schneider</t>
  </si>
  <si>
    <t>James Dorsey</t>
  </si>
  <si>
    <t>Maria Conway</t>
  </si>
  <si>
    <t>Norman Lopez</t>
  </si>
  <si>
    <t>Michael Hall</t>
  </si>
  <si>
    <t>Mary Moore</t>
  </si>
  <si>
    <t>Randy Beck</t>
  </si>
  <si>
    <t>Brian Phillips</t>
  </si>
  <si>
    <t>Melissa Harrison</t>
  </si>
  <si>
    <t>Justin Thompson</t>
  </si>
  <si>
    <t>Kevin Smith</t>
  </si>
  <si>
    <t>Madison Haynes</t>
  </si>
  <si>
    <t>Robert Ross</t>
  </si>
  <si>
    <t>James Roman</t>
  </si>
  <si>
    <t>Courtney Caldwell</t>
  </si>
  <si>
    <t>Christina Black</t>
  </si>
  <si>
    <t>Valerie Garrett</t>
  </si>
  <si>
    <t>William Parker</t>
  </si>
  <si>
    <t>Justin Thomas</t>
  </si>
  <si>
    <t>Erica Ryan</t>
  </si>
  <si>
    <t>Brenda Wilkerson</t>
  </si>
  <si>
    <t>Peter Morris</t>
  </si>
  <si>
    <t>Holly Oliver</t>
  </si>
  <si>
    <t>Ariel Sims</t>
  </si>
  <si>
    <t>Patricia Brennan</t>
  </si>
  <si>
    <t>Jessica Davis</t>
  </si>
  <si>
    <t>Grant Boyd</t>
  </si>
  <si>
    <t>Michael Salazar</t>
  </si>
  <si>
    <t>Paul Rodriguez</t>
  </si>
  <si>
    <t>Jason Rojas</t>
  </si>
  <si>
    <t>Thomas Hernandez</t>
  </si>
  <si>
    <t>Julia Wong</t>
  </si>
  <si>
    <t>Wendy Durham</t>
  </si>
  <si>
    <t>Angela Holland</t>
  </si>
  <si>
    <t>Angela Spence</t>
  </si>
  <si>
    <t>Michael Meyers</t>
  </si>
  <si>
    <t>Kenneth Lewis</t>
  </si>
  <si>
    <t>Scott Howard</t>
  </si>
  <si>
    <t>Amy Sullivan</t>
  </si>
  <si>
    <t>Benjamin Ortiz</t>
  </si>
  <si>
    <t>Jenna Robertson</t>
  </si>
  <si>
    <t>Cassandra Ruiz</t>
  </si>
  <si>
    <t>Aaron Pope</t>
  </si>
  <si>
    <t>Rebecca Baird</t>
  </si>
  <si>
    <t>Mary Hunter</t>
  </si>
  <si>
    <t>Tammy Jordan</t>
  </si>
  <si>
    <t>Justin Doyle</t>
  </si>
  <si>
    <t>Alyssa Bowers</t>
  </si>
  <si>
    <t>Todd Chambers</t>
  </si>
  <si>
    <t>Phillip Flynn</t>
  </si>
  <si>
    <t>Alicia Morales</t>
  </si>
  <si>
    <t>Mr. Darren Walker MD</t>
  </si>
  <si>
    <t>Michael Barron</t>
  </si>
  <si>
    <t>Sandy Morrow</t>
  </si>
  <si>
    <t>Sean Ryan</t>
  </si>
  <si>
    <t>Tim Clark</t>
  </si>
  <si>
    <t>Connie Atkins</t>
  </si>
  <si>
    <t>Linda Rodriguez</t>
  </si>
  <si>
    <t>Jonathan Fernandez</t>
  </si>
  <si>
    <t>Autumn Dorsey</t>
  </si>
  <si>
    <t>Jordan Joyce</t>
  </si>
  <si>
    <t>James Johnson</t>
  </si>
  <si>
    <t>Andrew Reeves</t>
  </si>
  <si>
    <t>Jennifer Reed</t>
  </si>
  <si>
    <t>Melanie Kim</t>
  </si>
  <si>
    <t>Tina Barker</t>
  </si>
  <si>
    <t>Marcus Turner</t>
  </si>
  <si>
    <t>Mr. Jonathan Stone</t>
  </si>
  <si>
    <t>Melinda Riggs</t>
  </si>
  <si>
    <t>Michael Mclaughlin</t>
  </si>
  <si>
    <t>Morgan Jackson</t>
  </si>
  <si>
    <t>Marie Reed</t>
  </si>
  <si>
    <t>David Silva</t>
  </si>
  <si>
    <t>Christine Peterson</t>
  </si>
  <si>
    <t>Dave Wilson</t>
  </si>
  <si>
    <t>Joel Page</t>
  </si>
  <si>
    <t>Mindy Johnson</t>
  </si>
  <si>
    <t>Juan Erickson</t>
  </si>
  <si>
    <t>Dawn Hall</t>
  </si>
  <si>
    <t>William Lewis</t>
  </si>
  <si>
    <t>Joshua Gardner</t>
  </si>
  <si>
    <t>Jennifer Johnson</t>
  </si>
  <si>
    <t>Devin Guerrero</t>
  </si>
  <si>
    <t>Ian Hughes</t>
  </si>
  <si>
    <t>Gabrielle Callahan</t>
  </si>
  <si>
    <t>Bethany Sanford</t>
  </si>
  <si>
    <t>James Gates</t>
  </si>
  <si>
    <t>Mathew Ortega</t>
  </si>
  <si>
    <t>Victor Black</t>
  </si>
  <si>
    <t>Jack Carter</t>
  </si>
  <si>
    <t>Samantha Peck</t>
  </si>
  <si>
    <t>Lindsey Ruiz</t>
  </si>
  <si>
    <t>Anthony Sims</t>
  </si>
  <si>
    <t>Alan Raymond</t>
  </si>
  <si>
    <t>Latoya Kelly</t>
  </si>
  <si>
    <t>Zoe Calhoun</t>
  </si>
  <si>
    <t>Yolanda Gutierrez</t>
  </si>
  <si>
    <t>Alyssa Horn</t>
  </si>
  <si>
    <t>Jessica Diaz</t>
  </si>
  <si>
    <t>Terry Contreras</t>
  </si>
  <si>
    <t>Cindy Moody</t>
  </si>
  <si>
    <t>Tiffany Cain</t>
  </si>
  <si>
    <t>Gregory Wang</t>
  </si>
  <si>
    <t>Brian Pham</t>
  </si>
  <si>
    <t>Melanie Leon</t>
  </si>
  <si>
    <t>Mark Soto</t>
  </si>
  <si>
    <t>Trevor Davis</t>
  </si>
  <si>
    <t>Scott Cook</t>
  </si>
  <si>
    <t>Crystal Mcgee</t>
  </si>
  <si>
    <t>Patrick Bradley</t>
  </si>
  <si>
    <t>Stephanie Hoover</t>
  </si>
  <si>
    <t>Jennifer Lee</t>
  </si>
  <si>
    <t>Haley Mccarty</t>
  </si>
  <si>
    <t>Marc Wright</t>
  </si>
  <si>
    <t>Shannon Henry</t>
  </si>
  <si>
    <t>Gary Anderson</t>
  </si>
  <si>
    <t>Jamie Nguyen</t>
  </si>
  <si>
    <t>Brandi Harris</t>
  </si>
  <si>
    <t>Denise Rodriguez</t>
  </si>
  <si>
    <t>Dana Mitchell</t>
  </si>
  <si>
    <t>Richard Green</t>
  </si>
  <si>
    <t>Brandy Aguilar</t>
  </si>
  <si>
    <t>Sheila Stark</t>
  </si>
  <si>
    <t>Matthew Barnes</t>
  </si>
  <si>
    <t>Sarah Moore</t>
  </si>
  <si>
    <t>Alexandra Mckinney</t>
  </si>
  <si>
    <t>Aaron Campbell</t>
  </si>
  <si>
    <t>Richard Underwood</t>
  </si>
  <si>
    <t>Keith Collins</t>
  </si>
  <si>
    <t>Adam Patel</t>
  </si>
  <si>
    <t>Robert Moore</t>
  </si>
  <si>
    <t>Christopher Perez</t>
  </si>
  <si>
    <t>Richard Munoz</t>
  </si>
  <si>
    <t>Sarah Sanders</t>
  </si>
  <si>
    <t>Jesus Campbell</t>
  </si>
  <si>
    <t>Glen Hayes</t>
  </si>
  <si>
    <t>Carrie Anderson</t>
  </si>
  <si>
    <t>Ann Green</t>
  </si>
  <si>
    <t>Tonya Krause</t>
  </si>
  <si>
    <t>Zachary Murray</t>
  </si>
  <si>
    <t>Stacey Smith</t>
  </si>
  <si>
    <t>Victoria Gardner MD</t>
  </si>
  <si>
    <t>Angie Carrillo</t>
  </si>
  <si>
    <t>Jesse Arnold</t>
  </si>
  <si>
    <t>Shawn Peterson</t>
  </si>
  <si>
    <t>Melanie Gilmore</t>
  </si>
  <si>
    <t>Daniel Poole</t>
  </si>
  <si>
    <t>Randy Stephens</t>
  </si>
  <si>
    <t>Alyssa Webb</t>
  </si>
  <si>
    <t>Melissa Gomez</t>
  </si>
  <si>
    <t>Tiffany Watson</t>
  </si>
  <si>
    <t>Mary Barnett</t>
  </si>
  <si>
    <t>Matthew Gonzalez</t>
  </si>
  <si>
    <t>Lauren Bates</t>
  </si>
  <si>
    <t>Kelly Harris</t>
  </si>
  <si>
    <t>Julie Perkins</t>
  </si>
  <si>
    <t>Gregory Munoz</t>
  </si>
  <si>
    <t>Tracy Hamilton</t>
  </si>
  <si>
    <t>Danielle Kim</t>
  </si>
  <si>
    <t>Carla James</t>
  </si>
  <si>
    <t>Jordan Lewis</t>
  </si>
  <si>
    <t>Brittany Clark</t>
  </si>
  <si>
    <t>Jeffrey Burke</t>
  </si>
  <si>
    <t>Samantha Armstrong</t>
  </si>
  <si>
    <t>Samuel Oneill</t>
  </si>
  <si>
    <t>Debbie Jimenez</t>
  </si>
  <si>
    <t>Robert Black</t>
  </si>
  <si>
    <t>Scott Baker</t>
  </si>
  <si>
    <t>Mitchell Jacobs</t>
  </si>
  <si>
    <t>Victoria Cooper</t>
  </si>
  <si>
    <t>Mary Velez</t>
  </si>
  <si>
    <t>Charlene White</t>
  </si>
  <si>
    <t>Elizabeth Taylor</t>
  </si>
  <si>
    <t>Allison Rogers</t>
  </si>
  <si>
    <t>Darlene Cooper</t>
  </si>
  <si>
    <t>Amanda Mclean</t>
  </si>
  <si>
    <t>James Mueller</t>
  </si>
  <si>
    <t>Patricia Barry</t>
  </si>
  <si>
    <t>Alexander Long</t>
  </si>
  <si>
    <t>Michael Hansen</t>
  </si>
  <si>
    <t>Chelsea Medina</t>
  </si>
  <si>
    <t>Lance Shaw</t>
  </si>
  <si>
    <t>Angela Mcdaniel</t>
  </si>
  <si>
    <t>Cathy Hernandez</t>
  </si>
  <si>
    <t>Alexis Davis</t>
  </si>
  <si>
    <t>Anne Miller</t>
  </si>
  <si>
    <t>Roy Doyle</t>
  </si>
  <si>
    <t>Melissa Jenkins</t>
  </si>
  <si>
    <t>Tammy Johnson</t>
  </si>
  <si>
    <t>Melanie King</t>
  </si>
  <si>
    <t>Raymond Casey</t>
  </si>
  <si>
    <t>Tiffany Cannon</t>
  </si>
  <si>
    <t>Robert Le</t>
  </si>
  <si>
    <t>Bryan Cooper</t>
  </si>
  <si>
    <t>Caitlin Miller</t>
  </si>
  <si>
    <t>Janet Edwards</t>
  </si>
  <si>
    <t>Brandon Peters</t>
  </si>
  <si>
    <t>Amy Murray</t>
  </si>
  <si>
    <t>Linda Brooks</t>
  </si>
  <si>
    <t>Jessica Jones</t>
  </si>
  <si>
    <t>Donald Delgado</t>
  </si>
  <si>
    <t>Joseph Harris</t>
  </si>
  <si>
    <t>Taylor King</t>
  </si>
  <si>
    <t>Stacey Mann</t>
  </si>
  <si>
    <t>Phillip Mora</t>
  </si>
  <si>
    <t>Lauren Olson</t>
  </si>
  <si>
    <t>Erin Newton</t>
  </si>
  <si>
    <t>Michael Diaz</t>
  </si>
  <si>
    <t>Jessica Clements</t>
  </si>
  <si>
    <t>Nathan Cox</t>
  </si>
  <si>
    <t>Nathan Friedman</t>
  </si>
  <si>
    <t>Mrs. Andrea Booker</t>
  </si>
  <si>
    <t>Michael Bray</t>
  </si>
  <si>
    <t>Monica Li</t>
  </si>
  <si>
    <t>Jonathan Navarro</t>
  </si>
  <si>
    <t>Jeffery Meadows</t>
  </si>
  <si>
    <t>Patrick Krueger</t>
  </si>
  <si>
    <t>William Hernandez</t>
  </si>
  <si>
    <t>Pamela Thomas</t>
  </si>
  <si>
    <t>Steven Collins</t>
  </si>
  <si>
    <t>David Bonilla</t>
  </si>
  <si>
    <t>Kimberly Ibarra</t>
  </si>
  <si>
    <t>Steven Vaughn</t>
  </si>
  <si>
    <t>Jennifer Hernandez</t>
  </si>
  <si>
    <t>Christopher Chan</t>
  </si>
  <si>
    <t>Billy Smith</t>
  </si>
  <si>
    <t>Tyler Cardenas</t>
  </si>
  <si>
    <t>Benjamin Rhodes</t>
  </si>
  <si>
    <t>Angelica Davis</t>
  </si>
  <si>
    <t>Stacey Patterson</t>
  </si>
  <si>
    <t>Jade Carroll</t>
  </si>
  <si>
    <t>Karen Day</t>
  </si>
  <si>
    <t>Ashley Garza</t>
  </si>
  <si>
    <t>Kenneth Hernandez</t>
  </si>
  <si>
    <t>Amy Pitts</t>
  </si>
  <si>
    <t>Melanie Gomez DVM</t>
  </si>
  <si>
    <t>Jessica Sanchez</t>
  </si>
  <si>
    <t>Francisco Taylor</t>
  </si>
  <si>
    <t>Jeffrey Bruce</t>
  </si>
  <si>
    <t>Sydney Flores</t>
  </si>
  <si>
    <t>Tara Sullivan</t>
  </si>
  <si>
    <t>Sara Ford</t>
  </si>
  <si>
    <t>Frank Davis</t>
  </si>
  <si>
    <t>Adam White</t>
  </si>
  <si>
    <t>Adam Bass</t>
  </si>
  <si>
    <t>Daniel Hart</t>
  </si>
  <si>
    <t>Betty Ford</t>
  </si>
  <si>
    <t>Johnny Fletcher</t>
  </si>
  <si>
    <t>Michael Jones</t>
  </si>
  <si>
    <t>Eric Taylor</t>
  </si>
  <si>
    <t>Sean Fernandez</t>
  </si>
  <si>
    <t>Brandon Brown</t>
  </si>
  <si>
    <t>Elizabeth Bean</t>
  </si>
  <si>
    <t>Albert Cortez</t>
  </si>
  <si>
    <t>Christine Cross</t>
  </si>
  <si>
    <t>Michael Jordan</t>
  </si>
  <si>
    <t>Nicole Morgan</t>
  </si>
  <si>
    <t>Eileen Smith</t>
  </si>
  <si>
    <t>Heather Hill</t>
  </si>
  <si>
    <t>Jeremy Shepherd</t>
  </si>
  <si>
    <t>Reginald Watson</t>
  </si>
  <si>
    <t>Scott Rogers</t>
  </si>
  <si>
    <t>Megan Baker</t>
  </si>
  <si>
    <t>Sarah Hale</t>
  </si>
  <si>
    <t>Gabriella Osborne PhD</t>
  </si>
  <si>
    <t>Patricia Kelley</t>
  </si>
  <si>
    <t>Toni Chang</t>
  </si>
  <si>
    <t>Melissa Bartlett</t>
  </si>
  <si>
    <t>Dawn Acevedo</t>
  </si>
  <si>
    <t>Lisa Gaines</t>
  </si>
  <si>
    <t>Timothy Perez</t>
  </si>
  <si>
    <t>Sarah Wood</t>
  </si>
  <si>
    <t>Heather Franklin</t>
  </si>
  <si>
    <t>Angelica Bauer</t>
  </si>
  <si>
    <t>Kelly Huff</t>
  </si>
  <si>
    <t>Ernest Gomez</t>
  </si>
  <si>
    <t>Amy Romero</t>
  </si>
  <si>
    <t>Michelle Lawrence</t>
  </si>
  <si>
    <t>Gerald Armstrong</t>
  </si>
  <si>
    <t>Sherry Cruz</t>
  </si>
  <si>
    <t>Jessica Flores</t>
  </si>
  <si>
    <t>Mia Graham</t>
  </si>
  <si>
    <t>Cheryl Lester</t>
  </si>
  <si>
    <t>Ashley Cox</t>
  </si>
  <si>
    <t>Angela Lopez</t>
  </si>
  <si>
    <t>Andrea Williams</t>
  </si>
  <si>
    <t>Michael Edwards</t>
  </si>
  <si>
    <t>Charles Ward</t>
  </si>
  <si>
    <t>Samantha Hernandez</t>
  </si>
  <si>
    <t>Kenneth Mcdonald</t>
  </si>
  <si>
    <t>Mary Myers</t>
  </si>
  <si>
    <t>Laura Drake</t>
  </si>
  <si>
    <t>Erica Powers</t>
  </si>
  <si>
    <t>Amy Mcguire</t>
  </si>
  <si>
    <t>Amber Curtis</t>
  </si>
  <si>
    <t>Maria Briggs</t>
  </si>
  <si>
    <t>Jeffrey Mitchell</t>
  </si>
  <si>
    <t>Richard Chung</t>
  </si>
  <si>
    <t>Kathy Johnston</t>
  </si>
  <si>
    <t>Patrick Avila</t>
  </si>
  <si>
    <t>James Jackson</t>
  </si>
  <si>
    <t>Amber Nelson</t>
  </si>
  <si>
    <t>Sarah Thornton</t>
  </si>
  <si>
    <t>Bobby Becker</t>
  </si>
  <si>
    <t>Ryan Luna</t>
  </si>
  <si>
    <t>Monica Chambers</t>
  </si>
  <si>
    <t>Ryan Robles</t>
  </si>
  <si>
    <t>Frank Walker</t>
  </si>
  <si>
    <t>Karla Bauer</t>
  </si>
  <si>
    <t>Kristin Romero</t>
  </si>
  <si>
    <t>Nichole Gonzales</t>
  </si>
  <si>
    <t>Carolyn Ross</t>
  </si>
  <si>
    <t>Brian Rodriguez</t>
  </si>
  <si>
    <t>Jennifer Macias</t>
  </si>
  <si>
    <t>Joe Kelly</t>
  </si>
  <si>
    <t>Robert Simpson</t>
  </si>
  <si>
    <t>Megan Thompson</t>
  </si>
  <si>
    <t>Trevor Wong DDS</t>
  </si>
  <si>
    <t>Jennifer Camacho</t>
  </si>
  <si>
    <t>Megan Gomez</t>
  </si>
  <si>
    <t>Katie Powell</t>
  </si>
  <si>
    <t>Thomas Reed</t>
  </si>
  <si>
    <t>Jacqueline Quinn</t>
  </si>
  <si>
    <t>Jessica Johnson</t>
  </si>
  <si>
    <t>Matthew Brown</t>
  </si>
  <si>
    <t>Timothy Lopez</t>
  </si>
  <si>
    <t>Annette Hicks</t>
  </si>
  <si>
    <t>Lisa Orr</t>
  </si>
  <si>
    <t>Shannon Huang</t>
  </si>
  <si>
    <t>Katelyn Smith</t>
  </si>
  <si>
    <t>Kristen Gates</t>
  </si>
  <si>
    <t>Olivia Davies</t>
  </si>
  <si>
    <t>Mr. Aaron Perez</t>
  </si>
  <si>
    <t>Mary Morrison</t>
  </si>
  <si>
    <t>Haley Nelson</t>
  </si>
  <si>
    <t>Jonathan Medina</t>
  </si>
  <si>
    <t>Eric Little</t>
  </si>
  <si>
    <t>Michael Williams MD</t>
  </si>
  <si>
    <t>Adam Smith</t>
  </si>
  <si>
    <t>Mr. Aaron Davis</t>
  </si>
  <si>
    <t>Lisa Holmes</t>
  </si>
  <si>
    <t>Norman Fernandez</t>
  </si>
  <si>
    <t>Adam Patterson</t>
  </si>
  <si>
    <t>Dr. George Johnson</t>
  </si>
  <si>
    <t>Leah Stokes</t>
  </si>
  <si>
    <t>Kyle Yang</t>
  </si>
  <si>
    <t>Shawn Hayes</t>
  </si>
  <si>
    <t>Melissa Barry</t>
  </si>
  <si>
    <t>Mackenzie Edwards</t>
  </si>
  <si>
    <t>Pamela Le</t>
  </si>
  <si>
    <t>Nancy Charles</t>
  </si>
  <si>
    <t>Holly Frazier</t>
  </si>
  <si>
    <t>Joshua Cook</t>
  </si>
  <si>
    <t>Tami Roberts</t>
  </si>
  <si>
    <t>Kathleen Hoover</t>
  </si>
  <si>
    <t>John Hines</t>
  </si>
  <si>
    <t>Tami Johnson</t>
  </si>
  <si>
    <t>Steven Martin</t>
  </si>
  <si>
    <t>Amanda Jones</t>
  </si>
  <si>
    <t>Richard Mitchell</t>
  </si>
  <si>
    <t>Deborah Smith</t>
  </si>
  <si>
    <t>Beth Estrada</t>
  </si>
  <si>
    <t>Elizabeth Simmons</t>
  </si>
  <si>
    <t>George Massey</t>
  </si>
  <si>
    <t>David Wagner</t>
  </si>
  <si>
    <t>Michelle Miles</t>
  </si>
  <si>
    <t>Rachel Craig</t>
  </si>
  <si>
    <t>John Torres</t>
  </si>
  <si>
    <t>Roberto Brewer</t>
  </si>
  <si>
    <t>Christina Mercer</t>
  </si>
  <si>
    <t>Angela Ford</t>
  </si>
  <si>
    <t>Robert Rodriguez</t>
  </si>
  <si>
    <t>Douglas Williams</t>
  </si>
  <si>
    <t>Justin Bautista</t>
  </si>
  <si>
    <t>Betty Rodgers</t>
  </si>
  <si>
    <t>Kevin Thomas</t>
  </si>
  <si>
    <t>Bridget Huerta</t>
  </si>
  <si>
    <t>Edward Benton</t>
  </si>
  <si>
    <t>Sandra Gray</t>
  </si>
  <si>
    <t>Natalie Horton</t>
  </si>
  <si>
    <t>Patty Smith</t>
  </si>
  <si>
    <t>Nicolas Williamson</t>
  </si>
  <si>
    <t>Samuel Perry</t>
  </si>
  <si>
    <t>John Patel</t>
  </si>
  <si>
    <t>Cameron Garcia</t>
  </si>
  <si>
    <t>Stacie Thomas</t>
  </si>
  <si>
    <t>Kyle Lopez</t>
  </si>
  <si>
    <t>Michaela Woods</t>
  </si>
  <si>
    <t>Tracy Hill</t>
  </si>
  <si>
    <t>Dr. Brian Lopez</t>
  </si>
  <si>
    <t>Jonathan Gentry</t>
  </si>
  <si>
    <t>Cody Williams</t>
  </si>
  <si>
    <t>Victoria Brown</t>
  </si>
  <si>
    <t>Jake Sanders</t>
  </si>
  <si>
    <t>Mitchell Jenkins</t>
  </si>
  <si>
    <t>Brett Archer</t>
  </si>
  <si>
    <t>Adam Martinez</t>
  </si>
  <si>
    <t>Dawn Simon</t>
  </si>
  <si>
    <t>Jeanette Mcneil</t>
  </si>
  <si>
    <t>Dustin Martinez</t>
  </si>
  <si>
    <t>Lori Coleman</t>
  </si>
  <si>
    <t>Mark Marquez</t>
  </si>
  <si>
    <t>Cheryl Howell</t>
  </si>
  <si>
    <t>Pamela Howard</t>
  </si>
  <si>
    <t>Tony Torres</t>
  </si>
  <si>
    <t>Mitchell Payne</t>
  </si>
  <si>
    <t>Alexander Williams</t>
  </si>
  <si>
    <t>Lori Campbell</t>
  </si>
  <si>
    <t>Nathaniel Becker</t>
  </si>
  <si>
    <t>Jacob English</t>
  </si>
  <si>
    <t>Joshua Lucas MD</t>
  </si>
  <si>
    <t>Sarah Brewer</t>
  </si>
  <si>
    <t>Peter Wilson</t>
  </si>
  <si>
    <t>Andrew Smith</t>
  </si>
  <si>
    <t>Andrea Sanders</t>
  </si>
  <si>
    <t>Benjamin Clark</t>
  </si>
  <si>
    <t>Jonathan Fuentes</t>
  </si>
  <si>
    <t>Darlene Higgins</t>
  </si>
  <si>
    <t>David Cooley</t>
  </si>
  <si>
    <t>Thomas Mckenzie</t>
  </si>
  <si>
    <t>Jordan Fernandez</t>
  </si>
  <si>
    <t>Michael Dawson</t>
  </si>
  <si>
    <t>Joshua Wright</t>
  </si>
  <si>
    <t>Valerie Wilcox</t>
  </si>
  <si>
    <t>Mary Howard</t>
  </si>
  <si>
    <t>Chad Lozano</t>
  </si>
  <si>
    <t>Hannah Miller</t>
  </si>
  <si>
    <t>Brandon Travis</t>
  </si>
  <si>
    <t>Rachel Hart</t>
  </si>
  <si>
    <t>Shirley Ellis</t>
  </si>
  <si>
    <t>Stephen Berger</t>
  </si>
  <si>
    <t>Kelly Tate</t>
  </si>
  <si>
    <t>Brandon Mcdaniel</t>
  </si>
  <si>
    <t>Nichole Bowman</t>
  </si>
  <si>
    <t>Debra Curry</t>
  </si>
  <si>
    <t>Kevin Cisneros</t>
  </si>
  <si>
    <t>Mike Parks</t>
  </si>
  <si>
    <t>Carolyn Thomas</t>
  </si>
  <si>
    <t>Kristin Rivers</t>
  </si>
  <si>
    <t>Sarah Barker</t>
  </si>
  <si>
    <t>Ashley French</t>
  </si>
  <si>
    <t>Jordan Porter</t>
  </si>
  <si>
    <t>Raymond Newman</t>
  </si>
  <si>
    <t>Arthur Johnson</t>
  </si>
  <si>
    <t>Luis Pruitt</t>
  </si>
  <si>
    <t>Stephanie Johnson</t>
  </si>
  <si>
    <t>Julie Reed</t>
  </si>
  <si>
    <t>James Ortiz</t>
  </si>
  <si>
    <t>Sarah Guerra</t>
  </si>
  <si>
    <t>Nathaniel Clark</t>
  </si>
  <si>
    <t>Janet Garrison</t>
  </si>
  <si>
    <t>Maria Stark</t>
  </si>
  <si>
    <t>Lindsey Carpenter</t>
  </si>
  <si>
    <t>Stephanie Cook</t>
  </si>
  <si>
    <t>Michael Huber</t>
  </si>
  <si>
    <t>Thomas Church</t>
  </si>
  <si>
    <t>Joseph Jordan Jr.</t>
  </si>
  <si>
    <t>Randy Wright</t>
  </si>
  <si>
    <t>Zachary Reynolds</t>
  </si>
  <si>
    <t>Scott Hawkins</t>
  </si>
  <si>
    <t>Steven Whitehead</t>
  </si>
  <si>
    <t>Lisa Bush</t>
  </si>
  <si>
    <t>Jenna Brown</t>
  </si>
  <si>
    <t>Catherine Myers</t>
  </si>
  <si>
    <t>Andrew Phillips</t>
  </si>
  <si>
    <t>Wesley Armstrong</t>
  </si>
  <si>
    <t>Patrick Mendoza</t>
  </si>
  <si>
    <t>Ashley Monroe</t>
  </si>
  <si>
    <t>Joann Thomas</t>
  </si>
  <si>
    <t>Chelsea Bowers</t>
  </si>
  <si>
    <t>Patricia Cannon</t>
  </si>
  <si>
    <t>Jill Foster</t>
  </si>
  <si>
    <t>Christopher Hughes</t>
  </si>
  <si>
    <t>Heather Barrett</t>
  </si>
  <si>
    <t>Nicole Kelley MD</t>
  </si>
  <si>
    <t>Kelly Dean</t>
  </si>
  <si>
    <t>Patrick Herrera</t>
  </si>
  <si>
    <t>Gwendolyn Long</t>
  </si>
  <si>
    <t>Jennifer Moreno</t>
  </si>
  <si>
    <t>Gabrielle Zavala</t>
  </si>
  <si>
    <t>Calvin Morris</t>
  </si>
  <si>
    <t>Benjamin Gutierrez</t>
  </si>
  <si>
    <t>Nicholas Mccoy</t>
  </si>
  <si>
    <t>Melissa Robinson</t>
  </si>
  <si>
    <t>Barry Brown</t>
  </si>
  <si>
    <t>Steven Ali</t>
  </si>
  <si>
    <t>Jeremy Moore</t>
  </si>
  <si>
    <t>Kenneth Bates</t>
  </si>
  <si>
    <t>Jessica Richardson</t>
  </si>
  <si>
    <t>Christopher Campbell</t>
  </si>
  <si>
    <t>Betty Holt</t>
  </si>
  <si>
    <t>Shane Hughes</t>
  </si>
  <si>
    <t>Robert Barker</t>
  </si>
  <si>
    <t>Joanna Mayo</t>
  </si>
  <si>
    <t>Robert Petty</t>
  </si>
  <si>
    <t>Mark Rivera</t>
  </si>
  <si>
    <t>Carol Hamilton</t>
  </si>
  <si>
    <t>Male</t>
  </si>
  <si>
    <t>Female</t>
  </si>
  <si>
    <t>Private Insurance</t>
  </si>
  <si>
    <t>Medicaid</t>
  </si>
  <si>
    <t>Uninsured</t>
  </si>
  <si>
    <t>Medicare</t>
  </si>
  <si>
    <t>Visit_ID</t>
  </si>
  <si>
    <t>Admission_Date</t>
  </si>
  <si>
    <t>Discharge_Date</t>
  </si>
  <si>
    <t>Length_of_Stay</t>
  </si>
  <si>
    <t>Medical_Condition</t>
  </si>
  <si>
    <t>Department</t>
  </si>
  <si>
    <t>Doctor_ID</t>
  </si>
  <si>
    <t>Hospital_Bed</t>
  </si>
  <si>
    <t>Internal Bleeding</t>
  </si>
  <si>
    <t>Stroke</t>
  </si>
  <si>
    <t>Fracture</t>
  </si>
  <si>
    <t>Heart Disease</t>
  </si>
  <si>
    <t>Allergies</t>
  </si>
  <si>
    <t>Cancer</t>
  </si>
  <si>
    <t>Tumor</t>
  </si>
  <si>
    <t>Arthritis</t>
  </si>
  <si>
    <t>Heart Attack (STEMI)</t>
  </si>
  <si>
    <t>Seizures</t>
  </si>
  <si>
    <t>Asthma</t>
  </si>
  <si>
    <t>Hypertension</t>
  </si>
  <si>
    <t>Severe Trauma</t>
  </si>
  <si>
    <t>Emergency</t>
  </si>
  <si>
    <t>Neurology</t>
  </si>
  <si>
    <t>Orthopedics</t>
  </si>
  <si>
    <t>Cardiology</t>
  </si>
  <si>
    <t>Pediatrics</t>
  </si>
  <si>
    <t>Oncology</t>
  </si>
  <si>
    <t>Semi-Private Room</t>
  </si>
  <si>
    <t>General Ward</t>
  </si>
  <si>
    <t>Private Room</t>
  </si>
  <si>
    <t>ICU</t>
  </si>
  <si>
    <t>Billing_ID</t>
  </si>
  <si>
    <t>Total_Bill_Amount</t>
  </si>
  <si>
    <t>Insurance_Coverage</t>
  </si>
  <si>
    <t>Balance_Due</t>
  </si>
  <si>
    <t>Doctor_Name</t>
  </si>
  <si>
    <t>Nurse_to_Patient_Ratio</t>
  </si>
  <si>
    <t>Bradley Pearson</t>
  </si>
  <si>
    <t>Eric Cooper Jr.</t>
  </si>
  <si>
    <t>John Mclaughlin</t>
  </si>
  <si>
    <t>David Arellano</t>
  </si>
  <si>
    <t>Anthony Brown</t>
  </si>
  <si>
    <t>Terri Fox</t>
  </si>
  <si>
    <t>Yvonne Mcdonald</t>
  </si>
  <si>
    <t>Joseph Lindsey</t>
  </si>
  <si>
    <t>Thomas Maddox</t>
  </si>
  <si>
    <t>Jody Gonzales</t>
  </si>
  <si>
    <t>Whitney Contreras</t>
  </si>
  <si>
    <t>Lacey Hansen</t>
  </si>
  <si>
    <t>Jennifer Rodriguez</t>
  </si>
  <si>
    <t>Mark Vasquez</t>
  </si>
  <si>
    <t>Todd Burke</t>
  </si>
  <si>
    <t>Javier Bennett</t>
  </si>
  <si>
    <t>Hannah Burke</t>
  </si>
  <si>
    <t>Joseph George</t>
  </si>
  <si>
    <t>Scott Curtis</t>
  </si>
  <si>
    <t>Julie Mcclain</t>
  </si>
  <si>
    <t>Mackenzie Michael</t>
  </si>
  <si>
    <t>Richard Duffy</t>
  </si>
  <si>
    <t>Karen Strong</t>
  </si>
  <si>
    <t>Lauren Johnson</t>
  </si>
  <si>
    <t>Craig Butler</t>
  </si>
  <si>
    <t>Tanya Hughes</t>
  </si>
  <si>
    <t>Gregory Underwood</t>
  </si>
  <si>
    <t>Emma Cook</t>
  </si>
  <si>
    <t>Donna Freeman</t>
  </si>
  <si>
    <t>Erin Webb</t>
  </si>
  <si>
    <t>Joseph Brooks</t>
  </si>
  <si>
    <t>Amy Anderson</t>
  </si>
  <si>
    <t>Keith Brown</t>
  </si>
  <si>
    <t>Melinda Owens</t>
  </si>
  <si>
    <t>Melanie Thompson</t>
  </si>
  <si>
    <t>Ian Moore</t>
  </si>
  <si>
    <t>Mark Vaughn</t>
  </si>
  <si>
    <t>Eric Boyd</t>
  </si>
  <si>
    <t>Timothy Duran</t>
  </si>
  <si>
    <t>Blake Cox</t>
  </si>
  <si>
    <t>Jessica Jennings</t>
  </si>
  <si>
    <t>Angela Howell</t>
  </si>
  <si>
    <t>Christopher Rodriguez</t>
  </si>
  <si>
    <t>Dennis Morris</t>
  </si>
  <si>
    <t>Mary Valentine</t>
  </si>
  <si>
    <t>Sarah Francis</t>
  </si>
  <si>
    <t>David Kramer</t>
  </si>
  <si>
    <t>Steven Woods</t>
  </si>
  <si>
    <t>Patricia Farmer</t>
  </si>
  <si>
    <t>Wesley Fisher</t>
  </si>
  <si>
    <t>Taylor Cabrera</t>
  </si>
  <si>
    <t>Jordan Gray</t>
  </si>
  <si>
    <t>Patricia Woods</t>
  </si>
  <si>
    <t>Jason Lutz</t>
  </si>
  <si>
    <t>Rebecca Smith</t>
  </si>
  <si>
    <t>Madison Swanson</t>
  </si>
  <si>
    <t>Debra Love</t>
  </si>
  <si>
    <t>Ryan Burgess</t>
  </si>
  <si>
    <t>Katherine Vazquez</t>
  </si>
  <si>
    <t>Sarah Hammond</t>
  </si>
  <si>
    <t>Karen Lamb</t>
  </si>
  <si>
    <t>Karen Jones</t>
  </si>
  <si>
    <t>Victor Johnson</t>
  </si>
  <si>
    <t>Taylor Jennings</t>
  </si>
  <si>
    <t>Andrew Collier</t>
  </si>
  <si>
    <t>Natalie Ward</t>
  </si>
  <si>
    <t>Holly Wilson</t>
  </si>
  <si>
    <t>Miss Traci Brady</t>
  </si>
  <si>
    <t>Michelle Elliott</t>
  </si>
  <si>
    <t>Cassie Bowers</t>
  </si>
  <si>
    <t>Timothy Ashley</t>
  </si>
  <si>
    <t>Brittany Burton</t>
  </si>
  <si>
    <t>Alyssa Graham</t>
  </si>
  <si>
    <t>Caitlin Patton</t>
  </si>
  <si>
    <t>Ryan Robinson</t>
  </si>
  <si>
    <t>Michelle Costa</t>
  </si>
  <si>
    <t>Kyle Terry</t>
  </si>
  <si>
    <t>Amy Moore</t>
  </si>
  <si>
    <t>Nicole Clark</t>
  </si>
  <si>
    <t>Michelle Contreras</t>
  </si>
  <si>
    <t>Julia Reed</t>
  </si>
  <si>
    <t>Krystal Burch</t>
  </si>
  <si>
    <t>Denise Martin</t>
  </si>
  <si>
    <t>Matthew Spencer</t>
  </si>
  <si>
    <t>Beth Hart</t>
  </si>
  <si>
    <t>Gerald Eaton</t>
  </si>
  <si>
    <t>Matthew Li</t>
  </si>
  <si>
    <t>Andrea Robertson</t>
  </si>
  <si>
    <t>Raymond Baker</t>
  </si>
  <si>
    <t>Daniel Morrow</t>
  </si>
  <si>
    <t>Susan Martinez</t>
  </si>
  <si>
    <t>Courtney Smith</t>
  </si>
  <si>
    <t>Alexis Miller</t>
  </si>
  <si>
    <t>Shaun Meyers</t>
  </si>
  <si>
    <t>Emily Sims</t>
  </si>
  <si>
    <t>Jamie Rodriguez</t>
  </si>
  <si>
    <t>James Miller</t>
  </si>
  <si>
    <t>Dustin Lee</t>
  </si>
  <si>
    <t>Kelly Newman</t>
  </si>
  <si>
    <t>Matthew Murray</t>
  </si>
  <si>
    <t>Kyle Hanson</t>
  </si>
  <si>
    <t>Lisa Mclean</t>
  </si>
  <si>
    <t>Brian Johnson</t>
  </si>
  <si>
    <t>Ashley Robles</t>
  </si>
  <si>
    <t>Olivia Morrow</t>
  </si>
  <si>
    <t>Paul Scott</t>
  </si>
  <si>
    <t>Melissa Lucas</t>
  </si>
  <si>
    <t>Jesse Lam</t>
  </si>
  <si>
    <t>Billy Johnson</t>
  </si>
  <si>
    <t>Brian Warren</t>
  </si>
  <si>
    <t>Emily Burns</t>
  </si>
  <si>
    <t>Catherine Jones</t>
  </si>
  <si>
    <t>Abigail Mann</t>
  </si>
  <si>
    <t>Marie Salas</t>
  </si>
  <si>
    <t>Stephen Hobbs</t>
  </si>
  <si>
    <t>Glen Lucas</t>
  </si>
  <si>
    <t>Ronnie Chavez</t>
  </si>
  <si>
    <t>Kari Rivera</t>
  </si>
  <si>
    <t>Laura Ford</t>
  </si>
  <si>
    <t>Keith Christian</t>
  </si>
  <si>
    <t>William Church</t>
  </si>
  <si>
    <t>Tyler Strickland</t>
  </si>
  <si>
    <t>Amanda Taylor</t>
  </si>
  <si>
    <t>Bonnie Huynh</t>
  </si>
  <si>
    <t>Jerome Dunn</t>
  </si>
  <si>
    <t>Sabrina Shaw</t>
  </si>
  <si>
    <t>Donald Alvarado</t>
  </si>
  <si>
    <t>Mitchell Davenport</t>
  </si>
  <si>
    <t>Suzanne Lopez</t>
  </si>
  <si>
    <t>Steve Castillo</t>
  </si>
  <si>
    <t>Matthew Martinez</t>
  </si>
  <si>
    <t>Michael Coleman</t>
  </si>
  <si>
    <t>Hannah Rosales</t>
  </si>
  <si>
    <t>Michelle Peterson</t>
  </si>
  <si>
    <t>Jennifer Harrison</t>
  </si>
  <si>
    <t>Brandi Briggs</t>
  </si>
  <si>
    <t>Benjamin Johnson</t>
  </si>
  <si>
    <t>Yvonne Rodriguez</t>
  </si>
  <si>
    <t>Stanley Carroll</t>
  </si>
  <si>
    <t>Michelle Ward</t>
  </si>
  <si>
    <t>Sarah Williams</t>
  </si>
  <si>
    <t>Benjamin Alexander</t>
  </si>
  <si>
    <t>Lindsey Williams</t>
  </si>
  <si>
    <t>Colleen Jones</t>
  </si>
  <si>
    <t>Nicole Goodman</t>
  </si>
  <si>
    <t>Jasmin Parker</t>
  </si>
  <si>
    <t>Catherine Watson</t>
  </si>
  <si>
    <t>Emily Sutton</t>
  </si>
  <si>
    <t>Jennifer Gallagher</t>
  </si>
  <si>
    <t>Hayden Yang</t>
  </si>
  <si>
    <t>Jacqueline Watkins</t>
  </si>
  <si>
    <t>Daniel Johnson</t>
  </si>
  <si>
    <t>Renee Williams</t>
  </si>
  <si>
    <t>Cheryl Espinoza</t>
  </si>
  <si>
    <t>Amy Walter</t>
  </si>
  <si>
    <t>Jennifer Robinson</t>
  </si>
  <si>
    <t>Ryan Monroe</t>
  </si>
  <si>
    <t>Carla Pierce</t>
  </si>
  <si>
    <t>Alexis Reed</t>
  </si>
  <si>
    <t>Cheryl Johnson</t>
  </si>
  <si>
    <t>Jessica Simmons</t>
  </si>
  <si>
    <t>Paul Thomas</t>
  </si>
  <si>
    <t>Michael Campbell</t>
  </si>
  <si>
    <t>Megan Johnston</t>
  </si>
  <si>
    <t>Kimberly Powell</t>
  </si>
  <si>
    <t>Shannon Ortiz</t>
  </si>
  <si>
    <t>Joseph Ross</t>
  </si>
  <si>
    <t>Megan Avila</t>
  </si>
  <si>
    <t>Gail Perkins</t>
  </si>
  <si>
    <t>Antonio Ortiz</t>
  </si>
  <si>
    <t>Grant Munoz</t>
  </si>
  <si>
    <t>Stephanie Davidson</t>
  </si>
  <si>
    <t>Micheal Wall</t>
  </si>
  <si>
    <t>John Gibson</t>
  </si>
  <si>
    <t>Phillip Wilson</t>
  </si>
  <si>
    <t>Tracy Johnson</t>
  </si>
  <si>
    <t>Kristina Padilla</t>
  </si>
  <si>
    <t>Ronald Charles</t>
  </si>
  <si>
    <t>Kimberly Clark</t>
  </si>
  <si>
    <t>Andrea Harris</t>
  </si>
  <si>
    <t>Sarah Jenkins</t>
  </si>
  <si>
    <t>Susan Bell</t>
  </si>
  <si>
    <t>Donald Pitts</t>
  </si>
  <si>
    <t>Joseph Morgan</t>
  </si>
  <si>
    <t>Thomas Huerta</t>
  </si>
  <si>
    <t>ER_Visit_ID</t>
  </si>
  <si>
    <t>Ambulance_Arrival</t>
  </si>
  <si>
    <t>Time_in_ER_Hours</t>
  </si>
  <si>
    <t>ICU_Admission</t>
  </si>
  <si>
    <t>Yes</t>
  </si>
  <si>
    <t>No</t>
  </si>
  <si>
    <t>Readmission_Status</t>
  </si>
  <si>
    <t>Readmission_Date</t>
  </si>
  <si>
    <t>Michael Moody</t>
  </si>
  <si>
    <t>John Ibarra</t>
  </si>
  <si>
    <t>Scott Delgado</t>
  </si>
  <si>
    <t>Allison Lee</t>
  </si>
  <si>
    <t>Amy Long</t>
  </si>
  <si>
    <t>Jackson Heath Dds</t>
  </si>
  <si>
    <t>Brittney Lewis Md</t>
  </si>
  <si>
    <t>Mr. Henry Williams Dvm</t>
  </si>
  <si>
    <t>Tanya Cole</t>
  </si>
  <si>
    <t>Lauren Hampton</t>
  </si>
  <si>
    <t>Erika Stevenson Dvm</t>
  </si>
  <si>
    <t>Adrian Smith</t>
  </si>
  <si>
    <t>Admission Date</t>
  </si>
  <si>
    <t>Discahrage Date</t>
  </si>
  <si>
    <t>Total Bill Amount</t>
  </si>
  <si>
    <t>Hospital Bed Type</t>
  </si>
  <si>
    <t>Medical Conditions</t>
  </si>
  <si>
    <t>ER Visits</t>
  </si>
  <si>
    <t>Doctors ID</t>
  </si>
  <si>
    <t>Insurance Coverage</t>
  </si>
  <si>
    <t>Balance Due</t>
  </si>
  <si>
    <t>Nurse-Patient-Ratio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</si>
  <si>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</si>
  <si>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</si>
  <si>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</si>
  <si>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</si>
  <si>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</si>
  <si>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</si>
  <si>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</si>
  <si>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</si>
  <si>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</si>
  <si>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</si>
  <si>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</si>
  <si>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</si>
  <si>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</si>
  <si>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</si>
  <si>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Total Bill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</si>
</sst>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14" fontId="0" fillId="0" borderId="0" xfId="0" applyNumberFormat="1"/>
    <xf numFmtId="14" fontId="0" fillId="0" borderId="3" xfId="0" applyNumberFormat="1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14" fontId="1" fillId="3" borderId="5" xfId="0" applyNumberFormat="1" applyFont="1" applyFill="1" applyBorder="1" applyAlignment="1">
      <alignment horizontal="center" vertical="top"/>
    </xf>
    <xf numFmtId="14" fontId="1" fillId="3" borderId="6" xfId="0" applyNumberFormat="1" applyFont="1" applyFill="1" applyBorder="1" applyAlignment="1">
      <alignment horizontal="center" vertical="top"/>
    </xf>
    <xf numFmtId="14" fontId="0" fillId="0" borderId="8" xfId="0" applyNumberFormat="1" applyBorder="1"/>
    <xf numFmtId="14" fontId="0" fillId="0" borderId="9" xfId="0" applyNumberFormat="1" applyBorder="1"/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14" fontId="1" fillId="2" borderId="5" xfId="0" applyNumberFormat="1" applyFont="1" applyFill="1" applyBorder="1" applyAlignment="1">
      <alignment horizontal="center" vertical="top"/>
    </xf>
    <xf numFmtId="0" fontId="0" fillId="0" borderId="0" xfId="0" applyNumberFormat="1"/>
    <xf numFmtId="0" fontId="0" fillId="0" borderId="1" xfId="0" applyNumberFormat="1" applyBorder="1"/>
    <xf numFmtId="164" fontId="1" fillId="2" borderId="5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44" fontId="1" fillId="2" borderId="5" xfId="1" applyFont="1" applyFill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71">
    <dxf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[hospital_datasets.xlsx]Pivot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Chart'!$B$5:$B$17</c:f>
              <c:numCache>
                <c:formatCode>General</c:formatCode>
                <c:ptCount val="12"/>
                <c:pt idx="0">
                  <c:v>113</c:v>
                </c:pt>
                <c:pt idx="1">
                  <c:v>96</c:v>
                </c:pt>
                <c:pt idx="2">
                  <c:v>103</c:v>
                </c:pt>
                <c:pt idx="3">
                  <c:v>102</c:v>
                </c:pt>
                <c:pt idx="4">
                  <c:v>76</c:v>
                </c:pt>
                <c:pt idx="5">
                  <c:v>69</c:v>
                </c:pt>
                <c:pt idx="6">
                  <c:v>58</c:v>
                </c:pt>
                <c:pt idx="7">
                  <c:v>65</c:v>
                </c:pt>
                <c:pt idx="8">
                  <c:v>58</c:v>
                </c:pt>
                <c:pt idx="9">
                  <c:v>67</c:v>
                </c:pt>
                <c:pt idx="10">
                  <c:v>42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D-4E0F-AA32-AC55FB4D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43423"/>
        <c:axId val="2098202879"/>
      </c:lineChart>
      <c:catAx>
        <c:axId val="20980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02879"/>
        <c:crosses val="autoZero"/>
        <c:auto val="1"/>
        <c:lblAlgn val="ctr"/>
        <c:lblOffset val="100"/>
        <c:noMultiLvlLbl val="0"/>
      </c:catAx>
      <c:valAx>
        <c:axId val="20982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80010</xdr:rowOff>
    </xdr:from>
    <xdr:to>
      <xdr:col>12</xdr:col>
      <xdr:colOff>502920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60D39-2706-472B-8DF3-95F1C8F27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 Obodo" refreshedDate="45726.426019675928" createdVersion="7" refreshedVersion="7" minRefreshableVersion="3" recordCount="905" xr:uid="{EA9BB4BF-25C7-4160-A9D7-002D0CD750EB}">
  <cacheSource type="worksheet">
    <worksheetSource name="Master"/>
  </cacheSource>
  <cacheFields count="21">
    <cacheField name="Patient_ID" numFmtId="0">
      <sharedItems containsSemiMixedTypes="0" containsString="0" containsNumber="1" containsInteger="1" minValue="2" maxValue="1000"/>
    </cacheField>
    <cacheField name="Patient_Name" numFmtId="0">
      <sharedItems/>
    </cacheField>
    <cacheField name="Age" numFmtId="0">
      <sharedItems containsSemiMixedTypes="0" containsString="0" containsNumber="1" containsInteger="1" minValue="1" maxValue="90"/>
    </cacheField>
    <cacheField name="Gender" numFmtId="0">
      <sharedItems/>
    </cacheField>
    <cacheField name="Insurance_Type" numFmtId="0">
      <sharedItems/>
    </cacheField>
    <cacheField name="BMI" numFmtId="0">
      <sharedItems containsSemiMixedTypes="0" containsString="0" containsNumber="1" minValue="15.005375553350071" maxValue="39.982116202732293"/>
    </cacheField>
    <cacheField name="Chronic_Conditions" numFmtId="0">
      <sharedItems containsSemiMixedTypes="0" containsString="0" containsNumber="1" containsInteger="1" minValue="0" maxValue="5"/>
    </cacheField>
    <cacheField name="Satisfaction_Score" numFmtId="0">
      <sharedItems containsSemiMixedTypes="0" containsString="0" containsNumber="1" containsInteger="1" minValue="1" maxValue="10"/>
    </cacheField>
    <cacheField name="Admission Date" numFmtId="14">
      <sharedItems containsSemiMixedTypes="0" containsNonDate="0" containsDate="1" containsString="0" minDate="2022-01-01T00:00:00" maxDate="2024-12-28T00:00:00" count="526">
        <d v="2022-11-03T00:00:00"/>
        <d v="2022-12-19T00:00:00"/>
        <d v="2024-09-05T00:00:00"/>
        <d v="2024-08-02T00:00:00"/>
        <d v="2022-08-02T00:00:00"/>
        <d v="2022-06-14T00:00:00"/>
        <d v="2022-06-25T00:00:00"/>
        <d v="2023-06-23T00:00:00"/>
        <d v="2022-04-27T00:00:00"/>
        <d v="2022-10-25T00:00:00"/>
        <d v="2022-06-10T00:00:00"/>
        <d v="2022-03-25T00:00:00"/>
        <d v="2022-02-09T00:00:00"/>
        <d v="2022-01-13T00:00:00"/>
        <d v="2022-09-25T00:00:00"/>
        <d v="2022-03-02T00:00:00"/>
        <d v="2022-05-01T00:00:00"/>
        <d v="2022-01-25T00:00:00"/>
        <d v="2022-04-07T00:00:00"/>
        <d v="2023-09-28T00:00:00"/>
        <d v="2023-03-03T00:00:00"/>
        <d v="2022-05-06T00:00:00"/>
        <d v="2022-04-24T00:00:00"/>
        <d v="2022-03-24T00:00:00"/>
        <d v="2022-12-28T00:00:00"/>
        <d v="2022-04-15T00:00:00"/>
        <d v="2022-01-27T00:00:00"/>
        <d v="2023-09-06T00:00:00"/>
        <d v="2023-07-23T00:00:00"/>
        <d v="2022-01-11T00:00:00"/>
        <d v="2022-02-08T00:00:00"/>
        <d v="2022-01-29T00:00:00"/>
        <d v="2022-03-06T00:00:00"/>
        <d v="2023-10-30T00:00:00"/>
        <d v="2022-10-30T00:00:00"/>
        <d v="2022-02-04T00:00:00"/>
        <d v="2022-04-05T00:00:00"/>
        <d v="2022-06-12T00:00:00"/>
        <d v="2024-01-15T00:00:00"/>
        <d v="2024-08-01T00:00:00"/>
        <d v="2022-12-01T00:00:00"/>
        <d v="2022-10-21T00:00:00"/>
        <d v="2022-02-18T00:00:00"/>
        <d v="2023-01-03T00:00:00"/>
        <d v="2022-01-07T00:00:00"/>
        <d v="2022-04-01T00:00:00"/>
        <d v="2023-01-13T00:00:00"/>
        <d v="2022-09-27T00:00:00"/>
        <d v="2022-09-18T00:00:00"/>
        <d v="2023-08-02T00:00:00"/>
        <d v="2022-08-21T00:00:00"/>
        <d v="2022-05-10T00:00:00"/>
        <d v="2024-03-16T00:00:00"/>
        <d v="2022-11-20T00:00:00"/>
        <d v="2024-07-24T00:00:00"/>
        <d v="2022-01-02T00:00:00"/>
        <d v="2022-06-07T00:00:00"/>
        <d v="2023-06-05T00:00:00"/>
        <d v="2023-08-18T00:00:00"/>
        <d v="2023-05-21T00:00:00"/>
        <d v="2022-01-04T00:00:00"/>
        <d v="2022-03-16T00:00:00"/>
        <d v="2023-10-09T00:00:00"/>
        <d v="2023-04-27T00:00:00"/>
        <d v="2022-05-31T00:00:00"/>
        <d v="2023-04-19T00:00:00"/>
        <d v="2022-01-19T00:00:00"/>
        <d v="2022-07-26T00:00:00"/>
        <d v="2022-07-19T00:00:00"/>
        <d v="2022-11-27T00:00:00"/>
        <d v="2022-08-19T00:00:00"/>
        <d v="2022-10-08T00:00:00"/>
        <d v="2023-10-24T00:00:00"/>
        <d v="2022-02-07T00:00:00"/>
        <d v="2022-11-08T00:00:00"/>
        <d v="2023-10-03T00:00:00"/>
        <d v="2022-06-28T00:00:00"/>
        <d v="2023-04-20T00:00:00"/>
        <d v="2022-06-11T00:00:00"/>
        <d v="2023-09-02T00:00:00"/>
        <d v="2023-05-01T00:00:00"/>
        <d v="2023-02-18T00:00:00"/>
        <d v="2022-09-02T00:00:00"/>
        <d v="2023-02-12T00:00:00"/>
        <d v="2023-03-20T00:00:00"/>
        <d v="2022-12-15T00:00:00"/>
        <d v="2023-05-27T00:00:00"/>
        <d v="2022-03-27T00:00:00"/>
        <d v="2022-06-23T00:00:00"/>
        <d v="2022-05-22T00:00:00"/>
        <d v="2022-07-27T00:00:00"/>
        <d v="2022-03-08T00:00:00"/>
        <d v="2022-01-03T00:00:00"/>
        <d v="2024-03-24T00:00:00"/>
        <d v="2023-04-16T00:00:00"/>
        <d v="2023-09-24T00:00:00"/>
        <d v="2022-11-21T00:00:00"/>
        <d v="2022-08-28T00:00:00"/>
        <d v="2022-03-17T00:00:00"/>
        <d v="2022-02-01T00:00:00"/>
        <d v="2022-07-15T00:00:00"/>
        <d v="2022-01-20T00:00:00"/>
        <d v="2022-09-09T00:00:00"/>
        <d v="2022-02-22T00:00:00"/>
        <d v="2022-01-26T00:00:00"/>
        <d v="2022-07-18T00:00:00"/>
        <d v="2023-03-16T00:00:00"/>
        <d v="2022-12-08T00:00:00"/>
        <d v="2023-04-01T00:00:00"/>
        <d v="2022-12-04T00:00:00"/>
        <d v="2022-06-21T00:00:00"/>
        <d v="2022-10-03T00:00:00"/>
        <d v="2023-05-13T00:00:00"/>
        <d v="2024-03-10T00:00:00"/>
        <d v="2022-02-15T00:00:00"/>
        <d v="2024-05-20T00:00:00"/>
        <d v="2022-09-14T00:00:00"/>
        <d v="2024-03-30T00:00:00"/>
        <d v="2023-08-10T00:00:00"/>
        <d v="2022-02-24T00:00:00"/>
        <d v="2024-02-20T00:00:00"/>
        <d v="2022-10-10T00:00:00"/>
        <d v="2023-12-29T00:00:00"/>
        <d v="2023-12-15T00:00:00"/>
        <d v="2023-03-21T00:00:00"/>
        <d v="2023-10-06T00:00:00"/>
        <d v="2022-03-11T00:00:00"/>
        <d v="2024-12-26T00:00:00"/>
        <d v="2023-07-26T00:00:00"/>
        <d v="2023-12-01T00:00:00"/>
        <d v="2022-08-23T00:00:00"/>
        <d v="2022-08-06T00:00:00"/>
        <d v="2022-02-20T00:00:00"/>
        <d v="2023-02-04T00:00:00"/>
        <d v="2022-04-19T00:00:00"/>
        <d v="2022-07-13T00:00:00"/>
        <d v="2022-08-05T00:00:00"/>
        <d v="2022-12-26T00:00:00"/>
        <d v="2022-02-17T00:00:00"/>
        <d v="2023-03-11T00:00:00"/>
        <d v="2022-09-05T00:00:00"/>
        <d v="2022-09-08T00:00:00"/>
        <d v="2022-02-19T00:00:00"/>
        <d v="2023-12-13T00:00:00"/>
        <d v="2022-09-23T00:00:00"/>
        <d v="2022-07-16T00:00:00"/>
        <d v="2022-04-28T00:00:00"/>
        <d v="2022-02-28T00:00:00"/>
        <d v="2023-04-24T00:00:00"/>
        <d v="2022-06-17T00:00:00"/>
        <d v="2022-10-12T00:00:00"/>
        <d v="2023-02-09T00:00:00"/>
        <d v="2022-08-14T00:00:00"/>
        <d v="2022-01-10T00:00:00"/>
        <d v="2022-02-05T00:00:00"/>
        <d v="2022-06-04T00:00:00"/>
        <d v="2023-09-22T00:00:00"/>
        <d v="2023-10-27T00:00:00"/>
        <d v="2022-07-20T00:00:00"/>
        <d v="2022-11-22T00:00:00"/>
        <d v="2022-03-13T00:00:00"/>
        <d v="2023-02-19T00:00:00"/>
        <d v="2022-02-12T00:00:00"/>
        <d v="2022-03-20T00:00:00"/>
        <d v="2023-01-02T00:00:00"/>
        <d v="2023-06-18T00:00:00"/>
        <d v="2022-12-27T00:00:00"/>
        <d v="2022-10-28T00:00:00"/>
        <d v="2022-05-17T00:00:00"/>
        <d v="2022-04-13T00:00:00"/>
        <d v="2022-03-15T00:00:00"/>
        <d v="2022-05-20T00:00:00"/>
        <d v="2023-12-07T00:00:00"/>
        <d v="2022-05-30T00:00:00"/>
        <d v="2023-10-10T00:00:00"/>
        <d v="2022-06-02T00:00:00"/>
        <d v="2022-05-13T00:00:00"/>
        <d v="2024-08-25T00:00:00"/>
        <d v="2022-07-06T00:00:00"/>
        <d v="2022-04-08T00:00:00"/>
        <d v="2023-09-15T00:00:00"/>
        <d v="2023-04-03T00:00:00"/>
        <d v="2023-11-24T00:00:00"/>
        <d v="2022-10-07T00:00:00"/>
        <d v="2022-03-04T00:00:00"/>
        <d v="2022-10-27T00:00:00"/>
        <d v="2022-05-07T00:00:00"/>
        <d v="2022-12-09T00:00:00"/>
        <d v="2022-04-20T00:00:00"/>
        <d v="2022-02-26T00:00:00"/>
        <d v="2024-02-18T00:00:00"/>
        <d v="2023-09-19T00:00:00"/>
        <d v="2023-02-10T00:00:00"/>
        <d v="2023-06-01T00:00:00"/>
        <d v="2022-07-31T00:00:00"/>
        <d v="2022-03-28T00:00:00"/>
        <d v="2023-01-14T00:00:00"/>
        <d v="2022-12-10T00:00:00"/>
        <d v="2022-09-01T00:00:00"/>
        <d v="2022-05-27T00:00:00"/>
        <d v="2022-10-18T00:00:00"/>
        <d v="2022-08-24T00:00:00"/>
        <d v="2023-02-20T00:00:00"/>
        <d v="2022-08-11T00:00:00"/>
        <d v="2023-02-06T00:00:00"/>
        <d v="2023-01-04T00:00:00"/>
        <d v="2023-09-17T00:00:00"/>
        <d v="2022-05-03T00:00:00"/>
        <d v="2022-04-02T00:00:00"/>
        <d v="2024-08-14T00:00:00"/>
        <d v="2022-09-15T00:00:00"/>
        <d v="2023-09-30T00:00:00"/>
        <d v="2022-05-14T00:00:00"/>
        <d v="2022-03-12T00:00:00"/>
        <d v="2023-11-03T00:00:00"/>
        <d v="2022-02-11T00:00:00"/>
        <d v="2023-03-29T00:00:00"/>
        <d v="2022-06-30T00:00:00"/>
        <d v="2022-08-29T00:00:00"/>
        <d v="2022-08-22T00:00:00"/>
        <d v="2023-02-24T00:00:00"/>
        <d v="2023-06-30T00:00:00"/>
        <d v="2022-12-06T00:00:00"/>
        <d v="2023-09-27T00:00:00"/>
        <d v="2023-06-25T00:00:00"/>
        <d v="2022-05-23T00:00:00"/>
        <d v="2022-03-07T00:00:00"/>
        <d v="2023-08-16T00:00:00"/>
        <d v="2022-03-09T00:00:00"/>
        <d v="2024-08-05T00:00:00"/>
        <d v="2023-03-01T00:00:00"/>
        <d v="2024-04-07T00:00:00"/>
        <d v="2022-03-22T00:00:00"/>
        <d v="2022-10-09T00:00:00"/>
        <d v="2022-04-25T00:00:00"/>
        <d v="2022-02-06T00:00:00"/>
        <d v="2022-12-03T00:00:00"/>
        <d v="2022-04-09T00:00:00"/>
        <d v="2022-08-08T00:00:00"/>
        <d v="2022-05-16T00:00:00"/>
        <d v="2022-07-03T00:00:00"/>
        <d v="2022-05-19T00:00:00"/>
        <d v="2023-04-18T00:00:00"/>
        <d v="2024-04-23T00:00:00"/>
        <d v="2023-03-27T00:00:00"/>
        <d v="2022-01-22T00:00:00"/>
        <d v="2022-11-15T00:00:00"/>
        <d v="2023-02-16T00:00:00"/>
        <d v="2024-01-01T00:00:00"/>
        <d v="2022-01-24T00:00:00"/>
        <d v="2023-12-17T00:00:00"/>
        <d v="2023-08-08T00:00:00"/>
        <d v="2023-01-19T00:00:00"/>
        <d v="2022-11-29T00:00:00"/>
        <d v="2023-11-22T00:00:00"/>
        <d v="2022-08-01T00:00:00"/>
        <d v="2023-06-17T00:00:00"/>
        <d v="2022-05-24T00:00:00"/>
        <d v="2024-10-03T00:00:00"/>
        <d v="2022-01-30T00:00:00"/>
        <d v="2023-10-12T00:00:00"/>
        <d v="2022-11-02T00:00:00"/>
        <d v="2023-11-17T00:00:00"/>
        <d v="2022-05-09T00:00:00"/>
        <d v="2022-08-16T00:00:00"/>
        <d v="2024-11-24T00:00:00"/>
        <d v="2022-12-13T00:00:00"/>
        <d v="2022-04-04T00:00:00"/>
        <d v="2022-03-23T00:00:00"/>
        <d v="2022-08-25T00:00:00"/>
        <d v="2022-09-13T00:00:00"/>
        <d v="2022-11-23T00:00:00"/>
        <d v="2022-07-30T00:00:00"/>
        <d v="2022-11-10T00:00:00"/>
        <d v="2024-10-27T00:00:00"/>
        <d v="2022-01-31T00:00:00"/>
        <d v="2024-10-24T00:00:00"/>
        <d v="2022-04-21T00:00:00"/>
        <d v="2022-07-28T00:00:00"/>
        <d v="2022-02-13T00:00:00"/>
        <d v="2023-08-17T00:00:00"/>
        <d v="2023-12-12T00:00:00"/>
        <d v="2024-10-01T00:00:00"/>
        <d v="2022-07-24T00:00:00"/>
        <d v="2022-08-09T00:00:00"/>
        <d v="2022-09-29T00:00:00"/>
        <d v="2024-03-26T00:00:00"/>
        <d v="2024-04-01T00:00:00"/>
        <d v="2024-03-09T00:00:00"/>
        <d v="2022-11-13T00:00:00"/>
        <d v="2022-07-02T00:00:00"/>
        <d v="2023-07-02T00:00:00"/>
        <d v="2022-05-15T00:00:00"/>
        <d v="2024-09-07T00:00:00"/>
        <d v="2022-01-12T00:00:00"/>
        <d v="2023-03-07T00:00:00"/>
        <d v="2023-07-27T00:00:00"/>
        <d v="2022-03-19T00:00:00"/>
        <d v="2023-09-18T00:00:00"/>
        <d v="2022-12-29T00:00:00"/>
        <d v="2023-04-05T00:00:00"/>
        <d v="2023-09-12T00:00:00"/>
        <d v="2023-06-14T00:00:00"/>
        <d v="2022-08-27T00:00:00"/>
        <d v="2022-04-29T00:00:00"/>
        <d v="2023-12-08T00:00:00"/>
        <d v="2023-05-11T00:00:00"/>
        <d v="2022-03-14T00:00:00"/>
        <d v="2024-06-23T00:00:00"/>
        <d v="2022-09-12T00:00:00"/>
        <d v="2022-11-26T00:00:00"/>
        <d v="2022-10-15T00:00:00"/>
        <d v="2023-03-19T00:00:00"/>
        <d v="2022-02-14T00:00:00"/>
        <d v="2022-08-12T00:00:00"/>
        <d v="2024-09-09T00:00:00"/>
        <d v="2022-02-02T00:00:00"/>
        <d v="2024-02-15T00:00:00"/>
        <d v="2023-09-07T00:00:00"/>
        <d v="2022-05-05T00:00:00"/>
        <d v="2023-04-22T00:00:00"/>
        <d v="2022-09-17T00:00:00"/>
        <d v="2022-11-18T00:00:00"/>
        <d v="2022-10-19T00:00:00"/>
        <d v="2022-01-06T00:00:00"/>
        <d v="2023-06-12T00:00:00"/>
        <d v="2023-07-08T00:00:00"/>
        <d v="2022-10-22T00:00:00"/>
        <d v="2023-11-02T00:00:00"/>
        <d v="2023-11-20T00:00:00"/>
        <d v="2022-04-30T00:00:00"/>
        <d v="2024-05-10T00:00:00"/>
        <d v="2023-02-13T00:00:00"/>
        <d v="2024-01-10T00:00:00"/>
        <d v="2022-02-16T00:00:00"/>
        <d v="2024-06-11T00:00:00"/>
        <d v="2022-06-27T00:00:00"/>
        <d v="2024-10-18T00:00:00"/>
        <d v="2022-07-14T00:00:00"/>
        <d v="2022-01-28T00:00:00"/>
        <d v="2023-06-04T00:00:00"/>
        <d v="2024-12-27T00:00:00"/>
        <d v="2023-04-26T00:00:00"/>
        <d v="2023-08-29T00:00:00"/>
        <d v="2022-08-31T00:00:00"/>
        <d v="2022-05-28T00:00:00"/>
        <d v="2022-09-06T00:00:00"/>
        <d v="2022-08-17T00:00:00"/>
        <d v="2022-07-07T00:00:00"/>
        <d v="2022-06-16T00:00:00"/>
        <d v="2023-01-20T00:00:00"/>
        <d v="2022-01-14T00:00:00"/>
        <d v="2022-12-07T00:00:00"/>
        <d v="2023-12-10T00:00:00"/>
        <d v="2022-11-09T00:00:00"/>
        <d v="2022-08-15T00:00:00"/>
        <d v="2023-04-15T00:00:00"/>
        <d v="2024-07-13T00:00:00"/>
        <d v="2022-07-23T00:00:00"/>
        <d v="2024-01-17T00:00:00"/>
        <d v="2024-05-14T00:00:00"/>
        <d v="2022-12-05T00:00:00"/>
        <d v="2022-01-23T00:00:00"/>
        <d v="2022-05-02T00:00:00"/>
        <d v="2022-01-16T00:00:00"/>
        <d v="2022-12-11T00:00:00"/>
        <d v="2022-06-01T00:00:00"/>
        <d v="2023-05-31T00:00:00"/>
        <d v="2022-07-01T00:00:00"/>
        <d v="2022-11-25T00:00:00"/>
        <d v="2022-10-13T00:00:00"/>
        <d v="2022-11-05T00:00:00"/>
        <d v="2022-03-01T00:00:00"/>
        <d v="2024-01-19T00:00:00"/>
        <d v="2022-05-25T00:00:00"/>
        <d v="2024-08-28T00:00:00"/>
        <d v="2022-07-22T00:00:00"/>
        <d v="2022-10-04T00:00:00"/>
        <d v="2024-05-23T00:00:00"/>
        <d v="2023-08-19T00:00:00"/>
        <d v="2022-11-06T00:00:00"/>
        <d v="2023-05-02T00:00:00"/>
        <d v="2023-12-31T00:00:00"/>
        <d v="2023-01-08T00:00:00"/>
        <d v="2022-05-08T00:00:00"/>
        <d v="2024-02-25T00:00:00"/>
        <d v="2023-01-23T00:00:00"/>
        <d v="2024-01-14T00:00:00"/>
        <d v="2023-10-17T00:00:00"/>
        <d v="2024-07-09T00:00:00"/>
        <d v="2024-03-25T00:00:00"/>
        <d v="2022-06-06T00:00:00"/>
        <d v="2023-12-14T00:00:00"/>
        <d v="2023-11-23T00:00:00"/>
        <d v="2022-08-30T00:00:00"/>
        <d v="2024-04-22T00:00:00"/>
        <d v="2023-10-16T00:00:00"/>
        <d v="2022-04-26T00:00:00"/>
        <d v="2022-06-09T00:00:00"/>
        <d v="2022-04-12T00:00:00"/>
        <d v="2023-04-02T00:00:00"/>
        <d v="2022-08-03T00:00:00"/>
        <d v="2023-07-15T00:00:00"/>
        <d v="2023-04-04T00:00:00"/>
        <d v="2024-02-02T00:00:00"/>
        <d v="2023-07-29T00:00:00"/>
        <d v="2023-01-28T00:00:00"/>
        <d v="2022-09-10T00:00:00"/>
        <d v="2022-05-21T00:00:00"/>
        <d v="2023-04-25T00:00:00"/>
        <d v="2022-12-18T00:00:00"/>
        <d v="2023-12-20T00:00:00"/>
        <d v="2022-03-30T00:00:00"/>
        <d v="2022-05-26T00:00:00"/>
        <d v="2023-03-04T00:00:00"/>
        <d v="2023-01-18T00:00:00"/>
        <d v="2024-08-16T00:00:00"/>
        <d v="2022-03-21T00:00:00"/>
        <d v="2023-03-09T00:00:00"/>
        <d v="2022-04-18T00:00:00"/>
        <d v="2022-06-26T00:00:00"/>
        <d v="2022-01-01T00:00:00"/>
        <d v="2022-02-27T00:00:00"/>
        <d v="2023-04-30T00:00:00"/>
        <d v="2024-04-06T00:00:00"/>
        <d v="2022-06-22T00:00:00"/>
        <d v="2022-11-01T00:00:00"/>
        <d v="2024-01-13T00:00:00"/>
        <d v="2022-02-03T00:00:00"/>
        <d v="2024-06-14T00:00:00"/>
        <d v="2022-08-04T00:00:00"/>
        <d v="2024-04-03T00:00:00"/>
        <d v="2023-05-07T00:00:00"/>
        <d v="2022-02-25T00:00:00"/>
        <d v="2022-10-05T00:00:00"/>
        <d v="2022-10-11T00:00:00"/>
        <d v="2023-02-05T00:00:00"/>
        <d v="2022-05-04T00:00:00"/>
        <d v="2022-09-03T00:00:00"/>
        <d v="2024-04-18T00:00:00"/>
        <d v="2024-04-27T00:00:00"/>
        <d v="2022-12-30T00:00:00"/>
        <d v="2023-08-13T00:00:00"/>
        <d v="2022-06-24T00:00:00"/>
        <d v="2022-04-22T00:00:00"/>
        <d v="2023-01-17T00:00:00"/>
        <d v="2024-03-14T00:00:00"/>
        <d v="2022-01-21T00:00:00"/>
        <d v="2023-05-28T00:00:00"/>
        <d v="2023-04-29T00:00:00"/>
        <d v="2022-03-26T00:00:00"/>
        <d v="2023-12-26T00:00:00"/>
        <d v="2023-04-07T00:00:00"/>
        <d v="2024-01-26T00:00:00"/>
        <d v="2024-06-10T00:00:00"/>
        <d v="2023-07-24T00:00:00"/>
        <d v="2022-12-20T00:00:00"/>
        <d v="2022-09-22T00:00:00"/>
        <d v="2022-01-05T00:00:00"/>
        <d v="2022-07-08T00:00:00"/>
        <d v="2024-03-18T00:00:00"/>
        <d v="2024-02-09T00:00:00"/>
        <d v="2022-04-11T00:00:00"/>
        <d v="2023-05-20T00:00:00"/>
        <d v="2023-01-26T00:00:00"/>
        <d v="2022-04-03T00:00:00"/>
        <d v="2022-10-23T00:00:00"/>
        <d v="2022-06-20T00:00:00"/>
        <d v="2022-07-25T00:00:00"/>
        <d v="2023-07-28T00:00:00"/>
        <d v="2022-09-07T00:00:00"/>
        <d v="2022-06-05T00:00:00"/>
        <d v="2022-10-17T00:00:00"/>
        <d v="2023-03-10T00:00:00"/>
        <d v="2022-04-17T00:00:00"/>
        <d v="2022-06-29T00:00:00"/>
        <d v="2023-02-08T00:00:00"/>
        <d v="2023-07-13T00:00:00"/>
        <d v="2023-01-29T00:00:00"/>
        <d v="2024-12-17T00:00:00"/>
        <d v="2022-04-23T00:00:00"/>
        <d v="2022-07-04T00:00:00"/>
        <d v="2022-04-16T00:00:00"/>
        <d v="2023-03-14T00:00:00"/>
        <d v="2022-08-10T00:00:00"/>
        <d v="2023-07-03T00:00:00"/>
        <d v="2023-03-28T00:00:00"/>
        <d v="2024-10-11T00:00:00"/>
        <d v="2022-09-26T00:00:00"/>
        <d v="2022-10-14T00:00:00"/>
        <d v="2023-05-14T00:00:00"/>
        <d v="2023-12-24T00:00:00"/>
        <d v="2024-01-20T00:00:00"/>
        <d v="2023-02-17T00:00:00"/>
        <d v="2022-06-18T00:00:00"/>
        <d v="2023-01-09T00:00:00"/>
        <d v="2022-09-19T00:00:00"/>
        <d v="2023-08-24T00:00:00"/>
        <d v="2022-11-07T00:00:00"/>
        <d v="2024-05-07T00:00:00"/>
        <d v="2022-10-24T00:00:00"/>
        <d v="2023-09-09T00:00:00"/>
        <d v="2023-09-08T00:00:00"/>
        <d v="2022-10-20T00:00:00"/>
        <d v="2022-06-03T00:00:00"/>
        <d v="2024-02-10T00:00:00"/>
        <d v="2023-03-24T00:00:00"/>
        <d v="2022-11-16T00:00:00"/>
        <d v="2023-01-22T00:00:00"/>
        <d v="2022-03-05T00:00:00"/>
        <d v="2024-04-24T00:00:00"/>
        <d v="2022-01-18T00:00:00"/>
        <d v="2023-02-01T00:00:00"/>
        <d v="2022-09-24T00:00:00"/>
        <d v="2022-03-31T00:00:00"/>
        <d v="2024-09-20T00:00:00"/>
        <d v="2023-03-08T00:00:00"/>
        <d v="2023-08-12T00:00:00"/>
        <d v="2022-03-03T00:00:00"/>
        <d v="2024-08-04T00:00:00"/>
        <d v="2023-04-08T00:00:00"/>
        <d v="2022-04-10T00:00:00"/>
        <d v="2024-10-30T00:00:00"/>
        <d v="2023-11-18T00:00:00"/>
        <d v="2023-04-09T00:00:00"/>
        <d v="2022-09-11T00:00:00"/>
      </sharedItems>
      <fieldGroup par="20" base="8">
        <rangePr groupBy="months" startDate="2022-01-01T00:00:00" endDate="2024-12-28T00:00:00"/>
        <groupItems count="14">
          <s v="&lt;01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4"/>
        </groupItems>
      </fieldGroup>
    </cacheField>
    <cacheField name="Discahrage Date" numFmtId="14">
      <sharedItems containsSemiMixedTypes="0" containsNonDate="0" containsDate="1" containsString="0" minDate="2022-01-03T00:00:00" maxDate="2025-01-05T00:00:00"/>
    </cacheField>
    <cacheField name="Total Bill Amount" numFmtId="44">
      <sharedItems containsSemiMixedTypes="0" containsString="0" containsNumber="1" containsInteger="1" minValue="3056" maxValue="49933"/>
    </cacheField>
    <cacheField name="Hospital Bed Type" numFmtId="0">
      <sharedItems/>
    </cacheField>
    <cacheField name="Department" numFmtId="0">
      <sharedItems/>
    </cacheField>
    <cacheField name="Medical Conditions" numFmtId="0">
      <sharedItems/>
    </cacheField>
    <cacheField name="ER Visits" numFmtId="0">
      <sharedItems containsMixedTypes="1" containsNumber="1" containsInteger="1" minValue="1" maxValue="1492"/>
    </cacheField>
    <cacheField name="Doctors ID" numFmtId="0">
      <sharedItems containsSemiMixedTypes="0" containsString="0" containsNumber="1" containsInteger="1" minValue="1" maxValue="200"/>
    </cacheField>
    <cacheField name="Insurance Coverage" numFmtId="164">
      <sharedItems containsSemiMixedTypes="0" containsString="0" containsNumber="1" minValue="1576.6097726075579" maxValue="39699.823016191687"/>
    </cacheField>
    <cacheField name="Balance Due" numFmtId="164">
      <sharedItems containsSemiMixedTypes="0" containsString="0" containsNumber="1" minValue="399.62456196333051" maxValue="23246.995928816981"/>
    </cacheField>
    <cacheField name="Nurse-Patient-Ratio" numFmtId="0">
      <sharedItems containsSemiMixedTypes="0" containsString="0" containsNumber="1" containsInteger="1" minValue="5" maxValue="30"/>
    </cacheField>
    <cacheField name="Quarters" numFmtId="0" databaseField="0">
      <fieldGroup base="8">
        <rangePr groupBy="quarters" startDate="2022-01-01T00:00:00" endDate="2024-12-28T00:00:00"/>
        <groupItems count="6">
          <s v="&lt;01-01-22"/>
          <s v="Qtr1"/>
          <s v="Qtr2"/>
          <s v="Qtr3"/>
          <s v="Qtr4"/>
          <s v="&gt;28-12-24"/>
        </groupItems>
      </fieldGroup>
    </cacheField>
    <cacheField name="Years" numFmtId="0" databaseField="0">
      <fieldGroup base="8">
        <rangePr groupBy="years" startDate="2022-01-01T00:00:00" endDate="2024-12-28T00:00:00"/>
        <groupItems count="5">
          <s v="&lt;01-01-22"/>
          <s v="2022"/>
          <s v="2023"/>
          <s v="2024"/>
          <s v="&gt;2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n v="2"/>
    <s v="Erin Curry"/>
    <n v="51"/>
    <s v="Female"/>
    <s v="Medicaid"/>
    <n v="16.87490420506488"/>
    <n v="5"/>
    <n v="5"/>
    <x v="0"/>
    <d v="2022-11-06T00:00:00"/>
    <n v="19876"/>
    <s v="Private Room"/>
    <s v="Orthopedics"/>
    <s v="Fracture"/>
    <n v="134"/>
    <n v="74"/>
    <n v="17417.63263325256"/>
    <n v="2458.3673667474359"/>
    <n v="8"/>
  </r>
  <r>
    <n v="3"/>
    <s v="Brett Serrano"/>
    <n v="64"/>
    <s v="Male"/>
    <s v="Private Insurance"/>
    <n v="18.974860903111811"/>
    <n v="1"/>
    <n v="5"/>
    <x v="1"/>
    <d v="2022-12-23T00:00:00"/>
    <n v="9475"/>
    <s v="ICU"/>
    <s v="Neurology"/>
    <s v="Seizures"/>
    <n v="2"/>
    <n v="131"/>
    <n v="7080.871594633114"/>
    <n v="2394.128405366886"/>
    <n v="16"/>
  </r>
  <r>
    <n v="4"/>
    <s v="Matthew Rogers"/>
    <n v="87"/>
    <s v="Female"/>
    <s v="Uninsured"/>
    <n v="28.728963587985302"/>
    <n v="2"/>
    <n v="7"/>
    <x v="2"/>
    <d v="2024-09-20T00:00:00"/>
    <n v="6419"/>
    <s v="Private Room"/>
    <s v="Oncology"/>
    <s v="Cancer"/>
    <s v="No Visits"/>
    <n v="177"/>
    <n v="4874.0772584971792"/>
    <n v="1544.9227415028211"/>
    <n v="18"/>
  </r>
  <r>
    <n v="5"/>
    <s v="Kimberly Wiggins MD"/>
    <n v="28"/>
    <s v="Male"/>
    <s v="Medicare"/>
    <n v="15.82339461427534"/>
    <n v="2"/>
    <n v="8"/>
    <x v="3"/>
    <d v="2024-08-08T00:00:00"/>
    <n v="29713"/>
    <s v="Semi-Private Room"/>
    <s v="Cardiology"/>
    <s v="Heart Attack (STEMI)"/>
    <n v="595"/>
    <n v="200"/>
    <n v="17579.196408784999"/>
    <n v="12133.803591215001"/>
    <n v="21"/>
  </r>
  <r>
    <n v="6"/>
    <s v="David Fernandez"/>
    <n v="35"/>
    <s v="Female"/>
    <s v="Medicaid"/>
    <n v="38.865810040406217"/>
    <n v="3"/>
    <n v="5"/>
    <x v="4"/>
    <d v="2022-08-10T00:00:00"/>
    <n v="4046"/>
    <s v="General Ward"/>
    <s v="Oncology"/>
    <s v="Tumor"/>
    <n v="82"/>
    <n v="174"/>
    <n v="2751.2937201853119"/>
    <n v="1294.7062798146881"/>
    <n v="12"/>
  </r>
  <r>
    <n v="7"/>
    <s v="Anthony Martinez"/>
    <n v="31"/>
    <s v="Male"/>
    <s v="Private Insurance"/>
    <n v="33.666066605382369"/>
    <n v="1"/>
    <n v="2"/>
    <x v="5"/>
    <d v="2022-06-26T00:00:00"/>
    <n v="8795"/>
    <s v="Private Room"/>
    <s v="Oncology"/>
    <s v="Tumor"/>
    <n v="1177"/>
    <n v="85"/>
    <n v="6166.5519231953867"/>
    <n v="2628.4480768046128"/>
    <n v="21"/>
  </r>
  <r>
    <n v="8"/>
    <s v="George Fleming"/>
    <n v="45"/>
    <s v="Female"/>
    <s v="Uninsured"/>
    <n v="23.13599560440958"/>
    <n v="2"/>
    <n v="4"/>
    <x v="6"/>
    <d v="2022-06-30T00:00:00"/>
    <n v="11163"/>
    <s v="Private Room"/>
    <s v="Neurology"/>
    <s v="Stroke"/>
    <n v="670"/>
    <n v="3"/>
    <n v="9529.7589167494025"/>
    <n v="1633.241083250598"/>
    <n v="20"/>
  </r>
  <r>
    <n v="9"/>
    <s v="Michelle West"/>
    <n v="37"/>
    <s v="Male"/>
    <s v="Private Insurance"/>
    <n v="23.70240617668901"/>
    <n v="2"/>
    <n v="4"/>
    <x v="7"/>
    <d v="2023-06-30T00:00:00"/>
    <n v="13416"/>
    <s v="Private Room"/>
    <s v="Cardiology"/>
    <s v="Heart Disease"/>
    <n v="965"/>
    <n v="175"/>
    <n v="11469.83019592153"/>
    <n v="1946.169804078472"/>
    <n v="21"/>
  </r>
  <r>
    <n v="10"/>
    <s v="Randall Jones"/>
    <n v="23"/>
    <s v="Male"/>
    <s v="Uninsured"/>
    <n v="39.344671703761414"/>
    <n v="3"/>
    <n v="3"/>
    <x v="8"/>
    <d v="2022-05-02T00:00:00"/>
    <n v="13834"/>
    <s v="General Ward"/>
    <s v="Orthopedics"/>
    <s v="Fracture"/>
    <n v="1"/>
    <n v="121"/>
    <n v="12364.32561216927"/>
    <n v="1469.6743878307259"/>
    <n v="20"/>
  </r>
  <r>
    <n v="13"/>
    <s v="Cheryl Medina"/>
    <n v="3"/>
    <s v="Male"/>
    <s v="Private Insurance"/>
    <n v="16.426628205518359"/>
    <n v="5"/>
    <n v="1"/>
    <x v="9"/>
    <d v="2022-10-26T00:00:00"/>
    <n v="20516"/>
    <s v="Private Room"/>
    <s v="Emergency"/>
    <s v="Severe Trauma"/>
    <s v="No Visits"/>
    <n v="151"/>
    <n v="13753.979436336689"/>
    <n v="6762.0205636633127"/>
    <n v="29"/>
  </r>
  <r>
    <n v="14"/>
    <s v="Troy Anderson"/>
    <n v="14"/>
    <s v="Female"/>
    <s v="Private Insurance"/>
    <n v="28.138500772701551"/>
    <n v="5"/>
    <n v="2"/>
    <x v="10"/>
    <d v="2022-06-13T00:00:00"/>
    <n v="5583"/>
    <s v="Semi-Private Room"/>
    <s v="Emergency"/>
    <s v="Internal Bleeding"/>
    <s v="No Visits"/>
    <n v="21"/>
    <n v="4869.2122675224282"/>
    <n v="713.78773247757181"/>
    <n v="24"/>
  </r>
  <r>
    <n v="15"/>
    <s v="Nicholas Mendoza"/>
    <n v="64"/>
    <s v="Male"/>
    <s v="Private Insurance"/>
    <n v="26.386953950993309"/>
    <n v="3"/>
    <n v="10"/>
    <x v="11"/>
    <d v="2022-03-31T00:00:00"/>
    <n v="28961"/>
    <s v="Semi-Private Room"/>
    <s v="Oncology"/>
    <s v="Cancer"/>
    <n v="16"/>
    <n v="153"/>
    <n v="19885.310552427549"/>
    <n v="9075.6894475724475"/>
    <n v="26"/>
  </r>
  <r>
    <n v="16"/>
    <s v="Pamela Frederick"/>
    <n v="54"/>
    <s v="Female"/>
    <s v="Private Insurance"/>
    <n v="24.024475727635441"/>
    <n v="4"/>
    <n v="5"/>
    <x v="12"/>
    <d v="2022-02-12T00:00:00"/>
    <n v="29747"/>
    <s v="General Ward"/>
    <s v="Orthopedics"/>
    <s v="Arthritis"/>
    <n v="1266"/>
    <n v="84"/>
    <n v="16167.28312907888"/>
    <n v="13579.71687092112"/>
    <n v="16"/>
  </r>
  <r>
    <n v="18"/>
    <s v="James Medina"/>
    <n v="45"/>
    <s v="Female"/>
    <s v="Medicare"/>
    <n v="27.170101356885059"/>
    <n v="2"/>
    <n v="3"/>
    <x v="13"/>
    <d v="2022-01-19T00:00:00"/>
    <n v="7305"/>
    <s v="Private Room"/>
    <s v="Oncology"/>
    <s v="Cancer"/>
    <n v="729"/>
    <n v="129"/>
    <n v="4518.0981591185873"/>
    <n v="2786.9018408814131"/>
    <n v="15"/>
  </r>
  <r>
    <n v="19"/>
    <s v="Mark Weber"/>
    <n v="61"/>
    <s v="Male"/>
    <s v="Uninsured"/>
    <n v="18.42475230542475"/>
    <n v="1"/>
    <n v="8"/>
    <x v="14"/>
    <d v="2022-09-29T00:00:00"/>
    <n v="17846"/>
    <s v="General Ward"/>
    <s v="Orthopedics"/>
    <s v="Arthritis"/>
    <n v="722"/>
    <n v="153"/>
    <n v="10616.92684250027"/>
    <n v="7229.0731574997262"/>
    <n v="26"/>
  </r>
  <r>
    <n v="20"/>
    <s v="Jessica Martin"/>
    <n v="52"/>
    <s v="Female"/>
    <s v="Uninsured"/>
    <n v="19.559166240641741"/>
    <n v="3"/>
    <n v="2"/>
    <x v="15"/>
    <d v="2022-03-07T00:00:00"/>
    <n v="31664"/>
    <s v="Private Room"/>
    <s v="Cardiology"/>
    <s v="Heart Disease"/>
    <s v="No Visits"/>
    <n v="75"/>
    <n v="21385.91176808497"/>
    <n v="10278.08823191503"/>
    <n v="10"/>
  </r>
  <r>
    <n v="21"/>
    <s v="Laura Ellis"/>
    <n v="60"/>
    <s v="Female"/>
    <s v="Medicare"/>
    <n v="20.3286251727395"/>
    <n v="5"/>
    <n v="3"/>
    <x v="16"/>
    <d v="2022-05-04T00:00:00"/>
    <n v="47290"/>
    <s v="Private Room"/>
    <s v="Pediatrics"/>
    <s v="Allergies"/>
    <n v="135"/>
    <n v="98"/>
    <n v="32720.4087338424"/>
    <n v="14569.5912661576"/>
    <n v="5"/>
  </r>
  <r>
    <n v="22"/>
    <s v="Brandon Rogers"/>
    <n v="72"/>
    <s v="Male"/>
    <s v="Private Insurance"/>
    <n v="29.716248407795771"/>
    <n v="1"/>
    <n v="6"/>
    <x v="17"/>
    <d v="2022-01-30T00:00:00"/>
    <n v="26545"/>
    <s v="Semi-Private Room"/>
    <s v="Orthopedics"/>
    <s v="Fracture"/>
    <n v="887"/>
    <n v="44"/>
    <n v="13757.295470558111"/>
    <n v="12787.704529441889"/>
    <n v="23"/>
  </r>
  <r>
    <n v="23"/>
    <s v="Christina Maxwell"/>
    <n v="30"/>
    <s v="Female"/>
    <s v="Medicaid"/>
    <n v="17.254035135068591"/>
    <n v="1"/>
    <n v="9"/>
    <x v="18"/>
    <d v="2022-04-20T00:00:00"/>
    <n v="20885"/>
    <s v="ICU"/>
    <s v="Oncology"/>
    <s v="Cancer"/>
    <n v="727"/>
    <n v="17"/>
    <n v="16498.638703501321"/>
    <n v="4386.3612964986787"/>
    <n v="8"/>
  </r>
  <r>
    <n v="24"/>
    <s v="Brian Mccarthy"/>
    <n v="39"/>
    <s v="Female"/>
    <s v="Medicare"/>
    <n v="32.394125842354171"/>
    <n v="4"/>
    <n v="3"/>
    <x v="19"/>
    <d v="2023-10-04T00:00:00"/>
    <n v="21553"/>
    <s v="Semi-Private Room"/>
    <s v="Emergency"/>
    <s v="Internal Bleeding"/>
    <n v="663"/>
    <n v="32"/>
    <n v="14977.67363691277"/>
    <n v="6575.3263630872261"/>
    <n v="6"/>
  </r>
  <r>
    <n v="25"/>
    <s v="Joshua Vasquez"/>
    <n v="65"/>
    <s v="Male"/>
    <s v="Medicare"/>
    <n v="16.002249956110649"/>
    <n v="3"/>
    <n v="9"/>
    <x v="20"/>
    <d v="2023-03-11T00:00:00"/>
    <n v="8856"/>
    <s v="Private Room"/>
    <s v="Neurology"/>
    <s v="Stroke"/>
    <s v="No Visits"/>
    <n v="123"/>
    <n v="5209.5483995476779"/>
    <n v="3646.4516004523221"/>
    <n v="5"/>
  </r>
  <r>
    <n v="26"/>
    <s v="John Mccann"/>
    <n v="43"/>
    <s v="Female"/>
    <s v="Private Insurance"/>
    <n v="19.260967878380509"/>
    <n v="5"/>
    <n v="1"/>
    <x v="21"/>
    <d v="2022-05-12T00:00:00"/>
    <n v="5977"/>
    <s v="ICU"/>
    <s v="Neurology"/>
    <s v="Stroke"/>
    <n v="279"/>
    <n v="176"/>
    <n v="3702.947269648495"/>
    <n v="2274.052730351505"/>
    <n v="8"/>
  </r>
  <r>
    <n v="27"/>
    <s v="Monica Walker"/>
    <n v="25"/>
    <s v="Male"/>
    <s v="Medicaid"/>
    <n v="27.657543726686121"/>
    <n v="1"/>
    <n v="3"/>
    <x v="22"/>
    <d v="2022-04-26T00:00:00"/>
    <n v="12293"/>
    <s v="Semi-Private Room"/>
    <s v="Emergency"/>
    <s v="Severe Trauma"/>
    <s v="No Visits"/>
    <n v="155"/>
    <n v="7345.8892468643662"/>
    <n v="4947.1107531356338"/>
    <n v="12"/>
  </r>
  <r>
    <n v="28"/>
    <s v="Christopher Mclaughlin"/>
    <n v="41"/>
    <s v="Female"/>
    <s v="Private Insurance"/>
    <n v="29.818040197475771"/>
    <n v="3"/>
    <n v="7"/>
    <x v="23"/>
    <d v="2022-03-29T00:00:00"/>
    <n v="12008"/>
    <s v="ICU"/>
    <s v="Orthopedics"/>
    <s v="Fracture"/>
    <n v="746"/>
    <n v="132"/>
    <n v="9285.5645395278843"/>
    <n v="2722.4354604721161"/>
    <n v="14"/>
  </r>
  <r>
    <n v="30"/>
    <s v="Robert Webster"/>
    <n v="1"/>
    <s v="Male"/>
    <s v="Medicare"/>
    <n v="34.943808605730602"/>
    <n v="5"/>
    <n v="7"/>
    <x v="24"/>
    <d v="2022-12-31T00:00:00"/>
    <n v="14302"/>
    <s v="ICU"/>
    <s v="Orthopedics"/>
    <s v="Fracture"/>
    <n v="81"/>
    <n v="109"/>
    <n v="8674.1318470237547"/>
    <n v="5627.8681529762453"/>
    <n v="13"/>
  </r>
  <r>
    <n v="31"/>
    <s v="Alexis Chen"/>
    <n v="63"/>
    <s v="Male"/>
    <s v="Uninsured"/>
    <n v="33.437653344188597"/>
    <n v="3"/>
    <n v="2"/>
    <x v="25"/>
    <d v="2022-05-03T00:00:00"/>
    <n v="23090"/>
    <s v="Private Room"/>
    <s v="Oncology"/>
    <s v="Cancer"/>
    <n v="1144"/>
    <n v="167"/>
    <n v="18563.88818968349"/>
    <n v="4526.1118103165063"/>
    <n v="7"/>
  </r>
  <r>
    <n v="32"/>
    <s v="Joseph Hawkins"/>
    <n v="75"/>
    <s v="Female"/>
    <s v="Medicare"/>
    <n v="18.358649764074521"/>
    <n v="4"/>
    <n v="5"/>
    <x v="26"/>
    <d v="2022-02-09T00:00:00"/>
    <n v="10027"/>
    <s v="ICU"/>
    <s v="Oncology"/>
    <s v="Tumor"/>
    <s v="No Visits"/>
    <n v="4"/>
    <n v="8858.5815890355043"/>
    <n v="1168.4184109644959"/>
    <n v="23"/>
  </r>
  <r>
    <n v="33"/>
    <s v="Anthony Oneill"/>
    <n v="72"/>
    <s v="Male"/>
    <s v="Uninsured"/>
    <n v="31.87861179002612"/>
    <n v="2"/>
    <n v="6"/>
    <x v="27"/>
    <d v="2023-09-10T00:00:00"/>
    <n v="5651"/>
    <s v="Semi-Private Room"/>
    <s v="Emergency"/>
    <s v="Severe Trauma"/>
    <s v="No Visits"/>
    <n v="138"/>
    <n v="3464.0392125514109"/>
    <n v="2186.9607874485891"/>
    <n v="23"/>
  </r>
  <r>
    <n v="34"/>
    <s v="Christina Mitchell"/>
    <n v="43"/>
    <s v="Male"/>
    <s v="Uninsured"/>
    <n v="37.502820289392993"/>
    <n v="0"/>
    <n v="4"/>
    <x v="28"/>
    <d v="2023-07-28T00:00:00"/>
    <n v="26168"/>
    <s v="Semi-Private Room"/>
    <s v="Neurology"/>
    <s v="Seizures"/>
    <n v="970"/>
    <n v="193"/>
    <n v="20980.363445287461"/>
    <n v="5187.6365547125388"/>
    <n v="28"/>
  </r>
  <r>
    <n v="35"/>
    <s v="Brittney Holt"/>
    <n v="23"/>
    <s v="Female"/>
    <s v="Medicaid"/>
    <n v="21.56577573375241"/>
    <n v="0"/>
    <n v="8"/>
    <x v="29"/>
    <d v="2022-01-18T00:00:00"/>
    <n v="4904"/>
    <s v="Semi-Private Room"/>
    <s v="Emergency"/>
    <s v="Internal Bleeding"/>
    <s v="No Visits"/>
    <n v="171"/>
    <n v="3947.068926953134"/>
    <n v="956.93107304686555"/>
    <n v="14"/>
  </r>
  <r>
    <n v="36"/>
    <s v="Sara Johnson"/>
    <n v="83"/>
    <s v="Male"/>
    <s v="Medicaid"/>
    <n v="18.864178568869981"/>
    <n v="5"/>
    <n v="6"/>
    <x v="30"/>
    <d v="2022-02-13T00:00:00"/>
    <n v="11066"/>
    <s v="Private Room"/>
    <s v="Orthopedics"/>
    <s v="Fracture"/>
    <n v="730"/>
    <n v="121"/>
    <n v="6534.5844597785299"/>
    <n v="4531.4155402214701"/>
    <n v="20"/>
  </r>
  <r>
    <n v="37"/>
    <s v="Sean Chan"/>
    <n v="65"/>
    <s v="Female"/>
    <s v="Medicaid"/>
    <n v="26.205291273961119"/>
    <n v="0"/>
    <n v="10"/>
    <x v="31"/>
    <d v="2022-02-05T00:00:00"/>
    <n v="20847"/>
    <s v="ICU"/>
    <s v="Emergency"/>
    <s v="Internal Bleeding"/>
    <s v="No Visits"/>
    <n v="59"/>
    <n v="16908.780982349541"/>
    <n v="3938.219017650455"/>
    <n v="20"/>
  </r>
  <r>
    <n v="38"/>
    <s v="John Baker"/>
    <n v="42"/>
    <s v="Female"/>
    <s v="Uninsured"/>
    <n v="16.92024051372389"/>
    <n v="3"/>
    <n v="4"/>
    <x v="32"/>
    <d v="2022-03-11T00:00:00"/>
    <n v="19635"/>
    <s v="General Ward"/>
    <s v="Emergency"/>
    <s v="Severe Trauma"/>
    <s v="No Visits"/>
    <n v="90"/>
    <n v="14728.44077926854"/>
    <n v="4906.5592207314621"/>
    <n v="12"/>
  </r>
  <r>
    <n v="39"/>
    <s v="Mark Smith"/>
    <n v="58"/>
    <s v="Male"/>
    <s v="Private Insurance"/>
    <n v="35.483930511824489"/>
    <n v="4"/>
    <n v="7"/>
    <x v="33"/>
    <d v="2023-11-07T00:00:00"/>
    <n v="14694"/>
    <s v="Semi-Private Room"/>
    <s v="Emergency"/>
    <s v="Internal Bleeding"/>
    <n v="748"/>
    <n v="95"/>
    <n v="8311.9002331710235"/>
    <n v="6382.0997668289756"/>
    <n v="8"/>
  </r>
  <r>
    <n v="40"/>
    <s v="Hannah Fox"/>
    <n v="30"/>
    <s v="Female"/>
    <s v="Medicare"/>
    <n v="16.164685233333181"/>
    <n v="1"/>
    <n v="8"/>
    <x v="34"/>
    <d v="2022-11-05T00:00:00"/>
    <n v="21533"/>
    <s v="ICU"/>
    <s v="Cardiology"/>
    <s v="Hypertension"/>
    <s v="No Visits"/>
    <n v="61"/>
    <n v="17064.44539032536"/>
    <n v="4468.5546096746402"/>
    <n v="11"/>
  </r>
  <r>
    <n v="42"/>
    <s v="Cathy Hooper"/>
    <n v="29"/>
    <s v="Female"/>
    <s v="Medicaid"/>
    <n v="32.344340022037322"/>
    <n v="0"/>
    <n v="3"/>
    <x v="32"/>
    <d v="2022-03-08T00:00:00"/>
    <n v="22562"/>
    <s v="Private Room"/>
    <s v="Pediatrics"/>
    <s v="Asthma"/>
    <s v="No Visits"/>
    <n v="95"/>
    <n v="12563.78151172302"/>
    <n v="9998.218488276978"/>
    <n v="8"/>
  </r>
  <r>
    <n v="43"/>
    <s v="Jacqueline Miles"/>
    <n v="63"/>
    <s v="Female"/>
    <s v="Medicaid"/>
    <n v="16.84217232884026"/>
    <n v="2"/>
    <n v="5"/>
    <x v="34"/>
    <d v="2022-11-02T00:00:00"/>
    <n v="5906"/>
    <s v="Semi-Private Room"/>
    <s v="Cardiology"/>
    <s v="Hypertension"/>
    <n v="232"/>
    <n v="140"/>
    <n v="3482.8285586888878"/>
    <n v="2423.1714413111122"/>
    <n v="9"/>
  </r>
  <r>
    <n v="44"/>
    <s v="Matthew Hartman"/>
    <n v="18"/>
    <s v="Female"/>
    <s v="Medicaid"/>
    <n v="19.0580416687793"/>
    <n v="2"/>
    <n v="5"/>
    <x v="35"/>
    <d v="2022-02-09T00:00:00"/>
    <n v="14811"/>
    <s v="General Ward"/>
    <s v="Cardiology"/>
    <s v="Hypertension"/>
    <n v="325"/>
    <n v="55"/>
    <n v="11110.442571776501"/>
    <n v="3700.5574282235052"/>
    <n v="6"/>
  </r>
  <r>
    <n v="46"/>
    <s v="Elizabeth Brandt"/>
    <n v="47"/>
    <s v="Female"/>
    <s v="Medicaid"/>
    <n v="28.658667391458419"/>
    <n v="5"/>
    <n v="5"/>
    <x v="13"/>
    <d v="2022-01-20T00:00:00"/>
    <n v="6515"/>
    <s v="General Ward"/>
    <s v="Cardiology"/>
    <s v="Hypertension"/>
    <n v="635"/>
    <n v="174"/>
    <n v="4540.8190479004643"/>
    <n v="1974.1809520995359"/>
    <n v="12"/>
  </r>
  <r>
    <n v="47"/>
    <s v="Christina Welch"/>
    <n v="75"/>
    <s v="Male"/>
    <s v="Private Insurance"/>
    <n v="26.56936966755578"/>
    <n v="2"/>
    <n v="2"/>
    <x v="36"/>
    <d v="2022-04-06T00:00:00"/>
    <n v="10679"/>
    <s v="Private Room"/>
    <s v="Pediatrics"/>
    <s v="Allergies"/>
    <n v="398"/>
    <n v="77"/>
    <n v="6012.6101840155507"/>
    <n v="4666.3898159844493"/>
    <n v="24"/>
  </r>
  <r>
    <n v="48"/>
    <s v="David Obrien"/>
    <n v="78"/>
    <s v="Female"/>
    <s v="Medicaid"/>
    <n v="23.249481257953288"/>
    <n v="3"/>
    <n v="5"/>
    <x v="37"/>
    <d v="2022-06-17T00:00:00"/>
    <n v="30612"/>
    <s v="General Ward"/>
    <s v="Cardiology"/>
    <s v="Hypertension"/>
    <n v="141"/>
    <n v="139"/>
    <n v="21876.39796525969"/>
    <n v="8735.6020347403064"/>
    <n v="26"/>
  </r>
  <r>
    <n v="49"/>
    <s v="Brooke Krause"/>
    <n v="85"/>
    <s v="Female"/>
    <s v="Private Insurance"/>
    <n v="34.718196845136632"/>
    <n v="1"/>
    <n v="3"/>
    <x v="38"/>
    <d v="2024-01-19T00:00:00"/>
    <n v="5150"/>
    <s v="Private Room"/>
    <s v="Orthopedics"/>
    <s v="Fracture"/>
    <n v="512"/>
    <n v="64"/>
    <n v="3585.4331951767949"/>
    <n v="1564.5668048232051"/>
    <n v="5"/>
  </r>
  <r>
    <n v="50"/>
    <s v="Danielle Obrien"/>
    <n v="68"/>
    <s v="Female"/>
    <s v="Medicaid"/>
    <n v="37.78963067189683"/>
    <n v="2"/>
    <n v="1"/>
    <x v="39"/>
    <d v="2024-08-11T00:00:00"/>
    <n v="21741"/>
    <s v="ICU"/>
    <s v="Oncology"/>
    <s v="Cancer"/>
    <n v="1342"/>
    <n v="147"/>
    <n v="13315.46064025846"/>
    <n v="8425.5393597415423"/>
    <n v="22"/>
  </r>
  <r>
    <n v="51"/>
    <s v="Mark Blair"/>
    <n v="30"/>
    <s v="Female"/>
    <s v="Medicaid"/>
    <n v="26.437887094576961"/>
    <n v="3"/>
    <n v="9"/>
    <x v="40"/>
    <d v="2022-12-04T00:00:00"/>
    <n v="18172"/>
    <s v="Semi-Private Room"/>
    <s v="Pediatrics"/>
    <s v="Allergies"/>
    <n v="276"/>
    <n v="29"/>
    <n v="13385.945331285749"/>
    <n v="4786.0546687142541"/>
    <n v="16"/>
  </r>
  <r>
    <n v="52"/>
    <s v="Donna Hall"/>
    <n v="52"/>
    <s v="Male"/>
    <s v="Uninsured"/>
    <n v="33.001437677707379"/>
    <n v="0"/>
    <n v="8"/>
    <x v="41"/>
    <d v="2022-10-27T00:00:00"/>
    <n v="4622"/>
    <s v="Semi-Private Room"/>
    <s v="Neurology"/>
    <s v="Stroke"/>
    <n v="415"/>
    <n v="4"/>
    <n v="2436.478929347345"/>
    <n v="2185.521070652655"/>
    <n v="23"/>
  </r>
  <r>
    <n v="53"/>
    <s v="Bryan Lawrence"/>
    <n v="44"/>
    <s v="Male"/>
    <s v="Medicare"/>
    <n v="39.334870576892158"/>
    <n v="1"/>
    <n v="6"/>
    <x v="42"/>
    <d v="2022-02-26T00:00:00"/>
    <n v="16462"/>
    <s v="ICU"/>
    <s v="Emergency"/>
    <s v="Internal Bleeding"/>
    <n v="451"/>
    <n v="93"/>
    <n v="11868.364484943761"/>
    <n v="4593.6355150562358"/>
    <n v="18"/>
  </r>
  <r>
    <n v="54"/>
    <s v="Francisco Martin"/>
    <n v="81"/>
    <s v="Female"/>
    <s v="Private Insurance"/>
    <n v="19.44158512536454"/>
    <n v="0"/>
    <n v="7"/>
    <x v="43"/>
    <d v="2023-01-06T00:00:00"/>
    <n v="8201"/>
    <s v="Private Room"/>
    <s v="Cardiology"/>
    <s v="Heart Disease"/>
    <s v="No Visits"/>
    <n v="121"/>
    <n v="4778.6775117843608"/>
    <n v="3422.3224882156392"/>
    <n v="20"/>
  </r>
  <r>
    <n v="55"/>
    <s v="Tyler Hernandez"/>
    <n v="6"/>
    <s v="Female"/>
    <s v="Private Insurance"/>
    <n v="29.240644079872428"/>
    <n v="1"/>
    <n v="1"/>
    <x v="44"/>
    <d v="2022-01-20T00:00:00"/>
    <n v="9375"/>
    <s v="General Ward"/>
    <s v="Oncology"/>
    <s v="Tumor"/>
    <n v="985"/>
    <n v="181"/>
    <n v="7522.8105472558627"/>
    <n v="1852.189452744137"/>
    <n v="23"/>
  </r>
  <r>
    <n v="56"/>
    <s v="Henry King"/>
    <n v="30"/>
    <s v="Male"/>
    <s v="Medicaid"/>
    <n v="19.402624445033691"/>
    <n v="1"/>
    <n v="10"/>
    <x v="45"/>
    <d v="2022-04-18T00:00:00"/>
    <n v="17384"/>
    <s v="Private Room"/>
    <s v="Oncology"/>
    <s v="Cancer"/>
    <n v="328"/>
    <n v="5"/>
    <n v="11101.117718609041"/>
    <n v="6282.8822813909628"/>
    <n v="10"/>
  </r>
  <r>
    <n v="57"/>
    <s v="Robert Cruz"/>
    <n v="41"/>
    <s v="Female"/>
    <s v="Medicaid"/>
    <n v="17.546382451322099"/>
    <n v="5"/>
    <n v="5"/>
    <x v="46"/>
    <d v="2023-01-17T00:00:00"/>
    <n v="7590"/>
    <s v="ICU"/>
    <s v="Neurology"/>
    <s v="Stroke"/>
    <n v="470"/>
    <n v="73"/>
    <n v="4933.9569695274158"/>
    <n v="2656.0430304725842"/>
    <n v="8"/>
  </r>
  <r>
    <n v="58"/>
    <s v="Jesse Hart"/>
    <n v="62"/>
    <s v="Male"/>
    <s v="Medicare"/>
    <n v="24.428751616715459"/>
    <n v="1"/>
    <n v="7"/>
    <x v="47"/>
    <d v="2022-10-03T00:00:00"/>
    <n v="17228"/>
    <s v="ICU"/>
    <s v="Neurology"/>
    <s v="Stroke"/>
    <n v="973"/>
    <n v="150"/>
    <n v="15314.571997253681"/>
    <n v="1913.4280027463169"/>
    <n v="5"/>
  </r>
  <r>
    <n v="59"/>
    <s v="Mr. Michael Hernandez"/>
    <n v="52"/>
    <s v="Male"/>
    <s v="Medicare"/>
    <n v="16.053840507086061"/>
    <n v="2"/>
    <n v="10"/>
    <x v="48"/>
    <d v="2022-09-24T00:00:00"/>
    <n v="5515"/>
    <s v="Semi-Private Room"/>
    <s v="Cardiology"/>
    <s v="Hypertension"/>
    <s v="No Visits"/>
    <n v="177"/>
    <n v="4334.0736223853319"/>
    <n v="1180.9263776146679"/>
    <n v="18"/>
  </r>
  <r>
    <n v="60"/>
    <s v="Timothy Wright"/>
    <n v="75"/>
    <s v="Male"/>
    <s v="Medicare"/>
    <n v="27.85968597476916"/>
    <n v="1"/>
    <n v="3"/>
    <x v="49"/>
    <d v="2023-08-05T00:00:00"/>
    <n v="30582"/>
    <s v="Semi-Private Room"/>
    <s v="Orthopedics"/>
    <s v="Arthritis"/>
    <n v="11"/>
    <n v="181"/>
    <n v="17011.991208562529"/>
    <n v="13570.008791437471"/>
    <n v="23"/>
  </r>
  <r>
    <n v="61"/>
    <s v="Chelsea Young"/>
    <n v="59"/>
    <s v="Female"/>
    <s v="Uninsured"/>
    <n v="27.113517513652369"/>
    <n v="4"/>
    <n v="8"/>
    <x v="50"/>
    <d v="2022-08-28T00:00:00"/>
    <n v="7632"/>
    <s v="General Ward"/>
    <s v="Cardiology"/>
    <s v="Heart Disease"/>
    <n v="501"/>
    <n v="193"/>
    <n v="5845.1371806003408"/>
    <n v="1786.862819399659"/>
    <n v="28"/>
  </r>
  <r>
    <n v="62"/>
    <s v="Max Brown"/>
    <n v="41"/>
    <s v="Female"/>
    <s v="Private Insurance"/>
    <n v="22.228149187136609"/>
    <n v="2"/>
    <n v="2"/>
    <x v="51"/>
    <d v="2022-05-12T00:00:00"/>
    <n v="11205"/>
    <s v="Private Room"/>
    <s v="Pediatrics"/>
    <s v="Asthma"/>
    <s v="No Visits"/>
    <n v="171"/>
    <n v="7265.156311470907"/>
    <n v="3939.843688529093"/>
    <n v="14"/>
  </r>
  <r>
    <n v="63"/>
    <s v="Jason Payne"/>
    <n v="29"/>
    <s v="Male"/>
    <s v="Uninsured"/>
    <n v="18.88388282302023"/>
    <n v="3"/>
    <n v="6"/>
    <x v="18"/>
    <d v="2022-04-08T00:00:00"/>
    <n v="3821"/>
    <s v="General Ward"/>
    <s v="Pediatrics"/>
    <s v="Allergies"/>
    <n v="1002"/>
    <n v="47"/>
    <n v="3361.0938084542431"/>
    <n v="459.90619154575688"/>
    <n v="10"/>
  </r>
  <r>
    <n v="64"/>
    <s v="Nicholas Jordan"/>
    <n v="56"/>
    <s v="Female"/>
    <s v="Private Insurance"/>
    <n v="30.397951978248511"/>
    <n v="1"/>
    <n v="8"/>
    <x v="52"/>
    <d v="2024-03-17T00:00:00"/>
    <n v="28709"/>
    <s v="Semi-Private Room"/>
    <s v="Emergency"/>
    <s v="Severe Trauma"/>
    <n v="54"/>
    <n v="188"/>
    <n v="21045.655297420559"/>
    <n v="7663.3447025794449"/>
    <n v="8"/>
  </r>
  <r>
    <n v="65"/>
    <s v="Charles Harper"/>
    <n v="87"/>
    <s v="Female"/>
    <s v="Private Insurance"/>
    <n v="38.952981321974313"/>
    <n v="4"/>
    <n v="9"/>
    <x v="53"/>
    <d v="2022-11-29T00:00:00"/>
    <n v="17570"/>
    <s v="Private Room"/>
    <s v="Oncology"/>
    <s v="Cancer"/>
    <n v="1075"/>
    <n v="193"/>
    <n v="11657.98284997639"/>
    <n v="5912.0171500236102"/>
    <n v="28"/>
  </r>
  <r>
    <n v="66"/>
    <s v="Frank Bell"/>
    <n v="36"/>
    <s v="Male"/>
    <s v="Private Insurance"/>
    <n v="39.658508259325977"/>
    <n v="4"/>
    <n v="1"/>
    <x v="54"/>
    <d v="2024-07-26T00:00:00"/>
    <n v="20160"/>
    <s v="Semi-Private Room"/>
    <s v="Pediatrics"/>
    <s v="Asthma"/>
    <n v="1103"/>
    <n v="32"/>
    <n v="11066.504336605311"/>
    <n v="9093.4956633946913"/>
    <n v="6"/>
  </r>
  <r>
    <n v="67"/>
    <s v="Edward Lopez"/>
    <n v="61"/>
    <s v="Male"/>
    <s v="Medicare"/>
    <n v="29.431267819826569"/>
    <n v="5"/>
    <n v="5"/>
    <x v="55"/>
    <d v="2022-01-11T00:00:00"/>
    <n v="10193"/>
    <s v="General Ward"/>
    <s v="Oncology"/>
    <s v="Tumor"/>
    <n v="393"/>
    <n v="79"/>
    <n v="8692.3456671909407"/>
    <n v="1500.654332809059"/>
    <n v="20"/>
  </r>
  <r>
    <n v="68"/>
    <s v="Marvin Adams"/>
    <n v="47"/>
    <s v="Male"/>
    <s v="Uninsured"/>
    <n v="25.60386751642638"/>
    <n v="0"/>
    <n v="1"/>
    <x v="56"/>
    <d v="2022-06-20T00:00:00"/>
    <n v="20337"/>
    <s v="Private Room"/>
    <s v="Oncology"/>
    <s v="Tumor"/>
    <s v="No Visits"/>
    <n v="137"/>
    <n v="14029.53225652859"/>
    <n v="6307.4677434714122"/>
    <n v="30"/>
  </r>
  <r>
    <n v="69"/>
    <s v="Alison Grant"/>
    <n v="57"/>
    <s v="Female"/>
    <s v="Uninsured"/>
    <n v="19.883891892200062"/>
    <n v="5"/>
    <n v="5"/>
    <x v="57"/>
    <d v="2023-06-08T00:00:00"/>
    <n v="9490"/>
    <s v="ICU"/>
    <s v="Emergency"/>
    <s v="Internal Bleeding"/>
    <n v="984"/>
    <n v="70"/>
    <n v="5604.9222196689743"/>
    <n v="3885.0777803310261"/>
    <n v="19"/>
  </r>
  <r>
    <n v="71"/>
    <s v="Christopher Gilbert"/>
    <n v="19"/>
    <s v="Male"/>
    <s v="Private Insurance"/>
    <n v="17.893490807035459"/>
    <n v="0"/>
    <n v="4"/>
    <x v="58"/>
    <d v="2023-08-23T00:00:00"/>
    <n v="19947"/>
    <s v="ICU"/>
    <s v="Orthopedics"/>
    <s v="Arthritis"/>
    <n v="53"/>
    <n v="78"/>
    <n v="13217.521838420011"/>
    <n v="6729.4781615799911"/>
    <n v="11"/>
  </r>
  <r>
    <n v="72"/>
    <s v="Rachel Wood"/>
    <n v="90"/>
    <s v="Male"/>
    <s v="Private Insurance"/>
    <n v="25.444024479863689"/>
    <n v="4"/>
    <n v="2"/>
    <x v="59"/>
    <d v="2023-05-27T00:00:00"/>
    <n v="13613"/>
    <s v="Private Room"/>
    <s v="Cardiology"/>
    <s v="Hypertension"/>
    <s v="No Visits"/>
    <n v="44"/>
    <n v="10699.935486384051"/>
    <n v="2913.0645136159551"/>
    <n v="23"/>
  </r>
  <r>
    <n v="73"/>
    <s v="Peter Torres"/>
    <n v="59"/>
    <s v="Female"/>
    <s v="Medicare"/>
    <n v="33.166416034223737"/>
    <n v="0"/>
    <n v="10"/>
    <x v="60"/>
    <d v="2022-01-07T00:00:00"/>
    <n v="12747"/>
    <s v="General Ward"/>
    <s v="Pediatrics"/>
    <s v="Allergies"/>
    <n v="14"/>
    <n v="94"/>
    <n v="9565.9654155585249"/>
    <n v="3181.0345844414751"/>
    <n v="28"/>
  </r>
  <r>
    <n v="74"/>
    <s v="Alicia Trujillo"/>
    <n v="26"/>
    <s v="Male"/>
    <s v="Uninsured"/>
    <n v="16.264178580453059"/>
    <n v="2"/>
    <n v="9"/>
    <x v="61"/>
    <d v="2022-03-17T00:00:00"/>
    <n v="36004"/>
    <s v="Private Room"/>
    <s v="Pediatrics"/>
    <s v="Allergies"/>
    <s v="No Visits"/>
    <n v="187"/>
    <n v="20817.88212155275"/>
    <n v="15186.11787844725"/>
    <n v="6"/>
  </r>
  <r>
    <n v="75"/>
    <s v="Lindsay Lee"/>
    <n v="31"/>
    <s v="Male"/>
    <s v="Private Insurance"/>
    <n v="23.618950675755691"/>
    <n v="1"/>
    <n v="6"/>
    <x v="62"/>
    <d v="2023-10-14T00:00:00"/>
    <n v="17801"/>
    <s v="Semi-Private Room"/>
    <s v="Emergency"/>
    <s v="Internal Bleeding"/>
    <n v="78"/>
    <n v="8"/>
    <n v="10014.06929470553"/>
    <n v="7786.9307052944732"/>
    <n v="18"/>
  </r>
  <r>
    <n v="76"/>
    <s v="Anthony Romero"/>
    <n v="4"/>
    <s v="Male"/>
    <s v="Private Insurance"/>
    <n v="20.234102627222239"/>
    <n v="0"/>
    <n v="9"/>
    <x v="63"/>
    <d v="2023-05-04T00:00:00"/>
    <n v="9684"/>
    <s v="Private Room"/>
    <s v="Neurology"/>
    <s v="Stroke"/>
    <n v="1108"/>
    <n v="127"/>
    <n v="7469.2176331369128"/>
    <n v="2214.7823668630872"/>
    <n v="16"/>
  </r>
  <r>
    <n v="78"/>
    <s v="Stephanie Richardson"/>
    <n v="8"/>
    <s v="Male"/>
    <s v="Uninsured"/>
    <n v="23.442307372109308"/>
    <n v="5"/>
    <n v="3"/>
    <x v="64"/>
    <d v="2022-06-02T00:00:00"/>
    <n v="27927"/>
    <s v="General Ward"/>
    <s v="Pediatrics"/>
    <s v="Allergies"/>
    <n v="75"/>
    <n v="133"/>
    <n v="14157.022170229749"/>
    <n v="13769.977829770251"/>
    <n v="10"/>
  </r>
  <r>
    <n v="79"/>
    <s v="Nicole Hall"/>
    <n v="53"/>
    <s v="Male"/>
    <s v="Medicare"/>
    <n v="32.268464608075988"/>
    <n v="4"/>
    <n v="10"/>
    <x v="65"/>
    <d v="2023-04-30T00:00:00"/>
    <n v="9750"/>
    <s v="General Ward"/>
    <s v="Neurology"/>
    <s v="Seizures"/>
    <n v="771"/>
    <n v="4"/>
    <n v="5853.0885961067097"/>
    <n v="3896.9114038932898"/>
    <n v="23"/>
  </r>
  <r>
    <n v="80"/>
    <s v="Christian Valentine"/>
    <n v="48"/>
    <s v="Male"/>
    <s v="Medicaid"/>
    <n v="18.647634627375069"/>
    <n v="4"/>
    <n v="9"/>
    <x v="66"/>
    <d v="2022-01-20T00:00:00"/>
    <n v="21372"/>
    <s v="Semi-Private Room"/>
    <s v="Pediatrics"/>
    <s v="Allergies"/>
    <n v="633"/>
    <n v="31"/>
    <n v="14136.98702499749"/>
    <n v="7235.0129750025062"/>
    <n v="5"/>
  </r>
  <r>
    <n v="81"/>
    <s v="James Morris"/>
    <n v="10"/>
    <s v="Female"/>
    <s v="Private Insurance"/>
    <n v="25.83242544347188"/>
    <n v="3"/>
    <n v="6"/>
    <x v="67"/>
    <d v="2022-07-29T00:00:00"/>
    <n v="3274"/>
    <s v="General Ward"/>
    <s v="Pediatrics"/>
    <s v="Asthma"/>
    <n v="789"/>
    <n v="59"/>
    <n v="2316.493443446861"/>
    <n v="957.50655655313903"/>
    <n v="20"/>
  </r>
  <r>
    <n v="82"/>
    <s v="Joanna Brown"/>
    <n v="21"/>
    <s v="Female"/>
    <s v="Medicaid"/>
    <n v="25.426131976432309"/>
    <n v="1"/>
    <n v="3"/>
    <x v="68"/>
    <d v="2022-07-26T00:00:00"/>
    <n v="5436"/>
    <s v="Semi-Private Room"/>
    <s v="Cardiology"/>
    <s v="Heart Disease"/>
    <n v="402"/>
    <n v="93"/>
    <n v="4396.0387744751833"/>
    <n v="1039.9612255248171"/>
    <n v="18"/>
  </r>
  <r>
    <n v="83"/>
    <s v="Suzanne Greer"/>
    <n v="85"/>
    <s v="Male"/>
    <s v="Private Insurance"/>
    <n v="31.991129528793621"/>
    <n v="1"/>
    <n v="4"/>
    <x v="1"/>
    <d v="2022-12-27T00:00:00"/>
    <n v="16461"/>
    <s v="ICU"/>
    <s v="Emergency"/>
    <s v="Severe Trauma"/>
    <n v="250"/>
    <n v="161"/>
    <n v="12821.38960170547"/>
    <n v="3639.6103982945328"/>
    <n v="9"/>
  </r>
  <r>
    <n v="84"/>
    <s v="Jason Rodriguez"/>
    <n v="44"/>
    <s v="Male"/>
    <s v="Uninsured"/>
    <n v="35.208546894518221"/>
    <n v="1"/>
    <n v="9"/>
    <x v="69"/>
    <d v="2022-12-03T00:00:00"/>
    <n v="5019"/>
    <s v="Private Room"/>
    <s v="Oncology"/>
    <s v="Tumor"/>
    <n v="946"/>
    <n v="149"/>
    <n v="3190.4100832611862"/>
    <n v="1828.5899167388141"/>
    <n v="19"/>
  </r>
  <r>
    <n v="85"/>
    <s v="Mr. Caleb Middleton"/>
    <n v="59"/>
    <s v="Male"/>
    <s v="Private Insurance"/>
    <n v="32.921932402788727"/>
    <n v="1"/>
    <n v="6"/>
    <x v="70"/>
    <d v="2022-08-24T00:00:00"/>
    <n v="14340"/>
    <s v="ICU"/>
    <s v="Neurology"/>
    <s v="Stroke"/>
    <n v="235"/>
    <n v="176"/>
    <n v="12279.34913812197"/>
    <n v="2060.6508618780281"/>
    <n v="8"/>
  </r>
  <r>
    <n v="86"/>
    <s v="Dr. Mary Mccormick"/>
    <n v="63"/>
    <s v="Male"/>
    <s v="Private Insurance"/>
    <n v="17.82498421504577"/>
    <n v="3"/>
    <n v="10"/>
    <x v="71"/>
    <d v="2022-10-16T00:00:00"/>
    <n v="15051"/>
    <s v="Semi-Private Room"/>
    <s v="Neurology"/>
    <s v="Stroke"/>
    <n v="154"/>
    <n v="128"/>
    <n v="9833.650250604187"/>
    <n v="5217.349749395813"/>
    <n v="15"/>
  </r>
  <r>
    <n v="87"/>
    <s v="David Dennis"/>
    <n v="4"/>
    <s v="Male"/>
    <s v="Private Insurance"/>
    <n v="23.837537049941179"/>
    <n v="4"/>
    <n v="2"/>
    <x v="72"/>
    <d v="2023-10-31T00:00:00"/>
    <n v="16236"/>
    <s v="Private Room"/>
    <s v="Neurology"/>
    <s v="Stroke"/>
    <s v="No Visits"/>
    <n v="49"/>
    <n v="9519.5779682739576"/>
    <n v="6716.4220317260424"/>
    <n v="22"/>
  </r>
  <r>
    <n v="89"/>
    <s v="Julie Wilson"/>
    <n v="6"/>
    <s v="Male"/>
    <s v="Uninsured"/>
    <n v="24.08603412816456"/>
    <n v="0"/>
    <n v="8"/>
    <x v="30"/>
    <d v="2022-02-18T00:00:00"/>
    <n v="19077"/>
    <s v="Private Room"/>
    <s v="Oncology"/>
    <s v="Cancer"/>
    <s v="No Visits"/>
    <n v="28"/>
    <n v="11133.90822710666"/>
    <n v="7943.0917728933382"/>
    <n v="20"/>
  </r>
  <r>
    <n v="90"/>
    <s v="William Case"/>
    <n v="31"/>
    <s v="Male"/>
    <s v="Private Insurance"/>
    <n v="30.360243373875431"/>
    <n v="1"/>
    <n v="4"/>
    <x v="73"/>
    <d v="2022-02-10T00:00:00"/>
    <n v="27712"/>
    <s v="ICU"/>
    <s v="Emergency"/>
    <s v="Internal Bleeding"/>
    <n v="35"/>
    <n v="12"/>
    <n v="15711.52182323116"/>
    <n v="12000.47817676884"/>
    <n v="14"/>
  </r>
  <r>
    <n v="91"/>
    <s v="Ryan Carroll"/>
    <n v="83"/>
    <s v="Male"/>
    <s v="Medicare"/>
    <n v="36.62063423922784"/>
    <n v="2"/>
    <n v="4"/>
    <x v="74"/>
    <d v="2022-11-11T00:00:00"/>
    <n v="24597"/>
    <s v="General Ward"/>
    <s v="Cardiology"/>
    <s v="Heart Disease"/>
    <n v="349"/>
    <n v="89"/>
    <n v="21103.903362819299"/>
    <n v="3493.096637180704"/>
    <n v="7"/>
  </r>
  <r>
    <n v="92"/>
    <s v="Brian Norman"/>
    <n v="58"/>
    <s v="Female"/>
    <s v="Uninsured"/>
    <n v="29.091677976824641"/>
    <n v="3"/>
    <n v="4"/>
    <x v="75"/>
    <d v="2023-10-04T00:00:00"/>
    <n v="8903"/>
    <s v="General Ward"/>
    <s v="Emergency"/>
    <s v="Severe Trauma"/>
    <n v="841"/>
    <n v="199"/>
    <n v="5556.3173536063186"/>
    <n v="3346.6826463936809"/>
    <n v="30"/>
  </r>
  <r>
    <n v="93"/>
    <s v="James Wilson"/>
    <n v="16"/>
    <s v="Female"/>
    <s v="Medicaid"/>
    <n v="39.204198345666128"/>
    <n v="1"/>
    <n v="3"/>
    <x v="76"/>
    <d v="2022-07-18T00:00:00"/>
    <n v="21170"/>
    <s v="Semi-Private Room"/>
    <s v="Oncology"/>
    <s v="Cancer"/>
    <n v="1255"/>
    <n v="158"/>
    <n v="15373.109705764889"/>
    <n v="5796.8902942351124"/>
    <n v="26"/>
  </r>
  <r>
    <n v="94"/>
    <s v="William Kelley"/>
    <n v="5"/>
    <s v="Male"/>
    <s v="Medicare"/>
    <n v="30.731135197068429"/>
    <n v="0"/>
    <n v="1"/>
    <x v="77"/>
    <d v="2023-04-28T00:00:00"/>
    <n v="27418"/>
    <s v="ICU"/>
    <s v="Oncology"/>
    <s v="Tumor"/>
    <n v="392"/>
    <n v="34"/>
    <n v="18048.537192853131"/>
    <n v="9369.4628071468687"/>
    <n v="29"/>
  </r>
  <r>
    <n v="95"/>
    <s v="Jeremy Gross"/>
    <n v="64"/>
    <s v="Female"/>
    <s v="Medicare"/>
    <n v="15.01763409562542"/>
    <n v="1"/>
    <n v="1"/>
    <x v="78"/>
    <d v="2022-06-15T00:00:00"/>
    <n v="16470"/>
    <s v="General Ward"/>
    <s v="Orthopedics"/>
    <s v="Fracture"/>
    <n v="939"/>
    <n v="28"/>
    <n v="9241.5782840175743"/>
    <n v="7228.4217159824257"/>
    <n v="20"/>
  </r>
  <r>
    <n v="96"/>
    <s v="Adrian Nash"/>
    <n v="4"/>
    <s v="Male"/>
    <s v="Uninsured"/>
    <n v="17.923300795572349"/>
    <n v="5"/>
    <n v="8"/>
    <x v="79"/>
    <d v="2023-09-06T00:00:00"/>
    <n v="10200"/>
    <s v="Semi-Private Room"/>
    <s v="Orthopedics"/>
    <s v="Arthritis"/>
    <n v="159"/>
    <n v="13"/>
    <n v="7666.534593800764"/>
    <n v="2533.465406199236"/>
    <n v="14"/>
  </r>
  <r>
    <n v="97"/>
    <s v="Elizabeth Miller"/>
    <n v="28"/>
    <s v="Female"/>
    <s v="Medicaid"/>
    <n v="23.398174072736779"/>
    <n v="5"/>
    <n v="1"/>
    <x v="18"/>
    <d v="2022-04-16T00:00:00"/>
    <n v="25621"/>
    <s v="ICU"/>
    <s v="Emergency"/>
    <s v="Severe Trauma"/>
    <n v="71"/>
    <n v="21"/>
    <n v="22934.894270946839"/>
    <n v="2686.1057290531571"/>
    <n v="24"/>
  </r>
  <r>
    <n v="98"/>
    <s v="Gordon Hill"/>
    <n v="11"/>
    <s v="Female"/>
    <s v="Private Insurance"/>
    <n v="39.307605065448541"/>
    <n v="2"/>
    <n v="1"/>
    <x v="80"/>
    <d v="2023-05-06T00:00:00"/>
    <n v="10475"/>
    <s v="Semi-Private Room"/>
    <s v="Orthopedics"/>
    <s v="Fracture"/>
    <n v="390"/>
    <n v="70"/>
    <n v="8982.1129040997312"/>
    <n v="1492.8870959002691"/>
    <n v="19"/>
  </r>
  <r>
    <n v="99"/>
    <s v="Evan Walker"/>
    <n v="15"/>
    <s v="Male"/>
    <s v="Medicaid"/>
    <n v="15.47106020700542"/>
    <n v="2"/>
    <n v="7"/>
    <x v="81"/>
    <d v="2023-02-24T00:00:00"/>
    <n v="9292"/>
    <s v="Private Room"/>
    <s v="Neurology"/>
    <s v="Stroke"/>
    <n v="651"/>
    <n v="173"/>
    <n v="6545.8792989330359"/>
    <n v="2746.1207010669641"/>
    <n v="17"/>
  </r>
  <r>
    <n v="101"/>
    <s v="Cheryl Simmons"/>
    <n v="18"/>
    <s v="Female"/>
    <s v="Medicaid"/>
    <n v="23.36633812341276"/>
    <n v="3"/>
    <n v="2"/>
    <x v="82"/>
    <d v="2022-09-04T00:00:00"/>
    <n v="10094"/>
    <s v="General Ward"/>
    <s v="Pediatrics"/>
    <s v="Allergies"/>
    <s v="No Visits"/>
    <n v="52"/>
    <n v="7148.39372888249"/>
    <n v="2945.60627111751"/>
    <n v="30"/>
  </r>
  <r>
    <n v="102"/>
    <s v="Andrew Shields"/>
    <n v="7"/>
    <s v="Male"/>
    <s v="Medicare"/>
    <n v="15.8504409871832"/>
    <n v="0"/>
    <n v="6"/>
    <x v="83"/>
    <d v="2023-02-16T00:00:00"/>
    <n v="49933"/>
    <s v="Semi-Private Room"/>
    <s v="Neurology"/>
    <s v="Stroke"/>
    <n v="1091"/>
    <n v="80"/>
    <n v="38618.346573819428"/>
    <n v="11314.65342618057"/>
    <n v="5"/>
  </r>
  <r>
    <n v="104"/>
    <s v="Louis Berry"/>
    <n v="62"/>
    <s v="Female"/>
    <s v="Private Insurance"/>
    <n v="33.524238127514849"/>
    <n v="0"/>
    <n v="4"/>
    <x v="84"/>
    <d v="2023-03-26T00:00:00"/>
    <n v="12614"/>
    <s v="General Ward"/>
    <s v="Cardiology"/>
    <s v="Heart Attack (STEMI)"/>
    <n v="100"/>
    <n v="112"/>
    <n v="7033.6443692146549"/>
    <n v="5580.3556307853451"/>
    <n v="29"/>
  </r>
  <r>
    <n v="105"/>
    <s v="Brett Stewart"/>
    <n v="6"/>
    <s v="Male"/>
    <s v="Medicaid"/>
    <n v="15.63413682464564"/>
    <n v="3"/>
    <n v="5"/>
    <x v="66"/>
    <d v="2022-01-24T00:00:00"/>
    <n v="16752"/>
    <s v="General Ward"/>
    <s v="Oncology"/>
    <s v="Cancer"/>
    <n v="486"/>
    <n v="110"/>
    <n v="14725.95605533062"/>
    <n v="2026.0439446693799"/>
    <n v="12"/>
  </r>
  <r>
    <n v="106"/>
    <s v="Jordan Clark"/>
    <n v="87"/>
    <s v="Male"/>
    <s v="Private Insurance"/>
    <n v="18.305955274239469"/>
    <n v="1"/>
    <n v="5"/>
    <x v="85"/>
    <d v="2022-12-22T00:00:00"/>
    <n v="7832"/>
    <s v="General Ward"/>
    <s v="Cardiology"/>
    <s v="Heart Disease"/>
    <n v="287"/>
    <n v="143"/>
    <n v="5606.1512195502346"/>
    <n v="2225.8487804497649"/>
    <n v="8"/>
  </r>
  <r>
    <n v="107"/>
    <s v="John Kennedy"/>
    <n v="63"/>
    <s v="Female"/>
    <s v="Private Insurance"/>
    <n v="28.150425476234101"/>
    <n v="1"/>
    <n v="8"/>
    <x v="86"/>
    <d v="2023-05-30T00:00:00"/>
    <n v="21361"/>
    <s v="Semi-Private Room"/>
    <s v="Pediatrics"/>
    <s v="Asthma"/>
    <n v="658"/>
    <n v="80"/>
    <n v="11755.357876419879"/>
    <n v="9605.6421235801208"/>
    <n v="5"/>
  </r>
  <r>
    <n v="108"/>
    <s v="Katherine Harmon"/>
    <n v="87"/>
    <s v="Female"/>
    <s v="Medicaid"/>
    <n v="25.700982663276118"/>
    <n v="4"/>
    <n v="3"/>
    <x v="87"/>
    <d v="2022-03-30T00:00:00"/>
    <n v="17093"/>
    <s v="Semi-Private Room"/>
    <s v="Pediatrics"/>
    <s v="Asthma"/>
    <s v="No Visits"/>
    <n v="84"/>
    <n v="11895.87270631808"/>
    <n v="5197.1272936819241"/>
    <n v="16"/>
  </r>
  <r>
    <n v="109"/>
    <s v="Nicole Mosley"/>
    <n v="60"/>
    <s v="Male"/>
    <s v="Private Insurance"/>
    <n v="25.61474180058017"/>
    <n v="3"/>
    <n v="5"/>
    <x v="61"/>
    <d v="2022-03-27T00:00:00"/>
    <n v="15134"/>
    <s v="Semi-Private Room"/>
    <s v="Oncology"/>
    <s v="Cancer"/>
    <n v="989"/>
    <n v="157"/>
    <n v="11700.23230203106"/>
    <n v="3433.7676979689418"/>
    <n v="26"/>
  </r>
  <r>
    <n v="110"/>
    <s v="Gina Williams"/>
    <n v="16"/>
    <s v="Female"/>
    <s v="Medicaid"/>
    <n v="17.57689110781719"/>
    <n v="2"/>
    <n v="2"/>
    <x v="88"/>
    <d v="2022-07-01T00:00:00"/>
    <n v="8920"/>
    <s v="ICU"/>
    <s v="Neurology"/>
    <s v="Stroke"/>
    <n v="738"/>
    <n v="160"/>
    <n v="6454.215115787556"/>
    <n v="2465.784884212444"/>
    <n v="10"/>
  </r>
  <r>
    <n v="111"/>
    <s v="Erin Thomas"/>
    <n v="18"/>
    <s v="Female"/>
    <s v="Private Insurance"/>
    <n v="31.673741237842229"/>
    <n v="2"/>
    <n v="8"/>
    <x v="89"/>
    <d v="2022-06-04T00:00:00"/>
    <n v="17417"/>
    <s v="ICU"/>
    <s v="Oncology"/>
    <s v="Tumor"/>
    <s v="No Visits"/>
    <n v="176"/>
    <n v="15397.76894049162"/>
    <n v="2019.23105950838"/>
    <n v="8"/>
  </r>
  <r>
    <n v="112"/>
    <s v="Brendan Clark"/>
    <n v="54"/>
    <s v="Female"/>
    <s v="Medicare"/>
    <n v="19.29577432367925"/>
    <n v="3"/>
    <n v="4"/>
    <x v="90"/>
    <d v="2022-07-29T00:00:00"/>
    <n v="10012"/>
    <s v="Semi-Private Room"/>
    <s v="Orthopedics"/>
    <s v="Arthritis"/>
    <n v="270"/>
    <n v="123"/>
    <n v="5500.0679659289026"/>
    <n v="4511.9320340710974"/>
    <n v="5"/>
  </r>
  <r>
    <n v="113"/>
    <s v="Gregory Miller"/>
    <n v="40"/>
    <s v="Female"/>
    <s v="Medicaid"/>
    <n v="15.800961992516861"/>
    <n v="0"/>
    <n v="9"/>
    <x v="91"/>
    <d v="2022-03-11T00:00:00"/>
    <n v="13482"/>
    <s v="Private Room"/>
    <s v="Pediatrics"/>
    <s v="Allergies"/>
    <n v="907"/>
    <n v="41"/>
    <n v="11246.2925037363"/>
    <n v="2235.7074962636998"/>
    <n v="30"/>
  </r>
  <r>
    <n v="114"/>
    <s v="Barry Ashley"/>
    <n v="55"/>
    <s v="Male"/>
    <s v="Medicare"/>
    <n v="32.844162595198441"/>
    <n v="0"/>
    <n v="4"/>
    <x v="92"/>
    <d v="2022-01-15T00:00:00"/>
    <n v="4945"/>
    <s v="Private Room"/>
    <s v="Oncology"/>
    <s v="Cancer"/>
    <n v="461"/>
    <n v="94"/>
    <n v="4248.8978978306022"/>
    <n v="696.10210216939777"/>
    <n v="28"/>
  </r>
  <r>
    <n v="115"/>
    <s v="Theodore Huerta"/>
    <n v="65"/>
    <s v="Male"/>
    <s v="Uninsured"/>
    <n v="31.64213129884963"/>
    <n v="4"/>
    <n v="9"/>
    <x v="93"/>
    <d v="2024-03-28T00:00:00"/>
    <n v="18696"/>
    <s v="Semi-Private Room"/>
    <s v="Orthopedics"/>
    <s v="Fracture"/>
    <n v="108"/>
    <n v="18"/>
    <n v="12020.5694533305"/>
    <n v="6675.430546669495"/>
    <n v="22"/>
  </r>
  <r>
    <n v="116"/>
    <s v="Mr. Paul Scott"/>
    <n v="24"/>
    <s v="Female"/>
    <s v="Private Insurance"/>
    <n v="20.124818114263089"/>
    <n v="2"/>
    <n v="8"/>
    <x v="94"/>
    <d v="2023-04-18T00:00:00"/>
    <n v="15387"/>
    <s v="Semi-Private Room"/>
    <s v="Pediatrics"/>
    <s v="Allergies"/>
    <n v="24"/>
    <n v="67"/>
    <n v="11936.04638075607"/>
    <n v="3450.95361924393"/>
    <n v="24"/>
  </r>
  <r>
    <n v="117"/>
    <s v="Joann Good"/>
    <n v="61"/>
    <s v="Male"/>
    <s v="Medicaid"/>
    <n v="38.045479720033342"/>
    <n v="1"/>
    <n v="1"/>
    <x v="95"/>
    <d v="2023-09-29T00:00:00"/>
    <n v="22513"/>
    <s v="Private Room"/>
    <s v="Cardiology"/>
    <s v="Hypertension"/>
    <n v="42"/>
    <n v="52"/>
    <n v="14060.22199480193"/>
    <n v="8452.7780051980699"/>
    <n v="30"/>
  </r>
  <r>
    <n v="118"/>
    <s v="Michael Benton"/>
    <n v="49"/>
    <s v="Male"/>
    <s v="Uninsured"/>
    <n v="36.219670614112808"/>
    <n v="2"/>
    <n v="1"/>
    <x v="31"/>
    <d v="2022-01-31T00:00:00"/>
    <n v="9436"/>
    <s v="Private Room"/>
    <s v="Pediatrics"/>
    <s v="Allergies"/>
    <n v="363"/>
    <n v="43"/>
    <n v="7644.2494528736388"/>
    <n v="1791.750547126361"/>
    <n v="11"/>
  </r>
  <r>
    <n v="119"/>
    <s v="Carol Campbell"/>
    <n v="26"/>
    <s v="Male"/>
    <s v="Medicaid"/>
    <n v="21.058142005286289"/>
    <n v="4"/>
    <n v="5"/>
    <x v="96"/>
    <d v="2022-11-24T00:00:00"/>
    <n v="41202"/>
    <s v="General Ward"/>
    <s v="Pediatrics"/>
    <s v="Allergies"/>
    <s v="No Visits"/>
    <n v="133"/>
    <n v="29374.406187281002"/>
    <n v="11827.593812719"/>
    <n v="10"/>
  </r>
  <r>
    <n v="120"/>
    <s v="Stephanie Wilkins"/>
    <n v="16"/>
    <s v="Female"/>
    <s v="Medicare"/>
    <n v="39.063108424271178"/>
    <n v="2"/>
    <n v="10"/>
    <x v="97"/>
    <d v="2022-09-04T00:00:00"/>
    <n v="9540"/>
    <s v="General Ward"/>
    <s v="Neurology"/>
    <s v="Stroke"/>
    <n v="347"/>
    <n v="10"/>
    <n v="4947.1468193479996"/>
    <n v="4592.8531806520004"/>
    <n v="10"/>
  </r>
  <r>
    <n v="122"/>
    <s v="Lindsey Sullivan"/>
    <n v="13"/>
    <s v="Female"/>
    <s v="Medicare"/>
    <n v="19.67842309748217"/>
    <n v="1"/>
    <n v="9"/>
    <x v="98"/>
    <d v="2022-03-19T00:00:00"/>
    <n v="19197"/>
    <s v="Semi-Private Room"/>
    <s v="Pediatrics"/>
    <s v="Asthma"/>
    <n v="277"/>
    <n v="122"/>
    <n v="13956.18945218043"/>
    <n v="5240.8105478195703"/>
    <n v="16"/>
  </r>
  <r>
    <n v="123"/>
    <s v="Gregory Price"/>
    <n v="23"/>
    <s v="Female"/>
    <s v="Medicaid"/>
    <n v="23.812205176210181"/>
    <n v="2"/>
    <n v="10"/>
    <x v="99"/>
    <d v="2022-02-09T00:00:00"/>
    <n v="15221"/>
    <s v="Semi-Private Room"/>
    <s v="Emergency"/>
    <s v="Severe Trauma"/>
    <n v="672"/>
    <n v="24"/>
    <n v="13282.92465314746"/>
    <n v="1938.07534685254"/>
    <n v="17"/>
  </r>
  <r>
    <n v="124"/>
    <s v="Thomas Harris"/>
    <n v="8"/>
    <s v="Female"/>
    <s v="Medicaid"/>
    <n v="28.531412922088531"/>
    <n v="2"/>
    <n v="1"/>
    <x v="100"/>
    <d v="2022-07-31T00:00:00"/>
    <n v="6408"/>
    <s v="General Ward"/>
    <s v="Oncology"/>
    <s v="Tumor"/>
    <n v="240"/>
    <n v="3"/>
    <n v="5734.7445559331309"/>
    <n v="673.25544406686913"/>
    <n v="20"/>
  </r>
  <r>
    <n v="125"/>
    <s v="Mrs. Andrea Fischer"/>
    <n v="81"/>
    <s v="Male"/>
    <s v="Medicare"/>
    <n v="25.04239612240973"/>
    <n v="3"/>
    <n v="8"/>
    <x v="101"/>
    <d v="2022-01-25T00:00:00"/>
    <n v="13717"/>
    <s v="General Ward"/>
    <s v="Orthopedics"/>
    <s v="Arthritis"/>
    <n v="825"/>
    <n v="92"/>
    <n v="10311.267095204799"/>
    <n v="3405.7329047951971"/>
    <n v="27"/>
  </r>
  <r>
    <n v="126"/>
    <s v="Shannon Shaffer"/>
    <n v="72"/>
    <s v="Male"/>
    <s v="Uninsured"/>
    <n v="28.032271893649821"/>
    <n v="5"/>
    <n v="9"/>
    <x v="102"/>
    <d v="2022-09-16T00:00:00"/>
    <n v="20199"/>
    <s v="General Ward"/>
    <s v="Oncology"/>
    <s v="Tumor"/>
    <s v="No Visits"/>
    <n v="1"/>
    <n v="11813.466019875061"/>
    <n v="8385.5339801249374"/>
    <n v="30"/>
  </r>
  <r>
    <n v="127"/>
    <s v="Michelle Hunter"/>
    <n v="75"/>
    <s v="Female"/>
    <s v="Medicare"/>
    <n v="24.351763760836981"/>
    <n v="2"/>
    <n v="9"/>
    <x v="103"/>
    <d v="2022-02-24T00:00:00"/>
    <n v="11591"/>
    <s v="General Ward"/>
    <s v="Orthopedics"/>
    <s v="Arthritis"/>
    <n v="320"/>
    <n v="142"/>
    <n v="8912.8590523567836"/>
    <n v="2678.1409476432159"/>
    <n v="18"/>
  </r>
  <r>
    <n v="128"/>
    <s v="Charles Martinez"/>
    <n v="59"/>
    <s v="Male"/>
    <s v="Uninsured"/>
    <n v="21.86703610026743"/>
    <n v="2"/>
    <n v="4"/>
    <x v="104"/>
    <d v="2022-02-05T00:00:00"/>
    <n v="25257"/>
    <s v="Private Room"/>
    <s v="Oncology"/>
    <s v="Cancer"/>
    <n v="1458"/>
    <n v="18"/>
    <n v="21775.92502688328"/>
    <n v="3481.0749731167198"/>
    <n v="22"/>
  </r>
  <r>
    <n v="130"/>
    <s v="Tracy Daniel"/>
    <n v="72"/>
    <s v="Female"/>
    <s v="Medicaid"/>
    <n v="15.9272405692221"/>
    <n v="0"/>
    <n v="9"/>
    <x v="105"/>
    <d v="2022-07-28T00:00:00"/>
    <n v="32254"/>
    <s v="General Ward"/>
    <s v="Neurology"/>
    <s v="Seizures"/>
    <n v="8"/>
    <n v="173"/>
    <n v="24651.10424407637"/>
    <n v="7602.8957559236296"/>
    <n v="17"/>
  </r>
  <r>
    <n v="131"/>
    <s v="Bradley Lynch"/>
    <n v="38"/>
    <s v="Female"/>
    <s v="Medicaid"/>
    <n v="29.66261037439839"/>
    <n v="2"/>
    <n v="3"/>
    <x v="106"/>
    <d v="2023-03-27T00:00:00"/>
    <n v="46527"/>
    <s v="General Ward"/>
    <s v="Neurology"/>
    <s v="Seizures"/>
    <n v="481"/>
    <n v="142"/>
    <n v="35071.694206361208"/>
    <n v="11455.30579363879"/>
    <n v="18"/>
  </r>
  <r>
    <n v="132"/>
    <s v="Mr. Joseph Owens"/>
    <n v="48"/>
    <s v="Female"/>
    <s v="Medicare"/>
    <n v="33.749650001289872"/>
    <n v="0"/>
    <n v="7"/>
    <x v="107"/>
    <d v="2022-12-14T00:00:00"/>
    <n v="29002"/>
    <s v="General Ward"/>
    <s v="Neurology"/>
    <s v="Stroke"/>
    <n v="1184"/>
    <n v="4"/>
    <n v="22262.55786874492"/>
    <n v="6739.442131255084"/>
    <n v="23"/>
  </r>
  <r>
    <n v="133"/>
    <s v="Barbara Sullivan"/>
    <n v="32"/>
    <s v="Male"/>
    <s v="Private Insurance"/>
    <n v="31.73316556836081"/>
    <n v="1"/>
    <n v="5"/>
    <x v="108"/>
    <d v="2023-04-06T00:00:00"/>
    <n v="21292"/>
    <s v="Semi-Private Room"/>
    <s v="Cardiology"/>
    <s v="Heart Attack (STEMI)"/>
    <s v="No Visits"/>
    <n v="118"/>
    <n v="11442.379302696711"/>
    <n v="9849.6206973032913"/>
    <n v="20"/>
  </r>
  <r>
    <n v="134"/>
    <s v="Jerome Meza"/>
    <n v="14"/>
    <s v="Female"/>
    <s v="Uninsured"/>
    <n v="20.3927238793902"/>
    <n v="3"/>
    <n v="6"/>
    <x v="109"/>
    <d v="2022-12-06T00:00:00"/>
    <n v="23667"/>
    <s v="ICU"/>
    <s v="Pediatrics"/>
    <s v="Allergies"/>
    <n v="110"/>
    <n v="182"/>
    <n v="18515.273701701979"/>
    <n v="5151.7262982980174"/>
    <n v="12"/>
  </r>
  <r>
    <n v="135"/>
    <s v="Douglas Valenzuela Jr."/>
    <n v="4"/>
    <s v="Female"/>
    <s v="Medicare"/>
    <n v="22.6685137822987"/>
    <n v="4"/>
    <n v="8"/>
    <x v="26"/>
    <d v="2022-01-28T00:00:00"/>
    <n v="26656"/>
    <s v="General Ward"/>
    <s v="Pediatrics"/>
    <s v="Asthma"/>
    <n v="62"/>
    <n v="161"/>
    <n v="14231.827397882411"/>
    <n v="12424.172602117589"/>
    <n v="9"/>
  </r>
  <r>
    <n v="139"/>
    <s v="Lauren Short"/>
    <n v="34"/>
    <s v="Female"/>
    <s v="Private Insurance"/>
    <n v="23.524135768551421"/>
    <n v="2"/>
    <n v="2"/>
    <x v="110"/>
    <d v="2022-06-28T00:00:00"/>
    <n v="15022"/>
    <s v="Semi-Private Room"/>
    <s v="Cardiology"/>
    <s v="Hypertension"/>
    <n v="139"/>
    <n v="51"/>
    <n v="12140.55937955626"/>
    <n v="2881.4406204437419"/>
    <n v="11"/>
  </r>
  <r>
    <n v="140"/>
    <s v="Timothy Gardner"/>
    <n v="17"/>
    <s v="Female"/>
    <s v="Uninsured"/>
    <n v="24.991630250754369"/>
    <n v="4"/>
    <n v="8"/>
    <x v="5"/>
    <d v="2022-06-15T00:00:00"/>
    <n v="29546"/>
    <s v="Private Room"/>
    <s v="Emergency"/>
    <s v="Severe Trauma"/>
    <n v="1053"/>
    <n v="153"/>
    <n v="25142.36937917857"/>
    <n v="4403.6306208214337"/>
    <n v="26"/>
  </r>
  <r>
    <n v="141"/>
    <s v="Alyssa Hall"/>
    <n v="41"/>
    <s v="Female"/>
    <s v="Uninsured"/>
    <n v="20.863849563775041"/>
    <n v="5"/>
    <n v="1"/>
    <x v="111"/>
    <d v="2022-10-07T00:00:00"/>
    <n v="6474"/>
    <s v="ICU"/>
    <s v="Cardiology"/>
    <s v="Heart Attack (STEMI)"/>
    <n v="142"/>
    <n v="11"/>
    <n v="4030.0575102057701"/>
    <n v="2443.9424897942299"/>
    <n v="11"/>
  </r>
  <r>
    <n v="142"/>
    <s v="Catherine Evans"/>
    <n v="58"/>
    <s v="Female"/>
    <s v="Private Insurance"/>
    <n v="27.828312268915919"/>
    <n v="2"/>
    <n v="8"/>
    <x v="112"/>
    <d v="2023-05-18T00:00:00"/>
    <n v="13823"/>
    <s v="Semi-Private Room"/>
    <s v="Orthopedics"/>
    <s v="Fracture"/>
    <s v="No Visits"/>
    <n v="109"/>
    <n v="11761.927573599511"/>
    <n v="2061.0724264004948"/>
    <n v="13"/>
  </r>
  <r>
    <n v="143"/>
    <s v="Robert Marshall"/>
    <n v="78"/>
    <s v="Male"/>
    <s v="Medicare"/>
    <n v="32.291647877699688"/>
    <n v="0"/>
    <n v="8"/>
    <x v="101"/>
    <d v="2022-01-24T00:00:00"/>
    <n v="8125"/>
    <s v="General Ward"/>
    <s v="Cardiology"/>
    <s v="Hypertension"/>
    <n v="40"/>
    <n v="99"/>
    <n v="4226.1970458913647"/>
    <n v="3898.8029541086348"/>
    <n v="13"/>
  </r>
  <r>
    <n v="144"/>
    <s v="Dylan Newton"/>
    <n v="45"/>
    <s v="Male"/>
    <s v="Medicare"/>
    <n v="20.331349243555849"/>
    <n v="4"/>
    <n v="10"/>
    <x v="113"/>
    <d v="2024-03-13T00:00:00"/>
    <n v="40957"/>
    <s v="ICU"/>
    <s v="Pediatrics"/>
    <s v="Asthma"/>
    <n v="253"/>
    <n v="8"/>
    <n v="26487.461526637839"/>
    <n v="14469.538473362159"/>
    <n v="18"/>
  </r>
  <r>
    <n v="145"/>
    <s v="Terri Moses"/>
    <n v="10"/>
    <s v="Female"/>
    <s v="Medicaid"/>
    <n v="39.014731664863582"/>
    <n v="5"/>
    <n v="1"/>
    <x v="114"/>
    <d v="2022-02-20T00:00:00"/>
    <n v="11954"/>
    <s v="Private Room"/>
    <s v="Oncology"/>
    <s v="Tumor"/>
    <n v="321"/>
    <n v="189"/>
    <n v="6162.762390445434"/>
    <n v="5791.237609554566"/>
    <n v="30"/>
  </r>
  <r>
    <n v="146"/>
    <s v="Tina Meyer"/>
    <n v="60"/>
    <s v="Female"/>
    <s v="Uninsured"/>
    <n v="16.225001124932721"/>
    <n v="2"/>
    <n v="10"/>
    <x v="115"/>
    <d v="2024-05-26T00:00:00"/>
    <n v="5450"/>
    <s v="Semi-Private Room"/>
    <s v="Emergency"/>
    <s v="Internal Bleeding"/>
    <n v="238"/>
    <n v="160"/>
    <n v="2912.7365679462791"/>
    <n v="2537.2634320537209"/>
    <n v="10"/>
  </r>
  <r>
    <n v="147"/>
    <s v="Virginia Carter"/>
    <n v="61"/>
    <s v="Female"/>
    <s v="Uninsured"/>
    <n v="33.241439819843549"/>
    <n v="5"/>
    <n v="5"/>
    <x v="17"/>
    <d v="2022-01-26T00:00:00"/>
    <n v="19688"/>
    <s v="General Ward"/>
    <s v="Pediatrics"/>
    <s v="Asthma"/>
    <s v="No Visits"/>
    <n v="156"/>
    <n v="12260.250236111169"/>
    <n v="7427.7497638888308"/>
    <n v="14"/>
  </r>
  <r>
    <n v="148"/>
    <s v="Susan Scott"/>
    <n v="89"/>
    <s v="Female"/>
    <s v="Medicare"/>
    <n v="18.095919747220609"/>
    <n v="2"/>
    <n v="8"/>
    <x v="116"/>
    <d v="2022-09-26T00:00:00"/>
    <n v="18253"/>
    <s v="ICU"/>
    <s v="Neurology"/>
    <s v="Stroke"/>
    <n v="182"/>
    <n v="101"/>
    <n v="12891.55034701279"/>
    <n v="5361.4496529872122"/>
    <n v="17"/>
  </r>
  <r>
    <n v="149"/>
    <s v="Charles Harris"/>
    <n v="89"/>
    <s v="Male"/>
    <s v="Private Insurance"/>
    <n v="33.977451303817183"/>
    <n v="1"/>
    <n v="9"/>
    <x v="117"/>
    <d v="2024-04-03T00:00:00"/>
    <n v="9880"/>
    <s v="General Ward"/>
    <s v="Orthopedics"/>
    <s v="Arthritis"/>
    <n v="265"/>
    <n v="38"/>
    <n v="5842.5967227148867"/>
    <n v="4037.4032772851128"/>
    <n v="22"/>
  </r>
  <r>
    <n v="150"/>
    <s v="Lance Nichols"/>
    <n v="84"/>
    <s v="Female"/>
    <s v="Private Insurance"/>
    <n v="29.50168959403538"/>
    <n v="2"/>
    <n v="9"/>
    <x v="118"/>
    <d v="2023-08-19T00:00:00"/>
    <n v="14601"/>
    <s v="Semi-Private Room"/>
    <s v="Neurology"/>
    <s v="Stroke"/>
    <n v="1117"/>
    <n v="99"/>
    <n v="10364.27316808764"/>
    <n v="4236.7268319123614"/>
    <n v="13"/>
  </r>
  <r>
    <n v="151"/>
    <s v="Kelly Martin"/>
    <n v="44"/>
    <s v="Male"/>
    <s v="Uninsured"/>
    <n v="34.79256509655962"/>
    <n v="3"/>
    <n v="9"/>
    <x v="119"/>
    <d v="2022-03-01T00:00:00"/>
    <n v="6695"/>
    <s v="General Ward"/>
    <s v="Neurology"/>
    <s v="Stroke"/>
    <n v="177"/>
    <n v="122"/>
    <n v="4284.1701786887324"/>
    <n v="2410.829821311268"/>
    <n v="16"/>
  </r>
  <r>
    <n v="152"/>
    <s v="Sarah Allen"/>
    <n v="33"/>
    <s v="Male"/>
    <s v="Medicare"/>
    <n v="21.045577063181561"/>
    <n v="2"/>
    <n v="4"/>
    <x v="120"/>
    <d v="2024-02-25T00:00:00"/>
    <n v="12581"/>
    <s v="Private Room"/>
    <s v="Orthopedics"/>
    <s v="Fracture"/>
    <n v="302"/>
    <n v="67"/>
    <n v="8363.332691377087"/>
    <n v="4217.667308622913"/>
    <n v="24"/>
  </r>
  <r>
    <n v="153"/>
    <s v="Stacey Howard"/>
    <n v="65"/>
    <s v="Female"/>
    <s v="Medicaid"/>
    <n v="20.528321365599052"/>
    <n v="3"/>
    <n v="6"/>
    <x v="121"/>
    <d v="2022-10-15T00:00:00"/>
    <n v="19256"/>
    <s v="Private Room"/>
    <s v="Neurology"/>
    <s v="Seizures"/>
    <n v="641"/>
    <n v="80"/>
    <n v="16766.113527499539"/>
    <n v="2489.8864725004642"/>
    <n v="5"/>
  </r>
  <r>
    <n v="154"/>
    <s v="Tonya Brown"/>
    <n v="63"/>
    <s v="Female"/>
    <s v="Private Insurance"/>
    <n v="29.701490858043481"/>
    <n v="1"/>
    <n v="3"/>
    <x v="122"/>
    <d v="2024-01-08T00:00:00"/>
    <n v="34869"/>
    <s v="ICU"/>
    <s v="Neurology"/>
    <s v="Seizures"/>
    <n v="788"/>
    <n v="78"/>
    <n v="24901.804392803358"/>
    <n v="9967.1956071966415"/>
    <n v="11"/>
  </r>
  <r>
    <n v="155"/>
    <s v="Erik Hernandez"/>
    <n v="5"/>
    <s v="Female"/>
    <s v="Medicare"/>
    <n v="20.623053772293179"/>
    <n v="3"/>
    <n v="1"/>
    <x v="123"/>
    <d v="2023-12-18T00:00:00"/>
    <n v="14371"/>
    <s v="General Ward"/>
    <s v="Pediatrics"/>
    <s v="Asthma"/>
    <n v="914"/>
    <n v="146"/>
    <n v="12770.149687747011"/>
    <n v="1600.850312252993"/>
    <n v="9"/>
  </r>
  <r>
    <n v="156"/>
    <s v="Justin Fowler"/>
    <n v="38"/>
    <s v="Female"/>
    <s v="Uninsured"/>
    <n v="21.27423388888695"/>
    <n v="5"/>
    <n v="7"/>
    <x v="4"/>
    <d v="2022-08-08T00:00:00"/>
    <n v="41152"/>
    <s v="General Ward"/>
    <s v="Cardiology"/>
    <s v="Heart Attack (STEMI)"/>
    <n v="147"/>
    <n v="51"/>
    <n v="36121.395649885671"/>
    <n v="5030.6043501143286"/>
    <n v="11"/>
  </r>
  <r>
    <n v="157"/>
    <s v="Stephanie Kelly"/>
    <n v="21"/>
    <s v="Female"/>
    <s v="Private Insurance"/>
    <n v="26.19219894283567"/>
    <n v="3"/>
    <n v="9"/>
    <x v="124"/>
    <d v="2023-03-24T00:00:00"/>
    <n v="28711"/>
    <s v="Semi-Private Room"/>
    <s v="Pediatrics"/>
    <s v="Asthma"/>
    <n v="293"/>
    <n v="196"/>
    <n v="18866.849960333919"/>
    <n v="9844.1500396660849"/>
    <n v="20"/>
  </r>
  <r>
    <n v="158"/>
    <s v="Antonio Montoya"/>
    <n v="58"/>
    <s v="Female"/>
    <s v="Medicare"/>
    <n v="35.678106096013117"/>
    <n v="1"/>
    <n v="5"/>
    <x v="125"/>
    <d v="2023-10-12T00:00:00"/>
    <n v="29536"/>
    <s v="ICU"/>
    <s v="Oncology"/>
    <s v="Cancer"/>
    <n v="344"/>
    <n v="78"/>
    <n v="16344.212416789351"/>
    <n v="13191.787583210649"/>
    <n v="11"/>
  </r>
  <r>
    <n v="159"/>
    <s v="Katherine Copeland"/>
    <n v="14"/>
    <s v="Female"/>
    <s v="Medicaid"/>
    <n v="36.425656191894298"/>
    <n v="4"/>
    <n v="2"/>
    <x v="126"/>
    <d v="2022-03-18T00:00:00"/>
    <n v="21812"/>
    <s v="Semi-Private Room"/>
    <s v="Cardiology"/>
    <s v="Hypertension"/>
    <n v="564"/>
    <n v="139"/>
    <n v="14242.43364232567"/>
    <n v="7569.5663576743336"/>
    <n v="26"/>
  </r>
  <r>
    <n v="160"/>
    <s v="Joy Henry"/>
    <n v="45"/>
    <s v="Male"/>
    <s v="Private Insurance"/>
    <n v="34.696667241763087"/>
    <n v="1"/>
    <n v="6"/>
    <x v="127"/>
    <d v="2024-12-29T00:00:00"/>
    <n v="12445"/>
    <s v="General Ward"/>
    <s v="Pediatrics"/>
    <s v="Asthma"/>
    <s v="No Visits"/>
    <n v="22"/>
    <n v="11000.82857231516"/>
    <n v="1444.1714276848379"/>
    <n v="22"/>
  </r>
  <r>
    <n v="161"/>
    <s v="Caitlin Gilmore"/>
    <n v="19"/>
    <s v="Male"/>
    <s v="Uninsured"/>
    <n v="33.883057908851498"/>
    <n v="4"/>
    <n v="2"/>
    <x v="128"/>
    <d v="2023-07-30T00:00:00"/>
    <n v="22252"/>
    <s v="Semi-Private Room"/>
    <s v="Neurology"/>
    <s v="Stroke"/>
    <n v="1074"/>
    <n v="138"/>
    <n v="17331.013720546569"/>
    <n v="4920.9862794534347"/>
    <n v="23"/>
  </r>
  <r>
    <n v="162"/>
    <s v="David Collins"/>
    <n v="27"/>
    <s v="Female"/>
    <s v="Uninsured"/>
    <n v="36.247645324430373"/>
    <n v="5"/>
    <n v="2"/>
    <x v="39"/>
    <d v="2024-08-07T00:00:00"/>
    <n v="35320"/>
    <s v="Private Room"/>
    <s v="Neurology"/>
    <s v="Stroke"/>
    <n v="437"/>
    <n v="71"/>
    <n v="24803.93229149975"/>
    <n v="10516.06770850025"/>
    <n v="18"/>
  </r>
  <r>
    <n v="163"/>
    <s v="Joseph Lara"/>
    <n v="39"/>
    <s v="Female"/>
    <s v="Medicare"/>
    <n v="19.35749224383169"/>
    <n v="3"/>
    <n v="8"/>
    <x v="129"/>
    <d v="2023-12-15T00:00:00"/>
    <n v="6013"/>
    <s v="Semi-Private Room"/>
    <s v="Oncology"/>
    <s v="Tumor"/>
    <n v="60"/>
    <n v="32"/>
    <n v="3894.5378243280311"/>
    <n v="2118.4621756719689"/>
    <n v="6"/>
  </r>
  <r>
    <n v="164"/>
    <s v="Erin Gardner"/>
    <n v="81"/>
    <s v="Female"/>
    <s v="Uninsured"/>
    <n v="20.318053964792721"/>
    <n v="4"/>
    <n v="7"/>
    <x v="55"/>
    <d v="2022-01-04T00:00:00"/>
    <n v="5109"/>
    <s v="Semi-Private Room"/>
    <s v="Emergency"/>
    <s v="Severe Trauma"/>
    <s v="No Visits"/>
    <n v="170"/>
    <n v="4560.3280298654299"/>
    <n v="548.67197013457007"/>
    <n v="14"/>
  </r>
  <r>
    <n v="165"/>
    <s v="Donald Duncan"/>
    <n v="17"/>
    <s v="Male"/>
    <s v="Private Insurance"/>
    <n v="23.097638314588611"/>
    <n v="5"/>
    <n v="7"/>
    <x v="130"/>
    <d v="2022-08-24T00:00:00"/>
    <n v="3456"/>
    <s v="Private Room"/>
    <s v="Pediatrics"/>
    <s v="Asthma"/>
    <s v="No Visits"/>
    <n v="27"/>
    <n v="2150.3917802274609"/>
    <n v="1305.6082197725391"/>
    <n v="6"/>
  </r>
  <r>
    <n v="166"/>
    <s v="Larry Mayo"/>
    <n v="22"/>
    <s v="Male"/>
    <s v="Uninsured"/>
    <n v="24.423374906709039"/>
    <n v="0"/>
    <n v="6"/>
    <x v="131"/>
    <d v="2022-08-11T00:00:00"/>
    <n v="13821"/>
    <s v="Semi-Private Room"/>
    <s v="Oncology"/>
    <s v="Cancer"/>
    <n v="817"/>
    <n v="81"/>
    <n v="10100.77808686396"/>
    <n v="3720.221913136038"/>
    <n v="19"/>
  </r>
  <r>
    <n v="167"/>
    <s v="Joshua Arroyo"/>
    <n v="76"/>
    <s v="Female"/>
    <s v="Medicaid"/>
    <n v="20.023012960789071"/>
    <n v="4"/>
    <n v="3"/>
    <x v="132"/>
    <d v="2022-02-27T00:00:00"/>
    <n v="16844"/>
    <s v="Private Room"/>
    <s v="Oncology"/>
    <s v="Tumor"/>
    <n v="254"/>
    <n v="178"/>
    <n v="9546.9949340438689"/>
    <n v="7297.0050659561311"/>
    <n v="21"/>
  </r>
  <r>
    <n v="168"/>
    <s v="Teresa Johnston"/>
    <n v="59"/>
    <s v="Female"/>
    <s v="Medicare"/>
    <n v="35.457002748005337"/>
    <n v="3"/>
    <n v="5"/>
    <x v="133"/>
    <d v="2023-02-11T00:00:00"/>
    <n v="33992"/>
    <s v="Semi-Private Room"/>
    <s v="Cardiology"/>
    <s v="Heart Disease"/>
    <n v="180"/>
    <n v="93"/>
    <n v="26296.378659511811"/>
    <n v="7695.6213404881864"/>
    <n v="18"/>
  </r>
  <r>
    <n v="169"/>
    <s v="Patrick Arnold"/>
    <n v="90"/>
    <s v="Female"/>
    <s v="Medicare"/>
    <n v="30.352475398864119"/>
    <n v="0"/>
    <n v="2"/>
    <x v="134"/>
    <d v="2022-04-21T00:00:00"/>
    <n v="35652"/>
    <s v="Private Room"/>
    <s v="Pediatrics"/>
    <s v="Allergies"/>
    <n v="242"/>
    <n v="190"/>
    <n v="29544.921427453632"/>
    <n v="6107.0785725463684"/>
    <n v="9"/>
  </r>
  <r>
    <n v="170"/>
    <s v="Joanna Wilson"/>
    <n v="34"/>
    <s v="Male"/>
    <s v="Medicare"/>
    <n v="17.818791306466679"/>
    <n v="0"/>
    <n v="10"/>
    <x v="135"/>
    <d v="2022-07-25T00:00:00"/>
    <n v="9507"/>
    <s v="Semi-Private Room"/>
    <s v="Oncology"/>
    <s v="Tumor"/>
    <n v="552"/>
    <n v="37"/>
    <n v="5994.4373807237089"/>
    <n v="3512.5626192762911"/>
    <n v="11"/>
  </r>
  <r>
    <n v="171"/>
    <s v="Edwin Banks"/>
    <n v="78"/>
    <s v="Female"/>
    <s v="Medicare"/>
    <n v="18.93020014061009"/>
    <n v="5"/>
    <n v="6"/>
    <x v="7"/>
    <d v="2023-07-01T00:00:00"/>
    <n v="47147"/>
    <s v="Semi-Private Room"/>
    <s v="Emergency"/>
    <s v="Internal Bleeding"/>
    <n v="777"/>
    <n v="114"/>
    <n v="24638.330493065401"/>
    <n v="22508.669506934599"/>
    <n v="26"/>
  </r>
  <r>
    <n v="172"/>
    <s v="Ryan Matthews"/>
    <n v="32"/>
    <s v="Male"/>
    <s v="Private Insurance"/>
    <n v="38.402207765481222"/>
    <n v="4"/>
    <n v="2"/>
    <x v="78"/>
    <d v="2022-06-19T00:00:00"/>
    <n v="11948"/>
    <s v="General Ward"/>
    <s v="Emergency"/>
    <s v="Severe Trauma"/>
    <s v="No Visits"/>
    <n v="194"/>
    <n v="9504.6935071200878"/>
    <n v="2443.3064928799122"/>
    <n v="24"/>
  </r>
  <r>
    <n v="173"/>
    <s v="Justin Collins"/>
    <n v="5"/>
    <s v="Female"/>
    <s v="Private Insurance"/>
    <n v="23.928105602602471"/>
    <n v="3"/>
    <n v="10"/>
    <x v="136"/>
    <d v="2022-08-12T00:00:00"/>
    <n v="22850"/>
    <s v="Semi-Private Room"/>
    <s v="Oncology"/>
    <s v="Tumor"/>
    <n v="1188"/>
    <n v="10"/>
    <n v="18630.567748974521"/>
    <n v="4219.4322510254788"/>
    <n v="10"/>
  </r>
  <r>
    <n v="175"/>
    <s v="Dr. Emily Houston MD"/>
    <n v="66"/>
    <s v="Male"/>
    <s v="Medicare"/>
    <n v="33.790705236040459"/>
    <n v="3"/>
    <n v="3"/>
    <x v="137"/>
    <d v="2022-12-29T00:00:00"/>
    <n v="8355"/>
    <s v="Semi-Private Room"/>
    <s v="Orthopedics"/>
    <s v="Arthritis"/>
    <n v="865"/>
    <n v="15"/>
    <n v="5553.9834862190246"/>
    <n v="2801.0165137809749"/>
    <n v="12"/>
  </r>
  <r>
    <n v="176"/>
    <s v="Joseph Diaz"/>
    <n v="44"/>
    <s v="Female"/>
    <s v="Private Insurance"/>
    <n v="27.133128995907501"/>
    <n v="5"/>
    <n v="6"/>
    <x v="138"/>
    <d v="2022-02-19T00:00:00"/>
    <n v="23621"/>
    <s v="General Ward"/>
    <s v="Emergency"/>
    <s v="Severe Trauma"/>
    <n v="410"/>
    <n v="57"/>
    <n v="20522.520531667171"/>
    <n v="3098.4794683328291"/>
    <n v="7"/>
  </r>
  <r>
    <n v="177"/>
    <s v="Drew Ward"/>
    <n v="20"/>
    <s v="Female"/>
    <s v="Medicare"/>
    <n v="37.662266788745782"/>
    <n v="3"/>
    <n v="5"/>
    <x v="45"/>
    <d v="2022-04-09T00:00:00"/>
    <n v="9417"/>
    <s v="Private Room"/>
    <s v="Neurology"/>
    <s v="Stroke"/>
    <n v="1467"/>
    <n v="71"/>
    <n v="6978.5585696309381"/>
    <n v="2438.4414303690619"/>
    <n v="18"/>
  </r>
  <r>
    <n v="178"/>
    <s v="Marissa Lee"/>
    <n v="74"/>
    <s v="Male"/>
    <s v="Private Insurance"/>
    <n v="28.18165143475564"/>
    <n v="1"/>
    <n v="3"/>
    <x v="139"/>
    <d v="2023-03-14T00:00:00"/>
    <n v="25103"/>
    <s v="ICU"/>
    <s v="Pediatrics"/>
    <s v="Asthma"/>
    <n v="1159"/>
    <n v="100"/>
    <n v="15841.907088216671"/>
    <n v="9261.0929117833348"/>
    <n v="14"/>
  </r>
  <r>
    <n v="179"/>
    <s v="Gail Mcmahon"/>
    <n v="86"/>
    <s v="Male"/>
    <s v="Medicaid"/>
    <n v="31.93886904533181"/>
    <n v="4"/>
    <n v="2"/>
    <x v="140"/>
    <d v="2022-09-24T00:00:00"/>
    <n v="7462"/>
    <s v="ICU"/>
    <s v="Oncology"/>
    <s v="Cancer"/>
    <n v="59"/>
    <n v="5"/>
    <n v="5718.0501026953361"/>
    <n v="1743.9498973046641"/>
    <n v="10"/>
  </r>
  <r>
    <n v="180"/>
    <s v="Randy Green"/>
    <n v="70"/>
    <s v="Female"/>
    <s v="Medicare"/>
    <n v="20.071410957083259"/>
    <n v="0"/>
    <n v="2"/>
    <x v="141"/>
    <d v="2022-09-15T00:00:00"/>
    <n v="19401"/>
    <s v="General Ward"/>
    <s v="Cardiology"/>
    <s v="Heart Disease"/>
    <n v="541"/>
    <n v="8"/>
    <n v="10334.77100545334"/>
    <n v="9066.2289945466564"/>
    <n v="18"/>
  </r>
  <r>
    <n v="181"/>
    <s v="Thomas Carey"/>
    <n v="31"/>
    <s v="Male"/>
    <s v="Private Insurance"/>
    <n v="34.686303422899528"/>
    <n v="0"/>
    <n v="7"/>
    <x v="142"/>
    <d v="2022-02-22T00:00:00"/>
    <n v="9193"/>
    <s v="Semi-Private Room"/>
    <s v="Orthopedics"/>
    <s v="Fracture"/>
    <n v="10"/>
    <n v="71"/>
    <n v="5603.1709675916527"/>
    <n v="3589.8290324083468"/>
    <n v="18"/>
  </r>
  <r>
    <n v="182"/>
    <s v="Thomas Contreras"/>
    <n v="60"/>
    <s v="Female"/>
    <s v="Uninsured"/>
    <n v="33.748825275414973"/>
    <n v="1"/>
    <n v="10"/>
    <x v="143"/>
    <d v="2023-12-31T00:00:00"/>
    <n v="12278"/>
    <s v="ICU"/>
    <s v="Oncology"/>
    <s v="Tumor"/>
    <n v="1029"/>
    <n v="33"/>
    <n v="8257.223987291296"/>
    <n v="4020.776012708704"/>
    <n v="12"/>
  </r>
  <r>
    <n v="183"/>
    <s v="Scott Todd"/>
    <n v="4"/>
    <s v="Male"/>
    <s v="Medicaid"/>
    <n v="20.82855661151245"/>
    <n v="0"/>
    <n v="7"/>
    <x v="144"/>
    <d v="2022-09-27T00:00:00"/>
    <n v="24145"/>
    <s v="ICU"/>
    <s v="Cardiology"/>
    <s v="Hypertension"/>
    <n v="1121"/>
    <n v="199"/>
    <n v="17968.999422066248"/>
    <n v="6176.000577933748"/>
    <n v="30"/>
  </r>
  <r>
    <n v="184"/>
    <s v="Cody Washington"/>
    <n v="5"/>
    <s v="Female"/>
    <s v="Uninsured"/>
    <n v="16.042884777286979"/>
    <n v="2"/>
    <n v="9"/>
    <x v="145"/>
    <d v="2022-07-27T00:00:00"/>
    <n v="34017"/>
    <s v="Private Room"/>
    <s v="Oncology"/>
    <s v="Cancer"/>
    <n v="47"/>
    <n v="174"/>
    <n v="23141.753288184609"/>
    <n v="10875.246711815391"/>
    <n v="12"/>
  </r>
  <r>
    <n v="186"/>
    <s v="Daniel Jones"/>
    <n v="12"/>
    <s v="Female"/>
    <s v="Medicaid"/>
    <n v="36.068710652978467"/>
    <n v="2"/>
    <n v="10"/>
    <x v="99"/>
    <d v="2022-02-06T00:00:00"/>
    <n v="20034"/>
    <s v="Private Room"/>
    <s v="Orthopedics"/>
    <s v="Fracture"/>
    <n v="1068"/>
    <n v="195"/>
    <n v="12237.53893392837"/>
    <n v="7796.461066071628"/>
    <n v="11"/>
  </r>
  <r>
    <n v="187"/>
    <s v="Marie Armstrong"/>
    <n v="82"/>
    <s v="Male"/>
    <s v="Private Insurance"/>
    <n v="37.022483133590427"/>
    <n v="4"/>
    <n v="1"/>
    <x v="146"/>
    <d v="2022-05-02T00:00:00"/>
    <n v="20819"/>
    <s v="Semi-Private Room"/>
    <s v="Cardiology"/>
    <s v="Hypertension"/>
    <n v="704"/>
    <n v="54"/>
    <n v="13889.92897645337"/>
    <n v="6929.0710235466322"/>
    <n v="18"/>
  </r>
  <r>
    <n v="188"/>
    <s v="Brenda Aguirre"/>
    <n v="10"/>
    <s v="Female"/>
    <s v="Private Insurance"/>
    <n v="22.587180689508148"/>
    <n v="5"/>
    <n v="7"/>
    <x v="147"/>
    <d v="2022-03-06T00:00:00"/>
    <n v="17231"/>
    <s v="Private Room"/>
    <s v="Emergency"/>
    <s v="Severe Trauma"/>
    <n v="65"/>
    <n v="1"/>
    <n v="9011.7347955812966"/>
    <n v="8219.2652044187034"/>
    <n v="30"/>
  </r>
  <r>
    <n v="189"/>
    <s v="Carly Young"/>
    <n v="39"/>
    <s v="Female"/>
    <s v="Uninsured"/>
    <n v="37.171816582863563"/>
    <n v="5"/>
    <n v="3"/>
    <x v="148"/>
    <d v="2023-04-29T00:00:00"/>
    <n v="10298"/>
    <s v="Semi-Private Room"/>
    <s v="Cardiology"/>
    <s v="Heart Attack (STEMI)"/>
    <n v="322"/>
    <n v="36"/>
    <n v="6789.6768288981239"/>
    <n v="3508.3231711018761"/>
    <n v="25"/>
  </r>
  <r>
    <n v="190"/>
    <s v="Terry Wallace"/>
    <n v="49"/>
    <s v="Male"/>
    <s v="Medicaid"/>
    <n v="39.92091113285209"/>
    <n v="5"/>
    <n v="9"/>
    <x v="149"/>
    <d v="2022-06-24T00:00:00"/>
    <n v="18270"/>
    <s v="Private Room"/>
    <s v="Neurology"/>
    <s v="Seizures"/>
    <n v="197"/>
    <n v="105"/>
    <n v="12229.83925944699"/>
    <n v="6040.1607405530094"/>
    <n v="15"/>
  </r>
  <r>
    <n v="191"/>
    <s v="Alicia Ramsey"/>
    <n v="54"/>
    <s v="Female"/>
    <s v="Medicare"/>
    <n v="37.88637276773008"/>
    <n v="3"/>
    <n v="9"/>
    <x v="142"/>
    <d v="2022-02-21T00:00:00"/>
    <n v="29958"/>
    <s v="ICU"/>
    <s v="Pediatrics"/>
    <s v="Allergies"/>
    <n v="252"/>
    <n v="163"/>
    <n v="18432.26636556739"/>
    <n v="11525.73363443261"/>
    <n v="13"/>
  </r>
  <r>
    <n v="192"/>
    <s v="Matthew Miles"/>
    <n v="71"/>
    <s v="Male"/>
    <s v="Medicare"/>
    <n v="37.409296632677041"/>
    <n v="2"/>
    <n v="8"/>
    <x v="73"/>
    <d v="2022-02-11T00:00:00"/>
    <n v="16660"/>
    <s v="ICU"/>
    <s v="Emergency"/>
    <s v="Internal Bleeding"/>
    <n v="1486"/>
    <n v="83"/>
    <n v="12993.510086876629"/>
    <n v="3666.4899131233719"/>
    <n v="23"/>
  </r>
  <r>
    <n v="193"/>
    <s v="Colleen Brady"/>
    <n v="2"/>
    <s v="Male"/>
    <s v="Uninsured"/>
    <n v="32.397744683660768"/>
    <n v="5"/>
    <n v="6"/>
    <x v="150"/>
    <d v="2022-10-16T00:00:00"/>
    <n v="10434"/>
    <s v="Semi-Private Room"/>
    <s v="Emergency"/>
    <s v="Severe Trauma"/>
    <n v="828"/>
    <n v="165"/>
    <n v="5965.0858634937294"/>
    <n v="4468.9141365062706"/>
    <n v="17"/>
  </r>
  <r>
    <n v="194"/>
    <s v="Patrick Marquez"/>
    <n v="70"/>
    <s v="Male"/>
    <s v="Medicaid"/>
    <n v="26.980982713324931"/>
    <n v="5"/>
    <n v="3"/>
    <x v="151"/>
    <d v="2023-02-14T00:00:00"/>
    <n v="33904"/>
    <s v="Semi-Private Room"/>
    <s v="Emergency"/>
    <s v="Internal Bleeding"/>
    <s v="No Visits"/>
    <n v="66"/>
    <n v="23741.28266354934"/>
    <n v="10162.71733645066"/>
    <n v="19"/>
  </r>
  <r>
    <n v="195"/>
    <s v="April Williams"/>
    <n v="90"/>
    <s v="Female"/>
    <s v="Medicaid"/>
    <n v="18.23698929780365"/>
    <n v="3"/>
    <n v="9"/>
    <x v="152"/>
    <d v="2022-08-19T00:00:00"/>
    <n v="28692"/>
    <s v="Private Room"/>
    <s v="Orthopedics"/>
    <s v="Arthritis"/>
    <n v="1050"/>
    <n v="97"/>
    <n v="20605.737033756759"/>
    <n v="8086.262966243241"/>
    <n v="15"/>
  </r>
  <r>
    <n v="197"/>
    <s v="Kristin Padilla"/>
    <n v="7"/>
    <s v="Male"/>
    <s v="Medicare"/>
    <n v="18.024028638297171"/>
    <n v="0"/>
    <n v="3"/>
    <x v="153"/>
    <d v="2022-01-14T00:00:00"/>
    <n v="3056"/>
    <s v="General Ward"/>
    <s v="Neurology"/>
    <s v="Seizures"/>
    <n v="175"/>
    <n v="123"/>
    <n v="1576.6097726075579"/>
    <n v="1479.3902273924421"/>
    <n v="5"/>
  </r>
  <r>
    <n v="198"/>
    <s v="Cody Schaefer"/>
    <n v="48"/>
    <s v="Female"/>
    <s v="Medicaid"/>
    <n v="24.480524772741539"/>
    <n v="3"/>
    <n v="3"/>
    <x v="154"/>
    <d v="2022-02-08T00:00:00"/>
    <n v="13760"/>
    <s v="General Ward"/>
    <s v="Orthopedics"/>
    <s v="Arthritis"/>
    <n v="37"/>
    <n v="175"/>
    <n v="7388.2308524723994"/>
    <n v="6371.7691475276006"/>
    <n v="21"/>
  </r>
  <r>
    <n v="199"/>
    <s v="Denise Landry"/>
    <n v="73"/>
    <s v="Male"/>
    <s v="Uninsured"/>
    <n v="24.605539631290291"/>
    <n v="2"/>
    <n v="10"/>
    <x v="155"/>
    <d v="2022-06-11T00:00:00"/>
    <n v="4214"/>
    <s v="Private Room"/>
    <s v="Neurology"/>
    <s v="Stroke"/>
    <n v="452"/>
    <n v="106"/>
    <n v="3298.4317964498168"/>
    <n v="915.56820355018317"/>
    <n v="21"/>
  </r>
  <r>
    <n v="200"/>
    <s v="Vincent Hall"/>
    <n v="78"/>
    <s v="Male"/>
    <s v="Medicaid"/>
    <n v="15.89348911218014"/>
    <n v="1"/>
    <n v="2"/>
    <x v="156"/>
    <d v="2023-09-24T00:00:00"/>
    <n v="16777"/>
    <s v="ICU"/>
    <s v="Pediatrics"/>
    <s v="Asthma"/>
    <n v="545"/>
    <n v="134"/>
    <n v="11456.656140549479"/>
    <n v="5320.3438594505214"/>
    <n v="18"/>
  </r>
  <r>
    <n v="201"/>
    <s v="Stephen King DDS"/>
    <n v="85"/>
    <s v="Female"/>
    <s v="Uninsured"/>
    <n v="37.806330206262537"/>
    <n v="1"/>
    <n v="10"/>
    <x v="157"/>
    <d v="2023-11-06T00:00:00"/>
    <n v="12639"/>
    <s v="ICU"/>
    <s v="Oncology"/>
    <s v="Cancer"/>
    <s v="No Visits"/>
    <n v="45"/>
    <n v="7777.8241023901792"/>
    <n v="4861.1758976098208"/>
    <n v="27"/>
  </r>
  <r>
    <n v="202"/>
    <s v="Tara Garrison"/>
    <n v="14"/>
    <s v="Male"/>
    <s v="Medicaid"/>
    <n v="24.837690883790149"/>
    <n v="3"/>
    <n v="3"/>
    <x v="158"/>
    <d v="2022-08-03T00:00:00"/>
    <n v="19209"/>
    <s v="General Ward"/>
    <s v="Oncology"/>
    <s v="Tumor"/>
    <s v="No Visits"/>
    <n v="184"/>
    <n v="11016.39682635289"/>
    <n v="8192.6031736471123"/>
    <n v="17"/>
  </r>
  <r>
    <n v="203"/>
    <s v="Adrian Henderson"/>
    <n v="30"/>
    <s v="Male"/>
    <s v="Medicare"/>
    <n v="35.505092637115581"/>
    <n v="0"/>
    <n v="5"/>
    <x v="159"/>
    <d v="2022-11-23T00:00:00"/>
    <n v="14420"/>
    <s v="General Ward"/>
    <s v="Pediatrics"/>
    <s v="Asthma"/>
    <n v="369"/>
    <n v="145"/>
    <n v="9960.250230034686"/>
    <n v="4459.749769965314"/>
    <n v="24"/>
  </r>
  <r>
    <n v="204"/>
    <s v="Cynthia Gordon"/>
    <n v="50"/>
    <s v="Male"/>
    <s v="Private Insurance"/>
    <n v="17.2335406845629"/>
    <n v="1"/>
    <n v="9"/>
    <x v="160"/>
    <d v="2022-03-15T00:00:00"/>
    <n v="5042"/>
    <s v="Semi-Private Room"/>
    <s v="Pediatrics"/>
    <s v="Allergies"/>
    <n v="314"/>
    <n v="140"/>
    <n v="4234.6522787032418"/>
    <n v="807.34772129675821"/>
    <n v="9"/>
  </r>
  <r>
    <n v="205"/>
    <s v="Alejandra Rowland"/>
    <n v="35"/>
    <s v="Male"/>
    <s v="Medicaid"/>
    <n v="32.718166893697493"/>
    <n v="1"/>
    <n v="10"/>
    <x v="161"/>
    <d v="2023-02-26T00:00:00"/>
    <n v="18988"/>
    <s v="Semi-Private Room"/>
    <s v="Neurology"/>
    <s v="Stroke"/>
    <s v="No Visits"/>
    <n v="64"/>
    <n v="11234.151169502889"/>
    <n v="7753.8488304971088"/>
    <n v="5"/>
  </r>
  <r>
    <n v="206"/>
    <s v="David Smith"/>
    <n v="75"/>
    <s v="Male"/>
    <s v="Medicare"/>
    <n v="34.479391132620798"/>
    <n v="1"/>
    <n v="8"/>
    <x v="137"/>
    <d v="2023-01-06T00:00:00"/>
    <n v="45537"/>
    <s v="Private Room"/>
    <s v="Neurology"/>
    <s v="Stroke"/>
    <n v="27"/>
    <n v="3"/>
    <n v="38867.437394445376"/>
    <n v="6669.5626055546236"/>
    <n v="20"/>
  </r>
  <r>
    <n v="207"/>
    <s v="Susan Schmidt"/>
    <n v="24"/>
    <s v="Male"/>
    <s v="Uninsured"/>
    <n v="21.72518765581329"/>
    <n v="0"/>
    <n v="8"/>
    <x v="56"/>
    <d v="2022-06-10T00:00:00"/>
    <n v="33622"/>
    <s v="Semi-Private Room"/>
    <s v="Orthopedics"/>
    <s v="Arthritis"/>
    <n v="1180"/>
    <n v="151"/>
    <n v="23070.78117770487"/>
    <n v="10551.21882229513"/>
    <n v="29"/>
  </r>
  <r>
    <n v="208"/>
    <s v="Matthew Wheeler"/>
    <n v="74"/>
    <s v="Male"/>
    <s v="Medicare"/>
    <n v="31.601613934589182"/>
    <n v="5"/>
    <n v="6"/>
    <x v="162"/>
    <d v="2022-02-16T00:00:00"/>
    <n v="19275"/>
    <s v="General Ward"/>
    <s v="Emergency"/>
    <s v="Severe Trauma"/>
    <n v="84"/>
    <n v="161"/>
    <n v="14370.85951041519"/>
    <n v="4904.1404895848082"/>
    <n v="9"/>
  </r>
  <r>
    <n v="209"/>
    <s v="Sarah Kelley"/>
    <n v="10"/>
    <s v="Male"/>
    <s v="Medicaid"/>
    <n v="39.157665115265672"/>
    <n v="1"/>
    <n v="3"/>
    <x v="163"/>
    <d v="2022-03-25T00:00:00"/>
    <n v="9970"/>
    <s v="Private Room"/>
    <s v="Cardiology"/>
    <s v="Hypertension"/>
    <n v="146"/>
    <n v="159"/>
    <n v="5957.440271883127"/>
    <n v="4012.559728116873"/>
    <n v="18"/>
  </r>
  <r>
    <n v="210"/>
    <s v="Mario Carr"/>
    <n v="21"/>
    <s v="Male"/>
    <s v="Private Insurance"/>
    <n v="22.59545657822094"/>
    <n v="1"/>
    <n v="4"/>
    <x v="164"/>
    <d v="2023-01-08T00:00:00"/>
    <n v="29403"/>
    <s v="ICU"/>
    <s v="Oncology"/>
    <s v="Tumor"/>
    <n v="313"/>
    <n v="155"/>
    <n v="19238.163870950892"/>
    <n v="10164.83612904911"/>
    <n v="12"/>
  </r>
  <r>
    <n v="211"/>
    <s v="Debbie Cortez"/>
    <n v="25"/>
    <s v="Male"/>
    <s v="Medicaid"/>
    <n v="20.588847326828802"/>
    <n v="1"/>
    <n v="2"/>
    <x v="165"/>
    <d v="2023-06-27T00:00:00"/>
    <n v="8286"/>
    <s v="ICU"/>
    <s v="Emergency"/>
    <s v="Severe Trauma"/>
    <s v="No Visits"/>
    <n v="139"/>
    <n v="6741.2836123819379"/>
    <n v="1544.7163876180621"/>
    <n v="26"/>
  </r>
  <r>
    <n v="212"/>
    <s v="Ashley Rhodes"/>
    <n v="79"/>
    <s v="Female"/>
    <s v="Private Insurance"/>
    <n v="37.497240454365013"/>
    <n v="5"/>
    <n v="4"/>
    <x v="61"/>
    <d v="2022-03-20T00:00:00"/>
    <n v="43786"/>
    <s v="Private Room"/>
    <s v="Neurology"/>
    <s v="Seizures"/>
    <n v="239"/>
    <n v="36"/>
    <n v="23677.520501485429"/>
    <n v="20108.479498514571"/>
    <n v="25"/>
  </r>
  <r>
    <n v="213"/>
    <s v="Stephanie Young"/>
    <n v="37"/>
    <s v="Female"/>
    <s v="Private Insurance"/>
    <n v="34.428908933753974"/>
    <n v="1"/>
    <n v="7"/>
    <x v="166"/>
    <d v="2023-01-03T00:00:00"/>
    <n v="5859"/>
    <s v="ICU"/>
    <s v="Cardiology"/>
    <s v="Heart Disease"/>
    <n v="796"/>
    <n v="154"/>
    <n v="4533.5445311442709"/>
    <n v="1325.4554688557289"/>
    <n v="26"/>
  </r>
  <r>
    <n v="214"/>
    <s v="Jerome Bartlett"/>
    <n v="26"/>
    <s v="Female"/>
    <s v="Medicare"/>
    <n v="25.754828180028639"/>
    <n v="0"/>
    <n v="4"/>
    <x v="167"/>
    <d v="2022-10-31T00:00:00"/>
    <n v="22125"/>
    <s v="General Ward"/>
    <s v="Cardiology"/>
    <s v="Heart Attack (STEMI)"/>
    <n v="1150"/>
    <n v="136"/>
    <n v="16939.562635529132"/>
    <n v="5185.4373644708721"/>
    <n v="11"/>
  </r>
  <r>
    <n v="215"/>
    <s v="Kim Lopez"/>
    <n v="75"/>
    <s v="Male"/>
    <s v="Medicare"/>
    <n v="27.851669179330329"/>
    <n v="5"/>
    <n v="1"/>
    <x v="168"/>
    <d v="2022-05-29T00:00:00"/>
    <n v="18955"/>
    <s v="Private Room"/>
    <s v="Neurology"/>
    <s v="Stroke"/>
    <s v="No Visits"/>
    <n v="156"/>
    <n v="15955.68653969476"/>
    <n v="2999.3134603052372"/>
    <n v="14"/>
  </r>
  <r>
    <n v="217"/>
    <s v="Allison Thomas"/>
    <n v="32"/>
    <s v="Male"/>
    <s v="Private Insurance"/>
    <n v="16.928719547151498"/>
    <n v="3"/>
    <n v="8"/>
    <x v="169"/>
    <d v="2022-04-18T00:00:00"/>
    <n v="11171"/>
    <s v="General Ward"/>
    <s v="Orthopedics"/>
    <s v="Arthritis"/>
    <n v="90"/>
    <n v="112"/>
    <n v="9371.8987157039264"/>
    <n v="1799.101284296074"/>
    <n v="29"/>
  </r>
  <r>
    <n v="218"/>
    <s v="Melissa Williams"/>
    <n v="61"/>
    <s v="Male"/>
    <s v="Medicaid"/>
    <n v="28.92503575228622"/>
    <n v="2"/>
    <n v="4"/>
    <x v="170"/>
    <d v="2022-03-27T00:00:00"/>
    <n v="10248"/>
    <s v="Semi-Private Room"/>
    <s v="Neurology"/>
    <s v="Stroke"/>
    <n v="33"/>
    <n v="117"/>
    <n v="7824.5214496210556"/>
    <n v="2423.478550378944"/>
    <n v="5"/>
  </r>
  <r>
    <n v="219"/>
    <s v="Angela Boyer"/>
    <n v="25"/>
    <s v="Female"/>
    <s v="Medicaid"/>
    <n v="37.877324729195763"/>
    <n v="1"/>
    <n v="5"/>
    <x v="171"/>
    <d v="2022-05-25T00:00:00"/>
    <n v="30355"/>
    <s v="Private Room"/>
    <s v="Cardiology"/>
    <s v="Heart Attack (STEMI)"/>
    <n v="476"/>
    <n v="77"/>
    <n v="19943.803563674661"/>
    <n v="10411.196436325339"/>
    <n v="24"/>
  </r>
  <r>
    <n v="220"/>
    <s v="Alexis Cohen"/>
    <n v="54"/>
    <s v="Male"/>
    <s v="Private Insurance"/>
    <n v="16.256971178023768"/>
    <n v="1"/>
    <n v="7"/>
    <x v="172"/>
    <d v="2023-12-14T00:00:00"/>
    <n v="11285"/>
    <s v="Semi-Private Room"/>
    <s v="Emergency"/>
    <s v="Severe Trauma"/>
    <n v="1327"/>
    <n v="175"/>
    <n v="7072.241069923648"/>
    <n v="4212.758930076352"/>
    <n v="21"/>
  </r>
  <r>
    <n v="221"/>
    <s v="Kristen Davis"/>
    <n v="19"/>
    <s v="Male"/>
    <s v="Medicaid"/>
    <n v="15.84766444907021"/>
    <n v="4"/>
    <n v="1"/>
    <x v="170"/>
    <d v="2022-03-22T00:00:00"/>
    <n v="20267"/>
    <s v="ICU"/>
    <s v="Neurology"/>
    <s v="Seizures"/>
    <s v="No Visits"/>
    <n v="46"/>
    <n v="11827.99168312351"/>
    <n v="8439.0083168764886"/>
    <n v="16"/>
  </r>
  <r>
    <n v="222"/>
    <s v="Timothy Andrews"/>
    <n v="15"/>
    <s v="Female"/>
    <s v="Uninsured"/>
    <n v="32.611787280167967"/>
    <n v="0"/>
    <n v="6"/>
    <x v="173"/>
    <d v="2022-06-04T00:00:00"/>
    <n v="46516"/>
    <s v="ICU"/>
    <s v="Oncology"/>
    <s v="Cancer"/>
    <n v="76"/>
    <n v="3"/>
    <n v="29911.32783033013"/>
    <n v="16604.67216966987"/>
    <n v="20"/>
  </r>
  <r>
    <n v="223"/>
    <s v="Terry Chavez"/>
    <n v="85"/>
    <s v="Female"/>
    <s v="Uninsured"/>
    <n v="16.1294405213287"/>
    <n v="4"/>
    <n v="9"/>
    <x v="42"/>
    <d v="2022-02-21T00:00:00"/>
    <n v="12514"/>
    <s v="Semi-Private Room"/>
    <s v="Orthopedics"/>
    <s v="Arthritis"/>
    <n v="1210"/>
    <n v="98"/>
    <n v="7820.5291558900362"/>
    <n v="4693.4708441099638"/>
    <n v="5"/>
  </r>
  <r>
    <n v="224"/>
    <s v="Michael Flynn"/>
    <n v="90"/>
    <s v="Female"/>
    <s v="Medicaid"/>
    <n v="26.205169488151171"/>
    <n v="0"/>
    <n v="8"/>
    <x v="56"/>
    <d v="2022-06-17T00:00:00"/>
    <n v="33685"/>
    <s v="ICU"/>
    <s v="Oncology"/>
    <s v="Cancer"/>
    <n v="1372"/>
    <n v="66"/>
    <n v="19448.714033318691"/>
    <n v="14236.285966681309"/>
    <n v="19"/>
  </r>
  <r>
    <n v="226"/>
    <s v="Jason Lynn"/>
    <n v="66"/>
    <s v="Female"/>
    <s v="Uninsured"/>
    <n v="17.415107451852869"/>
    <n v="2"/>
    <n v="10"/>
    <x v="153"/>
    <d v="2022-01-16T00:00:00"/>
    <n v="11737"/>
    <s v="Private Room"/>
    <s v="Cardiology"/>
    <s v="Hypertension"/>
    <s v="No Visits"/>
    <n v="187"/>
    <n v="10024.261126765439"/>
    <n v="1712.7388732345639"/>
    <n v="6"/>
  </r>
  <r>
    <n v="227"/>
    <s v="Beverly Hall"/>
    <n v="83"/>
    <s v="Female"/>
    <s v="Medicare"/>
    <n v="23.398690980143481"/>
    <n v="5"/>
    <n v="10"/>
    <x v="174"/>
    <d v="2023-10-15T00:00:00"/>
    <n v="32418"/>
    <s v="General Ward"/>
    <s v="Orthopedics"/>
    <s v="Arthritis"/>
    <s v="No Visits"/>
    <n v="26"/>
    <n v="22991.54094069697"/>
    <n v="9426.4590593030298"/>
    <n v="5"/>
  </r>
  <r>
    <n v="229"/>
    <s v="Haley Smith"/>
    <n v="47"/>
    <s v="Male"/>
    <s v="Uninsured"/>
    <n v="30.373792446386631"/>
    <n v="2"/>
    <n v="2"/>
    <x v="175"/>
    <d v="2022-06-05T00:00:00"/>
    <n v="34609"/>
    <s v="ICU"/>
    <s v="Orthopedics"/>
    <s v="Arthritis"/>
    <n v="399"/>
    <n v="109"/>
    <n v="18867.427539039661"/>
    <n v="15741.57246096034"/>
    <n v="13"/>
  </r>
  <r>
    <n v="230"/>
    <s v="Valerie Walton"/>
    <n v="28"/>
    <s v="Female"/>
    <s v="Uninsured"/>
    <n v="31.608847071273921"/>
    <n v="1"/>
    <n v="2"/>
    <x v="176"/>
    <d v="2022-05-17T00:00:00"/>
    <n v="13737"/>
    <s v="ICU"/>
    <s v="Neurology"/>
    <s v="Stroke"/>
    <s v="No Visits"/>
    <n v="110"/>
    <n v="7118.5787481487268"/>
    <n v="6618.4212518512732"/>
    <n v="12"/>
  </r>
  <r>
    <n v="231"/>
    <s v="Ashley Ray"/>
    <n v="49"/>
    <s v="Male"/>
    <s v="Private Insurance"/>
    <n v="19.545317269579691"/>
    <n v="0"/>
    <n v="4"/>
    <x v="177"/>
    <d v="2024-08-27T00:00:00"/>
    <n v="32156"/>
    <s v="ICU"/>
    <s v="Orthopedics"/>
    <s v="Fracture"/>
    <n v="218"/>
    <n v="90"/>
    <n v="22307.281370179619"/>
    <n v="9848.7186298203778"/>
    <n v="12"/>
  </r>
  <r>
    <n v="232"/>
    <s v="Samuel Franklin"/>
    <n v="71"/>
    <s v="Female"/>
    <s v="Medicaid"/>
    <n v="20.25302165503938"/>
    <n v="4"/>
    <n v="6"/>
    <x v="178"/>
    <d v="2022-07-12T00:00:00"/>
    <n v="8910"/>
    <s v="Semi-Private Room"/>
    <s v="Oncology"/>
    <s v="Tumor"/>
    <n v="91"/>
    <n v="174"/>
    <n v="7693.192154035195"/>
    <n v="1216.807845964805"/>
    <n v="12"/>
  </r>
  <r>
    <n v="234"/>
    <s v="Darrell Alexander"/>
    <n v="24"/>
    <s v="Male"/>
    <s v="Uninsured"/>
    <n v="30.609137858229492"/>
    <n v="2"/>
    <n v="10"/>
    <x v="179"/>
    <d v="2022-04-19T00:00:00"/>
    <n v="20232"/>
    <s v="General Ward"/>
    <s v="Neurology"/>
    <s v="Seizures"/>
    <n v="928"/>
    <n v="30"/>
    <n v="11717.11140213338"/>
    <n v="8514.8885978666221"/>
    <n v="22"/>
  </r>
  <r>
    <n v="235"/>
    <s v="Diane Malone"/>
    <n v="35"/>
    <s v="Female"/>
    <s v="Medicare"/>
    <n v="34.988768019414678"/>
    <n v="4"/>
    <n v="6"/>
    <x v="180"/>
    <d v="2023-09-23T00:00:00"/>
    <n v="4570"/>
    <s v="General Ward"/>
    <s v="Neurology"/>
    <s v="Stroke"/>
    <n v="301"/>
    <n v="133"/>
    <n v="2775.3813439904002"/>
    <n v="1794.6186560096"/>
    <n v="10"/>
  </r>
  <r>
    <n v="236"/>
    <s v="James Bishop"/>
    <n v="62"/>
    <s v="Female"/>
    <s v="Medicaid"/>
    <n v="33.084883754291177"/>
    <n v="3"/>
    <n v="9"/>
    <x v="181"/>
    <d v="2023-04-08T00:00:00"/>
    <n v="14348"/>
    <s v="Semi-Private Room"/>
    <s v="Oncology"/>
    <s v="Cancer"/>
    <n v="1411"/>
    <n v="97"/>
    <n v="11916.19669186604"/>
    <n v="2431.8033081339622"/>
    <n v="15"/>
  </r>
  <r>
    <n v="237"/>
    <s v="Lindsey Fisher"/>
    <n v="81"/>
    <s v="Female"/>
    <s v="Medicare"/>
    <n v="15.842689160120949"/>
    <n v="1"/>
    <n v="6"/>
    <x v="83"/>
    <d v="2023-02-20T00:00:00"/>
    <n v="16955"/>
    <s v="General Ward"/>
    <s v="Neurology"/>
    <s v="Stroke"/>
    <s v="No Visits"/>
    <n v="126"/>
    <n v="11150.68663250296"/>
    <n v="5804.3133674970404"/>
    <n v="15"/>
  </r>
  <r>
    <n v="238"/>
    <s v="Amber Ray"/>
    <n v="21"/>
    <s v="Male"/>
    <s v="Private Insurance"/>
    <n v="23.425805489570092"/>
    <n v="1"/>
    <n v="1"/>
    <x v="110"/>
    <d v="2022-06-28T00:00:00"/>
    <n v="19993"/>
    <s v="ICU"/>
    <s v="Cardiology"/>
    <s v="Heart Disease"/>
    <n v="586"/>
    <n v="89"/>
    <n v="14602.629605183551"/>
    <n v="5390.3703948164457"/>
    <n v="7"/>
  </r>
  <r>
    <n v="239"/>
    <s v="Andres Welch"/>
    <n v="19"/>
    <s v="Male"/>
    <s v="Private Insurance"/>
    <n v="36.017886494479939"/>
    <n v="4"/>
    <n v="2"/>
    <x v="182"/>
    <d v="2023-11-30T00:00:00"/>
    <n v="21923"/>
    <s v="Semi-Private Room"/>
    <s v="Neurology"/>
    <s v="Stroke"/>
    <n v="93"/>
    <n v="112"/>
    <n v="16507.249635880111"/>
    <n v="5415.7503641198891"/>
    <n v="29"/>
  </r>
  <r>
    <n v="241"/>
    <s v="Margaret Wilkerson"/>
    <n v="21"/>
    <s v="Male"/>
    <s v="Uninsured"/>
    <n v="34.395934522217587"/>
    <n v="1"/>
    <n v="9"/>
    <x v="183"/>
    <d v="2022-10-09T00:00:00"/>
    <n v="12910"/>
    <s v="General Ward"/>
    <s v="Pediatrics"/>
    <s v="Allergies"/>
    <n v="286"/>
    <n v="134"/>
    <n v="11113.71333022141"/>
    <n v="1796.2866697785939"/>
    <n v="18"/>
  </r>
  <r>
    <n v="243"/>
    <s v="Sean Solis"/>
    <n v="75"/>
    <s v="Male"/>
    <s v="Medicare"/>
    <n v="25.654132570278371"/>
    <n v="1"/>
    <n v="2"/>
    <x v="114"/>
    <d v="2022-02-16T00:00:00"/>
    <n v="23054"/>
    <s v="Private Room"/>
    <s v="Pediatrics"/>
    <s v="Allergies"/>
    <n v="472"/>
    <n v="60"/>
    <n v="19923.510634545761"/>
    <n v="3130.4893654542429"/>
    <n v="8"/>
  </r>
  <r>
    <n v="244"/>
    <s v="John Charles"/>
    <n v="7"/>
    <s v="Male"/>
    <s v="Private Insurance"/>
    <n v="24.860224230088019"/>
    <n v="5"/>
    <n v="2"/>
    <x v="184"/>
    <d v="2022-03-11T00:00:00"/>
    <n v="23719"/>
    <s v="ICU"/>
    <s v="Oncology"/>
    <s v="Tumor"/>
    <n v="403"/>
    <n v="45"/>
    <n v="19516.980991360109"/>
    <n v="4202.019008639887"/>
    <n v="27"/>
  </r>
  <r>
    <n v="245"/>
    <s v="Stephanie Ellis"/>
    <n v="56"/>
    <s v="Female"/>
    <s v="Medicare"/>
    <n v="25.01819946181767"/>
    <n v="3"/>
    <n v="5"/>
    <x v="185"/>
    <d v="2022-11-04T00:00:00"/>
    <n v="11837"/>
    <s v="Semi-Private Room"/>
    <s v="Emergency"/>
    <s v="Internal Bleeding"/>
    <n v="263"/>
    <n v="57"/>
    <n v="7503.5180437518702"/>
    <n v="4333.4819562481298"/>
    <n v="7"/>
  </r>
  <r>
    <n v="246"/>
    <s v="Teresa Thomas"/>
    <n v="29"/>
    <s v="Male"/>
    <s v="Medicare"/>
    <n v="22.335820870330789"/>
    <n v="1"/>
    <n v="6"/>
    <x v="117"/>
    <d v="2024-04-16T00:00:00"/>
    <n v="12163"/>
    <s v="Private Room"/>
    <s v="Oncology"/>
    <s v="Tumor"/>
    <s v="No Visits"/>
    <n v="92"/>
    <n v="10550.758243158571"/>
    <n v="1612.241756841428"/>
    <n v="27"/>
  </r>
  <r>
    <n v="247"/>
    <s v="Scott Ward"/>
    <n v="71"/>
    <s v="Female"/>
    <s v="Medicare"/>
    <n v="21.809207500498989"/>
    <n v="5"/>
    <n v="6"/>
    <x v="167"/>
    <d v="2022-10-30T00:00:00"/>
    <n v="8535"/>
    <s v="Private Room"/>
    <s v="Emergency"/>
    <s v="Severe Trauma"/>
    <n v="1116"/>
    <n v="190"/>
    <n v="5712.863182784542"/>
    <n v="2822.136817215458"/>
    <n v="9"/>
  </r>
  <r>
    <n v="248"/>
    <s v="Kyle Fowler"/>
    <n v="6"/>
    <s v="Female"/>
    <s v="Medicare"/>
    <n v="18.69832241976729"/>
    <n v="4"/>
    <n v="8"/>
    <x v="186"/>
    <d v="2022-05-10T00:00:00"/>
    <n v="18696"/>
    <s v="ICU"/>
    <s v="Orthopedics"/>
    <s v="Fracture"/>
    <n v="587"/>
    <n v="91"/>
    <n v="16349.46903453441"/>
    <n v="2346.530965465588"/>
    <n v="29"/>
  </r>
  <r>
    <n v="249"/>
    <s v="Jason Knox"/>
    <n v="54"/>
    <s v="Female"/>
    <s v="Private Insurance"/>
    <n v="18.351524482966479"/>
    <n v="5"/>
    <n v="10"/>
    <x v="187"/>
    <d v="2022-12-12T00:00:00"/>
    <n v="30220"/>
    <s v="Semi-Private Room"/>
    <s v="Cardiology"/>
    <s v="Hypertension"/>
    <n v="629"/>
    <n v="154"/>
    <n v="18492.687571162929"/>
    <n v="11727.312428837069"/>
    <n v="26"/>
  </r>
  <r>
    <n v="251"/>
    <s v="Ronnie Carter"/>
    <n v="23"/>
    <s v="Female"/>
    <s v="Private Insurance"/>
    <n v="27.53605315792846"/>
    <n v="4"/>
    <n v="7"/>
    <x v="188"/>
    <d v="2022-04-21T00:00:00"/>
    <n v="6483"/>
    <s v="ICU"/>
    <s v="Pediatrics"/>
    <s v="Allergies"/>
    <n v="483"/>
    <n v="14"/>
    <n v="4494.8296048435604"/>
    <n v="1988.17039515644"/>
    <n v="15"/>
  </r>
  <r>
    <n v="252"/>
    <s v="Jessica Brown"/>
    <n v="28"/>
    <s v="Female"/>
    <s v="Private Insurance"/>
    <n v="25.91444845262739"/>
    <n v="4"/>
    <n v="3"/>
    <x v="189"/>
    <d v="2022-03-03T00:00:00"/>
    <n v="16518"/>
    <s v="ICU"/>
    <s v="Oncology"/>
    <s v="Tumor"/>
    <n v="1153"/>
    <n v="170"/>
    <n v="11970.02957795074"/>
    <n v="4547.970422049264"/>
    <n v="14"/>
  </r>
  <r>
    <n v="253"/>
    <s v="Eric Holland"/>
    <n v="45"/>
    <s v="Male"/>
    <s v="Medicaid"/>
    <n v="20.070846280579229"/>
    <n v="1"/>
    <n v="10"/>
    <x v="190"/>
    <d v="2024-02-24T00:00:00"/>
    <n v="14096"/>
    <s v="Private Room"/>
    <s v="Cardiology"/>
    <s v="Hypertension"/>
    <n v="1288"/>
    <n v="165"/>
    <n v="10134.654270257261"/>
    <n v="3961.3457297427408"/>
    <n v="17"/>
  </r>
  <r>
    <n v="254"/>
    <s v="Destiny Patterson"/>
    <n v="21"/>
    <s v="Female"/>
    <s v="Medicaid"/>
    <n v="25.695627930701288"/>
    <n v="0"/>
    <n v="7"/>
    <x v="101"/>
    <d v="2022-01-22T00:00:00"/>
    <n v="8609"/>
    <s v="General Ward"/>
    <s v="Orthopedics"/>
    <s v="Arthritis"/>
    <n v="950"/>
    <n v="95"/>
    <n v="5687.8888609054529"/>
    <n v="2921.1111390945471"/>
    <n v="8"/>
  </r>
  <r>
    <n v="255"/>
    <s v="Robert Bailey"/>
    <n v="38"/>
    <s v="Female"/>
    <s v="Private Insurance"/>
    <n v="30.862382052750519"/>
    <n v="5"/>
    <n v="3"/>
    <x v="191"/>
    <d v="2023-09-29T00:00:00"/>
    <n v="32284"/>
    <s v="Private Room"/>
    <s v="Oncology"/>
    <s v="Cancer"/>
    <n v="414"/>
    <n v="59"/>
    <n v="25655.129274643052"/>
    <n v="6628.8707253569519"/>
    <n v="20"/>
  </r>
  <r>
    <n v="256"/>
    <s v="Jeffrey Ramirez"/>
    <n v="63"/>
    <s v="Male"/>
    <s v="Medicare"/>
    <n v="33.126740327192188"/>
    <n v="4"/>
    <n v="8"/>
    <x v="192"/>
    <d v="2023-02-14T00:00:00"/>
    <n v="20061"/>
    <s v="Private Room"/>
    <s v="Cardiology"/>
    <s v="Heart Disease"/>
    <n v="163"/>
    <n v="195"/>
    <n v="16813.167838556448"/>
    <n v="3247.8321614435522"/>
    <n v="11"/>
  </r>
  <r>
    <n v="257"/>
    <s v="Beth Craig"/>
    <n v="35"/>
    <s v="Female"/>
    <s v="Uninsured"/>
    <n v="15.03786421654247"/>
    <n v="3"/>
    <n v="2"/>
    <x v="32"/>
    <d v="2022-03-08T00:00:00"/>
    <n v="33317"/>
    <s v="Private Room"/>
    <s v="Orthopedics"/>
    <s v="Arthritis"/>
    <n v="1356"/>
    <n v="178"/>
    <n v="22742.893369564379"/>
    <n v="10574.106630435621"/>
    <n v="21"/>
  </r>
  <r>
    <n v="259"/>
    <s v="Catherine Lee"/>
    <n v="31"/>
    <s v="Male"/>
    <s v="Private Insurance"/>
    <n v="33.190374173439423"/>
    <n v="4"/>
    <n v="4"/>
    <x v="193"/>
    <d v="2023-06-12T00:00:00"/>
    <n v="48145"/>
    <s v="ICU"/>
    <s v="Oncology"/>
    <s v="Tumor"/>
    <s v="No Visits"/>
    <n v="47"/>
    <n v="34602.598680564253"/>
    <n v="13542.40131943575"/>
    <n v="10"/>
  </r>
  <r>
    <n v="260"/>
    <s v="Jesus Roberts"/>
    <n v="56"/>
    <s v="Female"/>
    <s v="Medicare"/>
    <n v="38.421534587814847"/>
    <n v="0"/>
    <n v="7"/>
    <x v="194"/>
    <d v="2022-08-05T00:00:00"/>
    <n v="16991"/>
    <s v="General Ward"/>
    <s v="Orthopedics"/>
    <s v="Arthritis"/>
    <n v="895"/>
    <n v="45"/>
    <n v="12675.38854709818"/>
    <n v="4315.6114529018214"/>
    <n v="27"/>
  </r>
  <r>
    <n v="261"/>
    <s v="Melissa Rodriguez"/>
    <n v="65"/>
    <s v="Male"/>
    <s v="Private Insurance"/>
    <n v="31.72995197275268"/>
    <n v="2"/>
    <n v="7"/>
    <x v="195"/>
    <d v="2022-04-08T00:00:00"/>
    <n v="7248"/>
    <s v="ICU"/>
    <s v="Oncology"/>
    <s v="Tumor"/>
    <n v="423"/>
    <n v="8"/>
    <n v="5934.7382499298392"/>
    <n v="1313.261750070161"/>
    <n v="18"/>
  </r>
  <r>
    <n v="262"/>
    <s v="Jeffrey Gray"/>
    <n v="60"/>
    <s v="Female"/>
    <s v="Uninsured"/>
    <n v="35.278849194844717"/>
    <n v="5"/>
    <n v="1"/>
    <x v="196"/>
    <d v="2023-01-17T00:00:00"/>
    <n v="35912"/>
    <s v="General Ward"/>
    <s v="Cardiology"/>
    <s v="Heart Attack (STEMI)"/>
    <n v="711"/>
    <n v="2"/>
    <n v="18208.79019460062"/>
    <n v="17703.20980539938"/>
    <n v="18"/>
  </r>
  <r>
    <n v="263"/>
    <s v="Daniel Johnston"/>
    <n v="79"/>
    <s v="Male"/>
    <s v="Private Insurance"/>
    <n v="39.645395128008708"/>
    <n v="0"/>
    <n v="3"/>
    <x v="50"/>
    <d v="2022-08-26T00:00:00"/>
    <n v="6696"/>
    <s v="Private Room"/>
    <s v="Emergency"/>
    <s v="Internal Bleeding"/>
    <n v="591"/>
    <n v="10"/>
    <n v="4043.8234083130451"/>
    <n v="2652.1765916869549"/>
    <n v="10"/>
  </r>
  <r>
    <n v="264"/>
    <s v="Stephen Collins"/>
    <n v="1"/>
    <s v="Female"/>
    <s v="Medicare"/>
    <n v="16.089708028969579"/>
    <n v="3"/>
    <n v="4"/>
    <x v="197"/>
    <d v="2022-12-19T00:00:00"/>
    <n v="11509"/>
    <s v="Private Room"/>
    <s v="Neurology"/>
    <s v="Stroke"/>
    <n v="450"/>
    <n v="157"/>
    <n v="6555.8846004724373"/>
    <n v="4953.1153995275627"/>
    <n v="26"/>
  </r>
  <r>
    <n v="265"/>
    <s v="Monica Garza"/>
    <n v="66"/>
    <s v="Female"/>
    <s v="Uninsured"/>
    <n v="17.34516532715611"/>
    <n v="2"/>
    <n v="3"/>
    <x v="47"/>
    <d v="2022-10-01T00:00:00"/>
    <n v="21946"/>
    <s v="ICU"/>
    <s v="Cardiology"/>
    <s v="Heart Attack (STEMI)"/>
    <s v="No Visits"/>
    <n v="100"/>
    <n v="12548.0132197325"/>
    <n v="9397.9867802675035"/>
    <n v="14"/>
  </r>
  <r>
    <n v="266"/>
    <s v="Debbie Skinner"/>
    <n v="25"/>
    <s v="Male"/>
    <s v="Uninsured"/>
    <n v="35.244981697722949"/>
    <n v="2"/>
    <n v="2"/>
    <x v="198"/>
    <d v="2022-09-08T00:00:00"/>
    <n v="13724"/>
    <s v="General Ward"/>
    <s v="Neurology"/>
    <s v="Stroke"/>
    <n v="112"/>
    <n v="76"/>
    <n v="8370.1842031771648"/>
    <n v="5353.8157968228352"/>
    <n v="30"/>
  </r>
  <r>
    <n v="267"/>
    <s v="Whitney Camacho MD"/>
    <n v="47"/>
    <s v="Male"/>
    <s v="Private Insurance"/>
    <n v="34.875484150422388"/>
    <n v="3"/>
    <n v="10"/>
    <x v="199"/>
    <d v="2022-05-30T00:00:00"/>
    <n v="7598"/>
    <s v="Semi-Private Room"/>
    <s v="Orthopedics"/>
    <s v="Fracture"/>
    <n v="781"/>
    <n v="124"/>
    <n v="6224.9987960406661"/>
    <n v="1373.0012039593339"/>
    <n v="6"/>
  </r>
  <r>
    <n v="268"/>
    <s v="Christopher Harris"/>
    <n v="62"/>
    <s v="Male"/>
    <s v="Medicare"/>
    <n v="36.19486800036384"/>
    <n v="4"/>
    <n v="5"/>
    <x v="200"/>
    <d v="2022-10-25T00:00:00"/>
    <n v="18606"/>
    <s v="Private Room"/>
    <s v="Neurology"/>
    <s v="Stroke"/>
    <s v="No Visits"/>
    <n v="110"/>
    <n v="16463.192307117039"/>
    <n v="2142.8076928829578"/>
    <n v="12"/>
  </r>
  <r>
    <n v="269"/>
    <s v="Tammy Buck"/>
    <n v="48"/>
    <s v="Female"/>
    <s v="Uninsured"/>
    <n v="18.048584655194471"/>
    <n v="5"/>
    <n v="10"/>
    <x v="201"/>
    <d v="2022-08-27T00:00:00"/>
    <n v="16780"/>
    <s v="Private Room"/>
    <s v="Emergency"/>
    <s v="Severe Trauma"/>
    <n v="479"/>
    <n v="56"/>
    <n v="12407.316078775129"/>
    <n v="4372.6839212248688"/>
    <n v="30"/>
  </r>
  <r>
    <n v="270"/>
    <s v="Daniel Pace"/>
    <n v="43"/>
    <s v="Female"/>
    <s v="Uninsured"/>
    <n v="22.176108107252031"/>
    <n v="5"/>
    <n v="2"/>
    <x v="11"/>
    <d v="2022-04-04T00:00:00"/>
    <n v="18925"/>
    <s v="ICU"/>
    <s v="Oncology"/>
    <s v="Cancer"/>
    <s v="No Visits"/>
    <n v="189"/>
    <n v="13595.213058205891"/>
    <n v="5329.7869417941092"/>
    <n v="30"/>
  </r>
  <r>
    <n v="271"/>
    <s v="William Miller"/>
    <n v="18"/>
    <s v="Female"/>
    <s v="Uninsured"/>
    <n v="19.879727341182068"/>
    <n v="2"/>
    <n v="7"/>
    <x v="202"/>
    <d v="2023-03-03T00:00:00"/>
    <n v="9709"/>
    <s v="Private Room"/>
    <s v="Oncology"/>
    <s v="Cancer"/>
    <n v="785"/>
    <n v="80"/>
    <n v="8682.5584795089471"/>
    <n v="1026.4415204910531"/>
    <n v="5"/>
  </r>
  <r>
    <n v="272"/>
    <s v="Caitlin Adams"/>
    <n v="2"/>
    <s v="Female"/>
    <s v="Medicaid"/>
    <n v="38.856881831329943"/>
    <n v="4"/>
    <n v="7"/>
    <x v="203"/>
    <d v="2022-08-22T00:00:00"/>
    <n v="13826"/>
    <s v="Semi-Private Room"/>
    <s v="Neurology"/>
    <s v="Stroke"/>
    <n v="1223"/>
    <n v="7"/>
    <n v="10944.89211110864"/>
    <n v="2881.107888891358"/>
    <n v="20"/>
  </r>
  <r>
    <n v="273"/>
    <s v="Elizabeth Cunningham"/>
    <n v="1"/>
    <s v="Female"/>
    <s v="Uninsured"/>
    <n v="23.95786528312766"/>
    <n v="0"/>
    <n v="5"/>
    <x v="106"/>
    <d v="2023-03-23T00:00:00"/>
    <n v="13682"/>
    <s v="Semi-Private Room"/>
    <s v="Emergency"/>
    <s v="Severe Trauma"/>
    <n v="285"/>
    <n v="193"/>
    <n v="11487.425545531771"/>
    <n v="2194.5744544682311"/>
    <n v="28"/>
  </r>
  <r>
    <n v="274"/>
    <s v="Chris Lopez"/>
    <n v="88"/>
    <s v="Female"/>
    <s v="Medicare"/>
    <n v="36.601811693667329"/>
    <n v="3"/>
    <n v="5"/>
    <x v="204"/>
    <d v="2023-02-26T00:00:00"/>
    <n v="36499"/>
    <s v="Private Room"/>
    <s v="Oncology"/>
    <s v="Cancer"/>
    <n v="346"/>
    <n v="15"/>
    <n v="22608.229127506049"/>
    <n v="13890.770872493949"/>
    <n v="12"/>
  </r>
  <r>
    <n v="275"/>
    <s v="Sherri Day"/>
    <n v="21"/>
    <s v="Female"/>
    <s v="Medicaid"/>
    <n v="22.683664409667522"/>
    <n v="1"/>
    <n v="3"/>
    <x v="11"/>
    <d v="2022-03-26T00:00:00"/>
    <n v="15093"/>
    <s v="Private Room"/>
    <s v="Pediatrics"/>
    <s v="Asthma"/>
    <n v="212"/>
    <n v="129"/>
    <n v="11221.694814145099"/>
    <n v="3871.3051858548988"/>
    <n v="15"/>
  </r>
  <r>
    <n v="276"/>
    <s v="Margaret Anderson"/>
    <n v="47"/>
    <s v="Female"/>
    <s v="Medicaid"/>
    <n v="21.428537452647021"/>
    <n v="2"/>
    <n v="8"/>
    <x v="187"/>
    <d v="2022-12-10T00:00:00"/>
    <n v="11354"/>
    <s v="Semi-Private Room"/>
    <s v="Pediatrics"/>
    <s v="Allergies"/>
    <n v="131"/>
    <n v="34"/>
    <n v="9335.852728387119"/>
    <n v="2018.147271612881"/>
    <n v="29"/>
  </r>
  <r>
    <n v="277"/>
    <s v="John Shaw"/>
    <n v="76"/>
    <s v="Male"/>
    <s v="Medicaid"/>
    <n v="21.43822152830424"/>
    <n v="1"/>
    <n v="2"/>
    <x v="205"/>
    <d v="2023-01-21T00:00:00"/>
    <n v="14615"/>
    <s v="General Ward"/>
    <s v="Oncology"/>
    <s v="Tumor"/>
    <n v="306"/>
    <n v="137"/>
    <n v="12270.89938426691"/>
    <n v="2344.1006157330871"/>
    <n v="30"/>
  </r>
  <r>
    <n v="278"/>
    <s v="Christian Murray"/>
    <n v="25"/>
    <s v="Male"/>
    <s v="Private Insurance"/>
    <n v="16.59015142775943"/>
    <n v="5"/>
    <n v="2"/>
    <x v="206"/>
    <d v="2023-09-19T00:00:00"/>
    <n v="17354"/>
    <s v="General Ward"/>
    <s v="Orthopedics"/>
    <s v="Fracture"/>
    <n v="1008"/>
    <n v="27"/>
    <n v="10052.77589699807"/>
    <n v="7301.2241030019322"/>
    <n v="6"/>
  </r>
  <r>
    <n v="279"/>
    <s v="Robert Beck"/>
    <n v="53"/>
    <s v="Male"/>
    <s v="Medicaid"/>
    <n v="24.094103343520931"/>
    <n v="3"/>
    <n v="6"/>
    <x v="207"/>
    <d v="2022-05-06T00:00:00"/>
    <n v="9527"/>
    <s v="ICU"/>
    <s v="Cardiology"/>
    <s v="Heart Disease"/>
    <n v="1309"/>
    <n v="89"/>
    <n v="7435.4727066074111"/>
    <n v="2091.5272933925889"/>
    <n v="7"/>
  </r>
  <r>
    <n v="280"/>
    <s v="Jordan King"/>
    <n v="87"/>
    <s v="Male"/>
    <s v="Private Insurance"/>
    <n v="23.58862941335726"/>
    <n v="3"/>
    <n v="8"/>
    <x v="208"/>
    <d v="2022-04-05T00:00:00"/>
    <n v="18752"/>
    <s v="Private Room"/>
    <s v="Pediatrics"/>
    <s v="Asthma"/>
    <n v="114"/>
    <n v="199"/>
    <n v="15681.941436607211"/>
    <n v="3070.0585633927949"/>
    <n v="30"/>
  </r>
  <r>
    <n v="281"/>
    <s v="Steven Moreno"/>
    <n v="26"/>
    <s v="Male"/>
    <s v="Uninsured"/>
    <n v="18.16680439376222"/>
    <n v="3"/>
    <n v="10"/>
    <x v="105"/>
    <d v="2022-07-25T00:00:00"/>
    <n v="20431"/>
    <s v="Private Room"/>
    <s v="Emergency"/>
    <s v="Internal Bleeding"/>
    <n v="121"/>
    <n v="186"/>
    <n v="11288.89491806998"/>
    <n v="9142.1050819300162"/>
    <n v="12"/>
  </r>
  <r>
    <n v="282"/>
    <s v="Timothy Cole DDS"/>
    <n v="34"/>
    <s v="Male"/>
    <s v="Uninsured"/>
    <n v="32.074809025649493"/>
    <n v="1"/>
    <n v="9"/>
    <x v="21"/>
    <d v="2022-05-11T00:00:00"/>
    <n v="14303"/>
    <s v="Semi-Private Room"/>
    <s v="Orthopedics"/>
    <s v="Arthritis"/>
    <n v="420"/>
    <n v="155"/>
    <n v="10507.79390582626"/>
    <n v="3795.2060941737441"/>
    <n v="12"/>
  </r>
  <r>
    <n v="283"/>
    <s v="Kathleen Murillo"/>
    <n v="58"/>
    <s v="Female"/>
    <s v="Private Insurance"/>
    <n v="36.981831549900953"/>
    <n v="5"/>
    <n v="9"/>
    <x v="209"/>
    <d v="2024-08-26T00:00:00"/>
    <n v="21299"/>
    <s v="ICU"/>
    <s v="Oncology"/>
    <s v="Tumor"/>
    <n v="459"/>
    <n v="145"/>
    <n v="13063.605773596129"/>
    <n v="8235.3942264038669"/>
    <n v="24"/>
  </r>
  <r>
    <n v="284"/>
    <s v="Ryan Lopez"/>
    <n v="38"/>
    <s v="Female"/>
    <s v="Uninsured"/>
    <n v="21.07295432447469"/>
    <n v="3"/>
    <n v="9"/>
    <x v="210"/>
    <d v="2022-09-22T00:00:00"/>
    <n v="14672"/>
    <s v="General Ward"/>
    <s v="Emergency"/>
    <s v="Internal Bleeding"/>
    <n v="521"/>
    <n v="194"/>
    <n v="8682.973543570155"/>
    <n v="5989.026456429845"/>
    <n v="24"/>
  </r>
  <r>
    <n v="285"/>
    <s v="Joshua Roberts"/>
    <n v="48"/>
    <s v="Female"/>
    <s v="Uninsured"/>
    <n v="23.800746287840841"/>
    <n v="5"/>
    <n v="10"/>
    <x v="32"/>
    <d v="2022-03-11T00:00:00"/>
    <n v="16181"/>
    <s v="Private Room"/>
    <s v="Cardiology"/>
    <s v="Heart Disease"/>
    <s v="No Visits"/>
    <n v="163"/>
    <n v="12875.681784910619"/>
    <n v="3305.318215089379"/>
    <n v="13"/>
  </r>
  <r>
    <n v="286"/>
    <s v="Heidi Huang"/>
    <n v="84"/>
    <s v="Female"/>
    <s v="Private Insurance"/>
    <n v="19.846921635491331"/>
    <n v="1"/>
    <n v="4"/>
    <x v="211"/>
    <d v="2023-10-01T00:00:00"/>
    <n v="23994"/>
    <s v="Semi-Private Room"/>
    <s v="Pediatrics"/>
    <s v="Asthma"/>
    <n v="938"/>
    <n v="68"/>
    <n v="19557.988900336481"/>
    <n v="4436.0110996635194"/>
    <n v="23"/>
  </r>
  <r>
    <n v="287"/>
    <s v="Pamela Obrien"/>
    <n v="66"/>
    <s v="Male"/>
    <s v="Medicaid"/>
    <n v="35.914085188841469"/>
    <n v="1"/>
    <n v="1"/>
    <x v="94"/>
    <d v="2023-04-20T00:00:00"/>
    <n v="4761"/>
    <s v="Semi-Private Room"/>
    <s v="Cardiology"/>
    <s v="Heart Disease"/>
    <n v="1336"/>
    <n v="158"/>
    <n v="3330.581093704699"/>
    <n v="1430.418906295301"/>
    <n v="26"/>
  </r>
  <r>
    <n v="288"/>
    <s v="Paul Brown"/>
    <n v="1"/>
    <s v="Female"/>
    <s v="Private Insurance"/>
    <n v="24.128158446186809"/>
    <n v="4"/>
    <n v="9"/>
    <x v="5"/>
    <d v="2022-06-26T00:00:00"/>
    <n v="7347"/>
    <s v="Semi-Private Room"/>
    <s v="Neurology"/>
    <s v="Seizures"/>
    <n v="1101"/>
    <n v="156"/>
    <n v="3703.8683792081711"/>
    <n v="3643.1316207918289"/>
    <n v="14"/>
  </r>
  <r>
    <n v="289"/>
    <s v="Mrs. Heather Carter"/>
    <n v="38"/>
    <s v="Male"/>
    <s v="Private Insurance"/>
    <n v="18.212596124095839"/>
    <n v="2"/>
    <n v="1"/>
    <x v="98"/>
    <d v="2022-03-27T00:00:00"/>
    <n v="14523"/>
    <s v="ICU"/>
    <s v="Oncology"/>
    <s v="Tumor"/>
    <n v="805"/>
    <n v="151"/>
    <n v="8094.323184029894"/>
    <n v="6428.676815970106"/>
    <n v="29"/>
  </r>
  <r>
    <n v="290"/>
    <s v="Samuel Jones"/>
    <n v="42"/>
    <s v="Male"/>
    <s v="Private Insurance"/>
    <n v="39.693722938981139"/>
    <n v="5"/>
    <n v="1"/>
    <x v="60"/>
    <d v="2022-01-09T00:00:00"/>
    <n v="33362"/>
    <s v="General Ward"/>
    <s v="Cardiology"/>
    <s v="Hypertension"/>
    <n v="435"/>
    <n v="124"/>
    <n v="22306.938242771299"/>
    <n v="11055.061757228699"/>
    <n v="6"/>
  </r>
  <r>
    <n v="291"/>
    <s v="Regina Jones"/>
    <n v="85"/>
    <s v="Male"/>
    <s v="Medicare"/>
    <n v="30.936294885003178"/>
    <n v="3"/>
    <n v="1"/>
    <x v="212"/>
    <d v="2022-05-17T00:00:00"/>
    <n v="9892"/>
    <s v="General Ward"/>
    <s v="Pediatrics"/>
    <s v="Asthma"/>
    <s v="No Visits"/>
    <n v="84"/>
    <n v="5071.8336478836682"/>
    <n v="4820.1663521163318"/>
    <n v="16"/>
  </r>
  <r>
    <n v="292"/>
    <s v="Makayla Ewing"/>
    <n v="9"/>
    <s v="Male"/>
    <s v="Medicare"/>
    <n v="16.439248318658091"/>
    <n v="3"/>
    <n v="10"/>
    <x v="194"/>
    <d v="2022-08-02T00:00:00"/>
    <n v="4953"/>
    <s v="ICU"/>
    <s v="Pediatrics"/>
    <s v="Asthma"/>
    <s v="No Visits"/>
    <n v="93"/>
    <n v="3936.6714308832452"/>
    <n v="1016.328569116755"/>
    <n v="18"/>
  </r>
  <r>
    <n v="293"/>
    <s v="Christopher Hines"/>
    <n v="28"/>
    <s v="Female"/>
    <s v="Uninsured"/>
    <n v="28.84073866979012"/>
    <n v="5"/>
    <n v="2"/>
    <x v="213"/>
    <d v="2022-03-13T00:00:00"/>
    <n v="29486"/>
    <s v="Private Room"/>
    <s v="Pediatrics"/>
    <s v="Allergies"/>
    <n v="968"/>
    <n v="57"/>
    <n v="24160.546597009121"/>
    <n v="5325.4534029908828"/>
    <n v="7"/>
  </r>
  <r>
    <n v="294"/>
    <s v="Joseph Benson"/>
    <n v="61"/>
    <s v="Male"/>
    <s v="Private Insurance"/>
    <n v="15.64045742937782"/>
    <n v="0"/>
    <n v="7"/>
    <x v="214"/>
    <d v="2023-11-05T00:00:00"/>
    <n v="17280"/>
    <s v="Private Room"/>
    <s v="Pediatrics"/>
    <s v="Allergies"/>
    <s v="No Visits"/>
    <n v="142"/>
    <n v="13671.428670535401"/>
    <n v="3608.5713294646048"/>
    <n v="18"/>
  </r>
  <r>
    <n v="295"/>
    <s v="Michael Aguilar"/>
    <n v="12"/>
    <s v="Male"/>
    <s v="Private Insurance"/>
    <n v="38.983513435964042"/>
    <n v="0"/>
    <n v="7"/>
    <x v="87"/>
    <d v="2022-04-03T00:00:00"/>
    <n v="16864"/>
    <s v="Private Room"/>
    <s v="Oncology"/>
    <s v="Cancer"/>
    <n v="1113"/>
    <n v="97"/>
    <n v="10515.570647753901"/>
    <n v="6348.4293522461012"/>
    <n v="15"/>
  </r>
  <r>
    <n v="296"/>
    <s v="Robert Barrett"/>
    <n v="67"/>
    <s v="Female"/>
    <s v="Uninsured"/>
    <n v="15.16386249090713"/>
    <n v="3"/>
    <n v="10"/>
    <x v="215"/>
    <d v="2022-02-12T00:00:00"/>
    <n v="10136"/>
    <s v="Semi-Private Room"/>
    <s v="Pediatrics"/>
    <s v="Asthma"/>
    <s v="No Visits"/>
    <n v="155"/>
    <n v="5666.3871033342257"/>
    <n v="4469.6128966657743"/>
    <n v="12"/>
  </r>
  <r>
    <n v="297"/>
    <s v="Angela Mays"/>
    <n v="53"/>
    <s v="Male"/>
    <s v="Private Insurance"/>
    <n v="21.215441874381739"/>
    <n v="2"/>
    <n v="1"/>
    <x v="216"/>
    <d v="2023-04-01T00:00:00"/>
    <n v="11837"/>
    <s v="Semi-Private Room"/>
    <s v="Emergency"/>
    <s v="Severe Trauma"/>
    <n v="1001"/>
    <n v="159"/>
    <n v="9818.2230905447504"/>
    <n v="2018.77690945525"/>
    <n v="18"/>
  </r>
  <r>
    <n v="298"/>
    <s v="Mrs. Teresa Fisher"/>
    <n v="37"/>
    <s v="Female"/>
    <s v="Uninsured"/>
    <n v="30.26236464953066"/>
    <n v="1"/>
    <n v="9"/>
    <x v="217"/>
    <d v="2022-07-07T00:00:00"/>
    <n v="22945"/>
    <s v="Private Room"/>
    <s v="Cardiology"/>
    <s v="Heart Attack (STEMI)"/>
    <n v="266"/>
    <n v="185"/>
    <n v="18102.195447475431"/>
    <n v="4842.8045525245689"/>
    <n v="21"/>
  </r>
  <r>
    <n v="299"/>
    <s v="Tracy Frank"/>
    <n v="61"/>
    <s v="Female"/>
    <s v="Medicaid"/>
    <n v="39.707010554387971"/>
    <n v="3"/>
    <n v="7"/>
    <x v="183"/>
    <d v="2022-10-12T00:00:00"/>
    <n v="26239"/>
    <s v="General Ward"/>
    <s v="Neurology"/>
    <s v="Stroke"/>
    <s v="No Visits"/>
    <n v="164"/>
    <n v="18738.682671440241"/>
    <n v="7500.3173285597622"/>
    <n v="7"/>
  </r>
  <r>
    <n v="300"/>
    <s v="Joshua Griffin"/>
    <n v="29"/>
    <s v="Male"/>
    <s v="Uninsured"/>
    <n v="36.223746820051652"/>
    <n v="0"/>
    <n v="4"/>
    <x v="218"/>
    <d v="2022-09-01T00:00:00"/>
    <n v="47977"/>
    <s v="General Ward"/>
    <s v="Pediatrics"/>
    <s v="Asthma"/>
    <n v="623"/>
    <n v="134"/>
    <n v="34988.319057899957"/>
    <n v="12988.68094210004"/>
    <n v="18"/>
  </r>
  <r>
    <n v="301"/>
    <s v="Robert Howard"/>
    <n v="20"/>
    <s v="Male"/>
    <s v="Medicaid"/>
    <n v="27.372008686683149"/>
    <n v="4"/>
    <n v="2"/>
    <x v="219"/>
    <d v="2022-08-27T00:00:00"/>
    <n v="16348"/>
    <s v="ICU"/>
    <s v="Orthopedics"/>
    <s v="Arthritis"/>
    <n v="38"/>
    <n v="26"/>
    <n v="13885.00964551198"/>
    <n v="2462.990354488024"/>
    <n v="5"/>
  </r>
  <r>
    <n v="303"/>
    <s v="Jerry Mason"/>
    <n v="29"/>
    <s v="Male"/>
    <s v="Uninsured"/>
    <n v="16.761435327295331"/>
    <n v="4"/>
    <n v="2"/>
    <x v="220"/>
    <d v="2023-03-06T00:00:00"/>
    <n v="26622"/>
    <s v="Semi-Private Room"/>
    <s v="Emergency"/>
    <s v="Internal Bleeding"/>
    <s v="No Visits"/>
    <n v="170"/>
    <n v="13992.46401114234"/>
    <n v="12629.53598885766"/>
    <n v="14"/>
  </r>
  <r>
    <n v="304"/>
    <s v="Richard Guerra"/>
    <n v="32"/>
    <s v="Female"/>
    <s v="Uninsured"/>
    <n v="28.237253285089611"/>
    <n v="5"/>
    <n v="4"/>
    <x v="221"/>
    <d v="2023-07-02T00:00:00"/>
    <n v="17558"/>
    <s v="ICU"/>
    <s v="Orthopedics"/>
    <s v="Arthritis"/>
    <s v="No Visits"/>
    <n v="110"/>
    <n v="10443.68850140096"/>
    <n v="7114.311498599036"/>
    <n v="12"/>
  </r>
  <r>
    <n v="305"/>
    <s v="Beth Norris"/>
    <n v="66"/>
    <s v="Female"/>
    <s v="Medicare"/>
    <n v="36.344379370620302"/>
    <n v="2"/>
    <n v="8"/>
    <x v="222"/>
    <d v="2022-12-07T00:00:00"/>
    <n v="47248"/>
    <s v="Semi-Private Room"/>
    <s v="Emergency"/>
    <s v="Internal Bleeding"/>
    <n v="231"/>
    <n v="64"/>
    <n v="31646.70587048963"/>
    <n v="15601.29412951037"/>
    <n v="5"/>
  </r>
  <r>
    <n v="306"/>
    <s v="Todd Webb"/>
    <n v="89"/>
    <s v="Male"/>
    <s v="Uninsured"/>
    <n v="32.43338682285647"/>
    <n v="0"/>
    <n v="4"/>
    <x v="171"/>
    <d v="2022-05-22T00:00:00"/>
    <n v="9761"/>
    <s v="Private Room"/>
    <s v="Emergency"/>
    <s v="Severe Trauma"/>
    <s v="No Visits"/>
    <n v="196"/>
    <n v="6699.7258817292031"/>
    <n v="3061.2741182707969"/>
    <n v="20"/>
  </r>
  <r>
    <n v="307"/>
    <s v="Angela Wright"/>
    <n v="60"/>
    <s v="Male"/>
    <s v="Medicaid"/>
    <n v="17.684201823226839"/>
    <n v="1"/>
    <n v="9"/>
    <x v="103"/>
    <d v="2022-02-27T00:00:00"/>
    <n v="18805"/>
    <s v="Semi-Private Room"/>
    <s v="Neurology"/>
    <s v="Seizures"/>
    <n v="608"/>
    <n v="195"/>
    <n v="14612.96166527473"/>
    <n v="4192.0383347252719"/>
    <n v="11"/>
  </r>
  <r>
    <n v="308"/>
    <s v="Joseph Walker"/>
    <n v="30"/>
    <s v="Female"/>
    <s v="Private Insurance"/>
    <n v="27.56534146301464"/>
    <n v="2"/>
    <n v="9"/>
    <x v="223"/>
    <d v="2023-10-14T00:00:00"/>
    <n v="9010"/>
    <s v="General Ward"/>
    <s v="Oncology"/>
    <s v="Tumor"/>
    <n v="453"/>
    <n v="27"/>
    <n v="7011.1872811455441"/>
    <n v="1998.8127188544561"/>
    <n v="6"/>
  </r>
  <r>
    <n v="309"/>
    <s v="Kelly Wilson"/>
    <n v="90"/>
    <s v="Male"/>
    <s v="Medicare"/>
    <n v="34.234959166581483"/>
    <n v="1"/>
    <n v="2"/>
    <x v="224"/>
    <d v="2023-07-01T00:00:00"/>
    <n v="10672"/>
    <s v="General Ward"/>
    <s v="Cardiology"/>
    <s v="Heart Disease"/>
    <n v="213"/>
    <n v="84"/>
    <n v="9260.5013308651232"/>
    <n v="1411.498669134877"/>
    <n v="16"/>
  </r>
  <r>
    <n v="310"/>
    <s v="Ryan Watson"/>
    <n v="9"/>
    <s v="Female"/>
    <s v="Uninsured"/>
    <n v="20.69693533131537"/>
    <n v="1"/>
    <n v="2"/>
    <x v="225"/>
    <d v="2022-06-01T00:00:00"/>
    <n v="27286"/>
    <s v="Semi-Private Room"/>
    <s v="Oncology"/>
    <s v="Cancer"/>
    <s v="No Visits"/>
    <n v="106"/>
    <n v="15360.963336521831"/>
    <n v="11925.036663478169"/>
    <n v="21"/>
  </r>
  <r>
    <n v="311"/>
    <s v="Stephanie Allen"/>
    <n v="82"/>
    <s v="Male"/>
    <s v="Medicaid"/>
    <n v="39.769603811668773"/>
    <n v="3"/>
    <n v="1"/>
    <x v="226"/>
    <d v="2022-03-11T00:00:00"/>
    <n v="10624"/>
    <s v="General Ward"/>
    <s v="Cardiology"/>
    <s v="Heart Disease"/>
    <n v="22"/>
    <n v="159"/>
    <n v="5921.439929065964"/>
    <n v="4702.560070934036"/>
    <n v="18"/>
  </r>
  <r>
    <n v="312"/>
    <s v="Jessica Molina"/>
    <n v="64"/>
    <s v="Male"/>
    <s v="Medicaid"/>
    <n v="33.035024049779658"/>
    <n v="4"/>
    <n v="9"/>
    <x v="227"/>
    <d v="2023-08-17T00:00:00"/>
    <n v="26108"/>
    <s v="Private Room"/>
    <s v="Pediatrics"/>
    <s v="Asthma"/>
    <s v="No Visits"/>
    <n v="4"/>
    <n v="21573.60375629277"/>
    <n v="4534.3962437072332"/>
    <n v="23"/>
  </r>
  <r>
    <n v="313"/>
    <s v="Mallory Johnson"/>
    <n v="7"/>
    <s v="Female"/>
    <s v="Medicare"/>
    <n v="25.754977699329771"/>
    <n v="2"/>
    <n v="8"/>
    <x v="228"/>
    <d v="2022-03-16T00:00:00"/>
    <n v="7876"/>
    <s v="Private Room"/>
    <s v="Emergency"/>
    <s v="Internal Bleeding"/>
    <n v="1445"/>
    <n v="52"/>
    <n v="4450.7025227043696"/>
    <n v="3425.29747729563"/>
    <n v="30"/>
  </r>
  <r>
    <n v="314"/>
    <s v="Alicia Yates"/>
    <n v="82"/>
    <s v="Male"/>
    <s v="Uninsured"/>
    <n v="29.121251670018371"/>
    <n v="1"/>
    <n v="8"/>
    <x v="17"/>
    <d v="2022-01-28T00:00:00"/>
    <n v="10662"/>
    <s v="Semi-Private Room"/>
    <s v="Pediatrics"/>
    <s v="Asthma"/>
    <n v="1203"/>
    <n v="165"/>
    <n v="7852.5277819201001"/>
    <n v="2809.4722180798999"/>
    <n v="17"/>
  </r>
  <r>
    <n v="315"/>
    <s v="Julia Wu"/>
    <n v="69"/>
    <s v="Female"/>
    <s v="Medicare"/>
    <n v="25.188617635112049"/>
    <n v="4"/>
    <n v="4"/>
    <x v="30"/>
    <d v="2022-02-20T00:00:00"/>
    <n v="6648"/>
    <s v="ICU"/>
    <s v="Neurology"/>
    <s v="Stroke"/>
    <n v="190"/>
    <n v="141"/>
    <n v="4119.978222509375"/>
    <n v="2528.021777490625"/>
    <n v="7"/>
  </r>
  <r>
    <n v="316"/>
    <s v="Jonathan Allen"/>
    <n v="4"/>
    <s v="Female"/>
    <s v="Medicaid"/>
    <n v="32.294872758545097"/>
    <n v="4"/>
    <n v="8"/>
    <x v="145"/>
    <d v="2022-07-20T00:00:00"/>
    <n v="44324"/>
    <s v="General Ward"/>
    <s v="Emergency"/>
    <s v="Severe Trauma"/>
    <n v="514"/>
    <n v="1"/>
    <n v="22322.44715071495"/>
    <n v="22001.55284928505"/>
    <n v="30"/>
  </r>
  <r>
    <n v="317"/>
    <s v="Ashley Erickson"/>
    <n v="70"/>
    <s v="Female"/>
    <s v="Medicare"/>
    <n v="38.932432000533687"/>
    <n v="3"/>
    <n v="8"/>
    <x v="128"/>
    <d v="2023-07-29T00:00:00"/>
    <n v="16543"/>
    <s v="General Ward"/>
    <s v="Orthopedics"/>
    <s v="Fracture"/>
    <n v="845"/>
    <n v="69"/>
    <n v="10959.289314247941"/>
    <n v="5583.7106857520585"/>
    <n v="9"/>
  </r>
  <r>
    <n v="318"/>
    <s v="Amber Scott"/>
    <n v="50"/>
    <s v="Female"/>
    <s v="Private Insurance"/>
    <n v="26.740353073451129"/>
    <n v="1"/>
    <n v="10"/>
    <x v="229"/>
    <d v="2024-08-09T00:00:00"/>
    <n v="18150"/>
    <s v="Private Room"/>
    <s v="Orthopedics"/>
    <s v="Arthritis"/>
    <n v="1220"/>
    <n v="29"/>
    <n v="12472.574408582779"/>
    <n v="5677.4255914172227"/>
    <n v="16"/>
  </r>
  <r>
    <n v="319"/>
    <s v="Teresa Stewart"/>
    <n v="27"/>
    <s v="Male"/>
    <s v="Private Insurance"/>
    <n v="25.85012996673025"/>
    <n v="3"/>
    <n v="3"/>
    <x v="230"/>
    <d v="2023-03-19T00:00:00"/>
    <n v="19132"/>
    <s v="Private Room"/>
    <s v="Oncology"/>
    <s v="Cancer"/>
    <s v="No Visits"/>
    <n v="91"/>
    <n v="13575.56072875413"/>
    <n v="5556.4392712458666"/>
    <n v="29"/>
  </r>
  <r>
    <n v="320"/>
    <s v="Taylor Johnson"/>
    <n v="83"/>
    <s v="Male"/>
    <s v="Private Insurance"/>
    <n v="19.112347499654661"/>
    <n v="1"/>
    <n v="10"/>
    <x v="208"/>
    <d v="2022-04-07T00:00:00"/>
    <n v="7247"/>
    <s v="Semi-Private Room"/>
    <s v="Orthopedics"/>
    <s v="Fracture"/>
    <n v="978"/>
    <n v="147"/>
    <n v="4534.1544512263363"/>
    <n v="2712.8455487736642"/>
    <n v="22"/>
  </r>
  <r>
    <n v="321"/>
    <s v="Ricky Munoz"/>
    <n v="84"/>
    <s v="Female"/>
    <s v="Medicaid"/>
    <n v="39.318685920702009"/>
    <n v="4"/>
    <n v="6"/>
    <x v="231"/>
    <d v="2024-04-12T00:00:00"/>
    <n v="25098"/>
    <s v="General Ward"/>
    <s v="Orthopedics"/>
    <s v="Arthritis"/>
    <n v="466"/>
    <n v="149"/>
    <n v="21235.32377778404"/>
    <n v="3862.67622221596"/>
    <n v="19"/>
  </r>
  <r>
    <n v="322"/>
    <s v="Karla Boyd"/>
    <n v="47"/>
    <s v="Male"/>
    <s v="Private Insurance"/>
    <n v="17.921819042613979"/>
    <n v="1"/>
    <n v="4"/>
    <x v="225"/>
    <d v="2022-05-28T00:00:00"/>
    <n v="6813"/>
    <s v="ICU"/>
    <s v="Orthopedics"/>
    <s v="Arthritis"/>
    <n v="150"/>
    <n v="49"/>
    <n v="5786.7693469683454"/>
    <n v="1026.230653031655"/>
    <n v="22"/>
  </r>
  <r>
    <n v="323"/>
    <s v="Tiffany Hart"/>
    <n v="31"/>
    <s v="Male"/>
    <s v="Medicaid"/>
    <n v="25.34637166054771"/>
    <n v="5"/>
    <n v="7"/>
    <x v="232"/>
    <d v="2022-03-28T00:00:00"/>
    <n v="18447"/>
    <s v="Private Room"/>
    <s v="Emergency"/>
    <s v="Internal Bleeding"/>
    <n v="192"/>
    <n v="35"/>
    <n v="14102.89647033724"/>
    <n v="4344.103529662756"/>
    <n v="9"/>
  </r>
  <r>
    <n v="324"/>
    <s v="Richard Miller Jr."/>
    <n v="57"/>
    <s v="Female"/>
    <s v="Medicaid"/>
    <n v="33.573731001131577"/>
    <n v="3"/>
    <n v="9"/>
    <x v="36"/>
    <d v="2022-04-09T00:00:00"/>
    <n v="9376"/>
    <s v="ICU"/>
    <s v="Orthopedics"/>
    <s v="Arthritis"/>
    <n v="305"/>
    <n v="94"/>
    <n v="6872.9821676309884"/>
    <n v="2503.017832369012"/>
    <n v="28"/>
  </r>
  <r>
    <n v="325"/>
    <s v="Mark Boyd"/>
    <n v="48"/>
    <s v="Female"/>
    <s v="Uninsured"/>
    <n v="19.02834584427713"/>
    <n v="3"/>
    <n v="6"/>
    <x v="233"/>
    <d v="2022-10-12T00:00:00"/>
    <n v="47257"/>
    <s v="General Ward"/>
    <s v="Pediatrics"/>
    <s v="Asthma"/>
    <n v="83"/>
    <n v="7"/>
    <n v="28053.009353671601"/>
    <n v="19203.990646328399"/>
    <n v="20"/>
  </r>
  <r>
    <n v="327"/>
    <s v="Ashley Smith"/>
    <n v="14"/>
    <s v="Female"/>
    <s v="Medicaid"/>
    <n v="23.407183314884449"/>
    <n v="2"/>
    <n v="5"/>
    <x v="234"/>
    <d v="2022-04-28T00:00:00"/>
    <n v="38600"/>
    <s v="General Ward"/>
    <s v="Emergency"/>
    <s v="Internal Bleeding"/>
    <n v="315"/>
    <n v="136"/>
    <n v="27611.75300729067"/>
    <n v="10988.24699270933"/>
    <n v="11"/>
  </r>
  <r>
    <n v="328"/>
    <s v="Elizabeth Torres"/>
    <n v="56"/>
    <s v="Female"/>
    <s v="Private Insurance"/>
    <n v="21.361049442759271"/>
    <n v="4"/>
    <n v="3"/>
    <x v="200"/>
    <d v="2022-10-23T00:00:00"/>
    <n v="30649"/>
    <s v="Private Room"/>
    <s v="Orthopedics"/>
    <s v="Arthritis"/>
    <s v="No Visits"/>
    <n v="71"/>
    <n v="23920.080866184038"/>
    <n v="6728.919133815958"/>
    <n v="18"/>
  </r>
  <r>
    <n v="329"/>
    <s v="Michelle Melendez"/>
    <n v="24"/>
    <s v="Female"/>
    <s v="Uninsured"/>
    <n v="23.25219466829731"/>
    <n v="0"/>
    <n v="4"/>
    <x v="235"/>
    <d v="2022-02-12T00:00:00"/>
    <n v="21766"/>
    <s v="Private Room"/>
    <s v="Cardiology"/>
    <s v="Hypertension"/>
    <n v="97"/>
    <n v="166"/>
    <n v="12814.50363789428"/>
    <n v="8951.496362105725"/>
    <n v="13"/>
  </r>
  <r>
    <n v="330"/>
    <s v="Mary Brown"/>
    <n v="87"/>
    <s v="Female"/>
    <s v="Uninsured"/>
    <n v="20.161733834687471"/>
    <n v="0"/>
    <n v="6"/>
    <x v="236"/>
    <d v="2022-12-08T00:00:00"/>
    <n v="9557"/>
    <s v="Semi-Private Room"/>
    <s v="Cardiology"/>
    <s v="Hypertension"/>
    <s v="No Visits"/>
    <n v="124"/>
    <n v="5842.530243081982"/>
    <n v="3714.469756918018"/>
    <n v="6"/>
  </r>
  <r>
    <n v="331"/>
    <s v="Carl Mann"/>
    <n v="14"/>
    <s v="Female"/>
    <s v="Private Insurance"/>
    <n v="16.246115174307679"/>
    <n v="3"/>
    <n v="9"/>
    <x v="237"/>
    <d v="2022-04-11T00:00:00"/>
    <n v="8915"/>
    <s v="General Ward"/>
    <s v="Orthopedics"/>
    <s v="Arthritis"/>
    <n v="823"/>
    <n v="43"/>
    <n v="5627.7470825498076"/>
    <n v="3287.2529174501919"/>
    <n v="11"/>
  </r>
  <r>
    <n v="333"/>
    <s v="Jennifer White"/>
    <n v="68"/>
    <s v="Male"/>
    <s v="Uninsured"/>
    <n v="37.32434005468253"/>
    <n v="5"/>
    <n v="1"/>
    <x v="238"/>
    <d v="2022-08-20T00:00:00"/>
    <n v="45461"/>
    <s v="General Ward"/>
    <s v="Neurology"/>
    <s v="Stroke"/>
    <n v="268"/>
    <n v="157"/>
    <n v="23294.880299778681"/>
    <n v="22166.119700221319"/>
    <n v="26"/>
  </r>
  <r>
    <n v="334"/>
    <s v="Yvette Pennington"/>
    <n v="80"/>
    <s v="Female"/>
    <s v="Medicare"/>
    <n v="32.645211707601327"/>
    <n v="4"/>
    <n v="10"/>
    <x v="239"/>
    <d v="2022-05-25T00:00:00"/>
    <n v="27413"/>
    <s v="ICU"/>
    <s v="Neurology"/>
    <s v="Seizures"/>
    <n v="99"/>
    <n v="144"/>
    <n v="16958.575908718321"/>
    <n v="10454.42409128168"/>
    <n v="28"/>
  </r>
  <r>
    <n v="336"/>
    <s v="Angela Smith"/>
    <n v="84"/>
    <s v="Female"/>
    <s v="Medicare"/>
    <n v="17.357119120554"/>
    <n v="1"/>
    <n v="9"/>
    <x v="240"/>
    <d v="2022-07-23T00:00:00"/>
    <n v="26669"/>
    <s v="Private Room"/>
    <s v="Oncology"/>
    <s v="Cancer"/>
    <n v="649"/>
    <n v="49"/>
    <n v="20643.155336511041"/>
    <n v="6025.8446634889551"/>
    <n v="22"/>
  </r>
  <r>
    <n v="337"/>
    <s v="Alex Deleon"/>
    <n v="38"/>
    <s v="Male"/>
    <s v="Medicare"/>
    <n v="36.378447492318358"/>
    <n v="4"/>
    <n v="3"/>
    <x v="241"/>
    <d v="2022-05-26T00:00:00"/>
    <n v="3508"/>
    <s v="Private Room"/>
    <s v="Cardiology"/>
    <s v="Heart Disease"/>
    <n v="307"/>
    <n v="140"/>
    <n v="1817.639502558319"/>
    <n v="1690.360497441681"/>
    <n v="9"/>
  </r>
  <r>
    <n v="338"/>
    <s v="Eric Sweeney"/>
    <n v="7"/>
    <s v="Male"/>
    <s v="Private Insurance"/>
    <n v="24.703374665446258"/>
    <n v="2"/>
    <n v="8"/>
    <x v="242"/>
    <d v="2023-04-28T00:00:00"/>
    <n v="7828"/>
    <s v="Private Room"/>
    <s v="Oncology"/>
    <s v="Cancer"/>
    <n v="193"/>
    <n v="58"/>
    <n v="6155.363516173451"/>
    <n v="1672.636483826549"/>
    <n v="12"/>
  </r>
  <r>
    <n v="339"/>
    <s v="John Newman"/>
    <n v="4"/>
    <s v="Female"/>
    <s v="Uninsured"/>
    <n v="27.578005553127539"/>
    <n v="5"/>
    <n v="9"/>
    <x v="243"/>
    <d v="2024-04-25T00:00:00"/>
    <n v="22292"/>
    <s v="Private Room"/>
    <s v="Pediatrics"/>
    <s v="Asthma"/>
    <s v="No Visits"/>
    <n v="186"/>
    <n v="17325.22993831426"/>
    <n v="4966.7700616857437"/>
    <n v="12"/>
  </r>
  <r>
    <n v="340"/>
    <s v="Erin Flores"/>
    <n v="11"/>
    <s v="Female"/>
    <s v="Medicare"/>
    <n v="19.343535268744549"/>
    <n v="5"/>
    <n v="10"/>
    <x v="109"/>
    <d v="2022-12-09T00:00:00"/>
    <n v="13736"/>
    <s v="Private Room"/>
    <s v="Cardiology"/>
    <s v="Heart Attack (STEMI)"/>
    <n v="490"/>
    <n v="139"/>
    <n v="11407.836281455449"/>
    <n v="2328.1637185445488"/>
    <n v="26"/>
  </r>
  <r>
    <n v="341"/>
    <s v="Alyssa Goodwin"/>
    <n v="53"/>
    <s v="Male"/>
    <s v="Medicaid"/>
    <n v="25.831748992169679"/>
    <n v="1"/>
    <n v="7"/>
    <x v="244"/>
    <d v="2023-03-30T00:00:00"/>
    <n v="8809"/>
    <s v="Private Room"/>
    <s v="Pediatrics"/>
    <s v="Allergies"/>
    <n v="1298"/>
    <n v="174"/>
    <n v="6261.699534463045"/>
    <n v="2547.300465536955"/>
    <n v="12"/>
  </r>
  <r>
    <n v="344"/>
    <s v="Danielle Martinez"/>
    <n v="75"/>
    <s v="Female"/>
    <s v="Private Insurance"/>
    <n v="38.263646414612467"/>
    <n v="5"/>
    <n v="7"/>
    <x v="245"/>
    <d v="2022-01-25T00:00:00"/>
    <n v="6577"/>
    <s v="Semi-Private Room"/>
    <s v="Orthopedics"/>
    <s v="Fracture"/>
    <n v="101"/>
    <n v="138"/>
    <n v="4777.0424696078753"/>
    <n v="1799.9575303921249"/>
    <n v="23"/>
  </r>
  <r>
    <n v="345"/>
    <s v="Mark Wilkinson"/>
    <n v="81"/>
    <s v="Male"/>
    <s v="Uninsured"/>
    <n v="34.873332733530383"/>
    <n v="3"/>
    <n v="4"/>
    <x v="246"/>
    <d v="2022-11-24T00:00:00"/>
    <n v="23064"/>
    <s v="Semi-Private Room"/>
    <s v="Neurology"/>
    <s v="Stroke"/>
    <s v="No Visits"/>
    <n v="154"/>
    <n v="14399.69933761416"/>
    <n v="8664.3006623858382"/>
    <n v="26"/>
  </r>
  <r>
    <n v="347"/>
    <s v="Edward Vincent"/>
    <n v="48"/>
    <s v="Male"/>
    <s v="Private Insurance"/>
    <n v="31.480841911615929"/>
    <n v="4"/>
    <n v="6"/>
    <x v="247"/>
    <d v="2023-02-22T00:00:00"/>
    <n v="11657"/>
    <s v="ICU"/>
    <s v="Cardiology"/>
    <s v="Heart Attack (STEMI)"/>
    <n v="128"/>
    <n v="170"/>
    <n v="10421.070406705619"/>
    <n v="1235.9295932943839"/>
    <n v="14"/>
  </r>
  <r>
    <n v="348"/>
    <s v="Lisa Rollins"/>
    <n v="2"/>
    <s v="Male"/>
    <s v="Medicaid"/>
    <n v="15.62443487896468"/>
    <n v="0"/>
    <n v="4"/>
    <x v="248"/>
    <d v="2024-01-06T00:00:00"/>
    <n v="11840"/>
    <s v="General Ward"/>
    <s v="Emergency"/>
    <s v="Severe Trauma"/>
    <n v="333"/>
    <n v="183"/>
    <n v="7056.7231100454974"/>
    <n v="4783.2768899545026"/>
    <n v="30"/>
  </r>
  <r>
    <n v="349"/>
    <s v="Bryan Soto"/>
    <n v="8"/>
    <s v="Female"/>
    <s v="Medicare"/>
    <n v="39.754844726437433"/>
    <n v="5"/>
    <n v="6"/>
    <x v="249"/>
    <d v="2022-01-27T00:00:00"/>
    <n v="19723"/>
    <s v="General Ward"/>
    <s v="Cardiology"/>
    <s v="Hypertension"/>
    <n v="893"/>
    <n v="68"/>
    <n v="17409.682755909889"/>
    <n v="2313.3172440901112"/>
    <n v="23"/>
  </r>
  <r>
    <n v="350"/>
    <s v="Steven Young"/>
    <n v="42"/>
    <s v="Male"/>
    <s v="Private Insurance"/>
    <n v="36.390468632345247"/>
    <n v="5"/>
    <n v="1"/>
    <x v="250"/>
    <d v="2023-12-21T00:00:00"/>
    <n v="25835"/>
    <s v="Semi-Private Room"/>
    <s v="Orthopedics"/>
    <s v="Arthritis"/>
    <s v="No Visits"/>
    <n v="88"/>
    <n v="18910.390955214971"/>
    <n v="6924.6090447850293"/>
    <n v="24"/>
  </r>
  <r>
    <n v="351"/>
    <s v="Tom Rodriguez"/>
    <n v="38"/>
    <s v="Female"/>
    <s v="Medicaid"/>
    <n v="33.474103171455567"/>
    <n v="0"/>
    <n v="8"/>
    <x v="145"/>
    <d v="2022-07-25T00:00:00"/>
    <n v="8534"/>
    <s v="General Ward"/>
    <s v="Emergency"/>
    <s v="Severe Trauma"/>
    <n v="520"/>
    <n v="96"/>
    <n v="6895.6095596159957"/>
    <n v="1638.390440384004"/>
    <n v="5"/>
  </r>
  <r>
    <n v="352"/>
    <s v="Lynn Gibson"/>
    <n v="54"/>
    <s v="Male"/>
    <s v="Uninsured"/>
    <n v="15.328441516355801"/>
    <n v="4"/>
    <n v="4"/>
    <x v="251"/>
    <d v="2023-08-09T00:00:00"/>
    <n v="15238"/>
    <s v="Private Room"/>
    <s v="Pediatrics"/>
    <s v="Asthma"/>
    <n v="296"/>
    <n v="31"/>
    <n v="11875.17821409918"/>
    <n v="3362.8217859008159"/>
    <n v="5"/>
  </r>
  <r>
    <n v="353"/>
    <s v="Eric Reynolds"/>
    <n v="58"/>
    <s v="Male"/>
    <s v="Medicaid"/>
    <n v="37.664289981388919"/>
    <n v="4"/>
    <n v="2"/>
    <x v="252"/>
    <d v="2023-01-20T00:00:00"/>
    <n v="42366"/>
    <s v="Semi-Private Room"/>
    <s v="Emergency"/>
    <s v="Internal Bleeding"/>
    <s v="No Visits"/>
    <n v="157"/>
    <n v="31045.228185590029"/>
    <n v="11320.771814409971"/>
    <n v="26"/>
  </r>
  <r>
    <n v="354"/>
    <s v="Jody Davidson"/>
    <n v="25"/>
    <s v="Female"/>
    <s v="Uninsured"/>
    <n v="38.363119042158807"/>
    <n v="1"/>
    <n v="4"/>
    <x v="176"/>
    <d v="2022-05-16T00:00:00"/>
    <n v="22611"/>
    <s v="General Ward"/>
    <s v="Orthopedics"/>
    <s v="Arthritis"/>
    <n v="187"/>
    <n v="80"/>
    <n v="19529.14190626852"/>
    <n v="3081.8580937314841"/>
    <n v="5"/>
  </r>
  <r>
    <n v="355"/>
    <s v="Justin Moore"/>
    <n v="58"/>
    <s v="Male"/>
    <s v="Private Insurance"/>
    <n v="19.715065667032899"/>
    <n v="0"/>
    <n v="5"/>
    <x v="253"/>
    <d v="2022-12-17T00:00:00"/>
    <n v="48178"/>
    <s v="Private Room"/>
    <s v="Oncology"/>
    <s v="Tumor"/>
    <n v="140"/>
    <n v="192"/>
    <n v="39699.823016191687"/>
    <n v="8478.1769838083055"/>
    <n v="15"/>
  </r>
  <r>
    <n v="356"/>
    <s v="Mrs. Robin Finley"/>
    <n v="27"/>
    <s v="Female"/>
    <s v="Medicaid"/>
    <n v="38.551013074484892"/>
    <n v="3"/>
    <n v="10"/>
    <x v="2"/>
    <d v="2024-09-10T00:00:00"/>
    <n v="14617"/>
    <s v="ICU"/>
    <s v="Neurology"/>
    <s v="Stroke"/>
    <n v="323"/>
    <n v="192"/>
    <n v="12536.799488157871"/>
    <n v="2080.2005118421348"/>
    <n v="15"/>
  </r>
  <r>
    <n v="357"/>
    <s v="Carrie Barnes"/>
    <n v="83"/>
    <s v="Female"/>
    <s v="Private Insurance"/>
    <n v="26.079395289677318"/>
    <n v="5"/>
    <n v="9"/>
    <x v="254"/>
    <d v="2023-11-26T00:00:00"/>
    <n v="35808"/>
    <s v="ICU"/>
    <s v="Orthopedics"/>
    <s v="Arthritis"/>
    <n v="149"/>
    <n v="36"/>
    <n v="26661.032409530071"/>
    <n v="9146.9675904699288"/>
    <n v="25"/>
  </r>
  <r>
    <n v="359"/>
    <s v="Teresa Davis"/>
    <n v="53"/>
    <s v="Female"/>
    <s v="Private Insurance"/>
    <n v="23.273968405970511"/>
    <n v="2"/>
    <n v="6"/>
    <x v="121"/>
    <d v="2022-10-13T00:00:00"/>
    <n v="19618"/>
    <s v="ICU"/>
    <s v="Pediatrics"/>
    <s v="Asthma"/>
    <n v="166"/>
    <n v="9"/>
    <n v="10397.18691380157"/>
    <n v="9220.8130861984337"/>
    <n v="21"/>
  </r>
  <r>
    <n v="360"/>
    <s v="Monica Yang"/>
    <n v="75"/>
    <s v="Female"/>
    <s v="Medicaid"/>
    <n v="34.62041377554111"/>
    <n v="5"/>
    <n v="2"/>
    <x v="255"/>
    <d v="2022-08-07T00:00:00"/>
    <n v="16097"/>
    <s v="Semi-Private Room"/>
    <s v="Neurology"/>
    <s v="Seizures"/>
    <n v="401"/>
    <n v="165"/>
    <n v="10482.885360076711"/>
    <n v="5614.1146399232912"/>
    <n v="17"/>
  </r>
  <r>
    <n v="361"/>
    <s v="Laura Smith"/>
    <n v="31"/>
    <s v="Female"/>
    <s v="Private Insurance"/>
    <n v="32.223212905032881"/>
    <n v="3"/>
    <n v="2"/>
    <x v="107"/>
    <d v="2022-12-19T00:00:00"/>
    <n v="19696"/>
    <s v="Private Room"/>
    <s v="Neurology"/>
    <s v="Stroke"/>
    <n v="621"/>
    <n v="60"/>
    <n v="10264.746755552451"/>
    <n v="9431.2532444475473"/>
    <n v="8"/>
  </r>
  <r>
    <n v="362"/>
    <s v="Laura Trujillo"/>
    <n v="76"/>
    <s v="Male"/>
    <s v="Uninsured"/>
    <n v="35.493631978452058"/>
    <n v="0"/>
    <n v="7"/>
    <x v="256"/>
    <d v="2023-06-25T00:00:00"/>
    <n v="6968"/>
    <s v="General Ward"/>
    <s v="Emergency"/>
    <s v="Severe Trauma"/>
    <n v="577"/>
    <n v="138"/>
    <n v="5248.3142986617904"/>
    <n v="1719.68570133821"/>
    <n v="23"/>
  </r>
  <r>
    <n v="363"/>
    <s v="Kenneth Martinez"/>
    <n v="1"/>
    <s v="Female"/>
    <s v="Uninsured"/>
    <n v="35.847090539059138"/>
    <n v="4"/>
    <n v="3"/>
    <x v="257"/>
    <d v="2022-05-27T00:00:00"/>
    <n v="28254"/>
    <s v="General Ward"/>
    <s v="Orthopedics"/>
    <s v="Fracture"/>
    <s v="No Visits"/>
    <n v="37"/>
    <n v="14630.397540101359"/>
    <n v="13623.602459898641"/>
    <n v="11"/>
  </r>
  <r>
    <n v="364"/>
    <s v="Daniel Moore"/>
    <n v="8"/>
    <s v="Female"/>
    <s v="Uninsured"/>
    <n v="20.64588650163358"/>
    <n v="1"/>
    <n v="8"/>
    <x v="258"/>
    <d v="2024-10-10T00:00:00"/>
    <n v="5521"/>
    <s v="Private Room"/>
    <s v="Cardiology"/>
    <s v="Hypertension"/>
    <n v="800"/>
    <n v="62"/>
    <n v="4411.8811167670219"/>
    <n v="1109.1188832329781"/>
    <n v="24"/>
  </r>
  <r>
    <n v="365"/>
    <s v="Joel Walker"/>
    <n v="6"/>
    <s v="Male"/>
    <s v="Medicaid"/>
    <n v="33.600542541421838"/>
    <n v="0"/>
    <n v="4"/>
    <x v="29"/>
    <d v="2022-01-13T00:00:00"/>
    <n v="49579"/>
    <s v="Semi-Private Room"/>
    <s v="Pediatrics"/>
    <s v="Allergies"/>
    <n v="64"/>
    <n v="5"/>
    <n v="28889.238540312399"/>
    <n v="20689.761459687601"/>
    <n v="10"/>
  </r>
  <r>
    <n v="366"/>
    <s v="Lynn Lucas"/>
    <n v="49"/>
    <s v="Female"/>
    <s v="Private Insurance"/>
    <n v="33.04838184340764"/>
    <n v="3"/>
    <n v="7"/>
    <x v="25"/>
    <d v="2022-04-25T00:00:00"/>
    <n v="23947"/>
    <s v="Private Room"/>
    <s v="Emergency"/>
    <s v="Severe Trauma"/>
    <n v="523"/>
    <n v="50"/>
    <n v="12050.934703815719"/>
    <n v="11896.065296184281"/>
    <n v="21"/>
  </r>
  <r>
    <n v="367"/>
    <s v="Suzanne Thompson"/>
    <n v="40"/>
    <s v="Male"/>
    <s v="Medicare"/>
    <n v="36.591928773694129"/>
    <n v="2"/>
    <n v="2"/>
    <x v="259"/>
    <d v="2022-02-09T00:00:00"/>
    <n v="26466"/>
    <s v="Private Room"/>
    <s v="Emergency"/>
    <s v="Internal Bleeding"/>
    <n v="48"/>
    <n v="83"/>
    <n v="21280.990802273111"/>
    <n v="5185.0091977268894"/>
    <n v="23"/>
  </r>
  <r>
    <n v="368"/>
    <s v="Katherine Jones"/>
    <n v="30"/>
    <s v="Female"/>
    <s v="Private Insurance"/>
    <n v="38.053548646720202"/>
    <n v="0"/>
    <n v="4"/>
    <x v="260"/>
    <d v="2023-10-16T00:00:00"/>
    <n v="7099"/>
    <s v="Semi-Private Room"/>
    <s v="Orthopedics"/>
    <s v="Arthritis"/>
    <n v="1367"/>
    <n v="156"/>
    <n v="6098.771446138383"/>
    <n v="1000.228553861617"/>
    <n v="14"/>
  </r>
  <r>
    <n v="369"/>
    <s v="James Martin"/>
    <n v="35"/>
    <s v="Male"/>
    <s v="Private Insurance"/>
    <n v="38.527064378788779"/>
    <n v="2"/>
    <n v="10"/>
    <x v="261"/>
    <d v="2022-11-09T00:00:00"/>
    <n v="10285"/>
    <s v="General Ward"/>
    <s v="Emergency"/>
    <s v="Internal Bleeding"/>
    <n v="506"/>
    <n v="79"/>
    <n v="8983.9916712254344"/>
    <n v="1301.0083287745661"/>
    <n v="20"/>
  </r>
  <r>
    <n v="370"/>
    <s v="Amy Johnson"/>
    <n v="39"/>
    <s v="Male"/>
    <s v="Uninsured"/>
    <n v="20.20134421878787"/>
    <n v="4"/>
    <n v="7"/>
    <x v="262"/>
    <d v="2023-11-19T00:00:00"/>
    <n v="15396"/>
    <s v="General Ward"/>
    <s v="Orthopedics"/>
    <s v="Fracture"/>
    <n v="13"/>
    <n v="9"/>
    <n v="12545.67958943815"/>
    <n v="2850.3204105618461"/>
    <n v="21"/>
  </r>
  <r>
    <n v="371"/>
    <s v="Sharon Pearson"/>
    <n v="28"/>
    <s v="Male"/>
    <s v="Uninsured"/>
    <n v="29.38925392773961"/>
    <n v="0"/>
    <n v="7"/>
    <x v="263"/>
    <d v="2022-05-18T00:00:00"/>
    <n v="32367"/>
    <s v="Private Room"/>
    <s v="Emergency"/>
    <s v="Internal Bleeding"/>
    <n v="769"/>
    <n v="99"/>
    <n v="24322.904212655401"/>
    <n v="8044.0957873445986"/>
    <n v="13"/>
  </r>
  <r>
    <n v="372"/>
    <s v="Robert Jones"/>
    <n v="68"/>
    <s v="Female"/>
    <s v="Medicare"/>
    <n v="29.997146167700411"/>
    <n v="5"/>
    <n v="4"/>
    <x v="264"/>
    <d v="2022-08-20T00:00:00"/>
    <n v="8691"/>
    <s v="Semi-Private Room"/>
    <s v="Emergency"/>
    <s v="Internal Bleeding"/>
    <n v="1163"/>
    <n v="5"/>
    <n v="7401.9126946428414"/>
    <n v="1289.087305357159"/>
    <n v="10"/>
  </r>
  <r>
    <n v="373"/>
    <s v="Sandra Paul"/>
    <n v="3"/>
    <s v="Male"/>
    <s v="Uninsured"/>
    <n v="22.938608245566961"/>
    <n v="4"/>
    <n v="4"/>
    <x v="149"/>
    <d v="2022-06-21T00:00:00"/>
    <n v="15451"/>
    <s v="Private Room"/>
    <s v="Orthopedics"/>
    <s v="Fracture"/>
    <n v="219"/>
    <n v="69"/>
    <n v="8877.2559642716005"/>
    <n v="6573.7440357283986"/>
    <n v="9"/>
  </r>
  <r>
    <n v="374"/>
    <s v="John Johnson"/>
    <n v="66"/>
    <s v="Male"/>
    <s v="Private Insurance"/>
    <n v="24.02314049588686"/>
    <n v="3"/>
    <n v="8"/>
    <x v="265"/>
    <d v="2024-12-02T00:00:00"/>
    <n v="26798"/>
    <s v="ICU"/>
    <s v="Neurology"/>
    <s v="Seizures"/>
    <n v="718"/>
    <n v="51"/>
    <n v="19338.042605289578"/>
    <n v="7459.9573947104182"/>
    <n v="11"/>
  </r>
  <r>
    <n v="375"/>
    <s v="David Taylor"/>
    <n v="29"/>
    <s v="Female"/>
    <s v="Uninsured"/>
    <n v="23.31082355089735"/>
    <n v="0"/>
    <n v="5"/>
    <x v="60"/>
    <d v="2022-01-07T00:00:00"/>
    <n v="15920"/>
    <s v="ICU"/>
    <s v="Pediatrics"/>
    <s v="Asthma"/>
    <s v="No Visits"/>
    <n v="42"/>
    <n v="8041.1507176486521"/>
    <n v="7878.8492823513479"/>
    <n v="30"/>
  </r>
  <r>
    <n v="376"/>
    <s v="Michelle Huff"/>
    <n v="23"/>
    <s v="Male"/>
    <s v="Medicaid"/>
    <n v="37.399370172113819"/>
    <n v="4"/>
    <n v="7"/>
    <x v="266"/>
    <d v="2022-12-17T00:00:00"/>
    <n v="6390"/>
    <s v="Semi-Private Room"/>
    <s v="Emergency"/>
    <s v="Severe Trauma"/>
    <n v="625"/>
    <n v="163"/>
    <n v="4567.1490085781943"/>
    <n v="1822.8509914218059"/>
    <n v="13"/>
  </r>
  <r>
    <n v="377"/>
    <s v="Allen Pope"/>
    <n v="14"/>
    <s v="Male"/>
    <s v="Medicare"/>
    <n v="24.72600563344572"/>
    <n v="3"/>
    <n v="8"/>
    <x v="267"/>
    <d v="2022-04-07T00:00:00"/>
    <n v="23207"/>
    <s v="ICU"/>
    <s v="Orthopedics"/>
    <s v="Fracture"/>
    <n v="1222"/>
    <n v="54"/>
    <n v="12241.805606048791"/>
    <n v="10965.194393951209"/>
    <n v="18"/>
  </r>
  <r>
    <n v="378"/>
    <s v="Marcus Collins"/>
    <n v="51"/>
    <s v="Female"/>
    <s v="Uninsured"/>
    <n v="17.20834438667994"/>
    <n v="3"/>
    <n v="3"/>
    <x v="268"/>
    <d v="2022-03-26T00:00:00"/>
    <n v="8456"/>
    <s v="Semi-Private Room"/>
    <s v="Orthopedics"/>
    <s v="Arthritis"/>
    <s v="No Visits"/>
    <n v="39"/>
    <n v="7570.0751855318313"/>
    <n v="885.92481446816873"/>
    <n v="7"/>
  </r>
  <r>
    <n v="379"/>
    <s v="Chloe Carter"/>
    <n v="54"/>
    <s v="Female"/>
    <s v="Medicare"/>
    <n v="32.652786723990033"/>
    <n v="0"/>
    <n v="3"/>
    <x v="176"/>
    <d v="2022-05-16T00:00:00"/>
    <n v="17191"/>
    <s v="ICU"/>
    <s v="Pediatrics"/>
    <s v="Allergies"/>
    <s v="No Visits"/>
    <n v="86"/>
    <n v="13432.938175611551"/>
    <n v="3758.0618243884469"/>
    <n v="23"/>
  </r>
  <r>
    <n v="380"/>
    <s v="Rebecca Garcia"/>
    <n v="43"/>
    <s v="Male"/>
    <s v="Medicare"/>
    <n v="25.7598197551008"/>
    <n v="4"/>
    <n v="2"/>
    <x v="269"/>
    <d v="2022-08-27T00:00:00"/>
    <n v="18206"/>
    <s v="Private Room"/>
    <s v="Pediatrics"/>
    <s v="Allergies"/>
    <n v="878"/>
    <n v="63"/>
    <n v="15112.38720709617"/>
    <n v="3093.6127929038298"/>
    <n v="29"/>
  </r>
  <r>
    <n v="381"/>
    <s v="Beth Farrell"/>
    <n v="48"/>
    <s v="Male"/>
    <s v="Medicaid"/>
    <n v="36.86952701371969"/>
    <n v="5"/>
    <n v="6"/>
    <x v="270"/>
    <d v="2022-09-16T00:00:00"/>
    <n v="3282"/>
    <s v="Semi-Private Room"/>
    <s v="Pediatrics"/>
    <s v="Allergies"/>
    <n v="298"/>
    <n v="123"/>
    <n v="1866.287947695454"/>
    <n v="1415.712052304546"/>
    <n v="5"/>
  </r>
  <r>
    <n v="382"/>
    <s v="Gabrielle Wilson"/>
    <n v="7"/>
    <s v="Male"/>
    <s v="Medicare"/>
    <n v="27.25793374955947"/>
    <n v="2"/>
    <n v="7"/>
    <x v="271"/>
    <d v="2022-12-06T00:00:00"/>
    <n v="12114"/>
    <s v="Private Room"/>
    <s v="Oncology"/>
    <s v="Tumor"/>
    <n v="343"/>
    <n v="191"/>
    <n v="7160.4557787379808"/>
    <n v="4953.5442212620192"/>
    <n v="28"/>
  </r>
  <r>
    <n v="384"/>
    <s v="Stacey Guzman"/>
    <n v="7"/>
    <s v="Male"/>
    <s v="Private Insurance"/>
    <n v="21.180130345576138"/>
    <n v="1"/>
    <n v="9"/>
    <x v="272"/>
    <d v="2022-08-06T00:00:00"/>
    <n v="9012"/>
    <s v="ICU"/>
    <s v="Emergency"/>
    <s v="Severe Trauma"/>
    <s v="No Visits"/>
    <n v="45"/>
    <n v="7134.92379580323"/>
    <n v="1877.07620419677"/>
    <n v="27"/>
  </r>
  <r>
    <n v="386"/>
    <s v="Jennifer Stevens"/>
    <n v="45"/>
    <s v="Female"/>
    <s v="Private Insurance"/>
    <n v="25.21198965083973"/>
    <n v="5"/>
    <n v="10"/>
    <x v="273"/>
    <d v="2022-11-13T00:00:00"/>
    <n v="19521"/>
    <s v="General Ward"/>
    <s v="Emergency"/>
    <s v="Severe Trauma"/>
    <s v="No Visits"/>
    <n v="4"/>
    <n v="15805.384886280701"/>
    <n v="3715.615113719296"/>
    <n v="23"/>
  </r>
  <r>
    <n v="387"/>
    <s v="Terry Porter"/>
    <n v="59"/>
    <s v="Female"/>
    <s v="Medicare"/>
    <n v="30.09078569463647"/>
    <n v="4"/>
    <n v="9"/>
    <x v="26"/>
    <d v="2022-01-29T00:00:00"/>
    <n v="12329"/>
    <s v="General Ward"/>
    <s v="Orthopedics"/>
    <s v="Arthritis"/>
    <n v="407"/>
    <n v="70"/>
    <n v="8805.4493882770275"/>
    <n v="3523.550611722972"/>
    <n v="19"/>
  </r>
  <r>
    <n v="388"/>
    <s v="Robert Smith"/>
    <n v="66"/>
    <s v="Male"/>
    <s v="Medicaid"/>
    <n v="29.985656312153299"/>
    <n v="4"/>
    <n v="7"/>
    <x v="274"/>
    <d v="2024-11-01T00:00:00"/>
    <n v="14124"/>
    <s v="Semi-Private Room"/>
    <s v="Orthopedics"/>
    <s v="Arthritis"/>
    <s v="No Visits"/>
    <n v="25"/>
    <n v="12187.62274587402"/>
    <n v="1936.377254125975"/>
    <n v="9"/>
  </r>
  <r>
    <n v="389"/>
    <s v="Rebecca Johnson"/>
    <n v="44"/>
    <s v="Female"/>
    <s v="Uninsured"/>
    <n v="17.546410614986179"/>
    <n v="3"/>
    <n v="5"/>
    <x v="69"/>
    <d v="2022-11-30T00:00:00"/>
    <n v="18342"/>
    <s v="General Ward"/>
    <s v="Orthopedics"/>
    <s v="Fracture"/>
    <n v="570"/>
    <n v="164"/>
    <n v="14310.288866583071"/>
    <n v="4031.7111334169281"/>
    <n v="7"/>
  </r>
  <r>
    <n v="390"/>
    <s v="Sandra Haley"/>
    <n v="32"/>
    <s v="Female"/>
    <s v="Uninsured"/>
    <n v="20.356431468468411"/>
    <n v="0"/>
    <n v="8"/>
    <x v="275"/>
    <d v="2022-02-04T00:00:00"/>
    <n v="8425"/>
    <s v="Private Room"/>
    <s v="Orthopedics"/>
    <s v="Arthritis"/>
    <n v="710"/>
    <n v="47"/>
    <n v="4340.7723611589436"/>
    <n v="4084.227638841056"/>
    <n v="10"/>
  </r>
  <r>
    <n v="391"/>
    <s v="Teresa Gross"/>
    <n v="48"/>
    <s v="Male"/>
    <s v="Private Insurance"/>
    <n v="17.994543067574039"/>
    <n v="5"/>
    <n v="4"/>
    <x v="175"/>
    <d v="2022-06-20T00:00:00"/>
    <n v="41546"/>
    <s v="Semi-Private Room"/>
    <s v="Oncology"/>
    <s v="Cancer"/>
    <n v="345"/>
    <n v="13"/>
    <n v="29755.38596749998"/>
    <n v="11790.61403250002"/>
    <n v="14"/>
  </r>
  <r>
    <n v="392"/>
    <s v="Daniel Acosta"/>
    <n v="21"/>
    <s v="Female"/>
    <s v="Medicaid"/>
    <n v="20.201588441005899"/>
    <n v="1"/>
    <n v="2"/>
    <x v="276"/>
    <d v="2024-10-28T00:00:00"/>
    <n v="12228"/>
    <s v="Semi-Private Room"/>
    <s v="Emergency"/>
    <s v="Internal Bleeding"/>
    <n v="261"/>
    <n v="47"/>
    <n v="9171.677517940856"/>
    <n v="3056.322482059144"/>
    <n v="10"/>
  </r>
  <r>
    <n v="393"/>
    <s v="Sandra Chen"/>
    <n v="87"/>
    <s v="Male"/>
    <s v="Uninsured"/>
    <n v="29.877461352824771"/>
    <n v="4"/>
    <n v="8"/>
    <x v="277"/>
    <d v="2022-05-01T00:00:00"/>
    <n v="6362"/>
    <s v="Private Room"/>
    <s v="Emergency"/>
    <s v="Severe Trauma"/>
    <n v="776"/>
    <n v="148"/>
    <n v="3562.250238368737"/>
    <n v="2799.749761631263"/>
    <n v="26"/>
  </r>
  <r>
    <n v="394"/>
    <s v="Mrs. Jean Galloway"/>
    <n v="58"/>
    <s v="Female"/>
    <s v="Uninsured"/>
    <n v="30.885552374089581"/>
    <n v="5"/>
    <n v="2"/>
    <x v="278"/>
    <d v="2022-08-04T00:00:00"/>
    <n v="22621"/>
    <s v="General Ward"/>
    <s v="Neurology"/>
    <s v="Seizures"/>
    <n v="1238"/>
    <n v="100"/>
    <n v="13079.34011589635"/>
    <n v="9541.6598841036521"/>
    <n v="14"/>
  </r>
  <r>
    <n v="395"/>
    <s v="Connie Mcdonald"/>
    <n v="24"/>
    <s v="Female"/>
    <s v="Private Insurance"/>
    <n v="33.167321770446911"/>
    <n v="0"/>
    <n v="3"/>
    <x v="279"/>
    <d v="2022-02-17T00:00:00"/>
    <n v="16071"/>
    <s v="General Ward"/>
    <s v="Cardiology"/>
    <s v="Heart Attack (STEMI)"/>
    <n v="109"/>
    <n v="60"/>
    <n v="14284.97562014779"/>
    <n v="1786.024379852211"/>
    <n v="8"/>
  </r>
  <r>
    <n v="396"/>
    <s v="Ashley Wilkerson"/>
    <n v="80"/>
    <s v="Male"/>
    <s v="Uninsured"/>
    <n v="28.485578845908851"/>
    <n v="1"/>
    <n v="1"/>
    <x v="280"/>
    <d v="2023-08-19T00:00:00"/>
    <n v="7772"/>
    <s v="Semi-Private Room"/>
    <s v="Pediatrics"/>
    <s v="Allergies"/>
    <n v="494"/>
    <n v="155"/>
    <n v="4181.8789732369196"/>
    <n v="3590.12102676308"/>
    <n v="12"/>
  </r>
  <r>
    <n v="397"/>
    <s v="Lisa Heath"/>
    <n v="28"/>
    <s v="Female"/>
    <s v="Medicare"/>
    <n v="21.56938731583092"/>
    <n v="4"/>
    <n v="7"/>
    <x v="183"/>
    <d v="2022-10-13T00:00:00"/>
    <n v="40657"/>
    <s v="ICU"/>
    <s v="Neurology"/>
    <s v="Stroke"/>
    <s v="No Visits"/>
    <n v="10"/>
    <n v="34245.926386910964"/>
    <n v="6411.0736130890436"/>
    <n v="10"/>
  </r>
  <r>
    <n v="398"/>
    <s v="Jennifer Castaneda"/>
    <n v="85"/>
    <s v="Male"/>
    <s v="Private Insurance"/>
    <n v="29.54794415027871"/>
    <n v="0"/>
    <n v="3"/>
    <x v="281"/>
    <d v="2023-12-17T00:00:00"/>
    <n v="12558"/>
    <s v="General Ward"/>
    <s v="Orthopedics"/>
    <s v="Fracture"/>
    <n v="304"/>
    <n v="143"/>
    <n v="9619.3382056449609"/>
    <n v="2938.6617943550391"/>
    <n v="8"/>
  </r>
  <r>
    <n v="399"/>
    <s v="Heather Duncan"/>
    <n v="18"/>
    <s v="Male"/>
    <s v="Uninsured"/>
    <n v="17.651455263964539"/>
    <n v="3"/>
    <n v="8"/>
    <x v="282"/>
    <d v="2024-10-06T00:00:00"/>
    <n v="10852"/>
    <s v="Semi-Private Room"/>
    <s v="Orthopedics"/>
    <s v="Fracture"/>
    <n v="186"/>
    <n v="68"/>
    <n v="9241.7161244797189"/>
    <n v="1610.2838755202811"/>
    <n v="23"/>
  </r>
  <r>
    <n v="400"/>
    <s v="Nicole Norris"/>
    <n v="83"/>
    <s v="Male"/>
    <s v="Medicare"/>
    <n v="16.350246706077911"/>
    <n v="4"/>
    <n v="8"/>
    <x v="283"/>
    <d v="2022-07-26T00:00:00"/>
    <n v="21550"/>
    <s v="Semi-Private Room"/>
    <s v="Pediatrics"/>
    <s v="Asthma"/>
    <n v="456"/>
    <n v="66"/>
    <n v="18625.153990555369"/>
    <n v="2924.8460094446309"/>
    <n v="19"/>
  </r>
  <r>
    <n v="401"/>
    <s v="Nathan Ramirez"/>
    <n v="36"/>
    <s v="Female"/>
    <s v="Uninsured"/>
    <n v="31.58016781744811"/>
    <n v="2"/>
    <n v="5"/>
    <x v="144"/>
    <d v="2022-09-28T00:00:00"/>
    <n v="32242"/>
    <s v="General Ward"/>
    <s v="Orthopedics"/>
    <s v="Arthritis"/>
    <n v="378"/>
    <n v="34"/>
    <n v="24268.280143501241"/>
    <n v="7973.7198564987557"/>
    <n v="29"/>
  </r>
  <r>
    <n v="402"/>
    <s v="David Thomas"/>
    <n v="89"/>
    <s v="Male"/>
    <s v="Uninsured"/>
    <n v="33.389375150853283"/>
    <n v="5"/>
    <n v="6"/>
    <x v="284"/>
    <d v="2022-08-12T00:00:00"/>
    <n v="33265"/>
    <s v="Semi-Private Room"/>
    <s v="Cardiology"/>
    <s v="Hypertension"/>
    <n v="1169"/>
    <n v="99"/>
    <n v="22022.79194631497"/>
    <n v="11242.20805368503"/>
    <n v="13"/>
  </r>
  <r>
    <n v="403"/>
    <s v="Nathan Sanders"/>
    <n v="47"/>
    <s v="Male"/>
    <s v="Medicare"/>
    <n v="36.551101699718167"/>
    <n v="1"/>
    <n v="5"/>
    <x v="100"/>
    <d v="2022-07-24T00:00:00"/>
    <n v="13978"/>
    <s v="Private Room"/>
    <s v="Oncology"/>
    <s v="Tumor"/>
    <n v="241"/>
    <n v="116"/>
    <n v="8689.9505747305011"/>
    <n v="5288.0494252694989"/>
    <n v="19"/>
  </r>
  <r>
    <n v="404"/>
    <s v="Maria Johnson"/>
    <n v="53"/>
    <s v="Male"/>
    <s v="Medicaid"/>
    <n v="18.598264649446499"/>
    <n v="0"/>
    <n v="4"/>
    <x v="285"/>
    <d v="2022-10-18T00:00:00"/>
    <n v="5374"/>
    <s v="Semi-Private Room"/>
    <s v="Oncology"/>
    <s v="Tumor"/>
    <n v="338"/>
    <n v="42"/>
    <n v="3630.0469690881941"/>
    <n v="1743.9530309118061"/>
    <n v="30"/>
  </r>
  <r>
    <n v="405"/>
    <s v="Jennifer Morris"/>
    <n v="66"/>
    <s v="Female"/>
    <s v="Private Insurance"/>
    <n v="27.321743439544608"/>
    <n v="5"/>
    <n v="1"/>
    <x v="286"/>
    <d v="2024-03-28T00:00:00"/>
    <n v="15592"/>
    <s v="General Ward"/>
    <s v="Emergency"/>
    <s v="Severe Trauma"/>
    <n v="138"/>
    <n v="28"/>
    <n v="11512.069047668479"/>
    <n v="4079.9309523315242"/>
    <n v="20"/>
  </r>
  <r>
    <n v="406"/>
    <s v="Thomas Powell"/>
    <n v="87"/>
    <s v="Male"/>
    <s v="Private Insurance"/>
    <n v="21.991894248191969"/>
    <n v="0"/>
    <n v="3"/>
    <x v="287"/>
    <d v="2024-04-12T00:00:00"/>
    <n v="12381"/>
    <s v="General Ward"/>
    <s v="Neurology"/>
    <s v="Stroke"/>
    <n v="88"/>
    <n v="122"/>
    <n v="7818.1660634856689"/>
    <n v="4562.8339365143311"/>
    <n v="16"/>
  </r>
  <r>
    <n v="407"/>
    <s v="Richard Cox"/>
    <n v="2"/>
    <s v="Male"/>
    <s v="Medicaid"/>
    <n v="34.460970102852592"/>
    <n v="0"/>
    <n v="5"/>
    <x v="288"/>
    <d v="2024-03-13T00:00:00"/>
    <n v="15967"/>
    <s v="General Ward"/>
    <s v="Cardiology"/>
    <s v="Heart Attack (STEMI)"/>
    <n v="798"/>
    <n v="83"/>
    <n v="12002.422102241209"/>
    <n v="3964.577897758787"/>
    <n v="23"/>
  </r>
  <r>
    <n v="408"/>
    <s v="Tracy Perkins"/>
    <n v="65"/>
    <s v="Male"/>
    <s v="Medicaid"/>
    <n v="16.40636107682564"/>
    <n v="2"/>
    <n v="4"/>
    <x v="91"/>
    <d v="2022-03-12T00:00:00"/>
    <n v="7654"/>
    <s v="ICU"/>
    <s v="Cardiology"/>
    <s v="Hypertension"/>
    <n v="585"/>
    <n v="56"/>
    <n v="4938.5402664159856"/>
    <n v="2715.459733584014"/>
    <n v="30"/>
  </r>
  <r>
    <n v="409"/>
    <s v="Emily Simon"/>
    <n v="77"/>
    <s v="Female"/>
    <s v="Medicaid"/>
    <n v="34.06325384564083"/>
    <n v="0"/>
    <n v="1"/>
    <x v="142"/>
    <d v="2022-03-03T00:00:00"/>
    <n v="10174"/>
    <s v="ICU"/>
    <s v="Oncology"/>
    <s v="Cancer"/>
    <n v="525"/>
    <n v="114"/>
    <n v="7114.062757746472"/>
    <n v="3059.937242253528"/>
    <n v="26"/>
  </r>
  <r>
    <n v="410"/>
    <s v="Stephanie Martinez"/>
    <n v="25"/>
    <s v="Male"/>
    <s v="Medicaid"/>
    <n v="33.103595505603153"/>
    <n v="2"/>
    <n v="1"/>
    <x v="289"/>
    <d v="2022-11-21T00:00:00"/>
    <n v="34290"/>
    <s v="Semi-Private Room"/>
    <s v="Neurology"/>
    <s v="Stroke"/>
    <n v="1278"/>
    <n v="46"/>
    <n v="25260.95718093824"/>
    <n v="9029.042819061764"/>
    <n v="16"/>
  </r>
  <r>
    <n v="411"/>
    <s v="Jason Lin"/>
    <n v="18"/>
    <s v="Male"/>
    <s v="Medicaid"/>
    <n v="35.232458086151922"/>
    <n v="3"/>
    <n v="4"/>
    <x v="290"/>
    <d v="2022-07-05T00:00:00"/>
    <n v="10187"/>
    <s v="Semi-Private Room"/>
    <s v="Emergency"/>
    <s v="Severe Trauma"/>
    <s v="No Visits"/>
    <n v="143"/>
    <n v="6324.942346343234"/>
    <n v="3862.057653656766"/>
    <n v="8"/>
  </r>
  <r>
    <n v="412"/>
    <s v="Kristen Hopkins"/>
    <n v="63"/>
    <s v="Male"/>
    <s v="Medicare"/>
    <n v="35.894513251358781"/>
    <n v="2"/>
    <n v="4"/>
    <x v="291"/>
    <d v="2023-07-06T00:00:00"/>
    <n v="29570"/>
    <s v="Private Room"/>
    <s v="Cardiology"/>
    <s v="Heart Disease"/>
    <n v="120"/>
    <n v="187"/>
    <n v="20791.865174082432"/>
    <n v="8778.1348259175684"/>
    <n v="6"/>
  </r>
  <r>
    <n v="413"/>
    <s v="Philip Gomez"/>
    <n v="19"/>
    <s v="Male"/>
    <s v="Uninsured"/>
    <n v="26.527838736678159"/>
    <n v="4"/>
    <n v="8"/>
    <x v="111"/>
    <d v="2022-10-08T00:00:00"/>
    <n v="10379"/>
    <s v="General Ward"/>
    <s v="Emergency"/>
    <s v="Internal Bleeding"/>
    <n v="387"/>
    <n v="39"/>
    <n v="7973.8178536566857"/>
    <n v="2405.1821463433139"/>
    <n v="7"/>
  </r>
  <r>
    <n v="414"/>
    <s v="Patrick Weber"/>
    <n v="63"/>
    <s v="Female"/>
    <s v="Medicaid"/>
    <n v="29.40205176654203"/>
    <n v="5"/>
    <n v="6"/>
    <x v="200"/>
    <d v="2022-11-03T00:00:00"/>
    <n v="49590"/>
    <s v="Semi-Private Room"/>
    <s v="Oncology"/>
    <s v="Tumor"/>
    <n v="350"/>
    <n v="183"/>
    <n v="29791.980428524359"/>
    <n v="19798.019571475641"/>
    <n v="30"/>
  </r>
  <r>
    <n v="415"/>
    <s v="Paula Lucas"/>
    <n v="59"/>
    <s v="Male"/>
    <s v="Medicare"/>
    <n v="18.983928636395859"/>
    <n v="0"/>
    <n v="5"/>
    <x v="292"/>
    <d v="2022-05-18T00:00:00"/>
    <n v="24863"/>
    <s v="General Ward"/>
    <s v="Cardiology"/>
    <s v="Hypertension"/>
    <s v="No Visits"/>
    <n v="41"/>
    <n v="12542.95249742433"/>
    <n v="12320.04750257567"/>
    <n v="30"/>
  </r>
  <r>
    <n v="417"/>
    <s v="Autumn Vasquez"/>
    <n v="35"/>
    <s v="Male"/>
    <s v="Medicaid"/>
    <n v="18.21526302900546"/>
    <n v="5"/>
    <n v="10"/>
    <x v="293"/>
    <d v="2024-09-10T00:00:00"/>
    <n v="10735"/>
    <s v="Private Room"/>
    <s v="Cardiology"/>
    <s v="Heart Attack (STEMI)"/>
    <n v="157"/>
    <n v="111"/>
    <n v="7408.1249860522112"/>
    <n v="3326.8750139477888"/>
    <n v="21"/>
  </r>
  <r>
    <n v="418"/>
    <s v="Jennifer Stokes"/>
    <n v="29"/>
    <s v="Male"/>
    <s v="Medicare"/>
    <n v="21.54160795363148"/>
    <n v="4"/>
    <n v="7"/>
    <x v="294"/>
    <d v="2022-01-17T00:00:00"/>
    <n v="33302"/>
    <s v="General Ward"/>
    <s v="Orthopedics"/>
    <s v="Arthritis"/>
    <n v="52"/>
    <n v="139"/>
    <n v="19509.5803610113"/>
    <n v="13792.4196389887"/>
    <n v="26"/>
  </r>
  <r>
    <n v="419"/>
    <s v="Vickie Martinez"/>
    <n v="60"/>
    <s v="Female"/>
    <s v="Private Insurance"/>
    <n v="19.610694742883961"/>
    <n v="2"/>
    <n v="3"/>
    <x v="220"/>
    <d v="2023-02-26T00:00:00"/>
    <n v="9029"/>
    <s v="General Ward"/>
    <s v="Orthopedics"/>
    <s v="Arthritis"/>
    <n v="1057"/>
    <n v="32"/>
    <n v="7551.6263817739446"/>
    <n v="1477.373618226055"/>
    <n v="6"/>
  </r>
  <r>
    <n v="420"/>
    <s v="Lisa Gonzalez"/>
    <n v="75"/>
    <s v="Male"/>
    <s v="Medicaid"/>
    <n v="26.032118382889319"/>
    <n v="3"/>
    <n v="8"/>
    <x v="256"/>
    <d v="2023-06-22T00:00:00"/>
    <n v="11788"/>
    <s v="General Ward"/>
    <s v="Orthopedics"/>
    <s v="Fracture"/>
    <n v="427"/>
    <n v="48"/>
    <n v="9200.3463688260126"/>
    <n v="2587.6536311739869"/>
    <n v="5"/>
  </r>
  <r>
    <n v="421"/>
    <s v="Jason Perry"/>
    <n v="53"/>
    <s v="Female"/>
    <s v="Uninsured"/>
    <n v="21.41188622375428"/>
    <n v="0"/>
    <n v="9"/>
    <x v="162"/>
    <d v="2022-03-02T00:00:00"/>
    <n v="3318"/>
    <s v="General Ward"/>
    <s v="Oncology"/>
    <s v="Cancer"/>
    <n v="755"/>
    <n v="147"/>
    <n v="2356.0036765090772"/>
    <n v="961.99632349092326"/>
    <n v="22"/>
  </r>
  <r>
    <n v="423"/>
    <s v="Eric Keller"/>
    <n v="47"/>
    <s v="Male"/>
    <s v="Private Insurance"/>
    <n v="33.659027329824333"/>
    <n v="0"/>
    <n v="2"/>
    <x v="295"/>
    <d v="2023-03-09T00:00:00"/>
    <n v="17182"/>
    <s v="Private Room"/>
    <s v="Emergency"/>
    <s v="Severe Trauma"/>
    <n v="448"/>
    <n v="126"/>
    <n v="11946.59849618226"/>
    <n v="5235.4015038177386"/>
    <n v="15"/>
  </r>
  <r>
    <n v="424"/>
    <s v="Emma Bolton"/>
    <n v="28"/>
    <s v="Male"/>
    <s v="Uninsured"/>
    <n v="28.542910911841702"/>
    <n v="1"/>
    <n v="6"/>
    <x v="17"/>
    <d v="2022-02-01T00:00:00"/>
    <n v="5096"/>
    <s v="Private Room"/>
    <s v="Oncology"/>
    <s v="Tumor"/>
    <s v="No Visits"/>
    <n v="14"/>
    <n v="3897.2770866898281"/>
    <n v="1198.7229133101721"/>
    <n v="15"/>
  </r>
  <r>
    <n v="426"/>
    <s v="Amy Cooper"/>
    <n v="80"/>
    <s v="Male"/>
    <s v="Medicaid"/>
    <n v="38.717530972313597"/>
    <n v="3"/>
    <n v="2"/>
    <x v="296"/>
    <d v="2023-07-29T00:00:00"/>
    <n v="10944"/>
    <s v="General Ward"/>
    <s v="Emergency"/>
    <s v="Severe Trauma"/>
    <n v="784"/>
    <n v="159"/>
    <n v="6525.9804750701469"/>
    <n v="4418.0195249298531"/>
    <n v="18"/>
  </r>
  <r>
    <n v="428"/>
    <s v="Dakota Allen"/>
    <n v="55"/>
    <s v="Female"/>
    <s v="Medicaid"/>
    <n v="26.953945227029379"/>
    <n v="0"/>
    <n v="8"/>
    <x v="86"/>
    <d v="2023-06-02T00:00:00"/>
    <n v="32317"/>
    <s v="General Ward"/>
    <s v="Cardiology"/>
    <s v="Hypertension"/>
    <n v="1417"/>
    <n v="67"/>
    <n v="20654.869874299049"/>
    <n v="11662.130125700951"/>
    <n v="24"/>
  </r>
  <r>
    <n v="430"/>
    <s v="Stephen Hughes"/>
    <n v="33"/>
    <s v="Female"/>
    <s v="Medicaid"/>
    <n v="23.517693857744259"/>
    <n v="0"/>
    <n v="2"/>
    <x v="297"/>
    <d v="2022-03-21T00:00:00"/>
    <n v="8805"/>
    <s v="Semi-Private Room"/>
    <s v="Pediatrics"/>
    <s v="Asthma"/>
    <n v="471"/>
    <n v="59"/>
    <n v="5597.5501769704097"/>
    <n v="3207.4498230295899"/>
    <n v="20"/>
  </r>
  <r>
    <n v="431"/>
    <s v="Robert Bray"/>
    <n v="11"/>
    <s v="Male"/>
    <s v="Private Insurance"/>
    <n v="27.202225464273411"/>
    <n v="2"/>
    <n v="10"/>
    <x v="298"/>
    <d v="2023-09-22T00:00:00"/>
    <n v="31467"/>
    <s v="Private Room"/>
    <s v="Emergency"/>
    <s v="Internal Bleeding"/>
    <n v="385"/>
    <n v="124"/>
    <n v="17468.06749626973"/>
    <n v="13998.93250373027"/>
    <n v="6"/>
  </r>
  <r>
    <n v="432"/>
    <s v="Chase Goodwin"/>
    <n v="84"/>
    <s v="Female"/>
    <s v="Uninsured"/>
    <n v="33.510029828779302"/>
    <n v="0"/>
    <n v="3"/>
    <x v="30"/>
    <d v="2022-02-18T00:00:00"/>
    <n v="8694"/>
    <s v="Semi-Private Room"/>
    <s v="Emergency"/>
    <s v="Severe Trauma"/>
    <n v="945"/>
    <n v="80"/>
    <n v="5144.7147527252682"/>
    <n v="3549.2852472747318"/>
    <n v="5"/>
  </r>
  <r>
    <n v="433"/>
    <s v="Patricia Mejia"/>
    <n v="28"/>
    <s v="Female"/>
    <s v="Private Insurance"/>
    <n v="24.013881522286059"/>
    <n v="2"/>
    <n v="10"/>
    <x v="299"/>
    <d v="2023-01-04T00:00:00"/>
    <n v="17328"/>
    <s v="Semi-Private Room"/>
    <s v="Oncology"/>
    <s v="Cancer"/>
    <n v="125"/>
    <n v="10"/>
    <n v="10048.74046602331"/>
    <n v="7279.2595339766895"/>
    <n v="10"/>
  </r>
  <r>
    <n v="434"/>
    <s v="David Davis"/>
    <n v="88"/>
    <s v="Male"/>
    <s v="Medicaid"/>
    <n v="32.39150892334326"/>
    <n v="1"/>
    <n v="4"/>
    <x v="300"/>
    <d v="2023-04-09T00:00:00"/>
    <n v="6459"/>
    <s v="Semi-Private Room"/>
    <s v="Cardiology"/>
    <s v="Heart Disease"/>
    <n v="503"/>
    <n v="90"/>
    <n v="4942.7444691452847"/>
    <n v="1516.2555308547151"/>
    <n v="12"/>
  </r>
  <r>
    <n v="435"/>
    <s v="Michael Doyle"/>
    <n v="68"/>
    <s v="Female"/>
    <s v="Medicaid"/>
    <n v="24.93278790567603"/>
    <n v="3"/>
    <n v="2"/>
    <x v="110"/>
    <d v="2022-06-26T00:00:00"/>
    <n v="25579"/>
    <s v="General Ward"/>
    <s v="Oncology"/>
    <s v="Cancer"/>
    <n v="226"/>
    <n v="71"/>
    <n v="17137.65922728779"/>
    <n v="8441.3407727122067"/>
    <n v="18"/>
  </r>
  <r>
    <n v="438"/>
    <s v="Rebecca Fernandez"/>
    <n v="13"/>
    <s v="Female"/>
    <s v="Medicare"/>
    <n v="34.005554321786597"/>
    <n v="4"/>
    <n v="1"/>
    <x v="301"/>
    <d v="2023-09-15T00:00:00"/>
    <n v="13103"/>
    <s v="ICU"/>
    <s v="Pediatrics"/>
    <s v="Allergies"/>
    <s v="No Visits"/>
    <n v="21"/>
    <n v="7358.6519603048264"/>
    <n v="5744.3480396951736"/>
    <n v="24"/>
  </r>
  <r>
    <n v="439"/>
    <s v="Glenda Cruz"/>
    <n v="85"/>
    <s v="Male"/>
    <s v="Medicaid"/>
    <n v="17.438835840754692"/>
    <n v="5"/>
    <n v="10"/>
    <x v="302"/>
    <d v="2023-06-19T00:00:00"/>
    <n v="5957"/>
    <s v="Semi-Private Room"/>
    <s v="Emergency"/>
    <s v="Severe Trauma"/>
    <s v="No Visits"/>
    <n v="178"/>
    <n v="3799.4619744126339"/>
    <n v="2157.5380255873661"/>
    <n v="21"/>
  </r>
  <r>
    <n v="440"/>
    <s v="Monica White"/>
    <n v="68"/>
    <s v="Male"/>
    <s v="Medicaid"/>
    <n v="35.736565798000328"/>
    <n v="4"/>
    <n v="8"/>
    <x v="103"/>
    <d v="2022-03-01T00:00:00"/>
    <n v="11904"/>
    <s v="Private Room"/>
    <s v="Neurology"/>
    <s v="Stroke"/>
    <n v="819"/>
    <n v="107"/>
    <n v="6164.5083368566429"/>
    <n v="5739.4916631433571"/>
    <n v="24"/>
  </r>
  <r>
    <n v="441"/>
    <s v="Lisa Park"/>
    <n v="45"/>
    <s v="Female"/>
    <s v="Medicaid"/>
    <n v="18.107377879434321"/>
    <n v="4"/>
    <n v="5"/>
    <x v="303"/>
    <d v="2022-08-31T00:00:00"/>
    <n v="30143"/>
    <s v="Private Room"/>
    <s v="Orthopedics"/>
    <s v="Arthritis"/>
    <n v="517"/>
    <n v="137"/>
    <n v="25982.637688603529"/>
    <n v="4160.3623113964713"/>
    <n v="30"/>
  </r>
  <r>
    <n v="442"/>
    <s v="Rebecca Ortiz"/>
    <n v="7"/>
    <s v="Female"/>
    <s v="Private Insurance"/>
    <n v="17.350647089110531"/>
    <n v="2"/>
    <n v="9"/>
    <x v="304"/>
    <d v="2022-05-09T00:00:00"/>
    <n v="8556"/>
    <s v="ICU"/>
    <s v="Emergency"/>
    <s v="Internal Bleeding"/>
    <n v="280"/>
    <n v="195"/>
    <n v="7406.1480275681824"/>
    <n v="1149.851972431818"/>
    <n v="11"/>
  </r>
  <r>
    <n v="443"/>
    <s v="Jodi Miles"/>
    <n v="3"/>
    <s v="Male"/>
    <s v="Private Insurance"/>
    <n v="28.956804862816451"/>
    <n v="0"/>
    <n v="10"/>
    <x v="285"/>
    <d v="2022-10-06T00:00:00"/>
    <n v="20514"/>
    <s v="General Ward"/>
    <s v="Oncology"/>
    <s v="Tumor"/>
    <s v="No Visits"/>
    <n v="84"/>
    <n v="16554.61147738796"/>
    <n v="3959.3885226120442"/>
    <n v="16"/>
  </r>
  <r>
    <n v="444"/>
    <s v="Sandra Johnson"/>
    <n v="20"/>
    <s v="Female"/>
    <s v="Uninsured"/>
    <n v="39.698488678352888"/>
    <n v="0"/>
    <n v="1"/>
    <x v="99"/>
    <d v="2022-02-09T00:00:00"/>
    <n v="17811"/>
    <s v="Private Room"/>
    <s v="Emergency"/>
    <s v="Severe Trauma"/>
    <n v="614"/>
    <n v="89"/>
    <n v="10232.373751184459"/>
    <n v="7578.6262488155444"/>
    <n v="7"/>
  </r>
  <r>
    <n v="445"/>
    <s v="Catherine Cross"/>
    <n v="57"/>
    <s v="Male"/>
    <s v="Private Insurance"/>
    <n v="15.48922796257026"/>
    <n v="2"/>
    <n v="7"/>
    <x v="155"/>
    <d v="2022-06-08T00:00:00"/>
    <n v="45721"/>
    <s v="Semi-Private Room"/>
    <s v="Neurology"/>
    <s v="Stroke"/>
    <s v="No Visits"/>
    <n v="9"/>
    <n v="38294.117735456857"/>
    <n v="7426.8822645431428"/>
    <n v="21"/>
  </r>
  <r>
    <n v="446"/>
    <s v="Janet Peters"/>
    <n v="69"/>
    <s v="Female"/>
    <s v="Medicaid"/>
    <n v="29.195162025404741"/>
    <n v="3"/>
    <n v="3"/>
    <x v="153"/>
    <d v="2022-01-17T00:00:00"/>
    <n v="5957"/>
    <s v="General Ward"/>
    <s v="Emergency"/>
    <s v="Severe Trauma"/>
    <n v="394"/>
    <n v="121"/>
    <n v="5010.8361648664604"/>
    <n v="946.16383513354049"/>
    <n v="20"/>
  </r>
  <r>
    <n v="447"/>
    <s v="Gabriel Singh"/>
    <n v="25"/>
    <s v="Female"/>
    <s v="Medicaid"/>
    <n v="27.952098542365949"/>
    <n v="0"/>
    <n v="7"/>
    <x v="305"/>
    <d v="2023-12-11T00:00:00"/>
    <n v="39397"/>
    <s v="Private Room"/>
    <s v="Cardiology"/>
    <s v="Heart Disease"/>
    <n v="341"/>
    <n v="24"/>
    <n v="30689.247057126398"/>
    <n v="8707.7529428735979"/>
    <n v="17"/>
  </r>
  <r>
    <n v="448"/>
    <s v="Laura Banks"/>
    <n v="44"/>
    <s v="Male"/>
    <s v="Medicare"/>
    <n v="36.027103802984911"/>
    <n v="3"/>
    <n v="5"/>
    <x v="184"/>
    <d v="2022-03-08T00:00:00"/>
    <n v="13515"/>
    <s v="Semi-Private Room"/>
    <s v="Cardiology"/>
    <s v="Heart Disease"/>
    <n v="888"/>
    <n v="7"/>
    <n v="10992.68840131401"/>
    <n v="2522.3115986859921"/>
    <n v="20"/>
  </r>
  <r>
    <n v="449"/>
    <s v="Christine Simpson"/>
    <n v="6"/>
    <s v="Male"/>
    <s v="Uninsured"/>
    <n v="19.468654980598419"/>
    <n v="5"/>
    <n v="9"/>
    <x v="237"/>
    <d v="2022-04-12T00:00:00"/>
    <n v="20329"/>
    <s v="General Ward"/>
    <s v="Pediatrics"/>
    <s v="Asthma"/>
    <n v="370"/>
    <n v="25"/>
    <n v="13355.55494280052"/>
    <n v="6973.4450571994839"/>
    <n v="9"/>
  </r>
  <r>
    <n v="450"/>
    <s v="Ashley Rogers"/>
    <n v="64"/>
    <s v="Female"/>
    <s v="Private Insurance"/>
    <n v="37.182406689428319"/>
    <n v="3"/>
    <n v="4"/>
    <x v="306"/>
    <d v="2023-05-15T00:00:00"/>
    <n v="7761"/>
    <s v="Private Room"/>
    <s v="Cardiology"/>
    <s v="Heart Disease"/>
    <n v="1218"/>
    <n v="59"/>
    <n v="6263.2211027671037"/>
    <n v="1497.778897232896"/>
    <n v="20"/>
  </r>
  <r>
    <n v="451"/>
    <s v="Randy Byrd"/>
    <n v="85"/>
    <s v="Female"/>
    <s v="Uninsured"/>
    <n v="19.142227541546951"/>
    <n v="0"/>
    <n v="1"/>
    <x v="234"/>
    <d v="2022-04-28T00:00:00"/>
    <n v="47121"/>
    <s v="ICU"/>
    <s v="Pediatrics"/>
    <s v="Allergies"/>
    <n v="124"/>
    <n v="29"/>
    <n v="27851.491177632401"/>
    <n v="19269.508822367599"/>
    <n v="16"/>
  </r>
  <r>
    <n v="452"/>
    <s v="Lisa Martinez"/>
    <n v="68"/>
    <s v="Female"/>
    <s v="Medicaid"/>
    <n v="30.743098486928591"/>
    <n v="2"/>
    <n v="1"/>
    <x v="307"/>
    <d v="2022-03-24T00:00:00"/>
    <n v="16408"/>
    <s v="ICU"/>
    <s v="Neurology"/>
    <s v="Stroke"/>
    <n v="561"/>
    <n v="196"/>
    <n v="13918.612652492349"/>
    <n v="2489.3873475076471"/>
    <n v="20"/>
  </r>
  <r>
    <n v="453"/>
    <s v="William Dixon"/>
    <n v="51"/>
    <s v="Male"/>
    <s v="Uninsured"/>
    <n v="31.976056839422721"/>
    <n v="1"/>
    <n v="3"/>
    <x v="308"/>
    <d v="2024-06-26T00:00:00"/>
    <n v="26085"/>
    <s v="ICU"/>
    <s v="Emergency"/>
    <s v="Internal Bleeding"/>
    <n v="1139"/>
    <n v="55"/>
    <n v="21183.140741077259"/>
    <n v="4901.8592589227374"/>
    <n v="6"/>
  </r>
  <r>
    <n v="454"/>
    <s v="Robert Lutz"/>
    <n v="85"/>
    <s v="Male"/>
    <s v="Medicare"/>
    <n v="27.60603029907919"/>
    <n v="3"/>
    <n v="9"/>
    <x v="309"/>
    <d v="2022-09-13T00:00:00"/>
    <n v="23768"/>
    <s v="General Ward"/>
    <s v="Pediatrics"/>
    <s v="Asthma"/>
    <n v="1391"/>
    <n v="33"/>
    <n v="13026.236444528729"/>
    <n v="10741.763555471271"/>
    <n v="12"/>
  </r>
  <r>
    <n v="455"/>
    <s v="Ryan Gray"/>
    <n v="63"/>
    <s v="Female"/>
    <s v="Uninsured"/>
    <n v="37.069306423788497"/>
    <n v="0"/>
    <n v="2"/>
    <x v="159"/>
    <d v="2022-11-24T00:00:00"/>
    <n v="18230"/>
    <s v="Semi-Private Room"/>
    <s v="Pediatrics"/>
    <s v="Allergies"/>
    <n v="371"/>
    <n v="137"/>
    <n v="12337.544478182301"/>
    <n v="5892.4555218177047"/>
    <n v="30"/>
  </r>
  <r>
    <n v="456"/>
    <s v="Jose George"/>
    <n v="77"/>
    <s v="Female"/>
    <s v="Medicare"/>
    <n v="21.822198895785181"/>
    <n v="5"/>
    <n v="8"/>
    <x v="310"/>
    <d v="2022-12-05T00:00:00"/>
    <n v="34043"/>
    <s v="Private Room"/>
    <s v="Neurology"/>
    <s v="Stroke"/>
    <n v="431"/>
    <n v="26"/>
    <n v="26387.991350490731"/>
    <n v="7655.0086495092728"/>
    <n v="5"/>
  </r>
  <r>
    <n v="457"/>
    <s v="Eric Lewis"/>
    <n v="62"/>
    <s v="Male"/>
    <s v="Medicaid"/>
    <n v="38.234452338520747"/>
    <n v="3"/>
    <n v="2"/>
    <x v="219"/>
    <d v="2022-09-03T00:00:00"/>
    <n v="18155"/>
    <s v="ICU"/>
    <s v="Neurology"/>
    <s v="Seizures"/>
    <n v="364"/>
    <n v="21"/>
    <n v="10159.235605959961"/>
    <n v="7995.764394040043"/>
    <n v="24"/>
  </r>
  <r>
    <n v="458"/>
    <s v="Lisa Watkins"/>
    <n v="11"/>
    <s v="Male"/>
    <s v="Uninsured"/>
    <n v="27.472084628113318"/>
    <n v="0"/>
    <n v="9"/>
    <x v="88"/>
    <d v="2022-06-27T00:00:00"/>
    <n v="23857"/>
    <s v="Private Room"/>
    <s v="Orthopedics"/>
    <s v="Arthritis"/>
    <n v="1067"/>
    <n v="45"/>
    <n v="17785.13909205528"/>
    <n v="6071.860907944716"/>
    <n v="27"/>
  </r>
  <r>
    <n v="459"/>
    <s v="William Long"/>
    <n v="35"/>
    <s v="Female"/>
    <s v="Medicare"/>
    <n v="23.424203466955689"/>
    <n v="0"/>
    <n v="6"/>
    <x v="268"/>
    <d v="2022-03-29T00:00:00"/>
    <n v="8309"/>
    <s v="General Ward"/>
    <s v="Oncology"/>
    <s v="Cancer"/>
    <s v="No Visits"/>
    <n v="198"/>
    <n v="4685.0895964174933"/>
    <n v="3623.9104035825071"/>
    <n v="26"/>
  </r>
  <r>
    <n v="460"/>
    <s v="Megan Beasley"/>
    <n v="63"/>
    <s v="Female"/>
    <s v="Medicare"/>
    <n v="39.479575063842873"/>
    <n v="4"/>
    <n v="4"/>
    <x v="311"/>
    <d v="2022-10-25T00:00:00"/>
    <n v="6116"/>
    <s v="ICU"/>
    <s v="Neurology"/>
    <s v="Seizures"/>
    <n v="439"/>
    <n v="72"/>
    <n v="4822.3751884004942"/>
    <n v="1293.6248115995061"/>
    <n v="27"/>
  </r>
  <r>
    <n v="461"/>
    <s v="Karen Guerrero"/>
    <n v="55"/>
    <s v="Female"/>
    <s v="Medicare"/>
    <n v="38.438923844068768"/>
    <n v="3"/>
    <n v="7"/>
    <x v="312"/>
    <d v="2023-03-22T00:00:00"/>
    <n v="11092"/>
    <s v="Private Room"/>
    <s v="Emergency"/>
    <s v="Severe Trauma"/>
    <n v="709"/>
    <n v="36"/>
    <n v="9980.5260330711317"/>
    <n v="1111.4739669288681"/>
    <n v="25"/>
  </r>
  <r>
    <n v="462"/>
    <s v="Mr. Kevin Norman MD"/>
    <n v="20"/>
    <s v="Female"/>
    <s v="Medicaid"/>
    <n v="28.862141984868089"/>
    <n v="2"/>
    <n v="3"/>
    <x v="313"/>
    <d v="2022-02-18T00:00:00"/>
    <n v="6107"/>
    <s v="ICU"/>
    <s v="Orthopedics"/>
    <s v="Fracture"/>
    <s v="No Visits"/>
    <n v="75"/>
    <n v="5310.7709160476297"/>
    <n v="796.22908395237027"/>
    <n v="10"/>
  </r>
  <r>
    <n v="463"/>
    <s v="Drew Martin"/>
    <n v="87"/>
    <s v="Female"/>
    <s v="Uninsured"/>
    <n v="24.95122944932082"/>
    <n v="0"/>
    <n v="4"/>
    <x v="26"/>
    <d v="2022-02-04T00:00:00"/>
    <n v="36116"/>
    <s v="Semi-Private Room"/>
    <s v="Neurology"/>
    <s v="Seizures"/>
    <n v="593"/>
    <n v="156"/>
    <n v="21407.774700771399"/>
    <n v="14708.225299228599"/>
    <n v="14"/>
  </r>
  <r>
    <n v="464"/>
    <s v="Maria Schmitt"/>
    <n v="63"/>
    <s v="Male"/>
    <s v="Uninsured"/>
    <n v="16.640772488269238"/>
    <n v="2"/>
    <n v="3"/>
    <x v="314"/>
    <d v="2022-08-14T00:00:00"/>
    <n v="16474"/>
    <s v="General Ward"/>
    <s v="Pediatrics"/>
    <s v="Allergies"/>
    <n v="793"/>
    <n v="9"/>
    <n v="12679.564498352969"/>
    <n v="3794.435501647029"/>
    <n v="21"/>
  </r>
  <r>
    <n v="465"/>
    <s v="Kyle Ramirez"/>
    <n v="50"/>
    <s v="Female"/>
    <s v="Private Insurance"/>
    <n v="16.580573721147289"/>
    <n v="1"/>
    <n v="3"/>
    <x v="315"/>
    <d v="2024-09-15T00:00:00"/>
    <n v="16822"/>
    <s v="ICU"/>
    <s v="Emergency"/>
    <s v="Severe Trauma"/>
    <s v="No Visits"/>
    <n v="74"/>
    <n v="11110.55530976841"/>
    <n v="5711.444690231594"/>
    <n v="8"/>
  </r>
  <r>
    <n v="466"/>
    <s v="Kristen Liu"/>
    <n v="58"/>
    <s v="Female"/>
    <s v="Medicare"/>
    <n v="15.015906174812249"/>
    <n v="0"/>
    <n v="7"/>
    <x v="316"/>
    <d v="2022-02-09T00:00:00"/>
    <n v="4812"/>
    <s v="ICU"/>
    <s v="Emergency"/>
    <s v="Severe Trauma"/>
    <n v="176"/>
    <n v="141"/>
    <n v="2556.126377275481"/>
    <n v="2255.873622724519"/>
    <n v="7"/>
  </r>
  <r>
    <n v="467"/>
    <s v="Daniel Rosario"/>
    <n v="43"/>
    <s v="Male"/>
    <s v="Medicare"/>
    <n v="36.174397694794528"/>
    <n v="2"/>
    <n v="3"/>
    <x v="317"/>
    <d v="2024-02-28T00:00:00"/>
    <n v="6870"/>
    <s v="ICU"/>
    <s v="Oncology"/>
    <s v="Tumor"/>
    <n v="665"/>
    <n v="49"/>
    <n v="5732.7280892721319"/>
    <n v="1137.2719107278681"/>
    <n v="22"/>
  </r>
  <r>
    <n v="468"/>
    <s v="Joshua Cox"/>
    <n v="8"/>
    <s v="Female"/>
    <s v="Uninsured"/>
    <n v="25.504872954946151"/>
    <n v="0"/>
    <n v="3"/>
    <x v="134"/>
    <d v="2022-04-23T00:00:00"/>
    <n v="49531"/>
    <s v="General Ward"/>
    <s v="Orthopedics"/>
    <s v="Arthritis"/>
    <n v="1438"/>
    <n v="128"/>
    <n v="35374.970403205298"/>
    <n v="14156.0295967947"/>
    <n v="15"/>
  </r>
  <r>
    <n v="469"/>
    <s v="Justin Andrade"/>
    <n v="28"/>
    <s v="Female"/>
    <s v="Uninsured"/>
    <n v="36.10346382166135"/>
    <n v="5"/>
    <n v="6"/>
    <x v="318"/>
    <d v="2023-09-11T00:00:00"/>
    <n v="16117"/>
    <s v="Semi-Private Room"/>
    <s v="Cardiology"/>
    <s v="Hypertension"/>
    <s v="No Visits"/>
    <n v="180"/>
    <n v="14308.6857890517"/>
    <n v="1808.3142109482981"/>
    <n v="17"/>
  </r>
  <r>
    <n v="470"/>
    <s v="James Nelson"/>
    <n v="20"/>
    <s v="Male"/>
    <s v="Private Insurance"/>
    <n v="18.042945305696659"/>
    <n v="5"/>
    <n v="2"/>
    <x v="319"/>
    <d v="2022-05-15T00:00:00"/>
    <n v="12300"/>
    <s v="Private Room"/>
    <s v="Oncology"/>
    <s v="Tumor"/>
    <n v="582"/>
    <n v="51"/>
    <n v="10293.602754539321"/>
    <n v="2006.397245460681"/>
    <n v="11"/>
  </r>
  <r>
    <n v="471"/>
    <s v="Diana Garcia"/>
    <n v="77"/>
    <s v="Female"/>
    <s v="Medicaid"/>
    <n v="24.343785931788439"/>
    <n v="0"/>
    <n v="9"/>
    <x v="277"/>
    <d v="2022-04-23T00:00:00"/>
    <n v="42420"/>
    <s v="Semi-Private Room"/>
    <s v="Orthopedics"/>
    <s v="Arthritis"/>
    <n v="485"/>
    <n v="5"/>
    <n v="35976.93678591487"/>
    <n v="6443.0632140851303"/>
    <n v="10"/>
  </r>
  <r>
    <n v="473"/>
    <s v="Deanna Stewart"/>
    <n v="88"/>
    <s v="Male"/>
    <s v="Private Insurance"/>
    <n v="21.21021050200541"/>
    <n v="5"/>
    <n v="6"/>
    <x v="320"/>
    <d v="2023-04-26T00:00:00"/>
    <n v="9964"/>
    <s v="Semi-Private Room"/>
    <s v="Orthopedics"/>
    <s v="Fracture"/>
    <n v="1127"/>
    <n v="50"/>
    <n v="8942.3926839639917"/>
    <n v="1021.607316036008"/>
    <n v="21"/>
  </r>
  <r>
    <n v="474"/>
    <s v="Scott Brooks"/>
    <n v="40"/>
    <s v="Male"/>
    <s v="Medicaid"/>
    <n v="30.808420173276769"/>
    <n v="3"/>
    <n v="9"/>
    <x v="321"/>
    <d v="2022-09-24T00:00:00"/>
    <n v="32398"/>
    <s v="Private Room"/>
    <s v="Emergency"/>
    <s v="Severe Trauma"/>
    <s v="No Visits"/>
    <n v="75"/>
    <n v="29088.791640560361"/>
    <n v="3309.2083594396431"/>
    <n v="10"/>
  </r>
  <r>
    <n v="475"/>
    <s v="Shelby Stewart"/>
    <n v="42"/>
    <s v="Female"/>
    <s v="Medicaid"/>
    <n v="31.75204465103036"/>
    <n v="1"/>
    <n v="2"/>
    <x v="173"/>
    <d v="2022-06-03T00:00:00"/>
    <n v="11272"/>
    <s v="Private Room"/>
    <s v="Orthopedics"/>
    <s v="Fracture"/>
    <n v="272"/>
    <n v="142"/>
    <n v="7301.563207184633"/>
    <n v="3970.436792815367"/>
    <n v="18"/>
  </r>
  <r>
    <n v="476"/>
    <s v="Sue Clark"/>
    <n v="71"/>
    <s v="Male"/>
    <s v="Private Insurance"/>
    <n v="39.842106569406347"/>
    <n v="0"/>
    <n v="10"/>
    <x v="322"/>
    <d v="2022-12-08T00:00:00"/>
    <n v="9460"/>
    <s v="ICU"/>
    <s v="Oncology"/>
    <s v="Tumor"/>
    <n v="1198"/>
    <n v="55"/>
    <n v="7655.8958855302099"/>
    <n v="1804.1041144697899"/>
    <n v="6"/>
  </r>
  <r>
    <n v="477"/>
    <s v="Jacob Holder"/>
    <n v="58"/>
    <s v="Female"/>
    <s v="Private Insurance"/>
    <n v="32.566204143628532"/>
    <n v="2"/>
    <n v="8"/>
    <x v="323"/>
    <d v="2022-10-29T00:00:00"/>
    <n v="13781"/>
    <s v="Semi-Private Room"/>
    <s v="Oncology"/>
    <s v="Cancer"/>
    <n v="18"/>
    <n v="145"/>
    <n v="12233.964968449131"/>
    <n v="1547.0350315508681"/>
    <n v="24"/>
  </r>
  <r>
    <n v="478"/>
    <s v="Martha Murphy"/>
    <n v="90"/>
    <s v="Male"/>
    <s v="Medicare"/>
    <n v="38.345627223283543"/>
    <n v="4"/>
    <n v="9"/>
    <x v="176"/>
    <d v="2022-05-19T00:00:00"/>
    <n v="3287"/>
    <s v="Private Room"/>
    <s v="Oncology"/>
    <s v="Tumor"/>
    <n v="1118"/>
    <n v="104"/>
    <n v="2284.702728992077"/>
    <n v="1002.297271007923"/>
    <n v="15"/>
  </r>
  <r>
    <n v="479"/>
    <s v="Jerry Blake"/>
    <n v="71"/>
    <s v="Male"/>
    <s v="Medicaid"/>
    <n v="33.029232373058598"/>
    <n v="2"/>
    <n v="8"/>
    <x v="91"/>
    <d v="2022-03-11T00:00:00"/>
    <n v="23567"/>
    <s v="ICU"/>
    <s v="Cardiology"/>
    <s v="Hypertension"/>
    <n v="1317"/>
    <n v="163"/>
    <n v="15430.044115438281"/>
    <n v="8136.9558845617184"/>
    <n v="13"/>
  </r>
  <r>
    <n v="480"/>
    <s v="Paul Carpenter"/>
    <n v="61"/>
    <s v="Male"/>
    <s v="Uninsured"/>
    <n v="22.080845525137821"/>
    <n v="4"/>
    <n v="1"/>
    <x v="324"/>
    <d v="2022-01-15T00:00:00"/>
    <n v="10832"/>
    <s v="ICU"/>
    <s v="Emergency"/>
    <s v="Internal Bleeding"/>
    <n v="1167"/>
    <n v="198"/>
    <n v="9604.8465029452454"/>
    <n v="1227.153497054755"/>
    <n v="26"/>
  </r>
  <r>
    <n v="481"/>
    <s v="Nathan Campbell"/>
    <n v="56"/>
    <s v="Male"/>
    <s v="Medicare"/>
    <n v="26.94548558543045"/>
    <n v="5"/>
    <n v="7"/>
    <x v="325"/>
    <d v="2023-06-13T00:00:00"/>
    <n v="9935"/>
    <s v="Private Room"/>
    <s v="Emergency"/>
    <s v="Severe Trauma"/>
    <s v="No Visits"/>
    <n v="114"/>
    <n v="6066.1788271293663"/>
    <n v="3868.8211728706342"/>
    <n v="26"/>
  </r>
  <r>
    <n v="482"/>
    <s v="Diane Smith"/>
    <n v="61"/>
    <s v="Male"/>
    <s v="Private Insurance"/>
    <n v="34.91402280076457"/>
    <n v="4"/>
    <n v="10"/>
    <x v="151"/>
    <d v="2023-02-26T00:00:00"/>
    <n v="10420"/>
    <s v="ICU"/>
    <s v="Oncology"/>
    <s v="Tumor"/>
    <n v="336"/>
    <n v="187"/>
    <n v="5428.3256190596439"/>
    <n v="4991.6743809403561"/>
    <n v="6"/>
  </r>
  <r>
    <n v="484"/>
    <s v="Jason Martinez"/>
    <n v="23"/>
    <s v="Male"/>
    <s v="Medicare"/>
    <n v="29.873681931706969"/>
    <n v="0"/>
    <n v="1"/>
    <x v="107"/>
    <d v="2022-12-13T00:00:00"/>
    <n v="39238"/>
    <s v="Semi-Private Room"/>
    <s v="Orthopedics"/>
    <s v="Arthritis"/>
    <n v="1492"/>
    <n v="127"/>
    <n v="20069.260385386609"/>
    <n v="19168.739614613391"/>
    <n v="16"/>
  </r>
  <r>
    <n v="485"/>
    <s v="Michael Juarez"/>
    <n v="66"/>
    <s v="Female"/>
    <s v="Uninsured"/>
    <n v="37.957779638110267"/>
    <n v="2"/>
    <n v="5"/>
    <x v="134"/>
    <d v="2022-04-21T00:00:00"/>
    <n v="34451"/>
    <s v="Private Room"/>
    <s v="Pediatrics"/>
    <s v="Asthma"/>
    <n v="566"/>
    <n v="122"/>
    <n v="19959.646163727681"/>
    <n v="14491.353836272319"/>
    <n v="16"/>
  </r>
  <r>
    <n v="486"/>
    <s v="Juan Howard"/>
    <n v="11"/>
    <s v="Male"/>
    <s v="Medicaid"/>
    <n v="21.755245977765458"/>
    <n v="0"/>
    <n v="6"/>
    <x v="326"/>
    <d v="2023-07-11T00:00:00"/>
    <n v="22254"/>
    <s v="Private Room"/>
    <s v="Cardiology"/>
    <s v="Heart Disease"/>
    <s v="No Visits"/>
    <n v="3"/>
    <n v="12262.816727329729"/>
    <n v="9991.1832726702669"/>
    <n v="20"/>
  </r>
  <r>
    <n v="487"/>
    <s v="Michael Miller"/>
    <n v="15"/>
    <s v="Male"/>
    <s v="Medicare"/>
    <n v="15.681224577221551"/>
    <n v="3"/>
    <n v="5"/>
    <x v="327"/>
    <d v="2022-10-26T00:00:00"/>
    <n v="8382"/>
    <s v="General Ward"/>
    <s v="Orthopedics"/>
    <s v="Fracture"/>
    <n v="329"/>
    <n v="133"/>
    <n v="5164.2199468530043"/>
    <n v="3217.7800531469961"/>
    <n v="10"/>
  </r>
  <r>
    <n v="488"/>
    <s v="Susan Hughes"/>
    <n v="35"/>
    <s v="Female"/>
    <s v="Medicare"/>
    <n v="29.61902529770229"/>
    <n v="4"/>
    <n v="2"/>
    <x v="328"/>
    <d v="2023-11-09T00:00:00"/>
    <n v="18351"/>
    <s v="Private Room"/>
    <s v="Cardiology"/>
    <s v="Heart Attack (STEMI)"/>
    <n v="95"/>
    <n v="61"/>
    <n v="9756.8558198985884"/>
    <n v="8594.1441801014116"/>
    <n v="11"/>
  </r>
  <r>
    <n v="489"/>
    <s v="Charles Gonzalez"/>
    <n v="37"/>
    <s v="Female"/>
    <s v="Uninsured"/>
    <n v="17.093844458123989"/>
    <n v="4"/>
    <n v="8"/>
    <x v="21"/>
    <d v="2022-05-10T00:00:00"/>
    <n v="3093"/>
    <s v="Private Room"/>
    <s v="Cardiology"/>
    <s v="Heart Disease"/>
    <n v="443"/>
    <n v="91"/>
    <n v="1846.7193923307821"/>
    <n v="1246.2806076692179"/>
    <n v="29"/>
  </r>
  <r>
    <n v="490"/>
    <s v="Kyle Wells"/>
    <n v="84"/>
    <s v="Female"/>
    <s v="Medicaid"/>
    <n v="21.826696180156642"/>
    <n v="5"/>
    <n v="9"/>
    <x v="329"/>
    <d v="2023-12-02T00:00:00"/>
    <n v="16242"/>
    <s v="Semi-Private Room"/>
    <s v="Neurology"/>
    <s v="Stroke"/>
    <n v="1404"/>
    <n v="19"/>
    <n v="8642.6426771754996"/>
    <n v="7599.3573228245004"/>
    <n v="12"/>
  </r>
  <r>
    <n v="492"/>
    <s v="Melissa Wood"/>
    <n v="35"/>
    <s v="Male"/>
    <s v="Medicare"/>
    <n v="35.390543989682357"/>
    <n v="3"/>
    <n v="4"/>
    <x v="79"/>
    <d v="2023-09-09T00:00:00"/>
    <n v="15739"/>
    <s v="Private Room"/>
    <s v="Cardiology"/>
    <s v="Heart Attack (STEMI)"/>
    <n v="4"/>
    <n v="62"/>
    <n v="10400.476341988209"/>
    <n v="5338.5236580117944"/>
    <n v="24"/>
  </r>
  <r>
    <n v="493"/>
    <s v="Sean Mccann"/>
    <n v="78"/>
    <s v="Male"/>
    <s v="Medicare"/>
    <n v="39.157542664041117"/>
    <n v="2"/>
    <n v="4"/>
    <x v="330"/>
    <d v="2022-05-05T00:00:00"/>
    <n v="14199"/>
    <s v="ICU"/>
    <s v="Orthopedics"/>
    <s v="Fracture"/>
    <n v="708"/>
    <n v="38"/>
    <n v="7407.2574837848761"/>
    <n v="6791.7425162151239"/>
    <n v="22"/>
  </r>
  <r>
    <n v="494"/>
    <s v="Nicholas Garza"/>
    <n v="5"/>
    <s v="Female"/>
    <s v="Medicaid"/>
    <n v="26.499672982047191"/>
    <n v="0"/>
    <n v="5"/>
    <x v="331"/>
    <d v="2024-05-16T00:00:00"/>
    <n v="15628"/>
    <s v="General Ward"/>
    <s v="Emergency"/>
    <s v="Severe Trauma"/>
    <n v="1311"/>
    <n v="93"/>
    <n v="11054.833698871351"/>
    <n v="4573.1663011286546"/>
    <n v="18"/>
  </r>
  <r>
    <n v="495"/>
    <s v="Stephanie Collins"/>
    <n v="7"/>
    <s v="Female"/>
    <s v="Medicaid"/>
    <n v="35.104851887484259"/>
    <n v="1"/>
    <n v="9"/>
    <x v="208"/>
    <d v="2022-04-09T00:00:00"/>
    <n v="6758"/>
    <s v="Semi-Private Room"/>
    <s v="Cardiology"/>
    <s v="Heart Disease"/>
    <s v="No Visits"/>
    <n v="122"/>
    <n v="5402.1600183672199"/>
    <n v="1355.8399816327801"/>
    <n v="16"/>
  </r>
  <r>
    <n v="496"/>
    <s v="Randy Hanson"/>
    <n v="22"/>
    <s v="Male"/>
    <s v="Medicare"/>
    <n v="39.528386910551561"/>
    <n v="0"/>
    <n v="10"/>
    <x v="332"/>
    <d v="2023-02-17T00:00:00"/>
    <n v="15220"/>
    <s v="Semi-Private Room"/>
    <s v="Emergency"/>
    <s v="Severe Trauma"/>
    <n v="849"/>
    <n v="30"/>
    <n v="8162.3187824477609"/>
    <n v="7057.6812175522391"/>
    <n v="22"/>
  </r>
  <r>
    <n v="497"/>
    <s v="Craig Davis"/>
    <n v="64"/>
    <s v="Male"/>
    <s v="Medicare"/>
    <n v="33.605614736720867"/>
    <n v="3"/>
    <n v="5"/>
    <x v="234"/>
    <d v="2022-04-29T00:00:00"/>
    <n v="8780"/>
    <s v="ICU"/>
    <s v="Orthopedics"/>
    <s v="Fracture"/>
    <n v="30"/>
    <n v="106"/>
    <n v="4620.3284547103121"/>
    <n v="4159.6715452896879"/>
    <n v="21"/>
  </r>
  <r>
    <n v="498"/>
    <s v="Kendra Friedman"/>
    <n v="67"/>
    <s v="Male"/>
    <s v="Medicaid"/>
    <n v="35.44213282376171"/>
    <n v="5"/>
    <n v="6"/>
    <x v="119"/>
    <d v="2022-02-26T00:00:00"/>
    <n v="12776"/>
    <s v="General Ward"/>
    <s v="Orthopedics"/>
    <s v="Fracture"/>
    <n v="492"/>
    <n v="183"/>
    <n v="8652.5725260200561"/>
    <n v="4123.4274739799439"/>
    <n v="30"/>
  </r>
  <r>
    <n v="499"/>
    <s v="Brandon Wood"/>
    <n v="62"/>
    <s v="Male"/>
    <s v="Medicare"/>
    <n v="34.664743983211288"/>
    <n v="0"/>
    <n v="1"/>
    <x v="333"/>
    <d v="2024-01-18T00:00:00"/>
    <n v="8140"/>
    <s v="Semi-Private Room"/>
    <s v="Neurology"/>
    <s v="Stroke"/>
    <n v="342"/>
    <n v="147"/>
    <n v="6731.2245341742873"/>
    <n v="1408.7754658257129"/>
    <n v="22"/>
  </r>
  <r>
    <n v="500"/>
    <s v="John Haney"/>
    <n v="24"/>
    <s v="Male"/>
    <s v="Uninsured"/>
    <n v="22.995355372695009"/>
    <n v="2"/>
    <n v="3"/>
    <x v="334"/>
    <d v="2022-03-07T00:00:00"/>
    <n v="3474"/>
    <s v="ICU"/>
    <s v="Oncology"/>
    <s v="Tumor"/>
    <s v="No Visits"/>
    <n v="121"/>
    <n v="1970.8699483092901"/>
    <n v="1503.1300516907099"/>
    <n v="20"/>
  </r>
  <r>
    <n v="501"/>
    <s v="Andrew Palmer"/>
    <n v="50"/>
    <s v="Male"/>
    <s v="Uninsured"/>
    <n v="26.95708229840929"/>
    <n v="5"/>
    <n v="4"/>
    <x v="218"/>
    <d v="2022-08-31T00:00:00"/>
    <n v="34377"/>
    <s v="Private Room"/>
    <s v="Orthopedics"/>
    <s v="Fracture"/>
    <s v="No Visits"/>
    <n v="47"/>
    <n v="29121.233092820908"/>
    <n v="5255.7669071790879"/>
    <n v="10"/>
  </r>
  <r>
    <n v="502"/>
    <s v="Mary Peterson"/>
    <n v="87"/>
    <s v="Female"/>
    <s v="Private Insurance"/>
    <n v="33.302665791861983"/>
    <n v="2"/>
    <n v="4"/>
    <x v="36"/>
    <d v="2022-04-11T00:00:00"/>
    <n v="3880"/>
    <s v="ICU"/>
    <s v="Cardiology"/>
    <s v="Heart Attack (STEMI)"/>
    <n v="405"/>
    <n v="6"/>
    <n v="3480.375438036669"/>
    <n v="399.62456196333051"/>
    <n v="5"/>
  </r>
  <r>
    <n v="503"/>
    <s v="Seth Johnson"/>
    <n v="18"/>
    <s v="Male"/>
    <s v="Medicaid"/>
    <n v="20.191739288707559"/>
    <n v="5"/>
    <n v="9"/>
    <x v="335"/>
    <d v="2024-06-12T00:00:00"/>
    <n v="22866"/>
    <s v="ICU"/>
    <s v="Pediatrics"/>
    <s v="Asthma"/>
    <s v="No Visits"/>
    <n v="194"/>
    <n v="15849.034739321591"/>
    <n v="7016.9652606784148"/>
    <n v="24"/>
  </r>
  <r>
    <n v="504"/>
    <s v="Lindsay Schneider"/>
    <n v="30"/>
    <s v="Female"/>
    <s v="Medicare"/>
    <n v="17.56352963587495"/>
    <n v="2"/>
    <n v="4"/>
    <x v="313"/>
    <d v="2022-02-16T00:00:00"/>
    <n v="14873"/>
    <s v="ICU"/>
    <s v="Orthopedics"/>
    <s v="Arthritis"/>
    <s v="No Visits"/>
    <n v="163"/>
    <n v="12192.518989136441"/>
    <n v="2680.4810108635588"/>
    <n v="13"/>
  </r>
  <r>
    <n v="505"/>
    <s v="James Dorsey"/>
    <n v="47"/>
    <s v="Female"/>
    <s v="Medicaid"/>
    <n v="30.144482140220251"/>
    <n v="3"/>
    <n v="3"/>
    <x v="101"/>
    <d v="2022-01-23T00:00:00"/>
    <n v="13220"/>
    <s v="ICU"/>
    <s v="Cardiology"/>
    <s v="Hypertension"/>
    <n v="348"/>
    <n v="131"/>
    <n v="9763.7857134281148"/>
    <n v="3456.2142865718852"/>
    <n v="16"/>
  </r>
  <r>
    <n v="506"/>
    <s v="Maria Conway"/>
    <n v="43"/>
    <s v="Female"/>
    <s v="Medicare"/>
    <n v="31.288246907996381"/>
    <n v="4"/>
    <n v="10"/>
    <x v="336"/>
    <d v="2022-07-01T00:00:00"/>
    <n v="19973"/>
    <s v="General Ward"/>
    <s v="Orthopedics"/>
    <s v="Fracture"/>
    <n v="44"/>
    <n v="182"/>
    <n v="16231.66045362757"/>
    <n v="3741.3395463724341"/>
    <n v="12"/>
  </r>
  <r>
    <n v="507"/>
    <s v="Norman Lopez"/>
    <n v="26"/>
    <s v="Female"/>
    <s v="Medicare"/>
    <n v="15.852247268333841"/>
    <n v="0"/>
    <n v="9"/>
    <x v="173"/>
    <d v="2022-06-01T00:00:00"/>
    <n v="20039"/>
    <s v="ICU"/>
    <s v="Orthopedics"/>
    <s v="Arthritis"/>
    <n v="258"/>
    <n v="70"/>
    <n v="11445.765784773481"/>
    <n v="8593.2342152265173"/>
    <n v="19"/>
  </r>
  <r>
    <n v="508"/>
    <s v="Michael Hall"/>
    <n v="68"/>
    <s v="Female"/>
    <s v="Uninsured"/>
    <n v="39.719140460307642"/>
    <n v="4"/>
    <n v="2"/>
    <x v="337"/>
    <d v="2024-10-20T00:00:00"/>
    <n v="47739"/>
    <s v="Semi-Private Room"/>
    <s v="Pediatrics"/>
    <s v="Allergies"/>
    <n v="1183"/>
    <n v="27"/>
    <n v="28141.72293550699"/>
    <n v="19597.27706449301"/>
    <n v="6"/>
  </r>
  <r>
    <n v="509"/>
    <s v="Mary Moore"/>
    <n v="80"/>
    <s v="Female"/>
    <s v="Uninsured"/>
    <n v="34.051101857549973"/>
    <n v="2"/>
    <n v="4"/>
    <x v="338"/>
    <d v="2022-07-20T00:00:00"/>
    <n v="12523"/>
    <s v="General Ward"/>
    <s v="Cardiology"/>
    <s v="Heart Attack (STEMI)"/>
    <n v="85"/>
    <n v="130"/>
    <n v="6286.8228754103884"/>
    <n v="6236.1771245896116"/>
    <n v="30"/>
  </r>
  <r>
    <n v="510"/>
    <s v="Randy Beck"/>
    <n v="39"/>
    <s v="Male"/>
    <s v="Private Insurance"/>
    <n v="32.212433551893042"/>
    <n v="1"/>
    <n v="7"/>
    <x v="339"/>
    <d v="2022-02-15T00:00:00"/>
    <n v="25836"/>
    <s v="Semi-Private Room"/>
    <s v="Oncology"/>
    <s v="Cancer"/>
    <n v="775"/>
    <n v="179"/>
    <n v="23039.050654165621"/>
    <n v="2796.9493458343791"/>
    <n v="7"/>
  </r>
  <r>
    <n v="511"/>
    <s v="Brian Phillips"/>
    <n v="90"/>
    <s v="Female"/>
    <s v="Medicare"/>
    <n v="33.749121404844487"/>
    <n v="5"/>
    <n v="9"/>
    <x v="167"/>
    <d v="2022-11-07T00:00:00"/>
    <n v="20223"/>
    <s v="General Ward"/>
    <s v="Oncology"/>
    <s v="Tumor"/>
    <n v="5"/>
    <n v="125"/>
    <n v="15256.495567501441"/>
    <n v="4966.5044324985611"/>
    <n v="27"/>
  </r>
  <r>
    <n v="514"/>
    <s v="Kevin Smith"/>
    <n v="1"/>
    <s v="Female"/>
    <s v="Uninsured"/>
    <n v="33.347952844678971"/>
    <n v="3"/>
    <n v="7"/>
    <x v="14"/>
    <d v="2022-09-29T00:00:00"/>
    <n v="3580"/>
    <s v="Semi-Private Room"/>
    <s v="Emergency"/>
    <s v="Internal Bleeding"/>
    <n v="650"/>
    <n v="85"/>
    <n v="2543.2701424106422"/>
    <n v="1036.7298575893581"/>
    <n v="21"/>
  </r>
  <r>
    <n v="515"/>
    <s v="Madison Haynes"/>
    <n v="41"/>
    <s v="Female"/>
    <s v="Medicaid"/>
    <n v="33.430578682722143"/>
    <n v="0"/>
    <n v="4"/>
    <x v="263"/>
    <d v="2022-05-13T00:00:00"/>
    <n v="16408"/>
    <s v="ICU"/>
    <s v="Orthopedics"/>
    <s v="Arthritis"/>
    <s v="No Visits"/>
    <n v="112"/>
    <n v="8993.4634437130844"/>
    <n v="7414.5365562869156"/>
    <n v="29"/>
  </r>
  <r>
    <n v="516"/>
    <s v="Robert Ross"/>
    <n v="2"/>
    <s v="Female"/>
    <s v="Uninsured"/>
    <n v="32.450694681625933"/>
    <n v="4"/>
    <n v="4"/>
    <x v="340"/>
    <d v="2023-06-12T00:00:00"/>
    <n v="3940"/>
    <s v="ICU"/>
    <s v="Emergency"/>
    <s v="Severe Trauma"/>
    <n v="1197"/>
    <n v="165"/>
    <n v="3261.0870032502298"/>
    <n v="678.91299674976972"/>
    <n v="17"/>
  </r>
  <r>
    <n v="517"/>
    <s v="James Roman"/>
    <n v="38"/>
    <s v="Female"/>
    <s v="Uninsured"/>
    <n v="27.964298120989"/>
    <n v="0"/>
    <n v="3"/>
    <x v="32"/>
    <d v="2022-03-11T00:00:00"/>
    <n v="42105"/>
    <s v="ICU"/>
    <s v="Orthopedics"/>
    <s v="Fracture"/>
    <n v="638"/>
    <n v="100"/>
    <n v="25553.503768995281"/>
    <n v="16551.496231004719"/>
    <n v="14"/>
  </r>
  <r>
    <n v="520"/>
    <s v="Valerie Garrett"/>
    <n v="51"/>
    <s v="Female"/>
    <s v="Uninsured"/>
    <n v="30.251250743363329"/>
    <n v="0"/>
    <n v="3"/>
    <x v="341"/>
    <d v="2025-01-04T00:00:00"/>
    <n v="18390"/>
    <s v="ICU"/>
    <s v="Neurology"/>
    <s v="Stroke"/>
    <s v="No Visits"/>
    <n v="151"/>
    <n v="14867.00983050944"/>
    <n v="3522.990169490557"/>
    <n v="29"/>
  </r>
  <r>
    <n v="521"/>
    <s v="William Parker"/>
    <n v="77"/>
    <s v="Female"/>
    <s v="Uninsured"/>
    <n v="31.02685282869248"/>
    <n v="0"/>
    <n v="5"/>
    <x v="342"/>
    <d v="2023-05-05T00:00:00"/>
    <n v="7565"/>
    <s v="ICU"/>
    <s v="Neurology"/>
    <s v="Seizures"/>
    <n v="107"/>
    <n v="63"/>
    <n v="4262.3829131114553"/>
    <n v="3302.6170868885451"/>
    <n v="29"/>
  </r>
  <r>
    <n v="522"/>
    <s v="Justin Thomas"/>
    <n v="46"/>
    <s v="Male"/>
    <s v="Medicare"/>
    <n v="16.33684040317975"/>
    <n v="4"/>
    <n v="7"/>
    <x v="343"/>
    <d v="2023-09-02T00:00:00"/>
    <n v="24952"/>
    <s v="Semi-Private Room"/>
    <s v="Neurology"/>
    <s v="Stroke"/>
    <n v="244"/>
    <n v="147"/>
    <n v="21470.4928302318"/>
    <n v="3481.5071697682029"/>
    <n v="22"/>
  </r>
  <r>
    <n v="523"/>
    <s v="Erica Ryan"/>
    <n v="76"/>
    <s v="Male"/>
    <s v="Medicare"/>
    <n v="25.251011407965638"/>
    <n v="4"/>
    <n v="8"/>
    <x v="344"/>
    <d v="2022-09-01T00:00:00"/>
    <n v="9364"/>
    <s v="General Ward"/>
    <s v="Pediatrics"/>
    <s v="Allergies"/>
    <s v="No Visits"/>
    <n v="33"/>
    <n v="7994.1025085903038"/>
    <n v="1369.8974914096959"/>
    <n v="12"/>
  </r>
  <r>
    <n v="524"/>
    <s v="Brenda Wilkerson"/>
    <n v="41"/>
    <s v="Female"/>
    <s v="Medicare"/>
    <n v="26.6676969135893"/>
    <n v="4"/>
    <n v="4"/>
    <x v="345"/>
    <d v="2022-06-03T00:00:00"/>
    <n v="27267"/>
    <s v="General Ward"/>
    <s v="Cardiology"/>
    <s v="Hypertension"/>
    <n v="1216"/>
    <n v="131"/>
    <n v="20288.899607849929"/>
    <n v="6978.1003921500742"/>
    <n v="16"/>
  </r>
  <r>
    <n v="525"/>
    <s v="Peter Morris"/>
    <n v="14"/>
    <s v="Female"/>
    <s v="Medicaid"/>
    <n v="29.915614585898791"/>
    <n v="0"/>
    <n v="5"/>
    <x v="10"/>
    <d v="2022-06-14T00:00:00"/>
    <n v="16500"/>
    <s v="Semi-Private Room"/>
    <s v="Cardiology"/>
    <s v="Hypertension"/>
    <s v="No Visits"/>
    <n v="86"/>
    <n v="9050.1444875822926"/>
    <n v="7449.8555124177074"/>
    <n v="23"/>
  </r>
  <r>
    <n v="526"/>
    <s v="Holly Oliver"/>
    <n v="7"/>
    <s v="Male"/>
    <s v="Medicare"/>
    <n v="34.978352165758842"/>
    <n v="0"/>
    <n v="3"/>
    <x v="346"/>
    <d v="2022-09-08T00:00:00"/>
    <n v="28966"/>
    <s v="ICU"/>
    <s v="Emergency"/>
    <s v="Severe Trauma"/>
    <n v="1430"/>
    <n v="50"/>
    <n v="18578.14672417799"/>
    <n v="10387.85327582201"/>
    <n v="21"/>
  </r>
  <r>
    <n v="527"/>
    <s v="Ariel Sims"/>
    <n v="44"/>
    <s v="Female"/>
    <s v="Medicaid"/>
    <n v="21.79239735895883"/>
    <n v="5"/>
    <n v="10"/>
    <x v="17"/>
    <d v="2022-02-02T00:00:00"/>
    <n v="14212"/>
    <s v="Private Room"/>
    <s v="Neurology"/>
    <s v="Seizures"/>
    <n v="652"/>
    <n v="130"/>
    <n v="7963.5319814808736"/>
    <n v="6248.4680185191264"/>
    <n v="30"/>
  </r>
  <r>
    <n v="528"/>
    <s v="Patricia Brennan"/>
    <n v="23"/>
    <s v="Female"/>
    <s v="Medicare"/>
    <n v="17.615916353826659"/>
    <n v="3"/>
    <n v="2"/>
    <x v="347"/>
    <d v="2022-09-02T00:00:00"/>
    <n v="9015"/>
    <s v="Semi-Private Room"/>
    <s v="Oncology"/>
    <s v="Tumor"/>
    <n v="56"/>
    <n v="144"/>
    <n v="4616.9061582642234"/>
    <n v="4398.0938417357766"/>
    <n v="28"/>
  </r>
  <r>
    <n v="530"/>
    <s v="Grant Boyd"/>
    <n v="33"/>
    <s v="Female"/>
    <s v="Medicaid"/>
    <n v="30.228029168108868"/>
    <n v="4"/>
    <n v="3"/>
    <x v="8"/>
    <d v="2022-05-06T00:00:00"/>
    <n v="5498"/>
    <s v="Semi-Private Room"/>
    <s v="Neurology"/>
    <s v="Stroke"/>
    <n v="843"/>
    <n v="125"/>
    <n v="4383.060560120497"/>
    <n v="1114.939439879503"/>
    <n v="27"/>
  </r>
  <r>
    <n v="531"/>
    <s v="Michael Salazar"/>
    <n v="35"/>
    <s v="Female"/>
    <s v="Private Insurance"/>
    <n v="37.328097197031347"/>
    <n v="1"/>
    <n v="2"/>
    <x v="98"/>
    <d v="2022-03-23T00:00:00"/>
    <n v="20435"/>
    <s v="ICU"/>
    <s v="Emergency"/>
    <s v="Severe Trauma"/>
    <n v="518"/>
    <n v="47"/>
    <n v="12191.30355775088"/>
    <n v="8243.6964422491183"/>
    <n v="10"/>
  </r>
  <r>
    <n v="533"/>
    <s v="Jason Rojas"/>
    <n v="4"/>
    <s v="Male"/>
    <s v="Medicaid"/>
    <n v="20.78251026418193"/>
    <n v="1"/>
    <n v="9"/>
    <x v="314"/>
    <d v="2022-08-14T00:00:00"/>
    <n v="8207"/>
    <s v="Semi-Private Room"/>
    <s v="Pediatrics"/>
    <s v="Asthma"/>
    <s v="No Visits"/>
    <n v="155"/>
    <n v="6542.9200905164153"/>
    <n v="1664.079909483585"/>
    <n v="12"/>
  </r>
  <r>
    <n v="534"/>
    <s v="Thomas Hernandez"/>
    <n v="34"/>
    <s v="Male"/>
    <s v="Medicaid"/>
    <n v="29.150419670955081"/>
    <n v="5"/>
    <n v="3"/>
    <x v="348"/>
    <d v="2022-07-15T00:00:00"/>
    <n v="12879"/>
    <s v="ICU"/>
    <s v="Oncology"/>
    <s v="Cancer"/>
    <n v="921"/>
    <n v="49"/>
    <n v="10238.14141359293"/>
    <n v="2640.8585864070678"/>
    <n v="22"/>
  </r>
  <r>
    <n v="535"/>
    <s v="Julia Wong"/>
    <n v="42"/>
    <s v="Female"/>
    <s v="Private Insurance"/>
    <n v="36.794414594825412"/>
    <n v="1"/>
    <n v="4"/>
    <x v="349"/>
    <d v="2022-06-27T00:00:00"/>
    <n v="27656"/>
    <s v="ICU"/>
    <s v="Neurology"/>
    <s v="Seizures"/>
    <n v="156"/>
    <n v="8"/>
    <n v="18466.610276327599"/>
    <n v="9189.3897236724006"/>
    <n v="18"/>
  </r>
  <r>
    <n v="537"/>
    <s v="Angela Holland"/>
    <n v="47"/>
    <s v="Male"/>
    <s v="Uninsured"/>
    <n v="21.907642571194501"/>
    <n v="4"/>
    <n v="7"/>
    <x v="338"/>
    <d v="2022-07-22T00:00:00"/>
    <n v="14596"/>
    <s v="Semi-Private Room"/>
    <s v="Emergency"/>
    <s v="Internal Bleeding"/>
    <s v="No Visits"/>
    <n v="192"/>
    <n v="7532.8084580318146"/>
    <n v="7063.1915419681854"/>
    <n v="15"/>
  </r>
  <r>
    <n v="539"/>
    <s v="Michael Meyers"/>
    <n v="54"/>
    <s v="Female"/>
    <s v="Medicaid"/>
    <n v="28.525167906112081"/>
    <n v="4"/>
    <n v="6"/>
    <x v="18"/>
    <d v="2022-04-14T00:00:00"/>
    <n v="19271"/>
    <s v="ICU"/>
    <s v="Emergency"/>
    <s v="Internal Bleeding"/>
    <n v="1069"/>
    <n v="64"/>
    <n v="10114.68392965254"/>
    <n v="9156.3160703474623"/>
    <n v="5"/>
  </r>
  <r>
    <n v="540"/>
    <s v="Kenneth Lewis"/>
    <n v="60"/>
    <s v="Male"/>
    <s v="Medicaid"/>
    <n v="32.60238304113242"/>
    <n v="1"/>
    <n v="2"/>
    <x v="350"/>
    <d v="2023-01-27T00:00:00"/>
    <n v="28181"/>
    <s v="General Ward"/>
    <s v="Cardiology"/>
    <s v="Heart Disease"/>
    <n v="225"/>
    <n v="9"/>
    <n v="18583.309981399729"/>
    <n v="9597.6900186002713"/>
    <n v="21"/>
  </r>
  <r>
    <n v="541"/>
    <s v="Scott Howard"/>
    <n v="15"/>
    <s v="Female"/>
    <s v="Private Insurance"/>
    <n v="37.893852839627222"/>
    <n v="2"/>
    <n v="5"/>
    <x v="351"/>
    <d v="2022-01-19T00:00:00"/>
    <n v="28942"/>
    <s v="Private Room"/>
    <s v="Cardiology"/>
    <s v="Heart Disease"/>
    <s v="No Visits"/>
    <n v="199"/>
    <n v="24643.376699585551"/>
    <n v="4298.6233004144487"/>
    <n v="30"/>
  </r>
  <r>
    <n v="542"/>
    <s v="Amy Sullivan"/>
    <n v="53"/>
    <s v="Male"/>
    <s v="Private Insurance"/>
    <n v="28.08905150981543"/>
    <n v="0"/>
    <n v="8"/>
    <x v="352"/>
    <d v="2022-12-12T00:00:00"/>
    <n v="6549"/>
    <s v="Private Room"/>
    <s v="Orthopedics"/>
    <s v="Fracture"/>
    <s v="No Visits"/>
    <n v="172"/>
    <n v="4159.9039185334514"/>
    <n v="2389.0960814665491"/>
    <n v="10"/>
  </r>
  <r>
    <n v="543"/>
    <s v="Benjamin Ortiz"/>
    <n v="26"/>
    <s v="Female"/>
    <s v="Medicare"/>
    <n v="24.949326141281031"/>
    <n v="5"/>
    <n v="6"/>
    <x v="353"/>
    <d v="2023-12-18T00:00:00"/>
    <n v="17331"/>
    <s v="Private Room"/>
    <s v="Neurology"/>
    <s v="Stroke"/>
    <n v="1145"/>
    <n v="127"/>
    <n v="13003.464691089381"/>
    <n v="4327.5353089106156"/>
    <n v="16"/>
  </r>
  <r>
    <n v="544"/>
    <s v="Jenna Robertson"/>
    <n v="32"/>
    <s v="Male"/>
    <s v="Private Insurance"/>
    <n v="39.865890259170527"/>
    <n v="0"/>
    <n v="8"/>
    <x v="354"/>
    <d v="2022-11-15T00:00:00"/>
    <n v="5291"/>
    <s v="General Ward"/>
    <s v="Neurology"/>
    <s v="Seizures"/>
    <s v="No Visits"/>
    <n v="195"/>
    <n v="4654.0601989144589"/>
    <n v="636.93980108554115"/>
    <n v="11"/>
  </r>
  <r>
    <n v="545"/>
    <s v="Cassandra Ruiz"/>
    <n v="12"/>
    <s v="Male"/>
    <s v="Private Insurance"/>
    <n v="35.102529455966057"/>
    <n v="4"/>
    <n v="6"/>
    <x v="355"/>
    <d v="2022-08-25T00:00:00"/>
    <n v="32410"/>
    <s v="General Ward"/>
    <s v="Emergency"/>
    <s v="Severe Trauma"/>
    <n v="227"/>
    <n v="189"/>
    <n v="16232.31684342997"/>
    <n v="16177.68315657003"/>
    <n v="30"/>
  </r>
  <r>
    <n v="546"/>
    <s v="Aaron Pope"/>
    <n v="22"/>
    <s v="Female"/>
    <s v="Uninsured"/>
    <n v="21.912215396210328"/>
    <n v="5"/>
    <n v="5"/>
    <x v="311"/>
    <d v="2022-10-27T00:00:00"/>
    <n v="27627"/>
    <s v="Semi-Private Room"/>
    <s v="Neurology"/>
    <s v="Seizures"/>
    <n v="229"/>
    <n v="54"/>
    <n v="24213.01107061989"/>
    <n v="3413.9889293801061"/>
    <n v="18"/>
  </r>
  <r>
    <n v="547"/>
    <s v="Rebecca Baird"/>
    <n v="37"/>
    <s v="Female"/>
    <s v="Uninsured"/>
    <n v="20.011133938777789"/>
    <n v="2"/>
    <n v="7"/>
    <x v="356"/>
    <d v="2023-04-21T00:00:00"/>
    <n v="19724"/>
    <s v="Private Room"/>
    <s v="Emergency"/>
    <s v="Internal Bleeding"/>
    <n v="1046"/>
    <n v="103"/>
    <n v="10804.35880540586"/>
    <n v="8919.6411945941381"/>
    <n v="30"/>
  </r>
  <r>
    <n v="548"/>
    <s v="Mary Hunter"/>
    <n v="50"/>
    <s v="Male"/>
    <s v="Medicaid"/>
    <n v="15.607330186851881"/>
    <n v="4"/>
    <n v="10"/>
    <x v="357"/>
    <d v="2024-07-16T00:00:00"/>
    <n v="45750"/>
    <s v="General Ward"/>
    <s v="Cardiology"/>
    <s v="Heart Attack (STEMI)"/>
    <n v="647"/>
    <n v="32"/>
    <n v="37409.167608476608"/>
    <n v="8340.832391523385"/>
    <n v="6"/>
  </r>
  <r>
    <n v="549"/>
    <s v="Tammy Jordan"/>
    <n v="8"/>
    <s v="Male"/>
    <s v="Uninsured"/>
    <n v="17.208402467040749"/>
    <n v="2"/>
    <n v="8"/>
    <x v="146"/>
    <d v="2022-05-03T00:00:00"/>
    <n v="25524"/>
    <s v="Private Room"/>
    <s v="Orthopedics"/>
    <s v="Fracture"/>
    <n v="713"/>
    <n v="78"/>
    <n v="20598.475848408169"/>
    <n v="4925.5241515918306"/>
    <n v="11"/>
  </r>
  <r>
    <n v="550"/>
    <s v="Justin Doyle"/>
    <n v="45"/>
    <s v="Male"/>
    <s v="Medicaid"/>
    <n v="38.749214587864643"/>
    <n v="1"/>
    <n v="4"/>
    <x v="358"/>
    <d v="2022-07-25T00:00:00"/>
    <n v="25266"/>
    <s v="General Ward"/>
    <s v="Pediatrics"/>
    <s v="Allergies"/>
    <s v="No Visits"/>
    <n v="95"/>
    <n v="18637.875575255839"/>
    <n v="6628.1244247441573"/>
    <n v="8"/>
  </r>
  <r>
    <n v="551"/>
    <s v="Alyssa Bowers"/>
    <n v="50"/>
    <s v="Female"/>
    <s v="Medicaid"/>
    <n v="15.843761504077779"/>
    <n v="2"/>
    <n v="4"/>
    <x v="359"/>
    <d v="2024-01-23T00:00:00"/>
    <n v="15271"/>
    <s v="Semi-Private Room"/>
    <s v="Cardiology"/>
    <s v="Heart Disease"/>
    <n v="830"/>
    <n v="169"/>
    <n v="8671.5559779541381"/>
    <n v="6599.4440220458619"/>
    <n v="12"/>
  </r>
  <r>
    <n v="553"/>
    <s v="Phillip Flynn"/>
    <n v="50"/>
    <s v="Male"/>
    <s v="Medicaid"/>
    <n v="39.78491122003868"/>
    <n v="0"/>
    <n v="1"/>
    <x v="360"/>
    <d v="2024-05-20T00:00:00"/>
    <n v="22422"/>
    <s v="Semi-Private Room"/>
    <s v="Emergency"/>
    <s v="Severe Trauma"/>
    <n v="236"/>
    <n v="17"/>
    <n v="13108.1378467624"/>
    <n v="9313.8621532376037"/>
    <n v="8"/>
  </r>
  <r>
    <n v="554"/>
    <s v="Alicia Morales"/>
    <n v="44"/>
    <s v="Female"/>
    <s v="Medicaid"/>
    <n v="15.134077940069689"/>
    <n v="5"/>
    <n v="3"/>
    <x v="259"/>
    <d v="2022-02-06T00:00:00"/>
    <n v="21146"/>
    <s v="Semi-Private Room"/>
    <s v="Cardiology"/>
    <s v="Hypertension"/>
    <s v="No Visits"/>
    <n v="112"/>
    <n v="12666.37274838082"/>
    <n v="8479.6272516191802"/>
    <n v="29"/>
  </r>
  <r>
    <n v="555"/>
    <s v="Mr. Darren Walker MD"/>
    <n v="58"/>
    <s v="Female"/>
    <s v="Medicaid"/>
    <n v="16.250693069560711"/>
    <n v="1"/>
    <n v="1"/>
    <x v="361"/>
    <d v="2022-12-09T00:00:00"/>
    <n v="11053"/>
    <s v="General Ward"/>
    <s v="Cardiology"/>
    <s v="Hypertension"/>
    <n v="246"/>
    <n v="8"/>
    <n v="7928.3675019611028"/>
    <n v="3124.6324980388972"/>
    <n v="18"/>
  </r>
  <r>
    <n v="556"/>
    <s v="Michael Barron"/>
    <n v="75"/>
    <s v="Female"/>
    <s v="Private Insurance"/>
    <n v="26.944339293027991"/>
    <n v="0"/>
    <n v="4"/>
    <x v="189"/>
    <d v="2022-03-01T00:00:00"/>
    <n v="8106"/>
    <s v="Private Room"/>
    <s v="Pediatrics"/>
    <s v="Allergies"/>
    <n v="873"/>
    <n v="88"/>
    <n v="6376.4223253514328"/>
    <n v="1729.5776746485669"/>
    <n v="24"/>
  </r>
  <r>
    <n v="557"/>
    <s v="Sandy Morrow"/>
    <n v="36"/>
    <s v="Male"/>
    <s v="Private Insurance"/>
    <n v="19.861733972229981"/>
    <n v="3"/>
    <n v="4"/>
    <x v="362"/>
    <d v="2022-02-04T00:00:00"/>
    <n v="19324"/>
    <s v="ICU"/>
    <s v="Neurology"/>
    <s v="Stroke"/>
    <n v="609"/>
    <n v="175"/>
    <n v="11174.59432711208"/>
    <n v="8149.4056728879204"/>
    <n v="21"/>
  </r>
  <r>
    <n v="558"/>
    <s v="Sean Ryan"/>
    <n v="58"/>
    <s v="Male"/>
    <s v="Uninsured"/>
    <n v="23.365511554807568"/>
    <n v="0"/>
    <n v="10"/>
    <x v="363"/>
    <d v="2022-05-14T00:00:00"/>
    <n v="19924"/>
    <s v="Semi-Private Room"/>
    <s v="Oncology"/>
    <s v="Cancer"/>
    <s v="No Visits"/>
    <n v="139"/>
    <n v="17823.867152187981"/>
    <n v="2100.1328478120231"/>
    <n v="26"/>
  </r>
  <r>
    <n v="559"/>
    <s v="Tim Clark"/>
    <n v="61"/>
    <s v="Male"/>
    <s v="Medicare"/>
    <n v="25.965520180623749"/>
    <n v="2"/>
    <n v="9"/>
    <x v="364"/>
    <d v="2022-01-18T00:00:00"/>
    <n v="14438"/>
    <s v="ICU"/>
    <s v="Emergency"/>
    <s v="Internal Bleeding"/>
    <n v="1488"/>
    <n v="67"/>
    <n v="8514.2806697454489"/>
    <n v="5923.7193302545511"/>
    <n v="24"/>
  </r>
  <r>
    <n v="561"/>
    <s v="Linda Rodriguez"/>
    <n v="67"/>
    <s v="Female"/>
    <s v="Medicaid"/>
    <n v="18.404186900929279"/>
    <n v="4"/>
    <n v="10"/>
    <x v="56"/>
    <d v="2022-06-08T00:00:00"/>
    <n v="14126"/>
    <s v="ICU"/>
    <s v="Pediatrics"/>
    <s v="Allergies"/>
    <n v="612"/>
    <n v="31"/>
    <n v="9060.8520582752662"/>
    <n v="5065.1479417247338"/>
    <n v="5"/>
  </r>
  <r>
    <n v="562"/>
    <s v="Jonathan Fernandez"/>
    <n v="33"/>
    <s v="Female"/>
    <s v="Private Insurance"/>
    <n v="17.46000442264614"/>
    <n v="0"/>
    <n v="6"/>
    <x v="239"/>
    <d v="2022-05-20T00:00:00"/>
    <n v="35773"/>
    <s v="Semi-Private Room"/>
    <s v="Orthopedics"/>
    <s v="Fracture"/>
    <s v="No Visits"/>
    <n v="125"/>
    <n v="29705.078577925651"/>
    <n v="6067.9214220743524"/>
    <n v="27"/>
  </r>
  <r>
    <n v="563"/>
    <s v="Autumn Dorsey"/>
    <n v="17"/>
    <s v="Male"/>
    <s v="Private Insurance"/>
    <n v="34.835076640566243"/>
    <n v="5"/>
    <n v="2"/>
    <x v="365"/>
    <d v="2022-12-12T00:00:00"/>
    <n v="33972"/>
    <s v="ICU"/>
    <s v="Pediatrics"/>
    <s v="Allergies"/>
    <n v="311"/>
    <n v="176"/>
    <n v="18139.657954494749"/>
    <n v="15832.342045505249"/>
    <n v="8"/>
  </r>
  <r>
    <n v="564"/>
    <s v="Jordan Joyce"/>
    <n v="36"/>
    <s v="Male"/>
    <s v="Uninsured"/>
    <n v="25.21178303301129"/>
    <n v="0"/>
    <n v="5"/>
    <x v="366"/>
    <d v="2022-06-10T00:00:00"/>
    <n v="12517"/>
    <s v="Private Room"/>
    <s v="Emergency"/>
    <s v="Severe Trauma"/>
    <s v="No Visits"/>
    <n v="129"/>
    <n v="9550.3735670612314"/>
    <n v="2966.6264329387691"/>
    <n v="15"/>
  </r>
  <r>
    <n v="565"/>
    <s v="James Johnson"/>
    <n v="13"/>
    <s v="Male"/>
    <s v="Private Insurance"/>
    <n v="23.716397651559479"/>
    <n v="3"/>
    <n v="7"/>
    <x v="367"/>
    <d v="2023-06-02T00:00:00"/>
    <n v="8541"/>
    <s v="Semi-Private Room"/>
    <s v="Orthopedics"/>
    <s v="Arthritis"/>
    <s v="No Visits"/>
    <n v="182"/>
    <n v="7280.2925191149507"/>
    <n v="1260.7074808850491"/>
    <n v="12"/>
  </r>
  <r>
    <n v="567"/>
    <s v="Jennifer Reed"/>
    <n v="55"/>
    <s v="Female"/>
    <s v="Private Insurance"/>
    <n v="20.236424804595789"/>
    <n v="0"/>
    <n v="6"/>
    <x v="368"/>
    <d v="2022-07-04T00:00:00"/>
    <n v="37160"/>
    <s v="Private Room"/>
    <s v="Emergency"/>
    <s v="Severe Trauma"/>
    <n v="671"/>
    <n v="180"/>
    <n v="20195.452353105189"/>
    <n v="16964.547646894811"/>
    <n v="17"/>
  </r>
  <r>
    <n v="568"/>
    <s v="Melanie Kim"/>
    <n v="80"/>
    <s v="Female"/>
    <s v="Private Insurance"/>
    <n v="34.516163171737652"/>
    <n v="5"/>
    <n v="1"/>
    <x v="369"/>
    <d v="2022-11-30T00:00:00"/>
    <n v="18555"/>
    <s v="Semi-Private Room"/>
    <s v="Neurology"/>
    <s v="Stroke"/>
    <s v="No Visits"/>
    <n v="149"/>
    <n v="9654.9838532243102"/>
    <n v="8900.0161467756898"/>
    <n v="19"/>
  </r>
  <r>
    <n v="569"/>
    <s v="Tina Barker"/>
    <n v="3"/>
    <s v="Male"/>
    <s v="Private Insurance"/>
    <n v="31.32250955681393"/>
    <n v="5"/>
    <n v="9"/>
    <x v="199"/>
    <d v="2022-05-28T00:00:00"/>
    <n v="19332"/>
    <s v="General Ward"/>
    <s v="Pediatrics"/>
    <s v="Allergies"/>
    <s v="No Visits"/>
    <n v="157"/>
    <n v="12126.13950436391"/>
    <n v="7205.8604956360896"/>
    <n v="26"/>
  </r>
  <r>
    <n v="570"/>
    <s v="Marcus Turner"/>
    <n v="78"/>
    <s v="Male"/>
    <s v="Private Insurance"/>
    <n v="20.985856771939929"/>
    <n v="4"/>
    <n v="10"/>
    <x v="370"/>
    <d v="2022-10-22T00:00:00"/>
    <n v="9382"/>
    <s v="General Ward"/>
    <s v="Neurology"/>
    <s v="Stroke"/>
    <n v="994"/>
    <n v="132"/>
    <n v="6895.3721943543678"/>
    <n v="2486.6278056456322"/>
    <n v="14"/>
  </r>
  <r>
    <n v="571"/>
    <s v="Mr. Jonathan Stone"/>
    <n v="63"/>
    <s v="Female"/>
    <s v="Private Insurance"/>
    <n v="28.255398751780891"/>
    <n v="5"/>
    <n v="1"/>
    <x v="371"/>
    <d v="2022-11-15T00:00:00"/>
    <n v="12243"/>
    <s v="Private Room"/>
    <s v="Emergency"/>
    <s v="Internal Bleeding"/>
    <n v="644"/>
    <n v="69"/>
    <n v="8043.0383954278304"/>
    <n v="4199.9616045721696"/>
    <n v="9"/>
  </r>
  <r>
    <n v="572"/>
    <s v="Melinda Riggs"/>
    <n v="9"/>
    <s v="Male"/>
    <s v="Private Insurance"/>
    <n v="26.282122493126341"/>
    <n v="2"/>
    <n v="3"/>
    <x v="372"/>
    <d v="2022-03-06T00:00:00"/>
    <n v="16218"/>
    <s v="Semi-Private Room"/>
    <s v="Orthopedics"/>
    <s v="Fracture"/>
    <s v="No Visits"/>
    <n v="174"/>
    <n v="11283.71874787756"/>
    <n v="4934.2812521224369"/>
    <n v="12"/>
  </r>
  <r>
    <n v="573"/>
    <s v="Michael Mclaughlin"/>
    <n v="30"/>
    <s v="Male"/>
    <s v="Private Insurance"/>
    <n v="32.922989184250881"/>
    <n v="0"/>
    <n v="3"/>
    <x v="97"/>
    <d v="2022-08-30T00:00:00"/>
    <n v="10782"/>
    <s v="Semi-Private Room"/>
    <s v="Pediatrics"/>
    <s v="Asthma"/>
    <n v="1010"/>
    <n v="167"/>
    <n v="5433.7888385463493"/>
    <n v="5348.2111614536507"/>
    <n v="7"/>
  </r>
  <r>
    <n v="574"/>
    <s v="Morgan Jackson"/>
    <n v="75"/>
    <s v="Male"/>
    <s v="Private Insurance"/>
    <n v="22.604162273914501"/>
    <n v="4"/>
    <n v="8"/>
    <x v="17"/>
    <d v="2022-02-01T00:00:00"/>
    <n v="8600"/>
    <s v="Private Room"/>
    <s v="Cardiology"/>
    <s v="Heart Attack (STEMI)"/>
    <s v="No Visits"/>
    <n v="24"/>
    <n v="6074.3879559950929"/>
    <n v="2525.6120440049071"/>
    <n v="17"/>
  </r>
  <r>
    <n v="575"/>
    <s v="Marie Reed"/>
    <n v="47"/>
    <s v="Female"/>
    <s v="Medicaid"/>
    <n v="37.766803909101007"/>
    <n v="5"/>
    <n v="9"/>
    <x v="45"/>
    <d v="2022-04-02T00:00:00"/>
    <n v="6741"/>
    <s v="ICU"/>
    <s v="Pediatrics"/>
    <s v="Asthma"/>
    <s v="No Visits"/>
    <n v="129"/>
    <n v="3492.427640938934"/>
    <n v="3248.572359061066"/>
    <n v="15"/>
  </r>
  <r>
    <n v="576"/>
    <s v="David Silva"/>
    <n v="19"/>
    <s v="Female"/>
    <s v="Private Insurance"/>
    <n v="37.193687250071591"/>
    <n v="4"/>
    <n v="9"/>
    <x v="373"/>
    <d v="2024-01-22T00:00:00"/>
    <n v="7263"/>
    <s v="ICU"/>
    <s v="Pediatrics"/>
    <s v="Asthma"/>
    <n v="442"/>
    <n v="1"/>
    <n v="5006.8020791377176"/>
    <n v="2256.197920862282"/>
    <n v="30"/>
  </r>
  <r>
    <n v="577"/>
    <s v="Christine Peterson"/>
    <n v="51"/>
    <s v="Female"/>
    <s v="Uninsured"/>
    <n v="39.460184366511029"/>
    <n v="0"/>
    <n v="2"/>
    <x v="374"/>
    <d v="2022-05-30T00:00:00"/>
    <n v="22741"/>
    <s v="Private Room"/>
    <s v="Emergency"/>
    <s v="Internal Bleeding"/>
    <n v="217"/>
    <n v="170"/>
    <n v="16320.733346311779"/>
    <n v="6420.266653688217"/>
    <n v="14"/>
  </r>
  <r>
    <n v="578"/>
    <s v="Dave Wilson"/>
    <n v="16"/>
    <s v="Female"/>
    <s v="Medicare"/>
    <n v="27.626477408538161"/>
    <n v="0"/>
    <n v="2"/>
    <x v="375"/>
    <d v="2024-09-03T00:00:00"/>
    <n v="49634"/>
    <s v="ICU"/>
    <s v="Cardiology"/>
    <s v="Hypertension"/>
    <n v="339"/>
    <n v="92"/>
    <n v="30567.7110648626"/>
    <n v="19066.2889351374"/>
    <n v="27"/>
  </r>
  <r>
    <n v="579"/>
    <s v="Joel Page"/>
    <n v="54"/>
    <s v="Male"/>
    <s v="Uninsured"/>
    <n v="35.49517554860526"/>
    <n v="1"/>
    <n v="2"/>
    <x v="249"/>
    <d v="2022-01-26T00:00:00"/>
    <n v="19760"/>
    <s v="General Ward"/>
    <s v="Pediatrics"/>
    <s v="Allergies"/>
    <s v="No Visits"/>
    <n v="187"/>
    <n v="11334.303031248921"/>
    <n v="8425.6969687510809"/>
    <n v="6"/>
  </r>
  <r>
    <n v="580"/>
    <s v="Mindy Johnson"/>
    <n v="79"/>
    <s v="Female"/>
    <s v="Medicaid"/>
    <n v="22.01314389260752"/>
    <n v="3"/>
    <n v="5"/>
    <x v="271"/>
    <d v="2022-11-28T00:00:00"/>
    <n v="18738"/>
    <s v="General Ward"/>
    <s v="Neurology"/>
    <s v="Stroke"/>
    <n v="619"/>
    <n v="71"/>
    <n v="12116.671176439489"/>
    <n v="6621.3288235605069"/>
    <n v="18"/>
  </r>
  <r>
    <n v="581"/>
    <s v="Juan Erickson"/>
    <n v="9"/>
    <s v="Male"/>
    <s v="Medicare"/>
    <n v="17.826277976666809"/>
    <n v="0"/>
    <n v="5"/>
    <x v="376"/>
    <d v="2022-08-01T00:00:00"/>
    <n v="23942"/>
    <s v="ICU"/>
    <s v="Emergency"/>
    <s v="Severe Trauma"/>
    <s v="No Visits"/>
    <n v="20"/>
    <n v="12642.852017504491"/>
    <n v="11299.147982495509"/>
    <n v="19"/>
  </r>
  <r>
    <n v="582"/>
    <s v="Dawn Hall"/>
    <n v="77"/>
    <s v="Male"/>
    <s v="Medicaid"/>
    <n v="34.771809473504582"/>
    <n v="0"/>
    <n v="7"/>
    <x v="299"/>
    <d v="2023-01-03T00:00:00"/>
    <n v="29472"/>
    <s v="Semi-Private Room"/>
    <s v="Neurology"/>
    <s v="Seizures"/>
    <n v="1161"/>
    <n v="17"/>
    <n v="19839.756229437771"/>
    <n v="9632.2437705622287"/>
    <n v="8"/>
  </r>
  <r>
    <n v="583"/>
    <s v="William Lewis"/>
    <n v="39"/>
    <s v="Male"/>
    <s v="Uninsured"/>
    <n v="38.840752393233771"/>
    <n v="0"/>
    <n v="3"/>
    <x v="215"/>
    <d v="2022-02-19T00:00:00"/>
    <n v="20911"/>
    <s v="Semi-Private Room"/>
    <s v="Emergency"/>
    <s v="Severe Trauma"/>
    <n v="820"/>
    <n v="15"/>
    <n v="17197.220736855579"/>
    <n v="3713.779263144424"/>
    <n v="12"/>
  </r>
  <r>
    <n v="584"/>
    <s v="Joshua Gardner"/>
    <n v="86"/>
    <s v="Female"/>
    <s v="Medicare"/>
    <n v="21.233492506948259"/>
    <n v="4"/>
    <n v="1"/>
    <x v="377"/>
    <d v="2022-10-06T00:00:00"/>
    <n v="15318"/>
    <s v="General Ward"/>
    <s v="Pediatrics"/>
    <s v="Asthma"/>
    <n v="15"/>
    <n v="14"/>
    <n v="12570.361745774569"/>
    <n v="2747.6382542254341"/>
    <n v="15"/>
  </r>
  <r>
    <n v="586"/>
    <s v="Devin Guerrero"/>
    <n v="18"/>
    <s v="Male"/>
    <s v="Uninsured"/>
    <n v="22.218796636585338"/>
    <n v="3"/>
    <n v="4"/>
    <x v="378"/>
    <d v="2024-05-24T00:00:00"/>
    <n v="3842"/>
    <s v="Semi-Private Room"/>
    <s v="Pediatrics"/>
    <s v="Asthma"/>
    <n v="812"/>
    <n v="27"/>
    <n v="2531.8937222231129"/>
    <n v="1310.1062777768871"/>
    <n v="6"/>
  </r>
  <r>
    <n v="587"/>
    <s v="Ian Hughes"/>
    <n v="29"/>
    <s v="Male"/>
    <s v="Uninsured"/>
    <n v="19.736352132020532"/>
    <n v="2"/>
    <n v="10"/>
    <x v="379"/>
    <d v="2023-08-24T00:00:00"/>
    <n v="12001"/>
    <s v="ICU"/>
    <s v="Cardiology"/>
    <s v="Hypertension"/>
    <n v="185"/>
    <n v="107"/>
    <n v="6979.6564140931096"/>
    <n v="5021.3435859068904"/>
    <n v="24"/>
  </r>
  <r>
    <n v="588"/>
    <s v="Gabrielle Callahan"/>
    <n v="20"/>
    <s v="Male"/>
    <s v="Uninsured"/>
    <n v="20.243489613756829"/>
    <n v="5"/>
    <n v="9"/>
    <x v="228"/>
    <d v="2022-03-20T00:00:00"/>
    <n v="18161"/>
    <s v="ICU"/>
    <s v="Neurology"/>
    <s v="Stroke"/>
    <n v="1244"/>
    <n v="87"/>
    <n v="9417.5089499087353"/>
    <n v="8743.4910500912647"/>
    <n v="18"/>
  </r>
  <r>
    <n v="589"/>
    <s v="Bethany Sanford"/>
    <n v="6"/>
    <s v="Male"/>
    <s v="Uninsured"/>
    <n v="18.211903563346461"/>
    <n v="4"/>
    <n v="1"/>
    <x v="363"/>
    <d v="2022-05-19T00:00:00"/>
    <n v="12615"/>
    <s v="General Ward"/>
    <s v="Oncology"/>
    <s v="Cancer"/>
    <s v="No Visits"/>
    <n v="154"/>
    <n v="10028.79453028697"/>
    <n v="2586.205469713032"/>
    <n v="26"/>
  </r>
  <r>
    <n v="590"/>
    <s v="James Gates"/>
    <n v="6"/>
    <s v="Male"/>
    <s v="Private Insurance"/>
    <n v="37.572565544678007"/>
    <n v="3"/>
    <n v="2"/>
    <x v="8"/>
    <d v="2022-05-04T00:00:00"/>
    <n v="5132"/>
    <s v="Private Room"/>
    <s v="Oncology"/>
    <s v="Cancer"/>
    <n v="697"/>
    <n v="115"/>
    <n v="2693.34893530914"/>
    <n v="2438.65106469086"/>
    <n v="12"/>
  </r>
  <r>
    <n v="591"/>
    <s v="Mathew Ortega"/>
    <n v="23"/>
    <s v="Male"/>
    <s v="Medicaid"/>
    <n v="18.604383032550011"/>
    <n v="0"/>
    <n v="1"/>
    <x v="380"/>
    <d v="2022-11-11T00:00:00"/>
    <n v="18434"/>
    <s v="General Ward"/>
    <s v="Emergency"/>
    <s v="Severe Trauma"/>
    <n v="869"/>
    <n v="82"/>
    <n v="11458.09139417981"/>
    <n v="6975.9086058201856"/>
    <n v="19"/>
  </r>
  <r>
    <n v="593"/>
    <s v="Jack Carter"/>
    <n v="76"/>
    <s v="Male"/>
    <s v="Medicare"/>
    <n v="21.921982782111979"/>
    <n v="4"/>
    <n v="7"/>
    <x v="381"/>
    <d v="2023-05-03T00:00:00"/>
    <n v="10071"/>
    <s v="General Ward"/>
    <s v="Pediatrics"/>
    <s v="Allergies"/>
    <n v="832"/>
    <n v="198"/>
    <n v="8067.2605248058426"/>
    <n v="2003.739475194157"/>
    <n v="26"/>
  </r>
  <r>
    <n v="594"/>
    <s v="Samantha Peck"/>
    <n v="53"/>
    <s v="Male"/>
    <s v="Medicare"/>
    <n v="24.20208356218475"/>
    <n v="1"/>
    <n v="5"/>
    <x v="372"/>
    <d v="2022-03-03T00:00:00"/>
    <n v="9676"/>
    <s v="ICU"/>
    <s v="Orthopedics"/>
    <s v="Fracture"/>
    <n v="480"/>
    <n v="9"/>
    <n v="7450.2015890652956"/>
    <n v="2225.798410934704"/>
    <n v="21"/>
  </r>
  <r>
    <n v="595"/>
    <s v="Lindsey Ruiz"/>
    <n v="10"/>
    <s v="Female"/>
    <s v="Private Insurance"/>
    <n v="38.44082996007878"/>
    <n v="5"/>
    <n v="2"/>
    <x v="239"/>
    <d v="2022-05-18T00:00:00"/>
    <n v="13737"/>
    <s v="Semi-Private Room"/>
    <s v="Pediatrics"/>
    <s v="Asthma"/>
    <n v="358"/>
    <n v="117"/>
    <n v="8671.4096094297274"/>
    <n v="5065.5903905702726"/>
    <n v="5"/>
  </r>
  <r>
    <n v="596"/>
    <s v="Anthony Sims"/>
    <n v="37"/>
    <s v="Female"/>
    <s v="Medicaid"/>
    <n v="39.010723723606773"/>
    <n v="3"/>
    <n v="7"/>
    <x v="382"/>
    <d v="2024-01-03T00:00:00"/>
    <n v="8217"/>
    <s v="General Ward"/>
    <s v="Pediatrics"/>
    <s v="Allergies"/>
    <n v="77"/>
    <n v="20"/>
    <n v="6712.9465257650909"/>
    <n v="1504.0534742349089"/>
    <n v="19"/>
  </r>
  <r>
    <n v="597"/>
    <s v="Alan Raymond"/>
    <n v="31"/>
    <s v="Female"/>
    <s v="Uninsured"/>
    <n v="18.585605765906781"/>
    <n v="5"/>
    <n v="1"/>
    <x v="383"/>
    <d v="2023-01-11T00:00:00"/>
    <n v="33426"/>
    <s v="General Ward"/>
    <s v="Pediatrics"/>
    <s v="Allergies"/>
    <n v="1267"/>
    <n v="152"/>
    <n v="17979.046034733699"/>
    <n v="15446.953965266301"/>
    <n v="14"/>
  </r>
  <r>
    <n v="598"/>
    <s v="Latoya Kelly"/>
    <n v="57"/>
    <s v="Male"/>
    <s v="Uninsured"/>
    <n v="26.174878710205931"/>
    <n v="1"/>
    <n v="5"/>
    <x v="384"/>
    <d v="2022-05-14T00:00:00"/>
    <n v="29152"/>
    <s v="ICU"/>
    <s v="Neurology"/>
    <s v="Seizures"/>
    <n v="1005"/>
    <n v="39"/>
    <n v="16046.16949960593"/>
    <n v="13105.83050039407"/>
    <n v="7"/>
  </r>
  <r>
    <n v="599"/>
    <s v="Zoe Calhoun"/>
    <n v="41"/>
    <s v="Female"/>
    <s v="Uninsured"/>
    <n v="31.920482188447199"/>
    <n v="4"/>
    <n v="7"/>
    <x v="383"/>
    <d v="2023-01-25T00:00:00"/>
    <n v="13949"/>
    <s v="Semi-Private Room"/>
    <s v="Oncology"/>
    <s v="Cancer"/>
    <n v="260"/>
    <n v="123"/>
    <n v="9520.2539836001433"/>
    <n v="4428.7460163998567"/>
    <n v="5"/>
  </r>
  <r>
    <n v="600"/>
    <s v="Yolanda Gutierrez"/>
    <n v="23"/>
    <s v="Female"/>
    <s v="Medicaid"/>
    <n v="19.900255038817999"/>
    <n v="4"/>
    <n v="3"/>
    <x v="385"/>
    <d v="2024-03-03T00:00:00"/>
    <n v="23056"/>
    <s v="ICU"/>
    <s v="Cardiology"/>
    <s v="Heart Attack (STEMI)"/>
    <s v="No Visits"/>
    <n v="131"/>
    <n v="14637.235127449439"/>
    <n v="8418.7648725505605"/>
    <n v="16"/>
  </r>
  <r>
    <n v="601"/>
    <s v="Alyssa Horn"/>
    <n v="30"/>
    <s v="Female"/>
    <s v="Medicare"/>
    <n v="35.251983269900151"/>
    <n v="2"/>
    <n v="6"/>
    <x v="101"/>
    <d v="2022-01-23T00:00:00"/>
    <n v="22255"/>
    <s v="ICU"/>
    <s v="Pediatrics"/>
    <s v="Allergies"/>
    <n v="57"/>
    <n v="191"/>
    <n v="15003.581365911879"/>
    <n v="7251.4186340881151"/>
    <n v="28"/>
  </r>
  <r>
    <n v="602"/>
    <s v="Jessica Diaz"/>
    <n v="65"/>
    <s v="Female"/>
    <s v="Medicare"/>
    <n v="33.537488580595507"/>
    <n v="4"/>
    <n v="7"/>
    <x v="386"/>
    <d v="2023-01-25T00:00:00"/>
    <n v="6526"/>
    <s v="Semi-Private Room"/>
    <s v="Pediatrics"/>
    <s v="Asthma"/>
    <s v="No Visits"/>
    <n v="17"/>
    <n v="4902.381854134248"/>
    <n v="1623.618145865752"/>
    <n v="8"/>
  </r>
  <r>
    <n v="603"/>
    <s v="Terry Contreras"/>
    <n v="90"/>
    <s v="Male"/>
    <s v="Uninsured"/>
    <n v="25.15939813136648"/>
    <n v="4"/>
    <n v="3"/>
    <x v="383"/>
    <d v="2023-01-17T00:00:00"/>
    <n v="18526"/>
    <s v="ICU"/>
    <s v="Emergency"/>
    <s v="Internal Bleeding"/>
    <n v="288"/>
    <n v="81"/>
    <n v="15501.816041583599"/>
    <n v="3024.1839584164009"/>
    <n v="19"/>
  </r>
  <r>
    <n v="604"/>
    <s v="Cindy Moody"/>
    <n v="17"/>
    <s v="Male"/>
    <s v="Uninsured"/>
    <n v="26.596897301134771"/>
    <n v="1"/>
    <n v="10"/>
    <x v="387"/>
    <d v="2024-01-18T00:00:00"/>
    <n v="13151"/>
    <s v="Semi-Private Room"/>
    <s v="Orthopedics"/>
    <s v="Fracture"/>
    <s v="No Visits"/>
    <n v="197"/>
    <n v="6856.9368532409871"/>
    <n v="6294.0631467590129"/>
    <n v="22"/>
  </r>
  <r>
    <n v="605"/>
    <s v="Tiffany Cain"/>
    <n v="56"/>
    <s v="Male"/>
    <s v="Medicaid"/>
    <n v="23.537433037654349"/>
    <n v="0"/>
    <n v="1"/>
    <x v="388"/>
    <d v="2023-10-23T00:00:00"/>
    <n v="3218"/>
    <s v="General Ward"/>
    <s v="Neurology"/>
    <s v="Seizures"/>
    <n v="532"/>
    <n v="136"/>
    <n v="2648.1361358157228"/>
    <n v="569.86386418427674"/>
    <n v="11"/>
  </r>
  <r>
    <n v="607"/>
    <s v="Brian Pham"/>
    <n v="49"/>
    <s v="Male"/>
    <s v="Medicaid"/>
    <n v="32.591454436111498"/>
    <n v="1"/>
    <n v="1"/>
    <x v="389"/>
    <d v="2024-07-14T00:00:00"/>
    <n v="13487"/>
    <s v="Semi-Private Room"/>
    <s v="Cardiology"/>
    <s v="Heart Disease"/>
    <n v="637"/>
    <n v="140"/>
    <n v="7589.0696142396009"/>
    <n v="5897.9303857603991"/>
    <n v="9"/>
  </r>
  <r>
    <n v="608"/>
    <s v="Melanie Leon"/>
    <n v="36"/>
    <s v="Female"/>
    <s v="Medicare"/>
    <n v="20.93985121662886"/>
    <n v="0"/>
    <n v="6"/>
    <x v="150"/>
    <d v="2022-10-16T00:00:00"/>
    <n v="8367"/>
    <s v="General Ward"/>
    <s v="Neurology"/>
    <s v="Stroke"/>
    <n v="290"/>
    <n v="57"/>
    <n v="4770.520716961265"/>
    <n v="3596.479283038735"/>
    <n v="7"/>
  </r>
  <r>
    <n v="609"/>
    <s v="Mark Soto"/>
    <n v="67"/>
    <s v="Female"/>
    <s v="Medicare"/>
    <n v="33.674179305797907"/>
    <n v="0"/>
    <n v="5"/>
    <x v="238"/>
    <d v="2022-08-14T00:00:00"/>
    <n v="17702"/>
    <s v="General Ward"/>
    <s v="Emergency"/>
    <s v="Severe Trauma"/>
    <n v="622"/>
    <n v="1"/>
    <n v="12872.45261624512"/>
    <n v="4829.5473837548798"/>
    <n v="30"/>
  </r>
  <r>
    <n v="610"/>
    <s v="Trevor Davis"/>
    <n v="44"/>
    <s v="Male"/>
    <s v="Medicaid"/>
    <n v="37.363774508534213"/>
    <n v="2"/>
    <n v="9"/>
    <x v="153"/>
    <d v="2022-01-17T00:00:00"/>
    <n v="9094"/>
    <s v="ICU"/>
    <s v="Emergency"/>
    <s v="Severe Trauma"/>
    <s v="No Visits"/>
    <n v="54"/>
    <n v="5215.7016628824604"/>
    <n v="3878.2983371175401"/>
    <n v="18"/>
  </r>
  <r>
    <n v="611"/>
    <s v="Scott Cook"/>
    <n v="59"/>
    <s v="Female"/>
    <s v="Uninsured"/>
    <n v="25.093677288958801"/>
    <n v="4"/>
    <n v="4"/>
    <x v="390"/>
    <d v="2024-03-27T00:00:00"/>
    <n v="12113"/>
    <s v="Private Room"/>
    <s v="Orthopedics"/>
    <s v="Fracture"/>
    <s v="No Visits"/>
    <n v="196"/>
    <n v="6587.5668781894492"/>
    <n v="5525.4331218105508"/>
    <n v="20"/>
  </r>
  <r>
    <n v="613"/>
    <s v="Patrick Bradley"/>
    <n v="46"/>
    <s v="Female"/>
    <s v="Private Insurance"/>
    <n v="17.86785351305895"/>
    <n v="3"/>
    <n v="9"/>
    <x v="323"/>
    <d v="2022-10-21T00:00:00"/>
    <n v="27916"/>
    <s v="General Ward"/>
    <s v="Orthopedics"/>
    <s v="Fracture"/>
    <s v="No Visits"/>
    <n v="39"/>
    <n v="17182.671663673231"/>
    <n v="10733.328336326769"/>
    <n v="7"/>
  </r>
  <r>
    <n v="614"/>
    <s v="Stephanie Hoover"/>
    <n v="74"/>
    <s v="Female"/>
    <s v="Uninsured"/>
    <n v="29.369469084888561"/>
    <n v="0"/>
    <n v="1"/>
    <x v="391"/>
    <d v="2022-06-07T00:00:00"/>
    <n v="18005"/>
    <s v="General Ward"/>
    <s v="Pediatrics"/>
    <s v="Allergies"/>
    <n v="98"/>
    <n v="7"/>
    <n v="12801.11099636928"/>
    <n v="5203.8890036307221"/>
    <n v="20"/>
  </r>
  <r>
    <n v="615"/>
    <s v="Jennifer Lee"/>
    <n v="71"/>
    <s v="Male"/>
    <s v="Uninsured"/>
    <n v="25.623872767357842"/>
    <n v="2"/>
    <n v="4"/>
    <x v="176"/>
    <d v="2022-05-25T00:00:00"/>
    <n v="27392"/>
    <s v="Semi-Private Room"/>
    <s v="Neurology"/>
    <s v="Stroke"/>
    <n v="361"/>
    <n v="8"/>
    <n v="20401.533431664178"/>
    <n v="6990.4665683358216"/>
    <n v="18"/>
  </r>
  <r>
    <n v="616"/>
    <s v="Haley Mccarty"/>
    <n v="56"/>
    <s v="Female"/>
    <s v="Uninsured"/>
    <n v="15.67437306847053"/>
    <n v="0"/>
    <n v="8"/>
    <x v="392"/>
    <d v="2023-12-17T00:00:00"/>
    <n v="11282"/>
    <s v="Private Room"/>
    <s v="Orthopedics"/>
    <s v="Arthritis"/>
    <s v="No Visits"/>
    <n v="42"/>
    <n v="9473.2423977703638"/>
    <n v="1808.7576022296359"/>
    <n v="30"/>
  </r>
  <r>
    <n v="617"/>
    <s v="Marc Wright"/>
    <n v="1"/>
    <s v="Male"/>
    <s v="Medicaid"/>
    <n v="27.150885288548121"/>
    <n v="0"/>
    <n v="9"/>
    <x v="100"/>
    <d v="2022-07-22T00:00:00"/>
    <n v="7799"/>
    <s v="General Ward"/>
    <s v="Cardiology"/>
    <s v="Heart Disease"/>
    <n v="1011"/>
    <n v="182"/>
    <n v="4675.2569746116551"/>
    <n v="3123.7430253883449"/>
    <n v="12"/>
  </r>
  <r>
    <n v="619"/>
    <s v="Gary Anderson"/>
    <n v="17"/>
    <s v="Male"/>
    <s v="Medicaid"/>
    <n v="25.379358254793459"/>
    <n v="2"/>
    <n v="6"/>
    <x v="45"/>
    <d v="2022-04-02T00:00:00"/>
    <n v="14019"/>
    <s v="Semi-Private Room"/>
    <s v="Pediatrics"/>
    <s v="Allergies"/>
    <n v="283"/>
    <n v="181"/>
    <n v="8958.6097706880701"/>
    <n v="5060.3902293119299"/>
    <n v="23"/>
  </r>
  <r>
    <n v="620"/>
    <s v="Jamie Nguyen"/>
    <n v="51"/>
    <s v="Male"/>
    <s v="Uninsured"/>
    <n v="31.31899731155637"/>
    <n v="2"/>
    <n v="5"/>
    <x v="99"/>
    <d v="2022-02-05T00:00:00"/>
    <n v="19427"/>
    <s v="Private Room"/>
    <s v="Cardiology"/>
    <s v="Hypertension"/>
    <s v="No Visits"/>
    <n v="136"/>
    <n v="16904.832947703129"/>
    <n v="2522.1670522968711"/>
    <n v="11"/>
  </r>
  <r>
    <n v="621"/>
    <s v="Brandi Harris"/>
    <n v="83"/>
    <s v="Male"/>
    <s v="Medicaid"/>
    <n v="38.466554545897857"/>
    <n v="0"/>
    <n v="8"/>
    <x v="393"/>
    <d v="2023-11-24T00:00:00"/>
    <n v="17328"/>
    <s v="Private Room"/>
    <s v="Emergency"/>
    <s v="Severe Trauma"/>
    <n v="1379"/>
    <n v="121"/>
    <n v="8805.7044623485126"/>
    <n v="8522.2955376514874"/>
    <n v="20"/>
  </r>
  <r>
    <n v="622"/>
    <s v="Denise Rodriguez"/>
    <n v="71"/>
    <s v="Female"/>
    <s v="Private Insurance"/>
    <n v="15.39084244307211"/>
    <n v="4"/>
    <n v="10"/>
    <x v="319"/>
    <d v="2022-05-10T00:00:00"/>
    <n v="14045"/>
    <s v="Semi-Private Room"/>
    <s v="Neurology"/>
    <s v="Seizures"/>
    <s v="No Visits"/>
    <n v="133"/>
    <n v="12386.76074167711"/>
    <n v="1658.2392583228871"/>
    <n v="10"/>
  </r>
  <r>
    <n v="623"/>
    <s v="Dana Mitchell"/>
    <n v="20"/>
    <s v="Female"/>
    <s v="Uninsured"/>
    <n v="36.724664357820657"/>
    <n v="3"/>
    <n v="10"/>
    <x v="394"/>
    <d v="2022-09-02T00:00:00"/>
    <n v="11332"/>
    <s v="Private Room"/>
    <s v="Emergency"/>
    <s v="Internal Bleeding"/>
    <n v="106"/>
    <n v="36"/>
    <n v="6031.9268050947812"/>
    <n v="5300.0731949052188"/>
    <n v="25"/>
  </r>
  <r>
    <n v="624"/>
    <s v="Richard Green"/>
    <n v="74"/>
    <s v="Female"/>
    <s v="Medicaid"/>
    <n v="32.064638020121663"/>
    <n v="4"/>
    <n v="1"/>
    <x v="43"/>
    <d v="2023-01-08T00:00:00"/>
    <n v="14479"/>
    <s v="Private Room"/>
    <s v="Orthopedics"/>
    <s v="Arthritis"/>
    <n v="51"/>
    <n v="104"/>
    <n v="10739.93111215998"/>
    <n v="3739.068887840016"/>
    <n v="15"/>
  </r>
  <r>
    <n v="625"/>
    <s v="Brandy Aguilar"/>
    <n v="54"/>
    <s v="Female"/>
    <s v="Private Insurance"/>
    <n v="22.982537330551491"/>
    <n v="1"/>
    <n v="1"/>
    <x v="185"/>
    <d v="2022-11-16T00:00:00"/>
    <n v="10037"/>
    <s v="General Ward"/>
    <s v="Oncology"/>
    <s v="Cancer"/>
    <n v="274"/>
    <n v="25"/>
    <n v="6820.9941994151013"/>
    <n v="3216.0058005848991"/>
    <n v="9"/>
  </r>
  <r>
    <n v="626"/>
    <s v="Sheila Stark"/>
    <n v="40"/>
    <s v="Male"/>
    <s v="Medicare"/>
    <n v="16.009193541102022"/>
    <n v="3"/>
    <n v="2"/>
    <x v="339"/>
    <d v="2022-02-01T00:00:00"/>
    <n v="14800"/>
    <s v="Semi-Private Room"/>
    <s v="Orthopedics"/>
    <s v="Fracture"/>
    <n v="67"/>
    <n v="22"/>
    <n v="12728.09156857243"/>
    <n v="2071.9084314275701"/>
    <n v="22"/>
  </r>
  <r>
    <n v="627"/>
    <s v="Matthew Barnes"/>
    <n v="87"/>
    <s v="Male"/>
    <s v="Uninsured"/>
    <n v="37.421656439783121"/>
    <n v="5"/>
    <n v="2"/>
    <x v="395"/>
    <d v="2024-04-29T00:00:00"/>
    <n v="14582"/>
    <s v="Private Room"/>
    <s v="Emergency"/>
    <s v="Internal Bleeding"/>
    <n v="698"/>
    <n v="182"/>
    <n v="11733.50486791894"/>
    <n v="2848.4951320810628"/>
    <n v="12"/>
  </r>
  <r>
    <n v="628"/>
    <s v="Sarah Moore"/>
    <n v="29"/>
    <s v="Male"/>
    <s v="Medicare"/>
    <n v="32.295365416784257"/>
    <n v="0"/>
    <n v="8"/>
    <x v="396"/>
    <d v="2023-10-30T00:00:00"/>
    <n v="18246"/>
    <s v="Semi-Private Room"/>
    <s v="Oncology"/>
    <s v="Cancer"/>
    <n v="808"/>
    <n v="98"/>
    <n v="11204.7888974541"/>
    <n v="7041.211102545898"/>
    <n v="5"/>
  </r>
  <r>
    <n v="629"/>
    <s v="Alexandra Mckinney"/>
    <n v="28"/>
    <s v="Male"/>
    <s v="Medicare"/>
    <n v="20.585731115208429"/>
    <n v="4"/>
    <n v="8"/>
    <x v="397"/>
    <d v="2022-04-27T00:00:00"/>
    <n v="5169"/>
    <s v="General Ward"/>
    <s v="Pediatrics"/>
    <s v="Allergies"/>
    <n v="164"/>
    <n v="8"/>
    <n v="3086.8502406524581"/>
    <n v="2082.1497593475419"/>
    <n v="18"/>
  </r>
  <r>
    <n v="630"/>
    <s v="Aaron Campbell"/>
    <n v="34"/>
    <s v="Male"/>
    <s v="Private Insurance"/>
    <n v="17.5362811788732"/>
    <n v="5"/>
    <n v="5"/>
    <x v="398"/>
    <d v="2022-06-13T00:00:00"/>
    <n v="19068"/>
    <s v="Private Room"/>
    <s v="Cardiology"/>
    <s v="Heart Disease"/>
    <n v="113"/>
    <n v="168"/>
    <n v="9560.2006486416121"/>
    <n v="9507.7993513583879"/>
    <n v="30"/>
  </r>
  <r>
    <n v="631"/>
    <s v="Richard Underwood"/>
    <n v="11"/>
    <s v="Male"/>
    <s v="Uninsured"/>
    <n v="27.330624226430722"/>
    <n v="4"/>
    <n v="2"/>
    <x v="351"/>
    <d v="2022-01-21T00:00:00"/>
    <n v="18085"/>
    <s v="Private Room"/>
    <s v="Neurology"/>
    <s v="Seizures"/>
    <n v="86"/>
    <n v="76"/>
    <n v="11341.621814528"/>
    <n v="6743.3781854720037"/>
    <n v="30"/>
  </r>
  <r>
    <n v="632"/>
    <s v="Keith Collins"/>
    <n v="8"/>
    <s v="Female"/>
    <s v="Medicaid"/>
    <n v="30.67231641624814"/>
    <n v="1"/>
    <n v="3"/>
    <x v="399"/>
    <d v="2022-04-22T00:00:00"/>
    <n v="11790"/>
    <s v="ICU"/>
    <s v="Neurology"/>
    <s v="Stroke"/>
    <n v="462"/>
    <n v="155"/>
    <n v="7205.836017752802"/>
    <n v="4584.163982247198"/>
    <n v="12"/>
  </r>
  <r>
    <n v="633"/>
    <s v="Adam Patel"/>
    <n v="59"/>
    <s v="Female"/>
    <s v="Private Insurance"/>
    <n v="23.74716455643517"/>
    <n v="4"/>
    <n v="3"/>
    <x v="400"/>
    <d v="2023-04-09T00:00:00"/>
    <n v="16321"/>
    <s v="ICU"/>
    <s v="Cardiology"/>
    <s v="Heart Attack (STEMI)"/>
    <n v="606"/>
    <n v="46"/>
    <n v="12570.96927332791"/>
    <n v="3750.0307266720902"/>
    <n v="16"/>
  </r>
  <r>
    <n v="634"/>
    <s v="Robert Moore"/>
    <n v="61"/>
    <s v="Male"/>
    <s v="Medicare"/>
    <n v="26.080683037445009"/>
    <n v="5"/>
    <n v="5"/>
    <x v="401"/>
    <d v="2022-08-06T00:00:00"/>
    <n v="7732"/>
    <s v="Private Room"/>
    <s v="Pediatrics"/>
    <s v="Asthma"/>
    <s v="No Visits"/>
    <n v="143"/>
    <n v="4875.6599264187462"/>
    <n v="2856.3400735812538"/>
    <n v="8"/>
  </r>
  <r>
    <n v="635"/>
    <s v="Christopher Perez"/>
    <n v="72"/>
    <s v="Male"/>
    <s v="Private Insurance"/>
    <n v="19.179030339694592"/>
    <n v="3"/>
    <n v="4"/>
    <x v="187"/>
    <d v="2022-12-15T00:00:00"/>
    <n v="19411"/>
    <s v="ICU"/>
    <s v="Cardiology"/>
    <s v="Heart Attack (STEMI)"/>
    <s v="No Visits"/>
    <n v="151"/>
    <n v="15389.71151085193"/>
    <n v="4021.2884891480662"/>
    <n v="29"/>
  </r>
  <r>
    <n v="636"/>
    <s v="Richard Munoz"/>
    <n v="88"/>
    <s v="Male"/>
    <s v="Uninsured"/>
    <n v="29.55305914434695"/>
    <n v="0"/>
    <n v="3"/>
    <x v="70"/>
    <d v="2022-08-22T00:00:00"/>
    <n v="13696"/>
    <s v="ICU"/>
    <s v="Orthopedics"/>
    <s v="Arthritis"/>
    <n v="765"/>
    <n v="11"/>
    <n v="12162.775580352079"/>
    <n v="1533.2244196479189"/>
    <n v="11"/>
  </r>
  <r>
    <n v="637"/>
    <s v="Sarah Sanders"/>
    <n v="70"/>
    <s v="Male"/>
    <s v="Uninsured"/>
    <n v="31.218196911413902"/>
    <n v="4"/>
    <n v="2"/>
    <x v="402"/>
    <d v="2023-07-18T00:00:00"/>
    <n v="28313"/>
    <s v="ICU"/>
    <s v="Orthopedics"/>
    <s v="Fracture"/>
    <n v="223"/>
    <n v="129"/>
    <n v="14544.37151494588"/>
    <n v="13768.62848505412"/>
    <n v="15"/>
  </r>
  <r>
    <n v="638"/>
    <s v="Jesus Campbell"/>
    <n v="53"/>
    <s v="Male"/>
    <s v="Private Insurance"/>
    <n v="22.491538231183942"/>
    <n v="3"/>
    <n v="6"/>
    <x v="31"/>
    <d v="2022-02-16T00:00:00"/>
    <n v="43290"/>
    <s v="General Ward"/>
    <s v="Oncology"/>
    <s v="Cancer"/>
    <s v="No Visits"/>
    <n v="38"/>
    <n v="25481.382611737929"/>
    <n v="17808.617388262071"/>
    <n v="22"/>
  </r>
  <r>
    <n v="639"/>
    <s v="Glen Hayes"/>
    <n v="8"/>
    <s v="Male"/>
    <s v="Medicare"/>
    <n v="39.973273181881098"/>
    <n v="5"/>
    <n v="9"/>
    <x v="403"/>
    <d v="2023-04-11T00:00:00"/>
    <n v="40878"/>
    <s v="Semi-Private Room"/>
    <s v="Cardiology"/>
    <s v="Heart Attack (STEMI)"/>
    <n v="28"/>
    <n v="1"/>
    <n v="34537.759022589351"/>
    <n v="6340.2409774106491"/>
    <n v="30"/>
  </r>
  <r>
    <n v="640"/>
    <s v="Carrie Anderson"/>
    <n v="70"/>
    <s v="Female"/>
    <s v="Uninsured"/>
    <n v="22.767999577625549"/>
    <n v="1"/>
    <n v="1"/>
    <x v="404"/>
    <d v="2024-02-08T00:00:00"/>
    <n v="7326"/>
    <s v="ICU"/>
    <s v="Emergency"/>
    <s v="Severe Trauma"/>
    <n v="7"/>
    <n v="106"/>
    <n v="4250.8268960508021"/>
    <n v="3075.1731039491979"/>
    <n v="21"/>
  </r>
  <r>
    <n v="641"/>
    <s v="Ann Green"/>
    <n v="72"/>
    <s v="Female"/>
    <s v="Private Insurance"/>
    <n v="37.23572752888451"/>
    <n v="2"/>
    <n v="7"/>
    <x v="138"/>
    <d v="2022-02-20T00:00:00"/>
    <n v="13079"/>
    <s v="Private Room"/>
    <s v="Emergency"/>
    <s v="Internal Bleeding"/>
    <n v="31"/>
    <n v="105"/>
    <n v="11740.91574142846"/>
    <n v="1338.0842585715441"/>
    <n v="15"/>
  </r>
  <r>
    <n v="643"/>
    <s v="Zachary Murray"/>
    <n v="22"/>
    <s v="Female"/>
    <s v="Private Insurance"/>
    <n v="31.551038744872351"/>
    <n v="3"/>
    <n v="6"/>
    <x v="4"/>
    <d v="2022-08-04T00:00:00"/>
    <n v="27391"/>
    <s v="General Ward"/>
    <s v="Orthopedics"/>
    <s v="Arthritis"/>
    <n v="653"/>
    <n v="173"/>
    <n v="16856.583969191041"/>
    <n v="10534.416030808959"/>
    <n v="17"/>
  </r>
  <r>
    <n v="644"/>
    <s v="Stacey Smith"/>
    <n v="55"/>
    <s v="Male"/>
    <s v="Private Insurance"/>
    <n v="25.7413392786838"/>
    <n v="2"/>
    <n v="7"/>
    <x v="283"/>
    <d v="2022-07-26T00:00:00"/>
    <n v="13736"/>
    <s v="Semi-Private Room"/>
    <s v="Pediatrics"/>
    <s v="Allergies"/>
    <n v="155"/>
    <n v="180"/>
    <n v="10819.57738476697"/>
    <n v="2916.4226152330298"/>
    <n v="17"/>
  </r>
  <r>
    <n v="645"/>
    <s v="Victoria Gardner MD"/>
    <n v="18"/>
    <s v="Male"/>
    <s v="Medicaid"/>
    <n v="22.405069551274359"/>
    <n v="4"/>
    <n v="1"/>
    <x v="208"/>
    <d v="2022-04-11T00:00:00"/>
    <n v="18913"/>
    <s v="ICU"/>
    <s v="Emergency"/>
    <s v="Internal Bleeding"/>
    <n v="810"/>
    <n v="162"/>
    <n v="13559.05038346137"/>
    <n v="5353.9496165386299"/>
    <n v="7"/>
  </r>
  <r>
    <n v="646"/>
    <s v="Angie Carrillo"/>
    <n v="27"/>
    <s v="Female"/>
    <s v="Medicaid"/>
    <n v="24.840915890191791"/>
    <n v="3"/>
    <n v="10"/>
    <x v="405"/>
    <d v="2023-08-14T00:00:00"/>
    <n v="24541"/>
    <s v="ICU"/>
    <s v="Oncology"/>
    <s v="Cancer"/>
    <n v="1240"/>
    <n v="46"/>
    <n v="17111.937605571809"/>
    <n v="7429.062394428187"/>
    <n v="16"/>
  </r>
  <r>
    <n v="647"/>
    <s v="Jesse Arnold"/>
    <n v="25"/>
    <s v="Female"/>
    <s v="Medicaid"/>
    <n v="16.16018024575688"/>
    <n v="4"/>
    <n v="7"/>
    <x v="384"/>
    <d v="2022-05-14T00:00:00"/>
    <n v="14616"/>
    <s v="General Ward"/>
    <s v="Emergency"/>
    <s v="Internal Bleeding"/>
    <n v="1123"/>
    <n v="14"/>
    <n v="12864.472384486389"/>
    <n v="1751.5276155136071"/>
    <n v="15"/>
  </r>
  <r>
    <n v="648"/>
    <s v="Shawn Peterson"/>
    <n v="75"/>
    <s v="Male"/>
    <s v="Uninsured"/>
    <n v="30.208103021678159"/>
    <n v="0"/>
    <n v="8"/>
    <x v="212"/>
    <d v="2022-05-24T00:00:00"/>
    <n v="25790"/>
    <s v="General Ward"/>
    <s v="Emergency"/>
    <s v="Internal Bleeding"/>
    <s v="No Visits"/>
    <n v="49"/>
    <n v="13691.514704184539"/>
    <n v="12098.485295815461"/>
    <n v="22"/>
  </r>
  <r>
    <n v="649"/>
    <s v="Melanie Gilmore"/>
    <n v="49"/>
    <s v="Male"/>
    <s v="Private Insurance"/>
    <n v="33.414914933640937"/>
    <n v="0"/>
    <n v="10"/>
    <x v="406"/>
    <d v="2023-01-30T00:00:00"/>
    <n v="7156"/>
    <s v="ICU"/>
    <s v="Pediatrics"/>
    <s v="Allergies"/>
    <n v="17"/>
    <n v="162"/>
    <n v="6137.1432539050256"/>
    <n v="1018.856746094974"/>
    <n v="7"/>
  </r>
  <r>
    <n v="650"/>
    <s v="Daniel Poole"/>
    <n v="26"/>
    <s v="Male"/>
    <s v="Medicaid"/>
    <n v="15.005375553350071"/>
    <n v="5"/>
    <n v="7"/>
    <x v="179"/>
    <d v="2022-04-12T00:00:00"/>
    <n v="5366"/>
    <s v="Semi-Private Room"/>
    <s v="Neurology"/>
    <s v="Seizures"/>
    <s v="No Visits"/>
    <n v="73"/>
    <n v="3340.9428477865372"/>
    <n v="2025.057152213463"/>
    <n v="8"/>
  </r>
  <r>
    <n v="651"/>
    <s v="Randy Stephens"/>
    <n v="5"/>
    <s v="Male"/>
    <s v="Medicare"/>
    <n v="30.124434097175101"/>
    <n v="1"/>
    <n v="9"/>
    <x v="407"/>
    <d v="2022-09-12T00:00:00"/>
    <n v="27955"/>
    <s v="Private Room"/>
    <s v="Orthopedics"/>
    <s v="Fracture"/>
    <n v="299"/>
    <n v="175"/>
    <n v="14377.578341749761"/>
    <n v="13577.421658250239"/>
    <n v="21"/>
  </r>
  <r>
    <n v="652"/>
    <s v="Alyssa Webb"/>
    <n v="63"/>
    <s v="Male"/>
    <s v="Private Insurance"/>
    <n v="37.233177738737709"/>
    <n v="3"/>
    <n v="2"/>
    <x v="408"/>
    <d v="2022-05-23T00:00:00"/>
    <n v="24970"/>
    <s v="Semi-Private Room"/>
    <s v="Orthopedics"/>
    <s v="Fracture"/>
    <n v="1297"/>
    <n v="157"/>
    <n v="18246.84126260566"/>
    <n v="6723.1587373943403"/>
    <n v="26"/>
  </r>
  <r>
    <n v="653"/>
    <s v="Melissa Gomez"/>
    <n v="78"/>
    <s v="Male"/>
    <s v="Private Insurance"/>
    <n v="35.716434354124829"/>
    <n v="4"/>
    <n v="3"/>
    <x v="96"/>
    <d v="2022-12-04T00:00:00"/>
    <n v="39911"/>
    <s v="General Ward"/>
    <s v="Oncology"/>
    <s v="Cancer"/>
    <s v="No Visits"/>
    <n v="101"/>
    <n v="20021.479061675989"/>
    <n v="19889.520938324011"/>
    <n v="17"/>
  </r>
  <r>
    <n v="655"/>
    <s v="Mary Barnett"/>
    <n v="12"/>
    <s v="Female"/>
    <s v="Medicare"/>
    <n v="34.15682967832322"/>
    <n v="1"/>
    <n v="4"/>
    <x v="409"/>
    <d v="2023-05-01T00:00:00"/>
    <n v="11934"/>
    <s v="ICU"/>
    <s v="Cardiology"/>
    <s v="Heart Attack (STEMI)"/>
    <n v="432"/>
    <n v="145"/>
    <n v="10577.96868855753"/>
    <n v="1356.031311442473"/>
    <n v="24"/>
  </r>
  <r>
    <n v="656"/>
    <s v="Matthew Gonzalez"/>
    <n v="40"/>
    <s v="Male"/>
    <s v="Private Insurance"/>
    <n v="38.521337342154737"/>
    <n v="2"/>
    <n v="9"/>
    <x v="284"/>
    <d v="2022-08-15T00:00:00"/>
    <n v="9815"/>
    <s v="General Ward"/>
    <s v="Cardiology"/>
    <s v="Heart Disease"/>
    <n v="118"/>
    <n v="175"/>
    <n v="7497.0967785066341"/>
    <n v="2317.9032214933659"/>
    <n v="21"/>
  </r>
  <r>
    <n v="657"/>
    <s v="Lauren Bates"/>
    <n v="16"/>
    <s v="Male"/>
    <s v="Medicaid"/>
    <n v="39.530147592726387"/>
    <n v="2"/>
    <n v="10"/>
    <x v="30"/>
    <d v="2022-02-17T00:00:00"/>
    <n v="17034"/>
    <s v="Private Room"/>
    <s v="Neurology"/>
    <s v="Stroke"/>
    <n v="548"/>
    <n v="85"/>
    <n v="9437.566704895944"/>
    <n v="7596.433295104056"/>
    <n v="21"/>
  </r>
  <r>
    <n v="658"/>
    <s v="Kelly Harris"/>
    <n v="23"/>
    <s v="Male"/>
    <s v="Uninsured"/>
    <n v="18.297051330512879"/>
    <n v="3"/>
    <n v="1"/>
    <x v="12"/>
    <d v="2022-02-15T00:00:00"/>
    <n v="5501"/>
    <s v="Semi-Private Room"/>
    <s v="Cardiology"/>
    <s v="Heart Disease"/>
    <n v="179"/>
    <n v="128"/>
    <n v="4157.7622603593718"/>
    <n v="1343.237739640628"/>
    <n v="15"/>
  </r>
  <r>
    <n v="659"/>
    <s v="Julie Perkins"/>
    <n v="27"/>
    <s v="Male"/>
    <s v="Medicare"/>
    <n v="26.972509652280859"/>
    <n v="5"/>
    <n v="5"/>
    <x v="236"/>
    <d v="2022-12-07T00:00:00"/>
    <n v="14712"/>
    <s v="ICU"/>
    <s v="Orthopedics"/>
    <s v="Arthritis"/>
    <n v="883"/>
    <n v="64"/>
    <n v="10895.928416649889"/>
    <n v="3816.071583350109"/>
    <n v="5"/>
  </r>
  <r>
    <n v="660"/>
    <s v="Gregory Munoz"/>
    <n v="31"/>
    <s v="Male"/>
    <s v="Medicare"/>
    <n v="17.1981702619759"/>
    <n v="4"/>
    <n v="9"/>
    <x v="410"/>
    <d v="2022-12-22T00:00:00"/>
    <n v="42054"/>
    <s v="Semi-Private Room"/>
    <s v="Neurology"/>
    <s v="Seizures"/>
    <n v="853"/>
    <n v="44"/>
    <n v="34214.39629753599"/>
    <n v="7839.60370246401"/>
    <n v="23"/>
  </r>
  <r>
    <n v="661"/>
    <s v="Tracy Hamilton"/>
    <n v="16"/>
    <s v="Male"/>
    <s v="Private Insurance"/>
    <n v="23.655466956209629"/>
    <n v="2"/>
    <n v="4"/>
    <x v="411"/>
    <d v="2023-12-23T00:00:00"/>
    <n v="14427"/>
    <s v="ICU"/>
    <s v="Orthopedics"/>
    <s v="Fracture"/>
    <n v="151"/>
    <n v="149"/>
    <n v="8492.168302888369"/>
    <n v="5934.831697111631"/>
    <n v="19"/>
  </r>
  <r>
    <n v="662"/>
    <s v="Danielle Kim"/>
    <n v="8"/>
    <s v="Male"/>
    <s v="Medicare"/>
    <n v="20.664336248351621"/>
    <n v="0"/>
    <n v="3"/>
    <x v="91"/>
    <d v="2022-03-13T00:00:00"/>
    <n v="11981"/>
    <s v="General Ward"/>
    <s v="Cardiology"/>
    <s v="Hypertension"/>
    <n v="1354"/>
    <n v="105"/>
    <n v="10553.61381629851"/>
    <n v="1427.3861837014881"/>
    <n v="15"/>
  </r>
  <r>
    <n v="663"/>
    <s v="Carla James"/>
    <n v="5"/>
    <s v="Female"/>
    <s v="Medicaid"/>
    <n v="39.576387362827163"/>
    <n v="3"/>
    <n v="3"/>
    <x v="228"/>
    <d v="2022-03-25T00:00:00"/>
    <n v="18405"/>
    <s v="Semi-Private Room"/>
    <s v="Oncology"/>
    <s v="Tumor"/>
    <n v="1077"/>
    <n v="180"/>
    <n v="15400.50784823956"/>
    <n v="3004.4921517604421"/>
    <n v="17"/>
  </r>
  <r>
    <n v="664"/>
    <s v="Jordan Lewis"/>
    <n v="76"/>
    <s v="Female"/>
    <s v="Medicaid"/>
    <n v="26.086344811155652"/>
    <n v="1"/>
    <n v="10"/>
    <x v="412"/>
    <d v="2022-04-03T00:00:00"/>
    <n v="24116"/>
    <s v="Semi-Private Room"/>
    <s v="Neurology"/>
    <s v="Stroke"/>
    <n v="170"/>
    <n v="104"/>
    <n v="14067.09600609488"/>
    <n v="10048.90399390512"/>
    <n v="15"/>
  </r>
  <r>
    <n v="665"/>
    <s v="Brittany Clark"/>
    <n v="20"/>
    <s v="Female"/>
    <s v="Medicaid"/>
    <n v="32.149620152090243"/>
    <n v="0"/>
    <n v="1"/>
    <x v="304"/>
    <d v="2022-05-03T00:00:00"/>
    <n v="24934"/>
    <s v="Semi-Private Room"/>
    <s v="Orthopedics"/>
    <s v="Arthritis"/>
    <n v="255"/>
    <n v="3"/>
    <n v="13282.963148801929"/>
    <n v="11651.036851198071"/>
    <n v="20"/>
  </r>
  <r>
    <n v="666"/>
    <s v="Jeffrey Burke"/>
    <n v="19"/>
    <s v="Male"/>
    <s v="Medicaid"/>
    <n v="30.29036637876845"/>
    <n v="4"/>
    <n v="3"/>
    <x v="72"/>
    <d v="2023-10-28T00:00:00"/>
    <n v="18194"/>
    <s v="Private Room"/>
    <s v="Neurology"/>
    <s v="Seizures"/>
    <s v="No Visits"/>
    <n v="135"/>
    <n v="9628.7444959479872"/>
    <n v="8565.2555040520128"/>
    <n v="23"/>
  </r>
  <r>
    <n v="667"/>
    <s v="Samantha Armstrong"/>
    <n v="42"/>
    <s v="Male"/>
    <s v="Uninsured"/>
    <n v="17.025443016331099"/>
    <n v="3"/>
    <n v="1"/>
    <x v="413"/>
    <d v="2022-05-30T00:00:00"/>
    <n v="25433"/>
    <s v="General Ward"/>
    <s v="Cardiology"/>
    <s v="Hypertension"/>
    <n v="489"/>
    <n v="105"/>
    <n v="21599.07595223757"/>
    <n v="3833.9240477624298"/>
    <n v="15"/>
  </r>
  <r>
    <n v="668"/>
    <s v="Samuel Oneill"/>
    <n v="86"/>
    <s v="Male"/>
    <s v="Private Insurance"/>
    <n v="24.652891012523341"/>
    <n v="2"/>
    <n v="6"/>
    <x v="91"/>
    <d v="2022-03-09T00:00:00"/>
    <n v="7624"/>
    <s v="General Ward"/>
    <s v="Pediatrics"/>
    <s v="Allergies"/>
    <s v="No Visits"/>
    <n v="191"/>
    <n v="6613.9294453802977"/>
    <n v="1010.070554619702"/>
    <n v="28"/>
  </r>
  <r>
    <n v="669"/>
    <s v="Debbie Jimenez"/>
    <n v="3"/>
    <s v="Male"/>
    <s v="Private Insurance"/>
    <n v="39.670054522338297"/>
    <n v="4"/>
    <n v="7"/>
    <x v="414"/>
    <d v="2023-03-08T00:00:00"/>
    <n v="22467"/>
    <s v="General Ward"/>
    <s v="Cardiology"/>
    <s v="Heart Disease"/>
    <n v="699"/>
    <n v="31"/>
    <n v="13066.523620285931"/>
    <n v="9400.4763797140713"/>
    <n v="5"/>
  </r>
  <r>
    <n v="670"/>
    <s v="Robert Black"/>
    <n v="46"/>
    <s v="Female"/>
    <s v="Uninsured"/>
    <n v="31.0863537576687"/>
    <n v="1"/>
    <n v="8"/>
    <x v="138"/>
    <d v="2022-02-22T00:00:00"/>
    <n v="28779"/>
    <s v="Private Room"/>
    <s v="Cardiology"/>
    <s v="Hypertension"/>
    <n v="603"/>
    <n v="74"/>
    <n v="17431.19451451155"/>
    <n v="11347.80548548845"/>
    <n v="8"/>
  </r>
  <r>
    <n v="671"/>
    <s v="Scott Baker"/>
    <n v="69"/>
    <s v="Female"/>
    <s v="Uninsured"/>
    <n v="24.209482141825521"/>
    <n v="3"/>
    <n v="3"/>
    <x v="415"/>
    <d v="2023-01-24T00:00:00"/>
    <n v="14449"/>
    <s v="ICU"/>
    <s v="Neurology"/>
    <s v="Stroke"/>
    <n v="1047"/>
    <n v="158"/>
    <n v="9227.5710968786389"/>
    <n v="5221.4289031213611"/>
    <n v="26"/>
  </r>
  <r>
    <n v="673"/>
    <s v="Victoria Cooper"/>
    <n v="81"/>
    <s v="Female"/>
    <s v="Uninsured"/>
    <n v="30.355942654950631"/>
    <n v="0"/>
    <n v="8"/>
    <x v="150"/>
    <d v="2022-10-14T00:00:00"/>
    <n v="19163"/>
    <s v="ICU"/>
    <s v="Pediatrics"/>
    <s v="Asthma"/>
    <n v="294"/>
    <n v="113"/>
    <n v="13078.415770362541"/>
    <n v="6084.5842296374612"/>
    <n v="16"/>
  </r>
  <r>
    <n v="674"/>
    <s v="Mary Velez"/>
    <n v="48"/>
    <s v="Male"/>
    <s v="Uninsured"/>
    <n v="22.662161914761139"/>
    <n v="2"/>
    <n v="10"/>
    <x v="232"/>
    <d v="2022-03-29T00:00:00"/>
    <n v="8795"/>
    <s v="Private Room"/>
    <s v="Neurology"/>
    <s v="Stroke"/>
    <s v="No Visits"/>
    <n v="170"/>
    <n v="6517.8118494777846"/>
    <n v="2277.188150522215"/>
    <n v="14"/>
  </r>
  <r>
    <n v="675"/>
    <s v="Charlene White"/>
    <n v="19"/>
    <s v="Female"/>
    <s v="Medicaid"/>
    <n v="26.104055107197709"/>
    <n v="1"/>
    <n v="3"/>
    <x v="412"/>
    <d v="2022-04-01T00:00:00"/>
    <n v="14628"/>
    <s v="Semi-Private Room"/>
    <s v="Pediatrics"/>
    <s v="Asthma"/>
    <s v="No Visits"/>
    <n v="151"/>
    <n v="10416.444659330449"/>
    <n v="4211.555340669549"/>
    <n v="29"/>
  </r>
  <r>
    <n v="676"/>
    <s v="Elizabeth Taylor"/>
    <n v="4"/>
    <s v="Female"/>
    <s v="Medicaid"/>
    <n v="29.42724776899313"/>
    <n v="0"/>
    <n v="4"/>
    <x v="75"/>
    <d v="2023-10-11T00:00:00"/>
    <n v="17202"/>
    <s v="General Ward"/>
    <s v="Emergency"/>
    <s v="Severe Trauma"/>
    <s v="No Visits"/>
    <n v="133"/>
    <n v="13681.122629007739"/>
    <n v="3520.877370992263"/>
    <n v="10"/>
  </r>
  <r>
    <n v="677"/>
    <s v="Allison Rogers"/>
    <n v="85"/>
    <s v="Male"/>
    <s v="Medicare"/>
    <n v="38.19271314432217"/>
    <n v="2"/>
    <n v="4"/>
    <x v="416"/>
    <d v="2024-08-19T00:00:00"/>
    <n v="16948"/>
    <s v="Private Room"/>
    <s v="Cardiology"/>
    <s v="Hypertension"/>
    <n v="1271"/>
    <n v="1"/>
    <n v="9472.6533741096882"/>
    <n v="7475.3466258903118"/>
    <n v="30"/>
  </r>
  <r>
    <n v="678"/>
    <s v="Darlene Cooper"/>
    <n v="69"/>
    <s v="Male"/>
    <s v="Uninsured"/>
    <n v="22.096869809014411"/>
    <n v="5"/>
    <n v="4"/>
    <x v="417"/>
    <d v="2022-03-31T00:00:00"/>
    <n v="34045"/>
    <s v="ICU"/>
    <s v="Emergency"/>
    <s v="Severe Trauma"/>
    <n v="130"/>
    <n v="149"/>
    <n v="23093.971791201631"/>
    <n v="10951.028208798371"/>
    <n v="19"/>
  </r>
  <r>
    <n v="679"/>
    <s v="Amanda Mclean"/>
    <n v="64"/>
    <s v="Female"/>
    <s v="Medicare"/>
    <n v="32.613120260330767"/>
    <n v="1"/>
    <n v="8"/>
    <x v="75"/>
    <d v="2023-10-09T00:00:00"/>
    <n v="27245"/>
    <s v="Semi-Private Room"/>
    <s v="Neurology"/>
    <s v="Seizures"/>
    <s v="No Visits"/>
    <n v="189"/>
    <n v="22848.64840232733"/>
    <n v="4396.3515976726703"/>
    <n v="30"/>
  </r>
  <r>
    <n v="680"/>
    <s v="James Mueller"/>
    <n v="30"/>
    <s v="Female"/>
    <s v="Medicare"/>
    <n v="38.822583721721557"/>
    <n v="3"/>
    <n v="6"/>
    <x v="418"/>
    <d v="2023-03-14T00:00:00"/>
    <n v="16359"/>
    <s v="General Ward"/>
    <s v="Orthopedics"/>
    <s v="Fracture"/>
    <n v="168"/>
    <n v="20"/>
    <n v="10692.33047673679"/>
    <n v="5666.6695232632101"/>
    <n v="19"/>
  </r>
  <r>
    <n v="681"/>
    <s v="Patricia Barry"/>
    <n v="54"/>
    <s v="Male"/>
    <s v="Medicaid"/>
    <n v="15.31775097800606"/>
    <n v="2"/>
    <n v="2"/>
    <x v="112"/>
    <d v="2023-05-17T00:00:00"/>
    <n v="28557"/>
    <s v="General Ward"/>
    <s v="Emergency"/>
    <s v="Severe Trauma"/>
    <n v="29"/>
    <n v="116"/>
    <n v="20436.591026110491"/>
    <n v="8120.4089738895054"/>
    <n v="19"/>
  </r>
  <r>
    <n v="682"/>
    <s v="Alexander Long"/>
    <n v="17"/>
    <s v="Male"/>
    <s v="Uninsured"/>
    <n v="20.387716675197399"/>
    <n v="2"/>
    <n v="10"/>
    <x v="236"/>
    <d v="2022-12-08T00:00:00"/>
    <n v="16972"/>
    <s v="General Ward"/>
    <s v="Oncology"/>
    <s v="Cancer"/>
    <s v="No Visits"/>
    <n v="139"/>
    <n v="11234.952973508231"/>
    <n v="5737.0470264917694"/>
    <n v="26"/>
  </r>
  <r>
    <n v="684"/>
    <s v="Chelsea Medina"/>
    <n v="21"/>
    <s v="Male"/>
    <s v="Uninsured"/>
    <n v="27.80128924214792"/>
    <n v="1"/>
    <n v="10"/>
    <x v="419"/>
    <d v="2022-04-23T00:00:00"/>
    <n v="14964"/>
    <s v="ICU"/>
    <s v="Cardiology"/>
    <s v="Hypertension"/>
    <n v="395"/>
    <n v="194"/>
    <n v="11268.084605219339"/>
    <n v="3695.9153947806572"/>
    <n v="24"/>
  </r>
  <r>
    <n v="685"/>
    <s v="Lance Shaw"/>
    <n v="14"/>
    <s v="Female"/>
    <s v="Medicaid"/>
    <n v="33.544058497521888"/>
    <n v="4"/>
    <n v="1"/>
    <x v="420"/>
    <d v="2022-06-28T00:00:00"/>
    <n v="10443"/>
    <s v="Semi-Private Room"/>
    <s v="Emergency"/>
    <s v="Internal Bleeding"/>
    <s v="No Visits"/>
    <n v="7"/>
    <n v="6506.3793170309318"/>
    <n v="3936.6206829690682"/>
    <n v="20"/>
  </r>
  <r>
    <n v="686"/>
    <s v="Angela Mcdaniel"/>
    <n v="89"/>
    <s v="Female"/>
    <s v="Uninsured"/>
    <n v="20.105415229695119"/>
    <n v="2"/>
    <n v="7"/>
    <x v="421"/>
    <d v="2022-01-03T00:00:00"/>
    <n v="29788"/>
    <s v="General Ward"/>
    <s v="Orthopedics"/>
    <s v="Arthritis"/>
    <n v="861"/>
    <n v="191"/>
    <n v="18699.194387171221"/>
    <n v="11088.805612828781"/>
    <n v="28"/>
  </r>
  <r>
    <n v="688"/>
    <s v="Alexis Davis"/>
    <n v="89"/>
    <s v="Female"/>
    <s v="Medicare"/>
    <n v="16.791281440060551"/>
    <n v="0"/>
    <n v="2"/>
    <x v="15"/>
    <d v="2022-03-14T00:00:00"/>
    <n v="26662"/>
    <s v="Semi-Private Room"/>
    <s v="Neurology"/>
    <s v="Seizures"/>
    <n v="202"/>
    <n v="1"/>
    <n v="14308.412090754109"/>
    <n v="12353.587909245891"/>
    <n v="30"/>
  </r>
  <r>
    <n v="689"/>
    <s v="Anne Miller"/>
    <n v="72"/>
    <s v="Male"/>
    <s v="Uninsured"/>
    <n v="23.20507420607429"/>
    <n v="0"/>
    <n v="8"/>
    <x v="108"/>
    <d v="2023-04-21T00:00:00"/>
    <n v="5730"/>
    <s v="General Ward"/>
    <s v="Oncology"/>
    <s v="Tumor"/>
    <n v="136"/>
    <n v="104"/>
    <n v="3763.8123645845831"/>
    <n v="1966.1876354154169"/>
    <n v="15"/>
  </r>
  <r>
    <n v="690"/>
    <s v="Roy Doyle"/>
    <n v="81"/>
    <s v="Female"/>
    <s v="Medicare"/>
    <n v="38.61374815849166"/>
    <n v="2"/>
    <n v="3"/>
    <x v="419"/>
    <d v="2022-04-20T00:00:00"/>
    <n v="3199"/>
    <s v="General Ward"/>
    <s v="Pediatrics"/>
    <s v="Allergies"/>
    <n v="327"/>
    <n v="107"/>
    <n v="2443.0029226122028"/>
    <n v="755.99707738779716"/>
    <n v="24"/>
  </r>
  <r>
    <n v="691"/>
    <s v="Melissa Jenkins"/>
    <n v="57"/>
    <s v="Female"/>
    <s v="Medicare"/>
    <n v="22.971931937175011"/>
    <n v="2"/>
    <n v="6"/>
    <x v="422"/>
    <d v="2022-03-04T00:00:00"/>
    <n v="9849"/>
    <s v="ICU"/>
    <s v="Emergency"/>
    <s v="Internal Bleeding"/>
    <n v="355"/>
    <n v="151"/>
    <n v="7258.0890040345994"/>
    <n v="2590.9109959654011"/>
    <n v="29"/>
  </r>
  <r>
    <n v="692"/>
    <s v="Tammy Johnson"/>
    <n v="68"/>
    <s v="Male"/>
    <s v="Uninsured"/>
    <n v="30.04342113455645"/>
    <n v="0"/>
    <n v="6"/>
    <x v="261"/>
    <d v="2022-11-06T00:00:00"/>
    <n v="12382"/>
    <s v="General Ward"/>
    <s v="Orthopedics"/>
    <s v="Fracture"/>
    <n v="1450"/>
    <n v="50"/>
    <n v="6575.55606311259"/>
    <n v="5806.44393688741"/>
    <n v="21"/>
  </r>
  <r>
    <n v="693"/>
    <s v="Melanie King"/>
    <n v="66"/>
    <s v="Male"/>
    <s v="Medicaid"/>
    <n v="21.922387154823941"/>
    <n v="0"/>
    <n v="10"/>
    <x v="275"/>
    <d v="2022-02-01T00:00:00"/>
    <n v="18640"/>
    <s v="Semi-Private Room"/>
    <s v="Pediatrics"/>
    <s v="Asthma"/>
    <n v="319"/>
    <n v="139"/>
    <n v="9607.8153487070103"/>
    <n v="9032.1846512929897"/>
    <n v="26"/>
  </r>
  <r>
    <n v="694"/>
    <s v="Raymond Casey"/>
    <n v="10"/>
    <s v="Female"/>
    <s v="Medicare"/>
    <n v="23.127804746615471"/>
    <n v="4"/>
    <n v="10"/>
    <x v="423"/>
    <d v="2023-05-07T00:00:00"/>
    <n v="17845"/>
    <s v="Semi-Private Room"/>
    <s v="Cardiology"/>
    <s v="Hypertension"/>
    <n v="1305"/>
    <n v="21"/>
    <n v="12671.21306637389"/>
    <n v="5173.7869336261101"/>
    <n v="24"/>
  </r>
  <r>
    <n v="695"/>
    <s v="Tiffany Cannon"/>
    <n v="75"/>
    <s v="Female"/>
    <s v="Medicare"/>
    <n v="34.195814921734858"/>
    <n v="5"/>
    <n v="2"/>
    <x v="424"/>
    <d v="2024-04-15T00:00:00"/>
    <n v="6096"/>
    <s v="Private Room"/>
    <s v="Oncology"/>
    <s v="Tumor"/>
    <n v="145"/>
    <n v="35"/>
    <n v="4425.5731495364598"/>
    <n v="1670.4268504635399"/>
    <n v="9"/>
  </r>
  <r>
    <n v="696"/>
    <s v="Robert Le"/>
    <n v="15"/>
    <s v="Male"/>
    <s v="Private Insurance"/>
    <n v="34.128451345584551"/>
    <n v="3"/>
    <n v="7"/>
    <x v="425"/>
    <d v="2022-06-29T00:00:00"/>
    <n v="10955"/>
    <s v="General Ward"/>
    <s v="Oncology"/>
    <s v="Cancer"/>
    <n v="34"/>
    <n v="154"/>
    <n v="7228.1114526142683"/>
    <n v="3726.8885473857322"/>
    <n v="26"/>
  </r>
  <r>
    <n v="697"/>
    <s v="Bryan Cooper"/>
    <n v="3"/>
    <s v="Male"/>
    <s v="Medicare"/>
    <n v="17.647733331369359"/>
    <n v="0"/>
    <n v="10"/>
    <x v="294"/>
    <d v="2022-01-19T00:00:00"/>
    <n v="16498"/>
    <s v="General Ward"/>
    <s v="Oncology"/>
    <s v="Cancer"/>
    <s v="No Visits"/>
    <n v="40"/>
    <n v="10570.13266471657"/>
    <n v="5927.8673352834303"/>
    <n v="20"/>
  </r>
  <r>
    <n v="698"/>
    <s v="Caitlin Miller"/>
    <n v="31"/>
    <s v="Male"/>
    <s v="Medicaid"/>
    <n v="22.664632824263961"/>
    <n v="4"/>
    <n v="2"/>
    <x v="426"/>
    <d v="2022-11-09T00:00:00"/>
    <n v="18096"/>
    <s v="Private Room"/>
    <s v="Neurology"/>
    <s v="Stroke"/>
    <n v="72"/>
    <n v="83"/>
    <n v="13891.10271535647"/>
    <n v="4204.8972846435263"/>
    <n v="23"/>
  </r>
  <r>
    <n v="699"/>
    <s v="Janet Edwards"/>
    <n v="31"/>
    <s v="Male"/>
    <s v="Medicaid"/>
    <n v="29.615584611298051"/>
    <n v="1"/>
    <n v="1"/>
    <x v="413"/>
    <d v="2022-05-27T00:00:00"/>
    <n v="32818"/>
    <s v="General Ward"/>
    <s v="Pediatrics"/>
    <s v="Asthma"/>
    <s v="No Visits"/>
    <n v="69"/>
    <n v="16832.088497118159"/>
    <n v="15985.91150288184"/>
    <n v="9"/>
  </r>
  <r>
    <n v="700"/>
    <s v="Brandon Peters"/>
    <n v="71"/>
    <s v="Male"/>
    <s v="Medicare"/>
    <n v="34.100267162264068"/>
    <n v="1"/>
    <n v="8"/>
    <x v="160"/>
    <d v="2022-03-17T00:00:00"/>
    <n v="17131"/>
    <s v="Semi-Private Room"/>
    <s v="Orthopedics"/>
    <s v="Arthritis"/>
    <n v="565"/>
    <n v="92"/>
    <n v="11314.339596991569"/>
    <n v="5816.6604030084254"/>
    <n v="27"/>
  </r>
  <r>
    <n v="701"/>
    <s v="Amy Murray"/>
    <n v="39"/>
    <s v="Female"/>
    <s v="Medicare"/>
    <n v="37.943071752456177"/>
    <n v="3"/>
    <n v="7"/>
    <x v="427"/>
    <d v="2024-01-18T00:00:00"/>
    <n v="22006"/>
    <s v="General Ward"/>
    <s v="Emergency"/>
    <s v="Severe Trauma"/>
    <n v="783"/>
    <n v="50"/>
    <n v="11725.970111584809"/>
    <n v="10280.029888415191"/>
    <n v="21"/>
  </r>
  <r>
    <n v="702"/>
    <s v="Linda Brooks"/>
    <n v="29"/>
    <s v="Female"/>
    <s v="Medicaid"/>
    <n v="22.552482653809669"/>
    <n v="3"/>
    <n v="2"/>
    <x v="428"/>
    <d v="2022-02-08T00:00:00"/>
    <n v="18279"/>
    <s v="Semi-Private Room"/>
    <s v="Orthopedics"/>
    <s v="Fracture"/>
    <n v="411"/>
    <n v="167"/>
    <n v="9648.1135241106385"/>
    <n v="8630.8864758893615"/>
    <n v="7"/>
  </r>
  <r>
    <n v="703"/>
    <s v="Jessica Jones"/>
    <n v="90"/>
    <s v="Female"/>
    <s v="Medicaid"/>
    <n v="31.728971530769449"/>
    <n v="5"/>
    <n v="9"/>
    <x v="382"/>
    <d v="2024-01-06T00:00:00"/>
    <n v="17684"/>
    <s v="ICU"/>
    <s v="Cardiology"/>
    <s v="Hypertension"/>
    <n v="1190"/>
    <n v="161"/>
    <n v="10496.723373181951"/>
    <n v="7187.2766268180549"/>
    <n v="9"/>
  </r>
  <r>
    <n v="704"/>
    <s v="Donald Delgado"/>
    <n v="3"/>
    <s v="Female"/>
    <s v="Medicaid"/>
    <n v="28.322470868282519"/>
    <n v="1"/>
    <n v="6"/>
    <x v="267"/>
    <d v="2022-04-08T00:00:00"/>
    <n v="7664"/>
    <s v="Private Room"/>
    <s v="Orthopedics"/>
    <s v="Arthritis"/>
    <n v="388"/>
    <n v="161"/>
    <n v="5847.3611420721718"/>
    <n v="1816.638857927828"/>
    <n v="9"/>
  </r>
  <r>
    <n v="705"/>
    <s v="Joseph Harris"/>
    <n v="54"/>
    <s v="Female"/>
    <s v="Medicaid"/>
    <n v="19.52712413860397"/>
    <n v="0"/>
    <n v="8"/>
    <x v="429"/>
    <d v="2024-06-23T00:00:00"/>
    <n v="21609"/>
    <s v="Private Room"/>
    <s v="Oncology"/>
    <s v="Cancer"/>
    <n v="1252"/>
    <n v="112"/>
    <n v="16207.37069055903"/>
    <n v="5401.6293094409721"/>
    <n v="29"/>
  </r>
  <r>
    <n v="706"/>
    <s v="Taylor King"/>
    <n v="69"/>
    <s v="Female"/>
    <s v="Private Insurance"/>
    <n v="25.209052902800948"/>
    <n v="3"/>
    <n v="6"/>
    <x v="351"/>
    <d v="2022-01-23T00:00:00"/>
    <n v="20854"/>
    <s v="General Ward"/>
    <s v="Neurology"/>
    <s v="Seizures"/>
    <n v="243"/>
    <n v="4"/>
    <n v="11696.71095769989"/>
    <n v="9157.2890423001081"/>
    <n v="23"/>
  </r>
  <r>
    <n v="707"/>
    <s v="Stacey Mann"/>
    <n v="71"/>
    <s v="Female"/>
    <s v="Medicare"/>
    <n v="16.168560403913879"/>
    <n v="1"/>
    <n v="10"/>
    <x v="334"/>
    <d v="2022-02-27T00:00:00"/>
    <n v="19065"/>
    <s v="ICU"/>
    <s v="Oncology"/>
    <s v="Tumor"/>
    <n v="158"/>
    <n v="116"/>
    <n v="14914.52109742331"/>
    <n v="4150.4789025766931"/>
    <n v="19"/>
  </r>
  <r>
    <n v="708"/>
    <s v="Phillip Mora"/>
    <n v="3"/>
    <s v="Male"/>
    <s v="Medicare"/>
    <n v="36.753061943810067"/>
    <n v="3"/>
    <n v="7"/>
    <x v="30"/>
    <d v="2022-02-09T00:00:00"/>
    <n v="28262"/>
    <s v="General Ward"/>
    <s v="Pediatrics"/>
    <s v="Asthma"/>
    <n v="234"/>
    <n v="25"/>
    <n v="22225.014378972639"/>
    <n v="6036.9856210273647"/>
    <n v="9"/>
  </r>
  <r>
    <n v="709"/>
    <s v="Lauren Olson"/>
    <n v="56"/>
    <s v="Male"/>
    <s v="Medicare"/>
    <n v="36.921224559998393"/>
    <n v="0"/>
    <n v="4"/>
    <x v="430"/>
    <d v="2022-08-12T00:00:00"/>
    <n v="8942"/>
    <s v="ICU"/>
    <s v="Emergency"/>
    <s v="Internal Bleeding"/>
    <n v="21"/>
    <n v="15"/>
    <n v="4709.7651096011896"/>
    <n v="4232.2348903988104"/>
    <n v="12"/>
  </r>
  <r>
    <n v="711"/>
    <s v="Michael Diaz"/>
    <n v="60"/>
    <s v="Female"/>
    <s v="Medicaid"/>
    <n v="35.673710683984929"/>
    <n v="1"/>
    <n v="8"/>
    <x v="351"/>
    <d v="2022-01-20T00:00:00"/>
    <n v="21827"/>
    <s v="Private Room"/>
    <s v="Neurology"/>
    <s v="Seizures"/>
    <n v="391"/>
    <n v="94"/>
    <n v="15960.703459165459"/>
    <n v="5866.2965408345426"/>
    <n v="28"/>
  </r>
  <r>
    <n v="712"/>
    <s v="Jessica Clements"/>
    <n v="39"/>
    <s v="Female"/>
    <s v="Medicare"/>
    <n v="32.784447687133458"/>
    <n v="0"/>
    <n v="6"/>
    <x v="11"/>
    <d v="2022-03-29T00:00:00"/>
    <n v="24259"/>
    <s v="General Ward"/>
    <s v="Orthopedics"/>
    <s v="Arthritis"/>
    <s v="No Visits"/>
    <n v="31"/>
    <n v="14656.87005286452"/>
    <n v="9602.129947135476"/>
    <n v="5"/>
  </r>
  <r>
    <n v="714"/>
    <s v="Nathan Friedman"/>
    <n v="60"/>
    <s v="Female"/>
    <s v="Medicare"/>
    <n v="15.790421186588389"/>
    <n v="5"/>
    <n v="1"/>
    <x v="71"/>
    <d v="2022-10-16T00:00:00"/>
    <n v="8679"/>
    <s v="Private Room"/>
    <s v="Neurology"/>
    <s v="Seizures"/>
    <n v="117"/>
    <n v="128"/>
    <n v="5553.0127630171892"/>
    <n v="3125.9872369828108"/>
    <n v="15"/>
  </r>
  <r>
    <n v="715"/>
    <s v="Mrs. Andrea Booker"/>
    <n v="1"/>
    <s v="Female"/>
    <s v="Medicare"/>
    <n v="29.32669699310409"/>
    <n v="0"/>
    <n v="7"/>
    <x v="56"/>
    <d v="2022-06-13T00:00:00"/>
    <n v="14319"/>
    <s v="ICU"/>
    <s v="Neurology"/>
    <s v="Stroke"/>
    <n v="39"/>
    <n v="10"/>
    <n v="12469.67837636333"/>
    <n v="1849.3216236366679"/>
    <n v="10"/>
  </r>
  <r>
    <n v="716"/>
    <s v="Michael Bray"/>
    <n v="42"/>
    <s v="Male"/>
    <s v="Medicare"/>
    <n v="23.878747051030182"/>
    <n v="3"/>
    <n v="7"/>
    <x v="44"/>
    <d v="2022-01-14T00:00:00"/>
    <n v="20537"/>
    <s v="Semi-Private Room"/>
    <s v="Cardiology"/>
    <s v="Heart Disease"/>
    <n v="353"/>
    <n v="189"/>
    <n v="13186.433409347341"/>
    <n v="7350.5665906526629"/>
    <n v="30"/>
  </r>
  <r>
    <n v="718"/>
    <s v="Jonathan Navarro"/>
    <n v="52"/>
    <s v="Female"/>
    <s v="Medicaid"/>
    <n v="37.168750609902467"/>
    <n v="2"/>
    <n v="7"/>
    <x v="98"/>
    <d v="2022-03-25T00:00:00"/>
    <n v="10183"/>
    <s v="Private Room"/>
    <s v="Neurology"/>
    <s v="Stroke"/>
    <n v="684"/>
    <n v="56"/>
    <n v="6140.5615676101042"/>
    <n v="4042.4384323898962"/>
    <n v="30"/>
  </r>
  <r>
    <n v="719"/>
    <s v="Jeffery Meadows"/>
    <n v="10"/>
    <s v="Female"/>
    <s v="Medicaid"/>
    <n v="39.267123140814412"/>
    <n v="4"/>
    <n v="2"/>
    <x v="431"/>
    <d v="2024-04-06T00:00:00"/>
    <n v="15612"/>
    <s v="ICU"/>
    <s v="Cardiology"/>
    <s v="Heart Attack (STEMI)"/>
    <n v="645"/>
    <n v="194"/>
    <n v="11738.215610298301"/>
    <n v="3873.784389701696"/>
    <n v="24"/>
  </r>
  <r>
    <n v="720"/>
    <s v="Patrick Krueger"/>
    <n v="20"/>
    <s v="Male"/>
    <s v="Private Insurance"/>
    <n v="20.132151360643221"/>
    <n v="4"/>
    <n v="3"/>
    <x v="103"/>
    <d v="2022-02-23T00:00:00"/>
    <n v="8006"/>
    <s v="Private Room"/>
    <s v="Pediatrics"/>
    <s v="Allergies"/>
    <n v="63"/>
    <n v="198"/>
    <n v="6479.8422137995276"/>
    <n v="1526.1577862004719"/>
    <n v="26"/>
  </r>
  <r>
    <n v="721"/>
    <s v="William Hernandez"/>
    <n v="7"/>
    <s v="Female"/>
    <s v="Private Insurance"/>
    <n v="34.529796631755893"/>
    <n v="1"/>
    <n v="2"/>
    <x v="256"/>
    <d v="2023-06-22T00:00:00"/>
    <n v="29661"/>
    <s v="Private Room"/>
    <s v="Oncology"/>
    <s v="Tumor"/>
    <s v="No Visits"/>
    <n v="12"/>
    <n v="17394.584182856841"/>
    <n v="12266.415817143161"/>
    <n v="14"/>
  </r>
  <r>
    <n v="722"/>
    <s v="Pamela Thomas"/>
    <n v="82"/>
    <s v="Male"/>
    <s v="Medicare"/>
    <n v="36.344882850876502"/>
    <n v="3"/>
    <n v="3"/>
    <x v="432"/>
    <d v="2023-05-10T00:00:00"/>
    <n v="11810"/>
    <s v="Semi-Private Room"/>
    <s v="Pediatrics"/>
    <s v="Allergies"/>
    <n v="92"/>
    <n v="85"/>
    <n v="9315.6538568271044"/>
    <n v="2494.3461431728961"/>
    <n v="21"/>
  </r>
  <r>
    <n v="723"/>
    <s v="Steven Collins"/>
    <n v="60"/>
    <s v="Male"/>
    <s v="Private Insurance"/>
    <n v="26.066964472537219"/>
    <n v="3"/>
    <n v="8"/>
    <x v="153"/>
    <d v="2022-01-13T00:00:00"/>
    <n v="48437"/>
    <s v="General Ward"/>
    <s v="Orthopedics"/>
    <s v="Arthritis"/>
    <n v="201"/>
    <n v="75"/>
    <n v="38956.376638430287"/>
    <n v="9480.6233615697129"/>
    <n v="10"/>
  </r>
  <r>
    <n v="724"/>
    <s v="David Bonilla"/>
    <n v="22"/>
    <s v="Male"/>
    <s v="Medicare"/>
    <n v="38.086907510110557"/>
    <n v="3"/>
    <n v="1"/>
    <x v="433"/>
    <d v="2022-03-04T00:00:00"/>
    <n v="31499"/>
    <s v="Private Room"/>
    <s v="Cardiology"/>
    <s v="Heart Disease"/>
    <n v="382"/>
    <n v="32"/>
    <n v="16485.21993565403"/>
    <n v="15013.78006434597"/>
    <n v="6"/>
  </r>
  <r>
    <n v="725"/>
    <s v="Kimberly Ibarra"/>
    <n v="32"/>
    <s v="Female"/>
    <s v="Medicaid"/>
    <n v="31.745877929526689"/>
    <n v="1"/>
    <n v="9"/>
    <x v="434"/>
    <d v="2022-10-10T00:00:00"/>
    <n v="13594"/>
    <s v="Private Room"/>
    <s v="Orthopedics"/>
    <s v="Arthritis"/>
    <s v="No Visits"/>
    <n v="63"/>
    <n v="8614.7401077857576"/>
    <n v="4979.2598922142424"/>
    <n v="29"/>
  </r>
  <r>
    <n v="726"/>
    <s v="Steven Vaughn"/>
    <n v="14"/>
    <s v="Male"/>
    <s v="Medicare"/>
    <n v="20.97989088251347"/>
    <n v="3"/>
    <n v="9"/>
    <x v="13"/>
    <d v="2022-01-16T00:00:00"/>
    <n v="27631"/>
    <s v="Semi-Private Room"/>
    <s v="Pediatrics"/>
    <s v="Allergies"/>
    <n v="933"/>
    <n v="98"/>
    <n v="19234.413005610491"/>
    <n v="8396.5869943895123"/>
    <n v="5"/>
  </r>
  <r>
    <n v="727"/>
    <s v="Jennifer Hernandez"/>
    <n v="60"/>
    <s v="Female"/>
    <s v="Uninsured"/>
    <n v="23.09725200100408"/>
    <n v="1"/>
    <n v="5"/>
    <x v="32"/>
    <d v="2022-03-14T00:00:00"/>
    <n v="14134"/>
    <s v="General Ward"/>
    <s v="Emergency"/>
    <s v="Internal Bleeding"/>
    <n v="934"/>
    <n v="139"/>
    <n v="9406.6667415416814"/>
    <n v="4727.3332584583186"/>
    <n v="26"/>
  </r>
  <r>
    <n v="728"/>
    <s v="Christopher Chan"/>
    <n v="42"/>
    <s v="Male"/>
    <s v="Private Insurance"/>
    <n v="24.670077953913829"/>
    <n v="3"/>
    <n v="6"/>
    <x v="134"/>
    <d v="2022-04-25T00:00:00"/>
    <n v="22484"/>
    <s v="ICU"/>
    <s v="Emergency"/>
    <s v="Internal Bleeding"/>
    <n v="756"/>
    <n v="138"/>
    <n v="14916.66580030078"/>
    <n v="7567.334199699224"/>
    <n v="23"/>
  </r>
  <r>
    <n v="729"/>
    <s v="Billy Smith"/>
    <n v="60"/>
    <s v="Female"/>
    <s v="Medicaid"/>
    <n v="35.193387416334843"/>
    <n v="4"/>
    <n v="6"/>
    <x v="376"/>
    <d v="2022-07-28T00:00:00"/>
    <n v="15693"/>
    <s v="Private Room"/>
    <s v="Emergency"/>
    <s v="Severe Trauma"/>
    <n v="1412"/>
    <n v="170"/>
    <n v="12096.30268815321"/>
    <n v="3596.6973118467872"/>
    <n v="14"/>
  </r>
  <r>
    <n v="730"/>
    <s v="Tyler Cardenas"/>
    <n v="16"/>
    <s v="Female"/>
    <s v="Medicaid"/>
    <n v="33.093914075906909"/>
    <n v="0"/>
    <n v="1"/>
    <x v="435"/>
    <d v="2022-10-16T00:00:00"/>
    <n v="5926"/>
    <s v="General Ward"/>
    <s v="Cardiology"/>
    <s v="Heart Attack (STEMI)"/>
    <n v="980"/>
    <n v="109"/>
    <n v="4623.2953303446984"/>
    <n v="1302.704669655302"/>
    <n v="13"/>
  </r>
  <r>
    <n v="732"/>
    <s v="Angelica Davis"/>
    <n v="21"/>
    <s v="Male"/>
    <s v="Medicare"/>
    <n v="16.790466050956411"/>
    <n v="4"/>
    <n v="3"/>
    <x v="436"/>
    <d v="2023-02-07T00:00:00"/>
    <n v="13794"/>
    <s v="Semi-Private Room"/>
    <s v="Pediatrics"/>
    <s v="Allergies"/>
    <s v="No Visits"/>
    <n v="151"/>
    <n v="12278.39909353913"/>
    <n v="1515.600906460872"/>
    <n v="29"/>
  </r>
  <r>
    <n v="733"/>
    <s v="Stacey Patterson"/>
    <n v="22"/>
    <s v="Male"/>
    <s v="Private Insurance"/>
    <n v="27.449277243151219"/>
    <n v="3"/>
    <n v="4"/>
    <x v="437"/>
    <d v="2022-05-17T00:00:00"/>
    <n v="9514"/>
    <s v="Semi-Private Room"/>
    <s v="Oncology"/>
    <s v="Tumor"/>
    <n v="1483"/>
    <n v="68"/>
    <n v="7174.6156119009793"/>
    <n v="2339.3843880990212"/>
    <n v="23"/>
  </r>
  <r>
    <n v="734"/>
    <s v="Jade Carroll"/>
    <n v="90"/>
    <s v="Female"/>
    <s v="Private Insurance"/>
    <n v="26.77412423066637"/>
    <n v="5"/>
    <n v="7"/>
    <x v="183"/>
    <d v="2022-10-16T00:00:00"/>
    <n v="10826"/>
    <s v="Semi-Private Room"/>
    <s v="Emergency"/>
    <s v="Internal Bleeding"/>
    <s v="No Visits"/>
    <n v="115"/>
    <n v="8842.4264111148968"/>
    <n v="1983.5735888851029"/>
    <n v="12"/>
  </r>
  <r>
    <n v="735"/>
    <s v="Karen Day"/>
    <n v="7"/>
    <s v="Female"/>
    <s v="Uninsured"/>
    <n v="32.004691733265943"/>
    <n v="2"/>
    <n v="8"/>
    <x v="48"/>
    <d v="2022-09-20T00:00:00"/>
    <n v="28975"/>
    <s v="ICU"/>
    <s v="Emergency"/>
    <s v="Severe Trauma"/>
    <n v="575"/>
    <n v="38"/>
    <n v="20577.85094821798"/>
    <n v="8397.1490517820239"/>
    <n v="22"/>
  </r>
  <r>
    <n v="736"/>
    <s v="Ashley Garza"/>
    <n v="16"/>
    <s v="Male"/>
    <s v="Medicare"/>
    <n v="26.198721318471829"/>
    <n v="0"/>
    <n v="7"/>
    <x v="235"/>
    <d v="2022-02-07T00:00:00"/>
    <n v="10120"/>
    <s v="Semi-Private Room"/>
    <s v="Pediatrics"/>
    <s v="Allergies"/>
    <n v="966"/>
    <n v="118"/>
    <n v="7850.1310893194568"/>
    <n v="2269.8689106805432"/>
    <n v="20"/>
  </r>
  <r>
    <n v="737"/>
    <s v="Kenneth Hernandez"/>
    <n v="80"/>
    <s v="Female"/>
    <s v="Medicare"/>
    <n v="34.614119427647552"/>
    <n v="4"/>
    <n v="2"/>
    <x v="313"/>
    <d v="2022-02-17T00:00:00"/>
    <n v="11082"/>
    <s v="ICU"/>
    <s v="Emergency"/>
    <s v="Severe Trauma"/>
    <s v="No Visits"/>
    <n v="101"/>
    <n v="9201.2578264166241"/>
    <n v="1880.7421735833759"/>
    <n v="17"/>
  </r>
  <r>
    <n v="738"/>
    <s v="Amy Pitts"/>
    <n v="82"/>
    <s v="Male"/>
    <s v="Uninsured"/>
    <n v="32.581719371250387"/>
    <n v="5"/>
    <n v="3"/>
    <x v="170"/>
    <d v="2022-03-24T00:00:00"/>
    <n v="28051"/>
    <s v="ICU"/>
    <s v="Neurology"/>
    <s v="Stroke"/>
    <n v="839"/>
    <n v="153"/>
    <n v="14473.36785928909"/>
    <n v="13577.63214071091"/>
    <n v="26"/>
  </r>
  <r>
    <n v="740"/>
    <s v="Jessica Sanchez"/>
    <n v="89"/>
    <s v="Female"/>
    <s v="Medicaid"/>
    <n v="27.5005764322547"/>
    <n v="3"/>
    <n v="7"/>
    <x v="32"/>
    <d v="2022-03-16T00:00:00"/>
    <n v="14744"/>
    <s v="ICU"/>
    <s v="Emergency"/>
    <s v="Severe Trauma"/>
    <n v="316"/>
    <n v="40"/>
    <n v="9491.1732604500794"/>
    <n v="5252.8267395499206"/>
    <n v="20"/>
  </r>
  <r>
    <n v="741"/>
    <s v="Francisco Taylor"/>
    <n v="58"/>
    <s v="Male"/>
    <s v="Medicaid"/>
    <n v="20.457493994923691"/>
    <n v="3"/>
    <n v="7"/>
    <x v="438"/>
    <d v="2022-09-06T00:00:00"/>
    <n v="19794"/>
    <s v="ICU"/>
    <s v="Pediatrics"/>
    <s v="Asthma"/>
    <s v="No Visits"/>
    <n v="26"/>
    <n v="16451.97320229766"/>
    <n v="3342.02679770234"/>
    <n v="5"/>
  </r>
  <r>
    <n v="742"/>
    <s v="Jeffrey Bruce"/>
    <n v="47"/>
    <s v="Male"/>
    <s v="Medicare"/>
    <n v="28.730784063970098"/>
    <n v="2"/>
    <n v="10"/>
    <x v="439"/>
    <d v="2024-04-20T00:00:00"/>
    <n v="7707"/>
    <s v="General Ward"/>
    <s v="Emergency"/>
    <s v="Severe Trauma"/>
    <n v="292"/>
    <n v="84"/>
    <n v="6611.4865248953247"/>
    <n v="1095.5134751046751"/>
    <n v="16"/>
  </r>
  <r>
    <n v="743"/>
    <s v="Sydney Flores"/>
    <n v="34"/>
    <s v="Female"/>
    <s v="Medicaid"/>
    <n v="34.972182631186747"/>
    <n v="0"/>
    <n v="5"/>
    <x v="440"/>
    <d v="2024-05-06T00:00:00"/>
    <n v="7968"/>
    <s v="ICU"/>
    <s v="Emergency"/>
    <s v="Severe Trauma"/>
    <n v="1340"/>
    <n v="77"/>
    <n v="7126.2591967822109"/>
    <n v="841.74080321778911"/>
    <n v="24"/>
  </r>
  <r>
    <n v="745"/>
    <s v="Sara Ford"/>
    <n v="75"/>
    <s v="Male"/>
    <s v="Uninsured"/>
    <n v="25.478249740503671"/>
    <n v="4"/>
    <n v="5"/>
    <x v="316"/>
    <d v="2022-02-09T00:00:00"/>
    <n v="22225"/>
    <s v="Semi-Private Room"/>
    <s v="Cardiology"/>
    <s v="Heart Attack (STEMI)"/>
    <n v="626"/>
    <n v="171"/>
    <n v="18177.880535265591"/>
    <n v="4047.119464734405"/>
    <n v="14"/>
  </r>
  <r>
    <n v="746"/>
    <s v="Frank Davis"/>
    <n v="69"/>
    <s v="Female"/>
    <s v="Private Insurance"/>
    <n v="29.4637136723229"/>
    <n v="1"/>
    <n v="7"/>
    <x v="277"/>
    <d v="2022-04-26T00:00:00"/>
    <n v="40475"/>
    <s v="Semi-Private Room"/>
    <s v="Oncology"/>
    <s v="Cancer"/>
    <n v="560"/>
    <n v="68"/>
    <n v="30433.681008328349"/>
    <n v="10041.318991671649"/>
    <n v="23"/>
  </r>
  <r>
    <n v="747"/>
    <s v="Adam White"/>
    <n v="87"/>
    <s v="Male"/>
    <s v="Medicaid"/>
    <n v="16.787934691834959"/>
    <n v="1"/>
    <n v="9"/>
    <x v="441"/>
    <d v="2023-01-02T00:00:00"/>
    <n v="3695"/>
    <s v="General Ward"/>
    <s v="Pediatrics"/>
    <s v="Asthma"/>
    <s v="No Visits"/>
    <n v="25"/>
    <n v="2942.2503777181719"/>
    <n v="752.74962228182812"/>
    <n v="9"/>
  </r>
  <r>
    <n v="748"/>
    <s v="Adam Bass"/>
    <n v="19"/>
    <s v="Male"/>
    <s v="Uninsured"/>
    <n v="38.262390096987531"/>
    <n v="0"/>
    <n v="10"/>
    <x v="66"/>
    <d v="2022-01-24T00:00:00"/>
    <n v="13119"/>
    <s v="General Ward"/>
    <s v="Cardiology"/>
    <s v="Heart Disease"/>
    <n v="133"/>
    <n v="108"/>
    <n v="11327.17631148022"/>
    <n v="1791.823688519778"/>
    <n v="7"/>
  </r>
  <r>
    <n v="749"/>
    <s v="Daniel Hart"/>
    <n v="33"/>
    <s v="Female"/>
    <s v="Uninsured"/>
    <n v="17.27139208885805"/>
    <n v="5"/>
    <n v="6"/>
    <x v="23"/>
    <d v="2022-04-02T00:00:00"/>
    <n v="27479"/>
    <s v="Semi-Private Room"/>
    <s v="Emergency"/>
    <s v="Internal Bleeding"/>
    <n v="734"/>
    <n v="68"/>
    <n v="13791.121764228479"/>
    <n v="13687.878235771521"/>
    <n v="23"/>
  </r>
  <r>
    <n v="750"/>
    <s v="Betty Ford"/>
    <n v="47"/>
    <s v="Female"/>
    <s v="Uninsured"/>
    <n v="15.185551617575911"/>
    <n v="3"/>
    <n v="3"/>
    <x v="169"/>
    <d v="2022-04-22T00:00:00"/>
    <n v="9836"/>
    <s v="Semi-Private Room"/>
    <s v="Neurology"/>
    <s v="Stroke"/>
    <n v="441"/>
    <n v="34"/>
    <n v="6800.6182971973294"/>
    <n v="3035.381702802671"/>
    <n v="29"/>
  </r>
  <r>
    <n v="751"/>
    <s v="Johnny Fletcher"/>
    <n v="44"/>
    <s v="Female"/>
    <s v="Private Insurance"/>
    <n v="39.874071893121837"/>
    <n v="3"/>
    <n v="5"/>
    <x v="60"/>
    <d v="2022-01-09T00:00:00"/>
    <n v="10447"/>
    <s v="ICU"/>
    <s v="Cardiology"/>
    <s v="Heart Disease"/>
    <s v="No Visits"/>
    <n v="146"/>
    <n v="7350.3843901779528"/>
    <n v="3096.6156098220472"/>
    <n v="9"/>
  </r>
  <r>
    <n v="752"/>
    <s v="Michael Jones"/>
    <n v="38"/>
    <s v="Female"/>
    <s v="Private Insurance"/>
    <n v="15.403971275215749"/>
    <n v="0"/>
    <n v="1"/>
    <x v="417"/>
    <d v="2022-04-02T00:00:00"/>
    <n v="45908"/>
    <s v="General Ward"/>
    <s v="Neurology"/>
    <s v="Stroke"/>
    <n v="183"/>
    <n v="104"/>
    <n v="29345.639369962439"/>
    <n v="16562.360630037561"/>
    <n v="15"/>
  </r>
  <r>
    <n v="753"/>
    <s v="Eric Taylor"/>
    <n v="88"/>
    <s v="Female"/>
    <s v="Medicare"/>
    <n v="32.376698488995281"/>
    <n v="0"/>
    <n v="2"/>
    <x v="384"/>
    <d v="2022-05-10T00:00:00"/>
    <n v="12809"/>
    <s v="General Ward"/>
    <s v="Emergency"/>
    <s v="Severe Trauma"/>
    <s v="No Visits"/>
    <n v="116"/>
    <n v="11262.25570237275"/>
    <n v="1546.7442976272521"/>
    <n v="19"/>
  </r>
  <r>
    <n v="754"/>
    <s v="Sean Fernandez"/>
    <n v="23"/>
    <s v="Male"/>
    <s v="Medicare"/>
    <n v="29.234678120825031"/>
    <n v="3"/>
    <n v="2"/>
    <x v="372"/>
    <d v="2022-03-04T00:00:00"/>
    <n v="11268"/>
    <s v="General Ward"/>
    <s v="Emergency"/>
    <s v="Internal Bleeding"/>
    <n v="66"/>
    <n v="9"/>
    <n v="6205.0381980130633"/>
    <n v="5062.9618019869367"/>
    <n v="21"/>
  </r>
  <r>
    <n v="755"/>
    <s v="Brandon Brown"/>
    <n v="81"/>
    <s v="Female"/>
    <s v="Medicaid"/>
    <n v="31.436447835806799"/>
    <n v="4"/>
    <n v="3"/>
    <x v="167"/>
    <d v="2022-11-06T00:00:00"/>
    <n v="15974"/>
    <s v="ICU"/>
    <s v="Emergency"/>
    <s v="Severe Trauma"/>
    <n v="169"/>
    <n v="181"/>
    <n v="8944.2880382229341"/>
    <n v="7029.7119617770659"/>
    <n v="23"/>
  </r>
  <r>
    <n v="756"/>
    <s v="Elizabeth Bean"/>
    <n v="10"/>
    <s v="Female"/>
    <s v="Medicaid"/>
    <n v="18.329392388218881"/>
    <n v="4"/>
    <n v="8"/>
    <x v="412"/>
    <d v="2022-04-06T00:00:00"/>
    <n v="15297"/>
    <s v="General Ward"/>
    <s v="Neurology"/>
    <s v="Stroke"/>
    <n v="643"/>
    <n v="125"/>
    <n v="9047.6866901654448"/>
    <n v="6249.3133098345552"/>
    <n v="27"/>
  </r>
  <r>
    <n v="757"/>
    <s v="Albert Cortez"/>
    <n v="77"/>
    <s v="Female"/>
    <s v="Medicare"/>
    <n v="33.616353496584821"/>
    <n v="4"/>
    <n v="3"/>
    <x v="442"/>
    <d v="2023-08-19T00:00:00"/>
    <n v="18088"/>
    <s v="Private Room"/>
    <s v="Cardiology"/>
    <s v="Hypertension"/>
    <n v="297"/>
    <n v="176"/>
    <n v="15462.287158875421"/>
    <n v="2625.7128411245758"/>
    <n v="8"/>
  </r>
  <r>
    <n v="758"/>
    <s v="Christine Cross"/>
    <n v="36"/>
    <s v="Female"/>
    <s v="Uninsured"/>
    <n v="28.633855524580579"/>
    <n v="3"/>
    <n v="8"/>
    <x v="443"/>
    <d v="2022-07-01T00:00:00"/>
    <n v="28010"/>
    <s v="Private Room"/>
    <s v="Emergency"/>
    <s v="Severe Trauma"/>
    <s v="No Visits"/>
    <n v="94"/>
    <n v="24151.516940269619"/>
    <n v="3858.4830597303808"/>
    <n v="28"/>
  </r>
  <r>
    <n v="759"/>
    <s v="Michael Jordan"/>
    <n v="48"/>
    <s v="Female"/>
    <s v="Medicaid"/>
    <n v="32.445618499010763"/>
    <n v="1"/>
    <n v="2"/>
    <x v="189"/>
    <d v="2022-03-09T00:00:00"/>
    <n v="8740"/>
    <s v="Private Room"/>
    <s v="Neurology"/>
    <s v="Stroke"/>
    <n v="247"/>
    <n v="20"/>
    <n v="4635.0416271975719"/>
    <n v="4104.9583728024281"/>
    <n v="19"/>
  </r>
  <r>
    <n v="761"/>
    <s v="Eileen Smith"/>
    <n v="64"/>
    <s v="Male"/>
    <s v="Private Insurance"/>
    <n v="30.598710296375661"/>
    <n v="4"/>
    <n v="9"/>
    <x v="152"/>
    <d v="2022-08-18T00:00:00"/>
    <n v="4347"/>
    <s v="General Ward"/>
    <s v="Orthopedics"/>
    <s v="Fracture"/>
    <n v="1382"/>
    <n v="12"/>
    <n v="2741.7149436655809"/>
    <n v="1605.2850563344191"/>
    <n v="14"/>
  </r>
  <r>
    <n v="762"/>
    <s v="Heather Hill"/>
    <n v="16"/>
    <s v="Female"/>
    <s v="Uninsured"/>
    <n v="39.956667357368907"/>
    <n v="5"/>
    <n v="8"/>
    <x v="444"/>
    <d v="2022-04-24T00:00:00"/>
    <n v="6526"/>
    <s v="Private Room"/>
    <s v="Pediatrics"/>
    <s v="Asthma"/>
    <n v="211"/>
    <n v="176"/>
    <n v="4584.4751321748618"/>
    <n v="1941.524867825138"/>
    <n v="8"/>
  </r>
  <r>
    <n v="763"/>
    <s v="Jeremy Shepherd"/>
    <n v="35"/>
    <s v="Female"/>
    <s v="Uninsured"/>
    <n v="31.597736711761669"/>
    <n v="1"/>
    <n v="5"/>
    <x v="411"/>
    <d v="2023-12-27T00:00:00"/>
    <n v="29212"/>
    <s v="ICU"/>
    <s v="Emergency"/>
    <s v="Severe Trauma"/>
    <s v="No Visits"/>
    <n v="196"/>
    <n v="14649.55781955949"/>
    <n v="14562.44218044051"/>
    <n v="20"/>
  </r>
  <r>
    <n v="764"/>
    <s v="Reginald Watson"/>
    <n v="55"/>
    <s v="Male"/>
    <s v="Medicare"/>
    <n v="28.45434574826896"/>
    <n v="1"/>
    <n v="3"/>
    <x v="445"/>
    <d v="2023-01-19T00:00:00"/>
    <n v="24145"/>
    <s v="General Ward"/>
    <s v="Pediatrics"/>
    <s v="Asthma"/>
    <n v="264"/>
    <n v="194"/>
    <n v="12827.905221493071"/>
    <n v="11317.094778506929"/>
    <n v="24"/>
  </r>
  <r>
    <n v="765"/>
    <s v="Scott Rogers"/>
    <n v="22"/>
    <s v="Female"/>
    <s v="Medicare"/>
    <n v="15.424845258328929"/>
    <n v="3"/>
    <n v="7"/>
    <x v="369"/>
    <d v="2022-12-04T00:00:00"/>
    <n v="37298"/>
    <s v="Semi-Private Room"/>
    <s v="Emergency"/>
    <s v="Severe Trauma"/>
    <n v="508"/>
    <n v="83"/>
    <n v="31607.38562709633"/>
    <n v="5690.6143729036703"/>
    <n v="23"/>
  </r>
  <r>
    <n v="766"/>
    <s v="Megan Baker"/>
    <n v="82"/>
    <s v="Male"/>
    <s v="Private Insurance"/>
    <n v="23.07341948372477"/>
    <n v="2"/>
    <n v="1"/>
    <x v="217"/>
    <d v="2022-07-04T00:00:00"/>
    <n v="23037"/>
    <s v="General Ward"/>
    <s v="Orthopedics"/>
    <s v="Fracture"/>
    <n v="1157"/>
    <n v="10"/>
    <n v="19348.372594342309"/>
    <n v="3688.6274056576881"/>
    <n v="10"/>
  </r>
  <r>
    <n v="767"/>
    <s v="Sarah Hale"/>
    <n v="62"/>
    <s v="Male"/>
    <s v="Uninsured"/>
    <n v="29.68758020457085"/>
    <n v="3"/>
    <n v="10"/>
    <x v="109"/>
    <d v="2022-12-14T00:00:00"/>
    <n v="16079"/>
    <s v="Private Room"/>
    <s v="Neurology"/>
    <s v="Seizures"/>
    <n v="531"/>
    <n v="198"/>
    <n v="8041.0102511614468"/>
    <n v="8037.9897488385532"/>
    <n v="26"/>
  </r>
  <r>
    <n v="768"/>
    <s v="Gabriella Osborne PhD"/>
    <n v="62"/>
    <s v="Female"/>
    <s v="Uninsured"/>
    <n v="24.05462158909047"/>
    <n v="5"/>
    <n v="10"/>
    <x v="181"/>
    <d v="2023-04-08T00:00:00"/>
    <n v="14130"/>
    <s v="Private Room"/>
    <s v="Neurology"/>
    <s v="Stroke"/>
    <s v="No Visits"/>
    <n v="105"/>
    <n v="7480.3109785312927"/>
    <n v="6649.6890214687073"/>
    <n v="15"/>
  </r>
  <r>
    <n v="769"/>
    <s v="Patricia Kelley"/>
    <n v="29"/>
    <s v="Female"/>
    <s v="Uninsured"/>
    <n v="36.835415180075351"/>
    <n v="4"/>
    <n v="2"/>
    <x v="0"/>
    <d v="2022-11-05T00:00:00"/>
    <n v="5272"/>
    <s v="ICU"/>
    <s v="Orthopedics"/>
    <s v="Arthritis"/>
    <n v="205"/>
    <n v="154"/>
    <n v="4732.7348561935187"/>
    <n v="539.26514380648132"/>
    <n v="26"/>
  </r>
  <r>
    <n v="770"/>
    <s v="Toni Chang"/>
    <n v="76"/>
    <s v="Male"/>
    <s v="Private Insurance"/>
    <n v="16.756215992894059"/>
    <n v="1"/>
    <n v="4"/>
    <x v="446"/>
    <d v="2024-03-24T00:00:00"/>
    <n v="10664"/>
    <s v="ICU"/>
    <s v="Neurology"/>
    <s v="Stroke"/>
    <s v="No Visits"/>
    <n v="69"/>
    <n v="8560.3038693604121"/>
    <n v="2103.6961306395879"/>
    <n v="9"/>
  </r>
  <r>
    <n v="771"/>
    <s v="Melissa Bartlett"/>
    <n v="65"/>
    <s v="Male"/>
    <s v="Private Insurance"/>
    <n v="37.061032455694082"/>
    <n v="2"/>
    <n v="2"/>
    <x v="447"/>
    <d v="2022-02-02T00:00:00"/>
    <n v="11902"/>
    <s v="ICU"/>
    <s v="Neurology"/>
    <s v="Stroke"/>
    <n v="438"/>
    <n v="18"/>
    <n v="10463.422261694181"/>
    <n v="1438.577738305823"/>
    <n v="22"/>
  </r>
  <r>
    <n v="772"/>
    <s v="Dawn Acevedo"/>
    <n v="32"/>
    <s v="Male"/>
    <s v="Private Insurance"/>
    <n v="33.61849933065205"/>
    <n v="4"/>
    <n v="4"/>
    <x v="61"/>
    <d v="2022-03-19T00:00:00"/>
    <n v="17200"/>
    <s v="General Ward"/>
    <s v="Pediatrics"/>
    <s v="Asthma"/>
    <n v="487"/>
    <n v="174"/>
    <n v="11100.771891654609"/>
    <n v="6099.2281083453954"/>
    <n v="12"/>
  </r>
  <r>
    <n v="773"/>
    <s v="Lisa Gaines"/>
    <n v="11"/>
    <s v="Female"/>
    <s v="Medicaid"/>
    <n v="31.826325177424071"/>
    <n v="5"/>
    <n v="6"/>
    <x v="97"/>
    <d v="2022-09-04T00:00:00"/>
    <n v="20050"/>
    <s v="Semi-Private Room"/>
    <s v="Emergency"/>
    <s v="Internal Bleeding"/>
    <s v="No Visits"/>
    <n v="11"/>
    <n v="14373.870564305171"/>
    <n v="5676.1294356948292"/>
    <n v="11"/>
  </r>
  <r>
    <n v="774"/>
    <s v="Timothy Perez"/>
    <n v="74"/>
    <s v="Male"/>
    <s v="Private Insurance"/>
    <n v="35.714446306644881"/>
    <n v="1"/>
    <n v="8"/>
    <x v="150"/>
    <d v="2022-10-13T00:00:00"/>
    <n v="15042"/>
    <s v="Semi-Private Room"/>
    <s v="Emergency"/>
    <s v="Internal Bleeding"/>
    <n v="116"/>
    <n v="197"/>
    <n v="9619.8766067183406"/>
    <n v="5422.1233932816594"/>
    <n v="22"/>
  </r>
  <r>
    <n v="775"/>
    <s v="Sarah Wood"/>
    <n v="66"/>
    <s v="Male"/>
    <s v="Private Insurance"/>
    <n v="24.135150253198699"/>
    <n v="3"/>
    <n v="3"/>
    <x v="300"/>
    <d v="2023-04-15T00:00:00"/>
    <n v="34496"/>
    <s v="General Ward"/>
    <s v="Neurology"/>
    <s v="Stroke"/>
    <n v="1195"/>
    <n v="147"/>
    <n v="24407.06280506925"/>
    <n v="10088.93719493075"/>
    <n v="22"/>
  </r>
  <r>
    <n v="776"/>
    <s v="Heather Franklin"/>
    <n v="17"/>
    <s v="Female"/>
    <s v="Medicaid"/>
    <n v="35.051828640434053"/>
    <n v="3"/>
    <n v="3"/>
    <x v="448"/>
    <d v="2023-06-02T00:00:00"/>
    <n v="4414"/>
    <s v="Private Room"/>
    <s v="Cardiology"/>
    <s v="Heart Attack (STEMI)"/>
    <s v="No Visits"/>
    <n v="111"/>
    <n v="3373.1391067726699"/>
    <n v="1040.8608932273301"/>
    <n v="21"/>
  </r>
  <r>
    <n v="777"/>
    <s v="Angelica Bauer"/>
    <n v="50"/>
    <s v="Female"/>
    <s v="Medicare"/>
    <n v="17.735546253215631"/>
    <n v="1"/>
    <n v="6"/>
    <x v="126"/>
    <d v="2022-03-16T00:00:00"/>
    <n v="9283"/>
    <s v="Semi-Private Room"/>
    <s v="Orthopedics"/>
    <s v="Arthritis"/>
    <n v="379"/>
    <n v="83"/>
    <n v="6904.9511982316699"/>
    <n v="2378.0488017683301"/>
    <n v="23"/>
  </r>
  <r>
    <n v="778"/>
    <s v="Kelly Huff"/>
    <n v="29"/>
    <s v="Female"/>
    <s v="Medicaid"/>
    <n v="25.527206286140888"/>
    <n v="5"/>
    <n v="10"/>
    <x v="449"/>
    <d v="2023-05-07T00:00:00"/>
    <n v="7427"/>
    <s v="Semi-Private Room"/>
    <s v="Emergency"/>
    <s v="Severe Trauma"/>
    <n v="352"/>
    <n v="105"/>
    <n v="6639.0841499813369"/>
    <n v="787.91585001866315"/>
    <n v="15"/>
  </r>
  <r>
    <n v="779"/>
    <s v="Ernest Gomez"/>
    <n v="81"/>
    <s v="Male"/>
    <s v="Private Insurance"/>
    <n v="36.886562099709877"/>
    <n v="4"/>
    <n v="5"/>
    <x v="450"/>
    <d v="2022-03-27T00:00:00"/>
    <n v="22372"/>
    <s v="Semi-Private Room"/>
    <s v="Pediatrics"/>
    <s v="Allergies"/>
    <n v="445"/>
    <n v="101"/>
    <n v="12058.96847960708"/>
    <n v="10313.03152039292"/>
    <n v="17"/>
  </r>
  <r>
    <n v="780"/>
    <s v="Amy Romero"/>
    <n v="48"/>
    <s v="Male"/>
    <s v="Medicare"/>
    <n v="33.087378191277111"/>
    <n v="0"/>
    <n v="7"/>
    <x v="451"/>
    <d v="2023-12-30T00:00:00"/>
    <n v="12903"/>
    <s v="General Ward"/>
    <s v="Cardiology"/>
    <s v="Hypertension"/>
    <n v="1284"/>
    <n v="65"/>
    <n v="8363.9322136686078"/>
    <n v="4539.0677863313922"/>
    <n v="5"/>
  </r>
  <r>
    <n v="782"/>
    <s v="Gerald Armstrong"/>
    <n v="80"/>
    <s v="Female"/>
    <s v="Medicaid"/>
    <n v="31.440146754534101"/>
    <n v="1"/>
    <n v="10"/>
    <x v="452"/>
    <d v="2023-04-26T00:00:00"/>
    <n v="33821"/>
    <s v="ICU"/>
    <s v="Oncology"/>
    <s v="Tumor"/>
    <n v="596"/>
    <n v="141"/>
    <n v="27328.377623197692"/>
    <n v="6492.6223768023083"/>
    <n v="7"/>
  </r>
  <r>
    <n v="783"/>
    <s v="Sherry Cruz"/>
    <n v="79"/>
    <s v="Male"/>
    <s v="Uninsured"/>
    <n v="16.841122077074811"/>
    <n v="3"/>
    <n v="10"/>
    <x v="152"/>
    <d v="2022-08-17T00:00:00"/>
    <n v="14823"/>
    <s v="Semi-Private Room"/>
    <s v="Orthopedics"/>
    <s v="Fracture"/>
    <n v="807"/>
    <n v="80"/>
    <n v="12653.81318057998"/>
    <n v="2169.1868194200179"/>
    <n v="5"/>
  </r>
  <r>
    <n v="784"/>
    <s v="Jessica Flores"/>
    <n v="47"/>
    <s v="Female"/>
    <s v="Uninsured"/>
    <n v="36.538272214418782"/>
    <n v="5"/>
    <n v="6"/>
    <x v="453"/>
    <d v="2024-01-30T00:00:00"/>
    <n v="25996"/>
    <s v="ICU"/>
    <s v="Cardiology"/>
    <s v="Heart Attack (STEMI)"/>
    <s v="No Visits"/>
    <n v="45"/>
    <n v="23122.412527478151"/>
    <n v="2873.5874725218532"/>
    <n v="27"/>
  </r>
  <r>
    <n v="785"/>
    <s v="Mia Graham"/>
    <n v="75"/>
    <s v="Male"/>
    <s v="Uninsured"/>
    <n v="31.545749471488989"/>
    <n v="5"/>
    <n v="6"/>
    <x v="454"/>
    <d v="2024-06-13T00:00:00"/>
    <n v="10678"/>
    <s v="Private Room"/>
    <s v="Cardiology"/>
    <s v="Heart Attack (STEMI)"/>
    <n v="303"/>
    <n v="115"/>
    <n v="6689.6468288938686"/>
    <n v="3988.353171106131"/>
    <n v="12"/>
  </r>
  <r>
    <n v="786"/>
    <s v="Cheryl Lester"/>
    <n v="89"/>
    <s v="Female"/>
    <s v="Medicaid"/>
    <n v="15.38703586092255"/>
    <n v="1"/>
    <n v="2"/>
    <x v="194"/>
    <d v="2022-08-12T00:00:00"/>
    <n v="47343"/>
    <s v="General Ward"/>
    <s v="Oncology"/>
    <s v="Cancer"/>
    <n v="1377"/>
    <n v="39"/>
    <n v="24096.004071183019"/>
    <n v="23246.995928816981"/>
    <n v="7"/>
  </r>
  <r>
    <n v="787"/>
    <s v="Ashley Cox"/>
    <n v="5"/>
    <s v="Male"/>
    <s v="Medicare"/>
    <n v="19.871415998758049"/>
    <n v="4"/>
    <n v="7"/>
    <x v="455"/>
    <d v="2023-07-29T00:00:00"/>
    <n v="23740"/>
    <s v="Semi-Private Room"/>
    <s v="Cardiology"/>
    <s v="Hypertension"/>
    <n v="9"/>
    <n v="85"/>
    <n v="16405.73965597793"/>
    <n v="7334.2603440220664"/>
    <n v="21"/>
  </r>
  <r>
    <n v="788"/>
    <s v="Angela Lopez"/>
    <n v="6"/>
    <s v="Female"/>
    <s v="Medicaid"/>
    <n v="27.510025402757691"/>
    <n v="0"/>
    <n v="4"/>
    <x v="456"/>
    <d v="2022-12-26T00:00:00"/>
    <n v="12534"/>
    <s v="General Ward"/>
    <s v="Emergency"/>
    <s v="Severe Trauma"/>
    <n v="563"/>
    <n v="87"/>
    <n v="9118.9867429146707"/>
    <n v="3415.0132570853289"/>
    <n v="18"/>
  </r>
  <r>
    <n v="789"/>
    <s v="Andrea Williams"/>
    <n v="73"/>
    <s v="Male"/>
    <s v="Uninsured"/>
    <n v="23.56171312284215"/>
    <n v="5"/>
    <n v="5"/>
    <x v="457"/>
    <d v="2022-09-23T00:00:00"/>
    <n v="11466"/>
    <s v="Semi-Private Room"/>
    <s v="Pediatrics"/>
    <s v="Allergies"/>
    <s v="No Visits"/>
    <n v="115"/>
    <n v="6837.9563887070644"/>
    <n v="4628.0436112929356"/>
    <n v="12"/>
  </r>
  <r>
    <n v="790"/>
    <s v="Michael Edwards"/>
    <n v="31"/>
    <s v="Female"/>
    <s v="Private Insurance"/>
    <n v="19.439893872561779"/>
    <n v="5"/>
    <n v="1"/>
    <x v="458"/>
    <d v="2022-01-10T00:00:00"/>
    <n v="27395"/>
    <s v="ICU"/>
    <s v="Orthopedics"/>
    <s v="Fracture"/>
    <n v="1471"/>
    <n v="10"/>
    <n v="24542.234475818452"/>
    <n v="2852.7655241815478"/>
    <n v="10"/>
  </r>
  <r>
    <n v="791"/>
    <s v="Charles Ward"/>
    <n v="54"/>
    <s v="Male"/>
    <s v="Medicaid"/>
    <n v="17.251916354899208"/>
    <n v="4"/>
    <n v="2"/>
    <x v="459"/>
    <d v="2022-07-10T00:00:00"/>
    <n v="12853"/>
    <s v="Semi-Private Room"/>
    <s v="Orthopedics"/>
    <s v="Fracture"/>
    <n v="1285"/>
    <n v="94"/>
    <n v="7621.9738810929148"/>
    <n v="5231.0261189070852"/>
    <n v="28"/>
  </r>
  <r>
    <n v="792"/>
    <s v="Samantha Hernandez"/>
    <n v="12"/>
    <s v="Female"/>
    <s v="Uninsured"/>
    <n v="31.797551414649391"/>
    <n v="5"/>
    <n v="7"/>
    <x v="460"/>
    <d v="2024-03-23T00:00:00"/>
    <n v="8364"/>
    <s v="Semi-Private Room"/>
    <s v="Orthopedics"/>
    <s v="Arthritis"/>
    <n v="335"/>
    <n v="114"/>
    <n v="5947.5965176069167"/>
    <n v="2416.4034823930829"/>
    <n v="26"/>
  </r>
  <r>
    <n v="793"/>
    <s v="Kenneth Mcdonald"/>
    <n v="8"/>
    <s v="Female"/>
    <s v="Medicare"/>
    <n v="19.26797202615516"/>
    <n v="1"/>
    <n v="10"/>
    <x v="146"/>
    <d v="2022-05-05T00:00:00"/>
    <n v="5099"/>
    <s v="ICU"/>
    <s v="Neurology"/>
    <s v="Seizures"/>
    <n v="735"/>
    <n v="94"/>
    <n v="4096.9334856585938"/>
    <n v="1002.066514341406"/>
    <n v="28"/>
  </r>
  <r>
    <n v="794"/>
    <s v="Mary Myers"/>
    <n v="85"/>
    <s v="Male"/>
    <s v="Medicare"/>
    <n v="36.014747598773241"/>
    <n v="2"/>
    <n v="7"/>
    <x v="461"/>
    <d v="2024-02-22T00:00:00"/>
    <n v="8936"/>
    <s v="Semi-Private Room"/>
    <s v="Oncology"/>
    <s v="Cancer"/>
    <n v="1350"/>
    <n v="179"/>
    <n v="5668.4223981784999"/>
    <n v="3267.5776018215001"/>
    <n v="7"/>
  </r>
  <r>
    <n v="795"/>
    <s v="Laura Drake"/>
    <n v="29"/>
    <s v="Male"/>
    <s v="Medicare"/>
    <n v="17.45993862325534"/>
    <n v="3"/>
    <n v="6"/>
    <x v="127"/>
    <d v="2025-01-02T00:00:00"/>
    <n v="12597"/>
    <s v="Semi-Private Room"/>
    <s v="Emergency"/>
    <s v="Internal Bleeding"/>
    <n v="123"/>
    <n v="77"/>
    <n v="10049.236475425099"/>
    <n v="2547.7635245749038"/>
    <n v="24"/>
  </r>
  <r>
    <n v="796"/>
    <s v="Erica Powers"/>
    <n v="8"/>
    <s v="Female"/>
    <s v="Medicare"/>
    <n v="28.620729583963669"/>
    <n v="4"/>
    <n v="3"/>
    <x v="462"/>
    <d v="2022-04-19T00:00:00"/>
    <n v="5244"/>
    <s v="Private Room"/>
    <s v="Neurology"/>
    <s v="Stroke"/>
    <n v="673"/>
    <n v="162"/>
    <n v="3971.1110652510929"/>
    <n v="1272.8889347489071"/>
    <n v="7"/>
  </r>
  <r>
    <n v="797"/>
    <s v="Amy Mcguire"/>
    <n v="47"/>
    <s v="Female"/>
    <s v="Medicaid"/>
    <n v="39.982116202732293"/>
    <n v="2"/>
    <n v="6"/>
    <x v="60"/>
    <d v="2022-01-07T00:00:00"/>
    <n v="23751"/>
    <s v="General Ward"/>
    <s v="Orthopedics"/>
    <s v="Arthritis"/>
    <n v="511"/>
    <n v="12"/>
    <n v="13402.352974570509"/>
    <n v="10348.647025429491"/>
    <n v="14"/>
  </r>
  <r>
    <n v="798"/>
    <s v="Amber Curtis"/>
    <n v="89"/>
    <s v="Female"/>
    <s v="Medicare"/>
    <n v="28.70660694620485"/>
    <n v="5"/>
    <n v="6"/>
    <x v="463"/>
    <d v="2023-06-02T00:00:00"/>
    <n v="10591"/>
    <s v="Private Room"/>
    <s v="Oncology"/>
    <s v="Cancer"/>
    <n v="132"/>
    <n v="78"/>
    <n v="9502.9236079892762"/>
    <n v="1088.076392010724"/>
    <n v="11"/>
  </r>
  <r>
    <n v="799"/>
    <s v="Maria Briggs"/>
    <n v="7"/>
    <s v="Female"/>
    <s v="Medicaid"/>
    <n v="39.339129604752237"/>
    <n v="3"/>
    <n v="3"/>
    <x v="464"/>
    <d v="2023-01-30T00:00:00"/>
    <n v="16863"/>
    <s v="Private Room"/>
    <s v="Orthopedics"/>
    <s v="Fracture"/>
    <n v="449"/>
    <n v="122"/>
    <n v="14580.958571958639"/>
    <n v="2282.0414280413552"/>
    <n v="16"/>
  </r>
  <r>
    <n v="800"/>
    <s v="Jeffrey Mitchell"/>
    <n v="75"/>
    <s v="Female"/>
    <s v="Medicare"/>
    <n v="29.329858693905859"/>
    <n v="0"/>
    <n v="3"/>
    <x v="105"/>
    <d v="2022-07-21T00:00:00"/>
    <n v="13779"/>
    <s v="General Ward"/>
    <s v="Pediatrics"/>
    <s v="Asthma"/>
    <n v="68"/>
    <n v="32"/>
    <n v="8149.0567502388849"/>
    <n v="5629.9432497611151"/>
    <n v="6"/>
  </r>
  <r>
    <n v="801"/>
    <s v="Richard Chung"/>
    <n v="50"/>
    <s v="Female"/>
    <s v="Private Insurance"/>
    <n v="19.51993812050506"/>
    <n v="1"/>
    <n v="4"/>
    <x v="278"/>
    <d v="2022-08-01T00:00:00"/>
    <n v="9955"/>
    <s v="General Ward"/>
    <s v="Cardiology"/>
    <s v="Heart Attack (STEMI)"/>
    <n v="703"/>
    <n v="26"/>
    <n v="5317.4140975876026"/>
    <n v="4637.5859024123974"/>
    <n v="5"/>
  </r>
  <r>
    <n v="802"/>
    <s v="Kathy Johnston"/>
    <n v="8"/>
    <s v="Male"/>
    <s v="Medicare"/>
    <n v="37.084196037051967"/>
    <n v="5"/>
    <n v="6"/>
    <x v="153"/>
    <d v="2022-01-13T00:00:00"/>
    <n v="7019"/>
    <s v="Semi-Private Room"/>
    <s v="Emergency"/>
    <s v="Internal Bleeding"/>
    <n v="174"/>
    <n v="164"/>
    <n v="4585.8983749912568"/>
    <n v="2433.1016250087432"/>
    <n v="7"/>
  </r>
  <r>
    <n v="803"/>
    <s v="Patrick Avila"/>
    <n v="20"/>
    <s v="Male"/>
    <s v="Uninsured"/>
    <n v="35.472002067443007"/>
    <n v="0"/>
    <n v="7"/>
    <x v="465"/>
    <d v="2022-04-07T00:00:00"/>
    <n v="32555"/>
    <s v="General Ward"/>
    <s v="Neurology"/>
    <s v="Seizures"/>
    <n v="724"/>
    <n v="157"/>
    <n v="18596.304982258462"/>
    <n v="13958.69501774154"/>
    <n v="26"/>
  </r>
  <r>
    <n v="804"/>
    <s v="James Jackson"/>
    <n v="71"/>
    <s v="Male"/>
    <s v="Private Insurance"/>
    <n v="17.12115976173807"/>
    <n v="0"/>
    <n v="2"/>
    <x v="466"/>
    <d v="2022-11-02T00:00:00"/>
    <n v="11096"/>
    <s v="Private Room"/>
    <s v="Neurology"/>
    <s v="Seizures"/>
    <s v="No Visits"/>
    <n v="161"/>
    <n v="8047.1318793245464"/>
    <n v="3048.8681206754541"/>
    <n v="9"/>
  </r>
  <r>
    <n v="805"/>
    <s v="Amber Nelson"/>
    <n v="89"/>
    <s v="Female"/>
    <s v="Uninsured"/>
    <n v="37.96366040422194"/>
    <n v="3"/>
    <n v="3"/>
    <x v="98"/>
    <d v="2022-03-22T00:00:00"/>
    <n v="18007"/>
    <s v="Semi-Private Room"/>
    <s v="Cardiology"/>
    <s v="Heart Disease"/>
    <n v="79"/>
    <n v="6"/>
    <n v="10464.861641971989"/>
    <n v="7542.1383580280144"/>
    <n v="5"/>
  </r>
  <r>
    <n v="806"/>
    <s v="Sarah Thornton"/>
    <n v="68"/>
    <s v="Male"/>
    <s v="Medicaid"/>
    <n v="18.8252636450807"/>
    <n v="5"/>
    <n v="8"/>
    <x v="207"/>
    <d v="2022-05-08T00:00:00"/>
    <n v="12650"/>
    <s v="General Ward"/>
    <s v="Emergency"/>
    <s v="Severe Trauma"/>
    <n v="1070"/>
    <n v="125"/>
    <n v="7413.1474149649684"/>
    <n v="5236.8525850350316"/>
    <n v="27"/>
  </r>
  <r>
    <n v="807"/>
    <s v="Bobby Becker"/>
    <n v="48"/>
    <s v="Male"/>
    <s v="Private Insurance"/>
    <n v="39.116380668856131"/>
    <n v="1"/>
    <n v="6"/>
    <x v="103"/>
    <d v="2022-03-07T00:00:00"/>
    <n v="11124"/>
    <s v="Semi-Private Room"/>
    <s v="Oncology"/>
    <s v="Tumor"/>
    <n v="936"/>
    <n v="115"/>
    <n v="6248.5565390959409"/>
    <n v="4875.4434609040591"/>
    <n v="12"/>
  </r>
  <r>
    <n v="808"/>
    <s v="Ryan Luna"/>
    <n v="68"/>
    <s v="Male"/>
    <s v="Medicare"/>
    <n v="16.11011867531877"/>
    <n v="3"/>
    <n v="7"/>
    <x v="467"/>
    <d v="2022-06-23T00:00:00"/>
    <n v="21779"/>
    <s v="Semi-Private Room"/>
    <s v="Pediatrics"/>
    <s v="Asthma"/>
    <n v="308"/>
    <n v="183"/>
    <n v="11616.50312821861"/>
    <n v="10162.49687178139"/>
    <n v="30"/>
  </r>
  <r>
    <n v="809"/>
    <s v="Monica Chambers"/>
    <n v="68"/>
    <s v="Male"/>
    <s v="Uninsured"/>
    <n v="17.015141684719971"/>
    <n v="2"/>
    <n v="4"/>
    <x v="468"/>
    <d v="2022-07-28T00:00:00"/>
    <n v="10130"/>
    <s v="ICU"/>
    <s v="Pediatrics"/>
    <s v="Allergies"/>
    <n v="762"/>
    <n v="8"/>
    <n v="6021.4529011994873"/>
    <n v="4108.5470988005127"/>
    <n v="18"/>
  </r>
  <r>
    <n v="810"/>
    <s v="Ryan Robles"/>
    <n v="4"/>
    <s v="Female"/>
    <s v="Uninsured"/>
    <n v="38.015291361213031"/>
    <n v="0"/>
    <n v="8"/>
    <x v="469"/>
    <d v="2023-08-09T00:00:00"/>
    <n v="21035"/>
    <s v="Private Room"/>
    <s v="Neurology"/>
    <s v="Seizures"/>
    <n v="477"/>
    <n v="171"/>
    <n v="13620.125252710281"/>
    <n v="7414.8747472897248"/>
    <n v="14"/>
  </r>
  <r>
    <n v="811"/>
    <s v="Frank Walker"/>
    <n v="21"/>
    <s v="Female"/>
    <s v="Medicaid"/>
    <n v="38.983637309829327"/>
    <n v="5"/>
    <n v="9"/>
    <x v="99"/>
    <d v="2022-02-05T00:00:00"/>
    <n v="7313"/>
    <s v="General Ward"/>
    <s v="Orthopedics"/>
    <s v="Fracture"/>
    <n v="160"/>
    <n v="195"/>
    <n v="6296.5138758310577"/>
    <n v="1016.486124168942"/>
    <n v="11"/>
  </r>
  <r>
    <n v="812"/>
    <s v="Karla Bauer"/>
    <n v="87"/>
    <s v="Male"/>
    <s v="Private Insurance"/>
    <n v="20.227287368921541"/>
    <n v="2"/>
    <n v="9"/>
    <x v="169"/>
    <d v="2022-04-25T00:00:00"/>
    <n v="28701"/>
    <s v="Private Room"/>
    <s v="Neurology"/>
    <s v="Stroke"/>
    <s v="No Visits"/>
    <n v="113"/>
    <n v="19451.13764738206"/>
    <n v="9249.8623526179435"/>
    <n v="16"/>
  </r>
  <r>
    <n v="813"/>
    <s v="Kristin Romero"/>
    <n v="77"/>
    <s v="Female"/>
    <s v="Uninsured"/>
    <n v="20.737876495482279"/>
    <n v="3"/>
    <n v="6"/>
    <x v="470"/>
    <d v="2022-09-12T00:00:00"/>
    <n v="46984"/>
    <s v="Semi-Private Room"/>
    <s v="Orthopedics"/>
    <s v="Fracture"/>
    <n v="440"/>
    <n v="113"/>
    <n v="31678.176565939069"/>
    <n v="15305.823434060931"/>
    <n v="16"/>
  </r>
  <r>
    <n v="814"/>
    <s v="Nichole Gonzales"/>
    <n v="72"/>
    <s v="Female"/>
    <s v="Uninsured"/>
    <n v="22.57536706106012"/>
    <n v="0"/>
    <n v="2"/>
    <x v="403"/>
    <d v="2023-04-10T00:00:00"/>
    <n v="12903"/>
    <s v="General Ward"/>
    <s v="Cardiology"/>
    <s v="Heart Attack (STEMI)"/>
    <n v="300"/>
    <n v="63"/>
    <n v="10357.448700186111"/>
    <n v="2545.551299813887"/>
    <n v="29"/>
  </r>
  <r>
    <n v="815"/>
    <s v="Carolyn Ross"/>
    <n v="36"/>
    <s v="Female"/>
    <s v="Uninsured"/>
    <n v="32.905689530236977"/>
    <n v="3"/>
    <n v="7"/>
    <x v="471"/>
    <d v="2022-06-10T00:00:00"/>
    <n v="34507"/>
    <s v="Private Room"/>
    <s v="Orthopedics"/>
    <s v="Fracture"/>
    <s v="No Visits"/>
    <n v="10"/>
    <n v="29051.36141660417"/>
    <n v="5455.6385833958266"/>
    <n v="10"/>
  </r>
  <r>
    <n v="816"/>
    <s v="Brian Rodriguez"/>
    <n v="28"/>
    <s v="Male"/>
    <s v="Private Insurance"/>
    <n v="25.75875452718163"/>
    <n v="5"/>
    <n v="1"/>
    <x v="325"/>
    <d v="2023-06-17T00:00:00"/>
    <n v="12304"/>
    <s v="ICU"/>
    <s v="Cardiology"/>
    <s v="Hypertension"/>
    <n v="1138"/>
    <n v="37"/>
    <n v="9220.4393430752007"/>
    <n v="3083.5606569247989"/>
    <n v="11"/>
  </r>
  <r>
    <n v="817"/>
    <s v="Jennifer Macias"/>
    <n v="72"/>
    <s v="Male"/>
    <s v="Medicare"/>
    <n v="31.521293535297261"/>
    <n v="0"/>
    <n v="8"/>
    <x v="472"/>
    <d v="2022-10-19T00:00:00"/>
    <n v="6526"/>
    <s v="General Ward"/>
    <s v="Orthopedics"/>
    <s v="Arthritis"/>
    <n v="126"/>
    <n v="178"/>
    <n v="4810.3413384285177"/>
    <n v="1715.6586615714821"/>
    <n v="21"/>
  </r>
  <r>
    <n v="818"/>
    <s v="Joe Kelly"/>
    <n v="13"/>
    <s v="Female"/>
    <s v="Medicaid"/>
    <n v="26.758263639581571"/>
    <n v="0"/>
    <n v="2"/>
    <x v="473"/>
    <d v="2023-03-11T00:00:00"/>
    <n v="3727"/>
    <s v="Semi-Private Room"/>
    <s v="Pediatrics"/>
    <s v="Allergies"/>
    <n v="858"/>
    <n v="163"/>
    <n v="2725.144427552063"/>
    <n v="1001.855572447937"/>
    <n v="13"/>
  </r>
  <r>
    <n v="819"/>
    <s v="Robert Simpson"/>
    <n v="67"/>
    <s v="Male"/>
    <s v="Medicare"/>
    <n v="24.7585289035645"/>
    <n v="5"/>
    <n v="10"/>
    <x v="169"/>
    <d v="2022-04-16T00:00:00"/>
    <n v="26879"/>
    <s v="Private Room"/>
    <s v="Cardiology"/>
    <s v="Heart Disease"/>
    <n v="567"/>
    <n v="114"/>
    <n v="16213.94738133624"/>
    <n v="10665.05261866376"/>
    <n v="26"/>
  </r>
  <r>
    <n v="820"/>
    <s v="Megan Thompson"/>
    <n v="11"/>
    <s v="Male"/>
    <s v="Medicare"/>
    <n v="32.317295928525482"/>
    <n v="4"/>
    <n v="8"/>
    <x v="474"/>
    <d v="2022-04-27T00:00:00"/>
    <n v="17612"/>
    <s v="Private Room"/>
    <s v="Neurology"/>
    <s v="Stroke"/>
    <n v="111"/>
    <n v="6"/>
    <n v="10740.446111179759"/>
    <n v="6871.5538888202427"/>
    <n v="5"/>
  </r>
  <r>
    <n v="821"/>
    <s v="Trevor Wong DDS"/>
    <n v="52"/>
    <s v="Male"/>
    <s v="Medicaid"/>
    <n v="31.262890341462231"/>
    <n v="3"/>
    <n v="9"/>
    <x v="475"/>
    <d v="2022-07-04T00:00:00"/>
    <n v="44652"/>
    <s v="ICU"/>
    <s v="Emergency"/>
    <s v="Internal Bleeding"/>
    <n v="46"/>
    <n v="135"/>
    <n v="39476.556935530542"/>
    <n v="5175.4430644694576"/>
    <n v="23"/>
  </r>
  <r>
    <n v="822"/>
    <s v="Jennifer Camacho"/>
    <n v="9"/>
    <s v="Female"/>
    <s v="Private Insurance"/>
    <n v="34.922243295045881"/>
    <n v="3"/>
    <n v="2"/>
    <x v="407"/>
    <d v="2022-09-30T00:00:00"/>
    <n v="21101"/>
    <s v="Private Room"/>
    <s v="Oncology"/>
    <s v="Cancer"/>
    <n v="94"/>
    <n v="143"/>
    <n v="18226.29398917485"/>
    <n v="2874.7060108251499"/>
    <n v="8"/>
  </r>
  <r>
    <n v="823"/>
    <s v="Megan Gomez"/>
    <n v="14"/>
    <s v="Female"/>
    <s v="Private Insurance"/>
    <n v="28.633321429329541"/>
    <n v="2"/>
    <n v="5"/>
    <x v="316"/>
    <d v="2022-02-12T00:00:00"/>
    <n v="25143"/>
    <s v="Semi-Private Room"/>
    <s v="Emergency"/>
    <s v="Internal Bleeding"/>
    <n v="104"/>
    <n v="96"/>
    <n v="15422.37201936774"/>
    <n v="9720.62798063226"/>
    <n v="5"/>
  </r>
  <r>
    <n v="824"/>
    <s v="Katie Powell"/>
    <n v="15"/>
    <s v="Female"/>
    <s v="Private Insurance"/>
    <n v="30.939794324324961"/>
    <n v="3"/>
    <n v="6"/>
    <x v="292"/>
    <d v="2022-05-20T00:00:00"/>
    <n v="20430"/>
    <s v="Semi-Private Room"/>
    <s v="Orthopedics"/>
    <s v="Fracture"/>
    <n v="43"/>
    <n v="120"/>
    <n v="14204.245043361891"/>
    <n v="6225.7549566381149"/>
    <n v="16"/>
  </r>
  <r>
    <n v="825"/>
    <s v="Thomas Reed"/>
    <n v="67"/>
    <s v="Male"/>
    <s v="Medicare"/>
    <n v="15.20261638070968"/>
    <n v="3"/>
    <n v="10"/>
    <x v="476"/>
    <d v="2023-02-11T00:00:00"/>
    <n v="28608"/>
    <s v="Private Room"/>
    <s v="Pediatrics"/>
    <s v="Allergies"/>
    <n v="422"/>
    <n v="50"/>
    <n v="22143.075476420821"/>
    <n v="6464.924523579175"/>
    <n v="21"/>
  </r>
  <r>
    <n v="826"/>
    <s v="Jacqueline Quinn"/>
    <n v="74"/>
    <s v="Female"/>
    <s v="Uninsured"/>
    <n v="33.696150363489693"/>
    <n v="2"/>
    <n v="4"/>
    <x v="76"/>
    <d v="2022-06-30T00:00:00"/>
    <n v="7140"/>
    <s v="General Ward"/>
    <s v="Pediatrics"/>
    <s v="Allergies"/>
    <n v="632"/>
    <n v="19"/>
    <n v="6019.2835534215874"/>
    <n v="1120.7164465784131"/>
    <n v="12"/>
  </r>
  <r>
    <n v="827"/>
    <s v="Jessica Johnson"/>
    <n v="39"/>
    <s v="Female"/>
    <s v="Medicare"/>
    <n v="24.72092189123709"/>
    <n v="4"/>
    <n v="10"/>
    <x v="477"/>
    <d v="2023-07-16T00:00:00"/>
    <n v="17812"/>
    <s v="Private Room"/>
    <s v="Cardiology"/>
    <s v="Hypertension"/>
    <s v="No Visits"/>
    <n v="156"/>
    <n v="14503.935154091499"/>
    <n v="3308.064845908501"/>
    <n v="14"/>
  </r>
  <r>
    <n v="828"/>
    <s v="Matthew Brown"/>
    <n v="58"/>
    <s v="Male"/>
    <s v="Private Insurance"/>
    <n v="15.862450371669141"/>
    <n v="4"/>
    <n v="6"/>
    <x v="78"/>
    <d v="2022-06-16T00:00:00"/>
    <n v="5602"/>
    <s v="General Ward"/>
    <s v="Cardiology"/>
    <s v="Hypertension"/>
    <s v="No Visits"/>
    <n v="24"/>
    <n v="4114.2364490147856"/>
    <n v="1487.7635509852139"/>
    <n v="17"/>
  </r>
  <r>
    <n v="829"/>
    <s v="Timothy Lopez"/>
    <n v="71"/>
    <s v="Male"/>
    <s v="Uninsured"/>
    <n v="32.094090796811599"/>
    <n v="5"/>
    <n v="2"/>
    <x v="478"/>
    <d v="2023-02-09T00:00:00"/>
    <n v="11378"/>
    <s v="Private Room"/>
    <s v="Oncology"/>
    <s v="Tumor"/>
    <n v="295"/>
    <n v="48"/>
    <n v="6217.2454938380588"/>
    <n v="5160.7545061619412"/>
    <n v="5"/>
  </r>
  <r>
    <n v="830"/>
    <s v="Annette Hicks"/>
    <n v="28"/>
    <s v="Female"/>
    <s v="Private Insurance"/>
    <n v="28.498196630212689"/>
    <n v="2"/>
    <n v="10"/>
    <x v="370"/>
    <d v="2022-10-16T00:00:00"/>
    <n v="16525"/>
    <s v="General Ward"/>
    <s v="Cardiology"/>
    <s v="Heart Disease"/>
    <n v="844"/>
    <n v="78"/>
    <n v="9182.6521289215325"/>
    <n v="7342.3478710784684"/>
    <n v="11"/>
  </r>
  <r>
    <n v="831"/>
    <s v="Lisa Orr"/>
    <n v="66"/>
    <s v="Male"/>
    <s v="Uninsured"/>
    <n v="18.193005964289441"/>
    <n v="1"/>
    <n v="3"/>
    <x v="479"/>
    <d v="2024-12-21T00:00:00"/>
    <n v="10304"/>
    <s v="Private Room"/>
    <s v="Cardiology"/>
    <s v="Heart Disease"/>
    <n v="874"/>
    <n v="188"/>
    <n v="9151.387379092319"/>
    <n v="1152.612620907681"/>
    <n v="8"/>
  </r>
  <r>
    <n v="832"/>
    <s v="Shannon Huang"/>
    <n v="86"/>
    <s v="Female"/>
    <s v="Private Insurance"/>
    <n v="35.961781702159229"/>
    <n v="1"/>
    <n v="5"/>
    <x v="362"/>
    <d v="2022-01-25T00:00:00"/>
    <n v="33956"/>
    <s v="General Ward"/>
    <s v="Orthopedics"/>
    <s v="Arthritis"/>
    <n v="80"/>
    <n v="4"/>
    <n v="26852.347302441642"/>
    <n v="7103.6526975583583"/>
    <n v="23"/>
  </r>
  <r>
    <n v="833"/>
    <s v="Katelyn Smith"/>
    <n v="4"/>
    <s v="Male"/>
    <s v="Medicaid"/>
    <n v="38.384970702387022"/>
    <n v="2"/>
    <n v="4"/>
    <x v="349"/>
    <d v="2022-06-18T00:00:00"/>
    <n v="17063"/>
    <s v="ICU"/>
    <s v="Orthopedics"/>
    <s v="Arthritis"/>
    <s v="No Visits"/>
    <n v="111"/>
    <n v="14655.62736580186"/>
    <n v="2407.372634198136"/>
    <n v="21"/>
  </r>
  <r>
    <n v="834"/>
    <s v="Kristen Gates"/>
    <n v="85"/>
    <s v="Male"/>
    <s v="Uninsured"/>
    <n v="18.611323365254119"/>
    <n v="2"/>
    <n v="1"/>
    <x v="480"/>
    <d v="2022-04-26T00:00:00"/>
    <n v="6684"/>
    <s v="Semi-Private Room"/>
    <s v="Cardiology"/>
    <s v="Heart Attack (STEMI)"/>
    <n v="627"/>
    <n v="56"/>
    <n v="6004.0176285282914"/>
    <n v="679.98237147170857"/>
    <n v="30"/>
  </r>
  <r>
    <n v="835"/>
    <s v="Olivia Davies"/>
    <n v="11"/>
    <s v="Male"/>
    <s v="Private Insurance"/>
    <n v="24.167894304320281"/>
    <n v="5"/>
    <n v="5"/>
    <x v="481"/>
    <d v="2022-07-10T00:00:00"/>
    <n v="17548"/>
    <s v="Semi-Private Room"/>
    <s v="Neurology"/>
    <s v="Stroke"/>
    <s v="No Visits"/>
    <n v="67"/>
    <n v="12439.25748618535"/>
    <n v="5108.7425138146518"/>
    <n v="24"/>
  </r>
  <r>
    <n v="836"/>
    <s v="Mr. Aaron Perez"/>
    <n v="82"/>
    <s v="Male"/>
    <s v="Medicaid"/>
    <n v="22.792817873712959"/>
    <n v="3"/>
    <n v="5"/>
    <x v="482"/>
    <d v="2022-04-22T00:00:00"/>
    <n v="22491"/>
    <s v="Private Room"/>
    <s v="Neurology"/>
    <s v="Stroke"/>
    <s v="No Visits"/>
    <n v="178"/>
    <n v="12991.74709183547"/>
    <n v="9499.2529081645262"/>
    <n v="21"/>
  </r>
  <r>
    <n v="838"/>
    <s v="Haley Nelson"/>
    <n v="50"/>
    <s v="Female"/>
    <s v="Medicaid"/>
    <n v="25.306060302105578"/>
    <n v="2"/>
    <n v="3"/>
    <x v="483"/>
    <d v="2023-03-30T00:00:00"/>
    <n v="29143"/>
    <s v="Private Room"/>
    <s v="Oncology"/>
    <s v="Cancer"/>
    <s v="No Visits"/>
    <n v="21"/>
    <n v="21839.345079024759"/>
    <n v="7303.6549209752447"/>
    <n v="24"/>
  </r>
  <r>
    <n v="839"/>
    <s v="Jonathan Medina"/>
    <n v="8"/>
    <s v="Male"/>
    <s v="Private Insurance"/>
    <n v="22.278758759329818"/>
    <n v="3"/>
    <n v="10"/>
    <x v="147"/>
    <d v="2022-03-03T00:00:00"/>
    <n v="11755"/>
    <s v="General Ward"/>
    <s v="Cardiology"/>
    <s v="Heart Attack (STEMI)"/>
    <n v="794"/>
    <n v="18"/>
    <n v="7898.9319464932196"/>
    <n v="3856.06805350678"/>
    <n v="22"/>
  </r>
  <r>
    <n v="840"/>
    <s v="Eric Little"/>
    <n v="34"/>
    <s v="Male"/>
    <s v="Medicaid"/>
    <n v="22.353011359756461"/>
    <n v="5"/>
    <n v="7"/>
    <x v="35"/>
    <d v="2022-02-14T00:00:00"/>
    <n v="25810"/>
    <s v="ICU"/>
    <s v="Oncology"/>
    <s v="Tumor"/>
    <n v="915"/>
    <n v="146"/>
    <n v="14510.435805520079"/>
    <n v="11299.564194479921"/>
    <n v="9"/>
  </r>
  <r>
    <n v="841"/>
    <s v="Michael Williams MD"/>
    <n v="69"/>
    <s v="Female"/>
    <s v="Medicare"/>
    <n v="17.805597987822431"/>
    <n v="0"/>
    <n v="5"/>
    <x v="239"/>
    <d v="2022-05-23T00:00:00"/>
    <n v="7796"/>
    <s v="ICU"/>
    <s v="Cardiology"/>
    <s v="Heart Attack (STEMI)"/>
    <n v="1235"/>
    <n v="147"/>
    <n v="4558.4080493422152"/>
    <n v="3237.5919506577852"/>
    <n v="22"/>
  </r>
  <r>
    <n v="842"/>
    <s v="Adam Smith"/>
    <n v="68"/>
    <s v="Male"/>
    <s v="Private Insurance"/>
    <n v="19.812728760867209"/>
    <n v="1"/>
    <n v="10"/>
    <x v="155"/>
    <d v="2022-06-14T00:00:00"/>
    <n v="16977"/>
    <s v="Semi-Private Room"/>
    <s v="Neurology"/>
    <s v="Stroke"/>
    <n v="1243"/>
    <n v="145"/>
    <n v="11871.36973197392"/>
    <n v="5105.6302680260778"/>
    <n v="24"/>
  </r>
  <r>
    <n v="843"/>
    <s v="Mr. Aaron Davis"/>
    <n v="24"/>
    <s v="Male"/>
    <s v="Private Insurance"/>
    <n v="25.110972288927709"/>
    <n v="0"/>
    <n v="6"/>
    <x v="171"/>
    <d v="2022-06-02T00:00:00"/>
    <n v="28556"/>
    <s v="Private Room"/>
    <s v="Oncology"/>
    <s v="Cancer"/>
    <n v="251"/>
    <n v="92"/>
    <n v="18710.19345985345"/>
    <n v="9845.8065401465465"/>
    <n v="27"/>
  </r>
  <r>
    <n v="844"/>
    <s v="Lisa Holmes"/>
    <n v="65"/>
    <s v="Female"/>
    <s v="Private Insurance"/>
    <n v="38.226345871616033"/>
    <n v="0"/>
    <n v="2"/>
    <x v="408"/>
    <d v="2022-05-26T00:00:00"/>
    <n v="33289"/>
    <s v="General Ward"/>
    <s v="Emergency"/>
    <s v="Severe Trauma"/>
    <n v="544"/>
    <n v="104"/>
    <n v="26252.155756029661"/>
    <n v="7036.8442439703394"/>
    <n v="15"/>
  </r>
  <r>
    <n v="845"/>
    <s v="Norman Fernandez"/>
    <n v="75"/>
    <s v="Female"/>
    <s v="Medicaid"/>
    <n v="16.771144259934609"/>
    <n v="3"/>
    <n v="5"/>
    <x v="39"/>
    <d v="2024-08-05T00:00:00"/>
    <n v="17663"/>
    <s v="Private Room"/>
    <s v="Cardiology"/>
    <s v="Heart Attack (STEMI)"/>
    <n v="1063"/>
    <n v="22"/>
    <n v="15088.7841559635"/>
    <n v="2574.2158440365019"/>
    <n v="22"/>
  </r>
  <r>
    <n v="846"/>
    <s v="Adam Patterson"/>
    <n v="59"/>
    <s v="Male"/>
    <s v="Medicare"/>
    <n v="17.501418513425559"/>
    <n v="3"/>
    <n v="6"/>
    <x v="484"/>
    <d v="2022-08-16T00:00:00"/>
    <n v="19511"/>
    <s v="ICU"/>
    <s v="Neurology"/>
    <s v="Seizures"/>
    <s v="No Visits"/>
    <n v="152"/>
    <n v="14134.43968731032"/>
    <n v="5376.5603126896767"/>
    <n v="14"/>
  </r>
  <r>
    <n v="847"/>
    <s v="Dr. George Johnson"/>
    <n v="57"/>
    <s v="Female"/>
    <s v="Medicaid"/>
    <n v="35.232205182630487"/>
    <n v="5"/>
    <n v="10"/>
    <x v="370"/>
    <d v="2022-10-16T00:00:00"/>
    <n v="10661"/>
    <s v="ICU"/>
    <s v="Orthopedics"/>
    <s v="Fracture"/>
    <n v="780"/>
    <n v="27"/>
    <n v="9343.9369239548614"/>
    <n v="1317.063076045139"/>
    <n v="6"/>
  </r>
  <r>
    <n v="848"/>
    <s v="Leah Stokes"/>
    <n v="48"/>
    <s v="Male"/>
    <s v="Medicaid"/>
    <n v="29.139840145319351"/>
    <n v="5"/>
    <n v="2"/>
    <x v="55"/>
    <d v="2022-01-10T00:00:00"/>
    <n v="18522"/>
    <s v="ICU"/>
    <s v="Emergency"/>
    <s v="Severe Trauma"/>
    <n v="995"/>
    <n v="147"/>
    <n v="9904.691770013691"/>
    <n v="8617.308229986309"/>
    <n v="22"/>
  </r>
  <r>
    <n v="849"/>
    <s v="Kyle Yang"/>
    <n v="87"/>
    <s v="Female"/>
    <s v="Private Insurance"/>
    <n v="37.925618832334401"/>
    <n v="2"/>
    <n v="6"/>
    <x v="189"/>
    <d v="2022-03-06T00:00:00"/>
    <n v="9577"/>
    <s v="Semi-Private Room"/>
    <s v="Oncology"/>
    <s v="Tumor"/>
    <s v="No Visits"/>
    <n v="188"/>
    <n v="6384.286683944355"/>
    <n v="3192.713316055645"/>
    <n v="8"/>
  </r>
  <r>
    <n v="850"/>
    <s v="Shawn Hayes"/>
    <n v="83"/>
    <s v="Female"/>
    <s v="Uninsured"/>
    <n v="26.94503530429829"/>
    <n v="1"/>
    <n v="7"/>
    <x v="485"/>
    <d v="2023-07-09T00:00:00"/>
    <n v="11166"/>
    <s v="ICU"/>
    <s v="Oncology"/>
    <s v="Tumor"/>
    <s v="No Visits"/>
    <n v="87"/>
    <n v="8423.465170832782"/>
    <n v="2742.534829167218"/>
    <n v="18"/>
  </r>
  <r>
    <n v="852"/>
    <s v="Mackenzie Edwards"/>
    <n v="67"/>
    <s v="Male"/>
    <s v="Medicare"/>
    <n v="31.95032890266112"/>
    <n v="0"/>
    <n v="7"/>
    <x v="486"/>
    <d v="2023-04-03T00:00:00"/>
    <n v="22006"/>
    <s v="General Ward"/>
    <s v="Cardiology"/>
    <s v="Hypertension"/>
    <n v="943"/>
    <n v="119"/>
    <n v="11305.624354580221"/>
    <n v="10700.375645419779"/>
    <n v="16"/>
  </r>
  <r>
    <n v="853"/>
    <s v="Pamela Le"/>
    <n v="52"/>
    <s v="Female"/>
    <s v="Private Insurance"/>
    <n v="16.09333436757678"/>
    <n v="5"/>
    <n v="9"/>
    <x v="487"/>
    <d v="2024-10-20T00:00:00"/>
    <n v="29704"/>
    <s v="Semi-Private Room"/>
    <s v="Neurology"/>
    <s v="Stroke"/>
    <n v="3"/>
    <n v="42"/>
    <n v="20647.244756677581"/>
    <n v="9056.7552433224191"/>
    <n v="30"/>
  </r>
  <r>
    <n v="854"/>
    <s v="Nancy Charles"/>
    <n v="24"/>
    <s v="Female"/>
    <s v="Medicare"/>
    <n v="16.38509404054809"/>
    <n v="1"/>
    <n v="8"/>
    <x v="146"/>
    <d v="2022-05-03T00:00:00"/>
    <n v="9662"/>
    <s v="ICU"/>
    <s v="Neurology"/>
    <s v="Stroke"/>
    <s v="No Visits"/>
    <n v="160"/>
    <n v="6229.0360637294079"/>
    <n v="3432.9639362705921"/>
    <n v="10"/>
  </r>
  <r>
    <n v="855"/>
    <s v="Holly Frazier"/>
    <n v="77"/>
    <s v="Female"/>
    <s v="Uninsured"/>
    <n v="33.954521586009292"/>
    <n v="1"/>
    <n v="1"/>
    <x v="397"/>
    <d v="2022-04-30T00:00:00"/>
    <n v="21506"/>
    <s v="Semi-Private Room"/>
    <s v="Emergency"/>
    <s v="Severe Trauma"/>
    <n v="573"/>
    <n v="96"/>
    <n v="17641.108314991201"/>
    <n v="3864.891685008799"/>
    <n v="5"/>
  </r>
  <r>
    <n v="857"/>
    <s v="Tami Roberts"/>
    <n v="71"/>
    <s v="Male"/>
    <s v="Medicare"/>
    <n v="31.156081511674689"/>
    <n v="3"/>
    <n v="8"/>
    <x v="103"/>
    <d v="2022-03-12T00:00:00"/>
    <n v="19801"/>
    <s v="General Ward"/>
    <s v="Oncology"/>
    <s v="Tumor"/>
    <n v="744"/>
    <n v="16"/>
    <n v="14137.81335180305"/>
    <n v="5663.1866481969519"/>
    <n v="20"/>
  </r>
  <r>
    <n v="858"/>
    <s v="Kathleen Hoover"/>
    <n v="16"/>
    <s v="Female"/>
    <s v="Private Insurance"/>
    <n v="29.31651461268909"/>
    <n v="3"/>
    <n v="1"/>
    <x v="101"/>
    <d v="2022-01-22T00:00:00"/>
    <n v="41208"/>
    <s v="ICU"/>
    <s v="Pediatrics"/>
    <s v="Asthma"/>
    <s v="No Visits"/>
    <n v="196"/>
    <n v="33468.2851945121"/>
    <n v="7739.7148054878999"/>
    <n v="20"/>
  </r>
  <r>
    <n v="859"/>
    <s v="John Hines"/>
    <n v="45"/>
    <s v="Male"/>
    <s v="Medicare"/>
    <n v="21.67150904336869"/>
    <n v="0"/>
    <n v="5"/>
    <x v="89"/>
    <d v="2022-05-26T00:00:00"/>
    <n v="8977"/>
    <s v="Semi-Private Room"/>
    <s v="Emergency"/>
    <s v="Internal Bleeding"/>
    <n v="36"/>
    <n v="53"/>
    <n v="6463.0908093460057"/>
    <n v="2513.9091906539938"/>
    <n v="26"/>
  </r>
  <r>
    <n v="861"/>
    <s v="Steven Martin"/>
    <n v="73"/>
    <s v="Female"/>
    <s v="Medicaid"/>
    <n v="29.050365975636691"/>
    <n v="5"/>
    <n v="9"/>
    <x v="352"/>
    <d v="2022-12-08T00:00:00"/>
    <n v="18226"/>
    <s v="Semi-Private Room"/>
    <s v="Emergency"/>
    <s v="Severe Trauma"/>
    <n v="764"/>
    <n v="89"/>
    <n v="14010.439735248699"/>
    <n v="4215.5602647512951"/>
    <n v="7"/>
  </r>
  <r>
    <n v="862"/>
    <s v="Amanda Jones"/>
    <n v="20"/>
    <s v="Female"/>
    <s v="Uninsured"/>
    <n v="19.71514181418749"/>
    <n v="2"/>
    <n v="3"/>
    <x v="488"/>
    <d v="2022-10-09T00:00:00"/>
    <n v="7534"/>
    <s v="General Ward"/>
    <s v="Oncology"/>
    <s v="Cancer"/>
    <n v="318"/>
    <n v="128"/>
    <n v="3890.282718848845"/>
    <n v="3643.717281151155"/>
    <n v="15"/>
  </r>
  <r>
    <n v="863"/>
    <s v="Richard Mitchell"/>
    <n v="46"/>
    <s v="Male"/>
    <s v="Medicare"/>
    <n v="37.878752730437341"/>
    <n v="0"/>
    <n v="6"/>
    <x v="254"/>
    <d v="2023-11-23T00:00:00"/>
    <n v="31607"/>
    <s v="General Ward"/>
    <s v="Pediatrics"/>
    <s v="Allergies"/>
    <n v="122"/>
    <n v="154"/>
    <n v="24024.668125196411"/>
    <n v="7582.331874803589"/>
    <n v="26"/>
  </r>
  <r>
    <n v="864"/>
    <s v="Deborah Smith"/>
    <n v="16"/>
    <s v="Male"/>
    <s v="Medicaid"/>
    <n v="34.81097264476405"/>
    <n v="0"/>
    <n v="7"/>
    <x v="96"/>
    <d v="2022-11-24T00:00:00"/>
    <n v="19333"/>
    <s v="Private Room"/>
    <s v="Cardiology"/>
    <s v="Heart Disease"/>
    <n v="1227"/>
    <n v="34"/>
    <n v="11787.90146386674"/>
    <n v="7545.0985361332641"/>
    <n v="29"/>
  </r>
  <r>
    <n v="865"/>
    <s v="Beth Estrada"/>
    <n v="80"/>
    <s v="Female"/>
    <s v="Medicare"/>
    <n v="29.085898291351899"/>
    <n v="0"/>
    <n v="4"/>
    <x v="489"/>
    <d v="2022-10-16T00:00:00"/>
    <n v="4147"/>
    <s v="Private Room"/>
    <s v="Pediatrics"/>
    <s v="Asthma"/>
    <s v="No Visits"/>
    <n v="108"/>
    <n v="3106.8783519778258"/>
    <n v="1040.121648022174"/>
    <n v="7"/>
  </r>
  <r>
    <n v="866"/>
    <s v="Elizabeth Simmons"/>
    <n v="40"/>
    <s v="Male"/>
    <s v="Medicaid"/>
    <n v="34.665458724407969"/>
    <n v="3"/>
    <n v="10"/>
    <x v="78"/>
    <d v="2022-06-15T00:00:00"/>
    <n v="9378"/>
    <s v="General Ward"/>
    <s v="Cardiology"/>
    <s v="Hypertension"/>
    <s v="No Visits"/>
    <n v="108"/>
    <n v="7782.4191211726338"/>
    <n v="1595.580878827366"/>
    <n v="7"/>
  </r>
  <r>
    <n v="867"/>
    <s v="George Massey"/>
    <n v="25"/>
    <s v="Female"/>
    <s v="Uninsured"/>
    <n v="33.773164598898958"/>
    <n v="3"/>
    <n v="4"/>
    <x v="490"/>
    <d v="2023-05-20T00:00:00"/>
    <n v="15634"/>
    <s v="ICU"/>
    <s v="Cardiology"/>
    <s v="Heart Attack (STEMI)"/>
    <n v="386"/>
    <n v="162"/>
    <n v="9448.4065778402855"/>
    <n v="6185.5934221597136"/>
    <n v="7"/>
  </r>
  <r>
    <n v="868"/>
    <s v="David Wagner"/>
    <n v="69"/>
    <s v="Male"/>
    <s v="Uninsured"/>
    <n v="19.773588164670759"/>
    <n v="4"/>
    <n v="10"/>
    <x v="153"/>
    <d v="2022-01-17T00:00:00"/>
    <n v="19448"/>
    <s v="ICU"/>
    <s v="Cardiology"/>
    <s v="Heart Disease"/>
    <n v="204"/>
    <n v="98"/>
    <n v="12774.492718995611"/>
    <n v="6673.5072810043912"/>
    <n v="5"/>
  </r>
  <r>
    <n v="869"/>
    <s v="Michelle Miles"/>
    <n v="6"/>
    <s v="Male"/>
    <s v="Uninsured"/>
    <n v="18.739206156956101"/>
    <n v="3"/>
    <n v="4"/>
    <x v="277"/>
    <d v="2022-04-27T00:00:00"/>
    <n v="10841"/>
    <s v="General Ward"/>
    <s v="Emergency"/>
    <s v="Internal Bleeding"/>
    <n v="49"/>
    <n v="126"/>
    <n v="8582.8017312308803"/>
    <n v="2258.1982687691202"/>
    <n v="15"/>
  </r>
  <r>
    <n v="870"/>
    <s v="Rachel Craig"/>
    <n v="72"/>
    <s v="Male"/>
    <s v="Medicaid"/>
    <n v="32.085258501568639"/>
    <n v="2"/>
    <n v="1"/>
    <x v="235"/>
    <d v="2022-02-08T00:00:00"/>
    <n v="5048"/>
    <s v="Semi-Private Room"/>
    <s v="Pediatrics"/>
    <s v="Asthma"/>
    <s v="No Visits"/>
    <n v="188"/>
    <n v="3456.7583770999158"/>
    <n v="1591.2416229000839"/>
    <n v="8"/>
  </r>
  <r>
    <n v="871"/>
    <s v="John Torres"/>
    <n v="67"/>
    <s v="Female"/>
    <s v="Uninsured"/>
    <n v="22.222480952812109"/>
    <n v="0"/>
    <n v="5"/>
    <x v="66"/>
    <d v="2022-01-26T00:00:00"/>
    <n v="18519"/>
    <s v="ICU"/>
    <s v="Neurology"/>
    <s v="Seizures"/>
    <n v="50"/>
    <n v="54"/>
    <n v="12698.231561191789"/>
    <n v="5820.7684388082071"/>
    <n v="18"/>
  </r>
  <r>
    <n v="872"/>
    <s v="Roberto Brewer"/>
    <n v="65"/>
    <s v="Female"/>
    <s v="Uninsured"/>
    <n v="37.075203944009473"/>
    <n v="2"/>
    <n v="9"/>
    <x v="491"/>
    <d v="2023-12-25T00:00:00"/>
    <n v="11484"/>
    <s v="Semi-Private Room"/>
    <s v="Pediatrics"/>
    <s v="Asthma"/>
    <s v="No Visits"/>
    <n v="187"/>
    <n v="8085.0016981340796"/>
    <n v="3398.99830186592"/>
    <n v="6"/>
  </r>
  <r>
    <n v="873"/>
    <s v="Christina Mercer"/>
    <n v="30"/>
    <s v="Male"/>
    <s v="Uninsured"/>
    <n v="31.496605392853368"/>
    <n v="2"/>
    <n v="6"/>
    <x v="307"/>
    <d v="2022-03-21T00:00:00"/>
    <n v="23411"/>
    <s v="ICU"/>
    <s v="Cardiology"/>
    <s v="Hypertension"/>
    <n v="269"/>
    <n v="24"/>
    <n v="20157.316329253899"/>
    <n v="3253.6836707461011"/>
    <n v="17"/>
  </r>
  <r>
    <n v="874"/>
    <s v="Angela Ford"/>
    <n v="81"/>
    <s v="Male"/>
    <s v="Private Insurance"/>
    <n v="30.46692417443051"/>
    <n v="3"/>
    <n v="1"/>
    <x v="479"/>
    <d v="2024-12-25T00:00:00"/>
    <n v="8011"/>
    <s v="Semi-Private Room"/>
    <s v="Emergency"/>
    <s v="Internal Bleeding"/>
    <n v="1269"/>
    <n v="194"/>
    <n v="7202.94781744385"/>
    <n v="808.05218255615"/>
    <n v="24"/>
  </r>
  <r>
    <n v="875"/>
    <s v="Robert Rodriguez"/>
    <n v="83"/>
    <s v="Male"/>
    <s v="Private Insurance"/>
    <n v="39.664161801622441"/>
    <n v="2"/>
    <n v="4"/>
    <x v="187"/>
    <d v="2022-12-15T00:00:00"/>
    <n v="11209"/>
    <s v="Private Room"/>
    <s v="Emergency"/>
    <s v="Severe Trauma"/>
    <n v="404"/>
    <n v="48"/>
    <n v="8599.8186004179533"/>
    <n v="2609.1813995820471"/>
    <n v="5"/>
  </r>
  <r>
    <n v="876"/>
    <s v="Douglas Williams"/>
    <n v="56"/>
    <s v="Female"/>
    <s v="Medicare"/>
    <n v="16.199626220060871"/>
    <n v="3"/>
    <n v="10"/>
    <x v="76"/>
    <d v="2022-07-03T00:00:00"/>
    <n v="30621"/>
    <s v="General Ward"/>
    <s v="Cardiology"/>
    <s v="Hypertension"/>
    <n v="1387"/>
    <n v="96"/>
    <n v="19794.60571522079"/>
    <n v="10826.39428477921"/>
    <n v="5"/>
  </r>
  <r>
    <n v="877"/>
    <s v="Justin Bautista"/>
    <n v="15"/>
    <s v="Female"/>
    <s v="Private Insurance"/>
    <n v="21.436210381037121"/>
    <n v="4"/>
    <n v="9"/>
    <x v="316"/>
    <d v="2022-02-06T00:00:00"/>
    <n v="46339"/>
    <s v="Semi-Private Room"/>
    <s v="Neurology"/>
    <s v="Seizures"/>
    <n v="694"/>
    <n v="160"/>
    <n v="26579.2743499479"/>
    <n v="19759.7256500521"/>
    <n v="10"/>
  </r>
  <r>
    <n v="878"/>
    <s v="Betty Rodgers"/>
    <n v="25"/>
    <s v="Male"/>
    <s v="Medicaid"/>
    <n v="33.259781097509489"/>
    <n v="1"/>
    <n v="2"/>
    <x v="126"/>
    <d v="2022-03-15T00:00:00"/>
    <n v="5323"/>
    <s v="General Ward"/>
    <s v="Orthopedics"/>
    <s v="Arthritis"/>
    <n v="551"/>
    <n v="30"/>
    <n v="3333.3293454948189"/>
    <n v="1989.6706545051809"/>
    <n v="22"/>
  </r>
  <r>
    <n v="879"/>
    <s v="Kevin Thomas"/>
    <n v="56"/>
    <s v="Male"/>
    <s v="Medicare"/>
    <n v="26.949067873141249"/>
    <n v="4"/>
    <n v="10"/>
    <x v="168"/>
    <d v="2022-05-22T00:00:00"/>
    <n v="5144"/>
    <s v="ICU"/>
    <s v="Neurology"/>
    <s v="Stroke"/>
    <s v="No Visits"/>
    <n v="151"/>
    <n v="3169.8406643523481"/>
    <n v="1974.1593356476519"/>
    <n v="29"/>
  </r>
  <r>
    <n v="880"/>
    <s v="Bridget Huerta"/>
    <n v="42"/>
    <s v="Female"/>
    <s v="Uninsured"/>
    <n v="26.571707312665449"/>
    <n v="3"/>
    <n v="6"/>
    <x v="492"/>
    <d v="2024-01-27T00:00:00"/>
    <n v="5623"/>
    <s v="ICU"/>
    <s v="Cardiology"/>
    <s v="Hypertension"/>
    <n v="1041"/>
    <n v="55"/>
    <n v="4261.4660331800551"/>
    <n v="1361.5339668199449"/>
    <n v="6"/>
  </r>
  <r>
    <n v="881"/>
    <s v="Edward Benton"/>
    <n v="27"/>
    <s v="Female"/>
    <s v="Medicaid"/>
    <n v="36.500357276651798"/>
    <n v="4"/>
    <n v="10"/>
    <x v="493"/>
    <d v="2023-02-20T00:00:00"/>
    <n v="26964"/>
    <s v="Semi-Private Room"/>
    <s v="Emergency"/>
    <s v="Internal Bleeding"/>
    <n v="383"/>
    <n v="95"/>
    <n v="16512.452299412442"/>
    <n v="10451.54770058756"/>
    <n v="8"/>
  </r>
  <r>
    <n v="882"/>
    <s v="Sandra Gray"/>
    <n v="71"/>
    <s v="Female"/>
    <s v="Medicaid"/>
    <n v="17.584135495518829"/>
    <n v="1"/>
    <n v="1"/>
    <x v="494"/>
    <d v="2022-06-23T00:00:00"/>
    <n v="9969"/>
    <s v="General Ward"/>
    <s v="Neurology"/>
    <s v="Stroke"/>
    <n v="421"/>
    <n v="7"/>
    <n v="8121.0033479957383"/>
    <n v="1847.9966520042619"/>
    <n v="20"/>
  </r>
  <r>
    <n v="883"/>
    <s v="Natalie Horton"/>
    <n v="63"/>
    <s v="Female"/>
    <s v="Medicare"/>
    <n v="23.556558955635321"/>
    <n v="5"/>
    <n v="6"/>
    <x v="495"/>
    <d v="2023-01-12T00:00:00"/>
    <n v="17535"/>
    <s v="General Ward"/>
    <s v="Pediatrics"/>
    <s v="Allergies"/>
    <n v="702"/>
    <n v="194"/>
    <n v="9573.3718864855073"/>
    <n v="7961.6281135144927"/>
    <n v="24"/>
  </r>
  <r>
    <n v="884"/>
    <s v="Patty Smith"/>
    <n v="37"/>
    <s v="Female"/>
    <s v="Uninsured"/>
    <n v="27.28299235790211"/>
    <n v="1"/>
    <n v="1"/>
    <x v="147"/>
    <d v="2022-03-16T00:00:00"/>
    <n v="23584"/>
    <s v="Semi-Private Room"/>
    <s v="Oncology"/>
    <s v="Tumor"/>
    <n v="194"/>
    <n v="57"/>
    <n v="16950.579179211891"/>
    <n v="6633.4208207881056"/>
    <n v="7"/>
  </r>
  <r>
    <n v="885"/>
    <s v="Nicolas Williamson"/>
    <n v="59"/>
    <s v="Male"/>
    <s v="Medicaid"/>
    <n v="35.420100101075022"/>
    <n v="0"/>
    <n v="2"/>
    <x v="326"/>
    <d v="2023-07-14T00:00:00"/>
    <n v="8139"/>
    <s v="General Ward"/>
    <s v="Cardiology"/>
    <s v="Heart Disease"/>
    <n v="214"/>
    <n v="179"/>
    <n v="6910.355580559687"/>
    <n v="1228.644419440313"/>
    <n v="7"/>
  </r>
  <r>
    <n v="886"/>
    <s v="Samuel Perry"/>
    <n v="49"/>
    <s v="Female"/>
    <s v="Medicaid"/>
    <n v="28.638441685011941"/>
    <n v="1"/>
    <n v="9"/>
    <x v="496"/>
    <d v="2022-09-22T00:00:00"/>
    <n v="15812"/>
    <s v="General Ward"/>
    <s v="Cardiology"/>
    <s v="Hypertension"/>
    <n v="1401"/>
    <n v="60"/>
    <n v="9322.9726110600823"/>
    <n v="6489.0273889399177"/>
    <n v="8"/>
  </r>
  <r>
    <n v="887"/>
    <s v="John Patel"/>
    <n v="15"/>
    <s v="Male"/>
    <s v="Medicare"/>
    <n v="35.105056269424068"/>
    <n v="2"/>
    <n v="1"/>
    <x v="496"/>
    <d v="2022-09-22T00:00:00"/>
    <n v="16503"/>
    <s v="Semi-Private Room"/>
    <s v="Orthopedics"/>
    <s v="Fracture"/>
    <n v="922"/>
    <n v="91"/>
    <n v="14644.63360538907"/>
    <n v="1858.3663946109341"/>
    <n v="29"/>
  </r>
  <r>
    <n v="888"/>
    <s v="Cameron Garcia"/>
    <n v="25"/>
    <s v="Female"/>
    <s v="Medicaid"/>
    <n v="30.862022414450848"/>
    <n v="4"/>
    <n v="6"/>
    <x v="245"/>
    <d v="2022-01-27T00:00:00"/>
    <n v="12836"/>
    <s v="Semi-Private Room"/>
    <s v="Neurology"/>
    <s v="Stroke"/>
    <n v="646"/>
    <n v="73"/>
    <n v="6533.982209946621"/>
    <n v="6302.017790053379"/>
    <n v="8"/>
  </r>
  <r>
    <n v="889"/>
    <s v="Stacie Thomas"/>
    <n v="77"/>
    <s v="Male"/>
    <s v="Medicare"/>
    <n v="20.017285321176871"/>
    <n v="2"/>
    <n v="10"/>
    <x v="76"/>
    <d v="2022-07-05T00:00:00"/>
    <n v="41134"/>
    <s v="Semi-Private Room"/>
    <s v="Oncology"/>
    <s v="Tumor"/>
    <s v="No Visits"/>
    <n v="60"/>
    <n v="29271.602930032019"/>
    <n v="11862.397069967979"/>
    <n v="8"/>
  </r>
  <r>
    <n v="890"/>
    <s v="Kyle Lopez"/>
    <n v="14"/>
    <s v="Female"/>
    <s v="Private Insurance"/>
    <n v="31.501185249503209"/>
    <n v="3"/>
    <n v="4"/>
    <x v="329"/>
    <d v="2023-11-22T00:00:00"/>
    <n v="18483"/>
    <s v="Semi-Private Room"/>
    <s v="Pediatrics"/>
    <s v="Asthma"/>
    <n v="546"/>
    <n v="116"/>
    <n v="11184.350036972201"/>
    <n v="7298.6499630278049"/>
    <n v="19"/>
  </r>
  <r>
    <n v="891"/>
    <s v="Michaela Woods"/>
    <n v="28"/>
    <s v="Male"/>
    <s v="Private Insurance"/>
    <n v="25.69354985715184"/>
    <n v="5"/>
    <n v="6"/>
    <x v="497"/>
    <d v="2023-09-04T00:00:00"/>
    <n v="12027"/>
    <s v="ICU"/>
    <s v="Oncology"/>
    <s v="Cancer"/>
    <n v="310"/>
    <n v="91"/>
    <n v="7498.8655740933827"/>
    <n v="4528.1344259066173"/>
    <n v="29"/>
  </r>
  <r>
    <n v="892"/>
    <s v="Tracy Hill"/>
    <n v="84"/>
    <s v="Male"/>
    <s v="Private Insurance"/>
    <n v="26.723205747921408"/>
    <n v="5"/>
    <n v="5"/>
    <x v="344"/>
    <d v="2022-09-04T00:00:00"/>
    <n v="19482"/>
    <s v="ICU"/>
    <s v="Orthopedics"/>
    <s v="Fracture"/>
    <n v="171"/>
    <n v="126"/>
    <n v="16892.03616277214"/>
    <n v="2589.9638372278569"/>
    <n v="15"/>
  </r>
  <r>
    <n v="893"/>
    <s v="Dr. Brian Lopez"/>
    <n v="53"/>
    <s v="Female"/>
    <s v="Medicaid"/>
    <n v="37.779290923057253"/>
    <n v="5"/>
    <n v="3"/>
    <x v="498"/>
    <d v="2022-11-13T00:00:00"/>
    <n v="15931"/>
    <s v="ICU"/>
    <s v="Neurology"/>
    <s v="Seizures"/>
    <n v="770"/>
    <n v="66"/>
    <n v="13165.356981485091"/>
    <n v="2765.6430185149088"/>
    <n v="19"/>
  </r>
  <r>
    <n v="894"/>
    <s v="Jonathan Gentry"/>
    <n v="70"/>
    <s v="Female"/>
    <s v="Private Insurance"/>
    <n v="34.02479297676345"/>
    <n v="0"/>
    <n v="5"/>
    <x v="352"/>
    <d v="2022-12-11T00:00:00"/>
    <n v="37558"/>
    <s v="Semi-Private Room"/>
    <s v="Cardiology"/>
    <s v="Hypertension"/>
    <n v="1415"/>
    <n v="87"/>
    <n v="19719.153359833159"/>
    <n v="17838.846640166841"/>
    <n v="18"/>
  </r>
  <r>
    <n v="895"/>
    <s v="Cody Williams"/>
    <n v="71"/>
    <s v="Female"/>
    <s v="Medicare"/>
    <n v="29.293012013423411"/>
    <n v="4"/>
    <n v="9"/>
    <x v="499"/>
    <d v="2024-05-15T00:00:00"/>
    <n v="22014"/>
    <s v="Private Room"/>
    <s v="Oncology"/>
    <s v="Tumor"/>
    <n v="510"/>
    <n v="135"/>
    <n v="19161.56090646797"/>
    <n v="2852.4390935320262"/>
    <n v="23"/>
  </r>
  <r>
    <n v="896"/>
    <s v="Victoria Brown"/>
    <n v="45"/>
    <s v="Female"/>
    <s v="Medicaid"/>
    <n v="22.044800260441971"/>
    <n v="2"/>
    <n v="5"/>
    <x v="500"/>
    <d v="2022-10-29T00:00:00"/>
    <n v="12706"/>
    <s v="Semi-Private Room"/>
    <s v="Oncology"/>
    <s v="Cancer"/>
    <s v="No Visits"/>
    <n v="89"/>
    <n v="7531.6158611899482"/>
    <n v="5174.3841388100518"/>
    <n v="7"/>
  </r>
  <r>
    <n v="897"/>
    <s v="Jake Sanders"/>
    <n v="53"/>
    <s v="Male"/>
    <s v="Private Insurance"/>
    <n v="24.884857755282852"/>
    <n v="1"/>
    <n v="8"/>
    <x v="501"/>
    <d v="2023-09-12T00:00:00"/>
    <n v="8122"/>
    <s v="Private Room"/>
    <s v="Cardiology"/>
    <s v="Hypertension"/>
    <n v="6"/>
    <n v="76"/>
    <n v="6981.8845658095361"/>
    <n v="1140.1154341904639"/>
    <n v="30"/>
  </r>
  <r>
    <n v="898"/>
    <s v="Mitchell Jenkins"/>
    <n v="3"/>
    <s v="Male"/>
    <s v="Medicare"/>
    <n v="24.05263868311016"/>
    <n v="0"/>
    <n v="6"/>
    <x v="11"/>
    <d v="2022-03-28T00:00:00"/>
    <n v="18650"/>
    <s v="General Ward"/>
    <s v="Pediatrics"/>
    <s v="Asthma"/>
    <n v="1076"/>
    <n v="146"/>
    <n v="9930.4365785956343"/>
    <n v="8719.5634214043657"/>
    <n v="9"/>
  </r>
  <r>
    <n v="899"/>
    <s v="Brett Archer"/>
    <n v="48"/>
    <s v="Male"/>
    <s v="Private Insurance"/>
    <n v="19.851594221225579"/>
    <n v="1"/>
    <n v="8"/>
    <x v="101"/>
    <d v="2022-01-23T00:00:00"/>
    <n v="6628"/>
    <s v="General Ward"/>
    <s v="Emergency"/>
    <s v="Internal Bleeding"/>
    <n v="267"/>
    <n v="137"/>
    <n v="3720.4710648336868"/>
    <n v="2907.5289351663132"/>
    <n v="30"/>
  </r>
  <r>
    <n v="900"/>
    <s v="Adam Martinez"/>
    <n v="15"/>
    <s v="Male"/>
    <s v="Medicaid"/>
    <n v="35.857564391843333"/>
    <n v="1"/>
    <n v="5"/>
    <x v="502"/>
    <d v="2023-09-15T00:00:00"/>
    <n v="12952"/>
    <s v="Private Room"/>
    <s v="Cardiology"/>
    <s v="Hypertension"/>
    <n v="273"/>
    <n v="64"/>
    <n v="11529.672686870021"/>
    <n v="1422.3273131299759"/>
    <n v="5"/>
  </r>
  <r>
    <n v="901"/>
    <s v="Dawn Simon"/>
    <n v="31"/>
    <s v="Male"/>
    <s v="Medicaid"/>
    <n v="23.955842422373099"/>
    <n v="3"/>
    <n v="1"/>
    <x v="255"/>
    <d v="2022-08-10T00:00:00"/>
    <n v="19424"/>
    <s v="General Ward"/>
    <s v="Neurology"/>
    <s v="Seizures"/>
    <n v="436"/>
    <n v="104"/>
    <n v="10207.17364074473"/>
    <n v="9216.8263592552685"/>
    <n v="15"/>
  </r>
  <r>
    <n v="902"/>
    <s v="Jeanette Mcneil"/>
    <n v="70"/>
    <s v="Female"/>
    <s v="Medicaid"/>
    <n v="38.466392841517212"/>
    <n v="1"/>
    <n v="4"/>
    <x v="503"/>
    <d v="2022-10-22T00:00:00"/>
    <n v="10609"/>
    <s v="ICU"/>
    <s v="Emergency"/>
    <s v="Internal Bleeding"/>
    <s v="No Visits"/>
    <n v="25"/>
    <n v="5317.9461988758567"/>
    <n v="5291.0538011241433"/>
    <n v="9"/>
  </r>
  <r>
    <n v="903"/>
    <s v="Dustin Martinez"/>
    <n v="6"/>
    <s v="Female"/>
    <s v="Medicaid"/>
    <n v="28.76783384909389"/>
    <n v="5"/>
    <n v="1"/>
    <x v="16"/>
    <d v="2022-05-20T00:00:00"/>
    <n v="18598"/>
    <s v="ICU"/>
    <s v="Oncology"/>
    <s v="Tumor"/>
    <n v="889"/>
    <n v="10"/>
    <n v="11481.287668579511"/>
    <n v="7116.7123314204891"/>
    <n v="10"/>
  </r>
  <r>
    <n v="904"/>
    <s v="Lori Coleman"/>
    <n v="37"/>
    <s v="Male"/>
    <s v="Medicaid"/>
    <n v="15.585721964211981"/>
    <n v="5"/>
    <n v="5"/>
    <x v="339"/>
    <d v="2022-02-01T00:00:00"/>
    <n v="9209"/>
    <s v="ICU"/>
    <s v="Emergency"/>
    <s v="Internal Bleeding"/>
    <n v="924"/>
    <n v="199"/>
    <n v="8208.9301658557924"/>
    <n v="1000.069834144208"/>
    <n v="30"/>
  </r>
  <r>
    <n v="905"/>
    <s v="Mark Marquez"/>
    <n v="54"/>
    <s v="Female"/>
    <s v="Private Insurance"/>
    <n v="29.6035336065849"/>
    <n v="4"/>
    <n v="10"/>
    <x v="185"/>
    <d v="2022-10-29T00:00:00"/>
    <n v="16794"/>
    <s v="Private Room"/>
    <s v="Pediatrics"/>
    <s v="Allergies"/>
    <n v="773"/>
    <n v="182"/>
    <n v="12312.36641306729"/>
    <n v="4481.6335869327122"/>
    <n v="12"/>
  </r>
  <r>
    <n v="906"/>
    <s v="Cheryl Howell"/>
    <n v="29"/>
    <s v="Male"/>
    <s v="Uninsured"/>
    <n v="29.977708640001989"/>
    <n v="1"/>
    <n v="8"/>
    <x v="504"/>
    <d v="2022-06-07T00:00:00"/>
    <n v="9790"/>
    <s v="Private Room"/>
    <s v="Neurology"/>
    <s v="Seizures"/>
    <n v="822"/>
    <n v="72"/>
    <n v="8034.2126312478558"/>
    <n v="1755.7873687521439"/>
    <n v="27"/>
  </r>
  <r>
    <n v="908"/>
    <s v="Tony Torres"/>
    <n v="79"/>
    <s v="Female"/>
    <s v="Medicaid"/>
    <n v="38.779441300416451"/>
    <n v="0"/>
    <n v="3"/>
    <x v="119"/>
    <d v="2022-03-02T00:00:00"/>
    <n v="39009"/>
    <s v="General Ward"/>
    <s v="Emergency"/>
    <s v="Severe Trauma"/>
    <n v="330"/>
    <n v="115"/>
    <n v="21398.932446626219"/>
    <n v="17610.067553373781"/>
    <n v="12"/>
  </r>
  <r>
    <n v="909"/>
    <s v="Mitchell Payne"/>
    <n v="69"/>
    <s v="Male"/>
    <s v="Private Insurance"/>
    <n v="16.039460574958881"/>
    <n v="4"/>
    <n v="10"/>
    <x v="174"/>
    <d v="2023-10-23T00:00:00"/>
    <n v="16058"/>
    <s v="General Ward"/>
    <s v="Oncology"/>
    <s v="Cancer"/>
    <n v="961"/>
    <n v="103"/>
    <n v="8239.2175759276361"/>
    <n v="7818.7824240723639"/>
    <n v="30"/>
  </r>
  <r>
    <n v="911"/>
    <s v="Lori Campbell"/>
    <n v="1"/>
    <s v="Female"/>
    <s v="Private Insurance"/>
    <n v="21.03192961788783"/>
    <n v="4"/>
    <n v="9"/>
    <x v="283"/>
    <d v="2022-07-28T00:00:00"/>
    <n v="11548"/>
    <s v="ICU"/>
    <s v="Cardiology"/>
    <s v="Hypertension"/>
    <n v="1258"/>
    <n v="6"/>
    <n v="7801.3369683853043"/>
    <n v="3746.6630316146961"/>
    <n v="5"/>
  </r>
  <r>
    <n v="912"/>
    <s v="Nathaniel Becker"/>
    <n v="84"/>
    <s v="Male"/>
    <s v="Medicaid"/>
    <n v="33.424138481071992"/>
    <n v="4"/>
    <n v="9"/>
    <x v="289"/>
    <d v="2022-11-16T00:00:00"/>
    <n v="4389"/>
    <s v="Private Room"/>
    <s v="Orthopedics"/>
    <s v="Fracture"/>
    <n v="500"/>
    <n v="147"/>
    <n v="3362.9717291726952"/>
    <n v="1026.0282708273051"/>
    <n v="22"/>
  </r>
  <r>
    <n v="913"/>
    <s v="Jacob English"/>
    <n v="59"/>
    <s v="Male"/>
    <s v="Uninsured"/>
    <n v="22.819232963055221"/>
    <n v="3"/>
    <n v="1"/>
    <x v="505"/>
    <d v="2024-02-18T00:00:00"/>
    <n v="47506"/>
    <s v="Semi-Private Room"/>
    <s v="Emergency"/>
    <s v="Internal Bleeding"/>
    <n v="1160"/>
    <n v="55"/>
    <n v="32056.369250773962"/>
    <n v="15449.63074922604"/>
    <n v="6"/>
  </r>
  <r>
    <n v="914"/>
    <s v="Joshua Lucas MD"/>
    <n v="89"/>
    <s v="Male"/>
    <s v="Medicaid"/>
    <n v="38.85663185576896"/>
    <n v="0"/>
    <n v="9"/>
    <x v="101"/>
    <d v="2022-01-23T00:00:00"/>
    <n v="16904"/>
    <s v="ICU"/>
    <s v="Pediatrics"/>
    <s v="Allergies"/>
    <n v="674"/>
    <n v="179"/>
    <n v="11182.83369932944"/>
    <n v="5721.1663006705603"/>
    <n v="7"/>
  </r>
  <r>
    <n v="915"/>
    <s v="Sarah Brewer"/>
    <n v="77"/>
    <s v="Male"/>
    <s v="Medicaid"/>
    <n v="17.883790478574731"/>
    <n v="1"/>
    <n v="6"/>
    <x v="59"/>
    <d v="2023-05-23T00:00:00"/>
    <n v="5231"/>
    <s v="ICU"/>
    <s v="Pediatrics"/>
    <s v="Asthma"/>
    <n v="26"/>
    <n v="178"/>
    <n v="3475.964645233626"/>
    <n v="1755.035354766374"/>
    <n v="21"/>
  </r>
  <r>
    <n v="916"/>
    <s v="Peter Wilson"/>
    <n v="52"/>
    <s v="Female"/>
    <s v="Medicare"/>
    <n v="31.914397226417542"/>
    <n v="4"/>
    <n v="8"/>
    <x v="285"/>
    <d v="2022-10-19T00:00:00"/>
    <n v="21544"/>
    <s v="Private Room"/>
    <s v="Oncology"/>
    <s v="Cancer"/>
    <s v="No Visits"/>
    <n v="113"/>
    <n v="17566.26893082113"/>
    <n v="3977.7310691788662"/>
    <n v="16"/>
  </r>
  <r>
    <n v="917"/>
    <s v="Andrew Smith"/>
    <n v="30"/>
    <s v="Female"/>
    <s v="Uninsured"/>
    <n v="27.68923983297973"/>
    <n v="1"/>
    <n v="6"/>
    <x v="99"/>
    <d v="2022-02-12T00:00:00"/>
    <n v="30189"/>
    <s v="General Ward"/>
    <s v="Oncology"/>
    <s v="Cancer"/>
    <n v="172"/>
    <n v="64"/>
    <n v="16697.215319025559"/>
    <n v="13491.784680974441"/>
    <n v="5"/>
  </r>
  <r>
    <n v="918"/>
    <s v="Andrea Sanders"/>
    <n v="8"/>
    <s v="Male"/>
    <s v="Medicare"/>
    <n v="33.994532812853393"/>
    <n v="5"/>
    <n v="2"/>
    <x v="364"/>
    <d v="2022-01-19T00:00:00"/>
    <n v="7334"/>
    <s v="ICU"/>
    <s v="Pediatrics"/>
    <s v="Asthma"/>
    <n v="584"/>
    <n v="183"/>
    <n v="4790.196795602611"/>
    <n v="2543.803204397389"/>
    <n v="30"/>
  </r>
  <r>
    <n v="919"/>
    <s v="Benjamin Clark"/>
    <n v="47"/>
    <s v="Male"/>
    <s v="Uninsured"/>
    <n v="30.714725335118711"/>
    <n v="4"/>
    <n v="7"/>
    <x v="506"/>
    <d v="2023-03-30T00:00:00"/>
    <n v="7857"/>
    <s v="Semi-Private Room"/>
    <s v="Emergency"/>
    <s v="Severe Trauma"/>
    <n v="1015"/>
    <n v="125"/>
    <n v="5013.6997127409213"/>
    <n v="2843.3002872590791"/>
    <n v="27"/>
  </r>
  <r>
    <n v="920"/>
    <s v="Jonathan Fuentes"/>
    <n v="15"/>
    <s v="Male"/>
    <s v="Private Insurance"/>
    <n v="20.25743032295064"/>
    <n v="0"/>
    <n v="4"/>
    <x v="507"/>
    <d v="2022-12-03T00:00:00"/>
    <n v="3093"/>
    <s v="ICU"/>
    <s v="Oncology"/>
    <s v="Cancer"/>
    <n v="655"/>
    <n v="177"/>
    <n v="1668.8986315864961"/>
    <n v="1424.1013684135039"/>
    <n v="18"/>
  </r>
  <r>
    <n v="921"/>
    <s v="Darlene Higgins"/>
    <n v="49"/>
    <s v="Female"/>
    <s v="Uninsured"/>
    <n v="26.9934880147587"/>
    <n v="0"/>
    <n v="2"/>
    <x v="364"/>
    <d v="2022-01-28T00:00:00"/>
    <n v="15379"/>
    <s v="ICU"/>
    <s v="Oncology"/>
    <s v="Tumor"/>
    <n v="954"/>
    <n v="97"/>
    <n v="13082.64552599524"/>
    <n v="2296.3544740047578"/>
    <n v="15"/>
  </r>
  <r>
    <n v="922"/>
    <s v="David Cooley"/>
    <n v="46"/>
    <s v="Female"/>
    <s v="Medicare"/>
    <n v="15.409395687020989"/>
    <n v="5"/>
    <n v="1"/>
    <x v="41"/>
    <d v="2022-10-28T00:00:00"/>
    <n v="15247"/>
    <s v="ICU"/>
    <s v="Emergency"/>
    <s v="Severe Trauma"/>
    <s v="No Visits"/>
    <n v="183"/>
    <n v="12142.976410575189"/>
    <n v="3104.023589424809"/>
    <n v="30"/>
  </r>
  <r>
    <n v="924"/>
    <s v="Jordan Fernandez"/>
    <n v="25"/>
    <s v="Male"/>
    <s v="Medicaid"/>
    <n v="33.486155951225477"/>
    <n v="1"/>
    <n v="8"/>
    <x v="508"/>
    <d v="2023-01-28T00:00:00"/>
    <n v="8044"/>
    <s v="Private Room"/>
    <s v="Emergency"/>
    <s v="Severe Trauma"/>
    <n v="1248"/>
    <n v="71"/>
    <n v="6328.0276793628454"/>
    <n v="1715.972320637155"/>
    <n v="18"/>
  </r>
  <r>
    <n v="926"/>
    <s v="Joshua Wright"/>
    <n v="65"/>
    <s v="Male"/>
    <s v="Uninsured"/>
    <n v="32.119144389867003"/>
    <n v="0"/>
    <n v="7"/>
    <x v="401"/>
    <d v="2022-08-08T00:00:00"/>
    <n v="29444"/>
    <s v="Private Room"/>
    <s v="Cardiology"/>
    <s v="Hypertension"/>
    <n v="801"/>
    <n v="44"/>
    <n v="25565.196902431398"/>
    <n v="3878.803097568602"/>
    <n v="23"/>
  </r>
  <r>
    <n v="927"/>
    <s v="Valerie Wilcox"/>
    <n v="4"/>
    <s v="Male"/>
    <s v="Medicaid"/>
    <n v="25.564211591720319"/>
    <n v="3"/>
    <n v="5"/>
    <x v="290"/>
    <d v="2022-07-10T00:00:00"/>
    <n v="7668"/>
    <s v="ICU"/>
    <s v="Emergency"/>
    <s v="Internal Bleeding"/>
    <n v="20"/>
    <n v="136"/>
    <n v="6797.1954445862493"/>
    <n v="870.80455541375068"/>
    <n v="11"/>
  </r>
  <r>
    <n v="928"/>
    <s v="Mary Howard"/>
    <n v="68"/>
    <s v="Female"/>
    <s v="Medicare"/>
    <n v="23.136630821543569"/>
    <n v="5"/>
    <n v="9"/>
    <x v="359"/>
    <d v="2024-01-20T00:00:00"/>
    <n v="16211"/>
    <s v="Private Room"/>
    <s v="Pediatrics"/>
    <s v="Asthma"/>
    <s v="No Visits"/>
    <n v="153"/>
    <n v="10931.731364111451"/>
    <n v="5279.2686358885549"/>
    <n v="26"/>
  </r>
  <r>
    <n v="929"/>
    <s v="Chad Lozano"/>
    <n v="46"/>
    <s v="Female"/>
    <s v="Medicaid"/>
    <n v="24.790235259122198"/>
    <n v="2"/>
    <n v="7"/>
    <x v="509"/>
    <d v="2022-03-25T00:00:00"/>
    <n v="23094"/>
    <s v="General Ward"/>
    <s v="Oncology"/>
    <s v="Cancer"/>
    <n v="69"/>
    <n v="155"/>
    <n v="19313.478226790481"/>
    <n v="3780.5217732095148"/>
    <n v="12"/>
  </r>
  <r>
    <n v="930"/>
    <s v="Hannah Miller"/>
    <n v="81"/>
    <s v="Male"/>
    <s v="Private Insurance"/>
    <n v="36.086658392412133"/>
    <n v="5"/>
    <n v="4"/>
    <x v="189"/>
    <d v="2022-03-14T00:00:00"/>
    <n v="10108"/>
    <s v="Semi-Private Room"/>
    <s v="Oncology"/>
    <s v="Tumor"/>
    <n v="199"/>
    <n v="57"/>
    <n v="6626.7275150654286"/>
    <n v="3481.2724849345709"/>
    <n v="7"/>
  </r>
  <r>
    <n v="931"/>
    <s v="Brandon Travis"/>
    <n v="39"/>
    <s v="Male"/>
    <s v="Medicaid"/>
    <n v="18.246270430099749"/>
    <n v="5"/>
    <n v="6"/>
    <x v="213"/>
    <d v="2022-03-20T00:00:00"/>
    <n v="27388"/>
    <s v="ICU"/>
    <s v="Emergency"/>
    <s v="Internal Bleeding"/>
    <n v="1335"/>
    <n v="107"/>
    <n v="23096.970783992099"/>
    <n v="4291.0292160079043"/>
    <n v="24"/>
  </r>
  <r>
    <n v="932"/>
    <s v="Rachel Hart"/>
    <n v="33"/>
    <s v="Male"/>
    <s v="Private Insurance"/>
    <n v="23.771534434535159"/>
    <n v="4"/>
    <n v="10"/>
    <x v="418"/>
    <d v="2023-03-14T00:00:00"/>
    <n v="25716"/>
    <s v="General Ward"/>
    <s v="Cardiology"/>
    <s v="Hypertension"/>
    <s v="No Visits"/>
    <n v="132"/>
    <n v="16159.587097562469"/>
    <n v="9556.4129024375306"/>
    <n v="14"/>
  </r>
  <r>
    <n v="933"/>
    <s v="Shirley Ellis"/>
    <n v="35"/>
    <s v="Female"/>
    <s v="Medicaid"/>
    <n v="28.068254592499489"/>
    <n v="3"/>
    <n v="1"/>
    <x v="66"/>
    <d v="2022-01-21T00:00:00"/>
    <n v="26749"/>
    <s v="General Ward"/>
    <s v="Orthopedics"/>
    <s v="Arthritis"/>
    <n v="248"/>
    <n v="75"/>
    <n v="14254.800776284301"/>
    <n v="12494.199223715699"/>
    <n v="10"/>
  </r>
  <r>
    <n v="934"/>
    <s v="Stephen Berger"/>
    <n v="80"/>
    <s v="Female"/>
    <s v="Private Insurance"/>
    <n v="15.84706575636385"/>
    <n v="1"/>
    <n v="4"/>
    <x v="457"/>
    <d v="2022-09-27T00:00:00"/>
    <n v="16424"/>
    <s v="General Ward"/>
    <s v="Neurology"/>
    <s v="Stroke"/>
    <n v="1429"/>
    <n v="99"/>
    <n v="14112.441753032081"/>
    <n v="2311.558246967918"/>
    <n v="13"/>
  </r>
  <r>
    <n v="935"/>
    <s v="Kelly Tate"/>
    <n v="50"/>
    <s v="Male"/>
    <s v="Medicaid"/>
    <n v="34.978717544955089"/>
    <n v="4"/>
    <n v="2"/>
    <x v="401"/>
    <d v="2022-08-07T00:00:00"/>
    <n v="20281"/>
    <s v="Semi-Private Room"/>
    <s v="Emergency"/>
    <s v="Severe Trauma"/>
    <s v="No Visits"/>
    <n v="8"/>
    <n v="14839.13131280671"/>
    <n v="5441.8686871932896"/>
    <n v="18"/>
  </r>
  <r>
    <n v="936"/>
    <s v="Brandon Mcdaniel"/>
    <n v="20"/>
    <s v="Female"/>
    <s v="Medicare"/>
    <n v="18.18995837143223"/>
    <n v="3"/>
    <n v="9"/>
    <x v="510"/>
    <d v="2024-04-28T00:00:00"/>
    <n v="5814"/>
    <s v="ICU"/>
    <s v="Emergency"/>
    <s v="Severe Trauma"/>
    <s v="No Visits"/>
    <n v="190"/>
    <n v="4863.5818019568651"/>
    <n v="950.41819804313491"/>
    <n v="9"/>
  </r>
  <r>
    <n v="937"/>
    <s v="Nichole Bowman"/>
    <n v="2"/>
    <s v="Male"/>
    <s v="Medicare"/>
    <n v="18.607296270660719"/>
    <n v="0"/>
    <n v="9"/>
    <x v="196"/>
    <d v="2023-01-24T00:00:00"/>
    <n v="13437"/>
    <s v="General Ward"/>
    <s v="Emergency"/>
    <s v="Internal Bleeding"/>
    <s v="No Visits"/>
    <n v="28"/>
    <n v="10231.680733615531"/>
    <n v="3205.3192663844688"/>
    <n v="20"/>
  </r>
  <r>
    <n v="938"/>
    <s v="Debra Curry"/>
    <n v="21"/>
    <s v="Male"/>
    <s v="Private Insurance"/>
    <n v="36.978240933865663"/>
    <n v="2"/>
    <n v="2"/>
    <x v="511"/>
    <d v="2022-01-21T00:00:00"/>
    <n v="26276"/>
    <s v="General Ward"/>
    <s v="Emergency"/>
    <s v="Internal Bleeding"/>
    <n v="1207"/>
    <n v="169"/>
    <n v="23510.338610918701"/>
    <n v="2765.6613890812951"/>
    <n v="12"/>
  </r>
  <r>
    <n v="939"/>
    <s v="Kevin Cisneros"/>
    <n v="8"/>
    <s v="Female"/>
    <s v="Medicaid"/>
    <n v="30.276599668793551"/>
    <n v="5"/>
    <n v="6"/>
    <x v="383"/>
    <d v="2023-01-27T00:00:00"/>
    <n v="25287"/>
    <s v="Private Room"/>
    <s v="Oncology"/>
    <s v="Cancer"/>
    <n v="761"/>
    <n v="52"/>
    <n v="22604.201696852731"/>
    <n v="2682.7983031472691"/>
    <n v="30"/>
  </r>
  <r>
    <n v="940"/>
    <s v="Mike Parks"/>
    <n v="1"/>
    <s v="Male"/>
    <s v="Private Insurance"/>
    <n v="20.672035508397229"/>
    <n v="3"/>
    <n v="2"/>
    <x v="330"/>
    <d v="2022-05-03T00:00:00"/>
    <n v="33982"/>
    <s v="ICU"/>
    <s v="Cardiology"/>
    <s v="Heart Attack (STEMI)"/>
    <n v="496"/>
    <n v="39"/>
    <n v="17492.15523390047"/>
    <n v="16489.84476609953"/>
    <n v="7"/>
  </r>
  <r>
    <n v="941"/>
    <s v="Carolyn Thomas"/>
    <n v="74"/>
    <s v="Female"/>
    <s v="Medicaid"/>
    <n v="35.904691629323139"/>
    <n v="3"/>
    <n v="3"/>
    <x v="399"/>
    <d v="2022-04-16T00:00:00"/>
    <n v="10624"/>
    <s v="Semi-Private Room"/>
    <s v="Orthopedics"/>
    <s v="Arthritis"/>
    <n v="535"/>
    <n v="123"/>
    <n v="8487.0564859864498"/>
    <n v="2136.9435140135502"/>
    <n v="5"/>
  </r>
  <r>
    <n v="943"/>
    <s v="Sarah Barker"/>
    <n v="70"/>
    <s v="Male"/>
    <s v="Private Insurance"/>
    <n v="32.077057283762677"/>
    <n v="0"/>
    <n v="2"/>
    <x v="301"/>
    <d v="2023-09-30T00:00:00"/>
    <n v="37153"/>
    <s v="Private Room"/>
    <s v="Oncology"/>
    <s v="Cancer"/>
    <n v="70"/>
    <n v="105"/>
    <n v="29965.777923936541"/>
    <n v="7187.2220760634627"/>
    <n v="15"/>
  </r>
  <r>
    <n v="944"/>
    <s v="Ashley French"/>
    <n v="39"/>
    <s v="Male"/>
    <s v="Uninsured"/>
    <n v="29.54771589898284"/>
    <n v="5"/>
    <n v="10"/>
    <x v="60"/>
    <d v="2022-01-08T00:00:00"/>
    <n v="9575"/>
    <s v="ICU"/>
    <s v="Neurology"/>
    <s v="Seizures"/>
    <n v="731"/>
    <n v="141"/>
    <n v="8168.5101476935124"/>
    <n v="1406.489852306488"/>
    <n v="7"/>
  </r>
  <r>
    <n v="945"/>
    <s v="Jordan Porter"/>
    <n v="20"/>
    <s v="Female"/>
    <s v="Uninsured"/>
    <n v="33.721149417764153"/>
    <n v="3"/>
    <n v="5"/>
    <x v="512"/>
    <d v="2023-02-11T00:00:00"/>
    <n v="14062"/>
    <s v="Private Room"/>
    <s v="Neurology"/>
    <s v="Seizures"/>
    <n v="148"/>
    <n v="50"/>
    <n v="10439.67590044208"/>
    <n v="3622.3240995579158"/>
    <n v="21"/>
  </r>
  <r>
    <n v="946"/>
    <s v="Raymond Newman"/>
    <n v="85"/>
    <s v="Male"/>
    <s v="Private Insurance"/>
    <n v="21.467345307765189"/>
    <n v="5"/>
    <n v="2"/>
    <x v="332"/>
    <d v="2023-02-26T00:00:00"/>
    <n v="17204"/>
    <s v="General Ward"/>
    <s v="Oncology"/>
    <s v="Tumor"/>
    <s v="No Visits"/>
    <n v="21"/>
    <n v="11364.66357466286"/>
    <n v="5839.3364253371437"/>
    <n v="24"/>
  </r>
  <r>
    <n v="948"/>
    <s v="Luis Pruitt"/>
    <n v="88"/>
    <s v="Male"/>
    <s v="Uninsured"/>
    <n v="27.06194623233803"/>
    <n v="4"/>
    <n v="8"/>
    <x v="474"/>
    <d v="2022-04-20T00:00:00"/>
    <n v="19623"/>
    <s v="Private Room"/>
    <s v="Orthopedics"/>
    <s v="Fracture"/>
    <n v="12"/>
    <n v="138"/>
    <n v="14629.81284402163"/>
    <n v="4993.1871559783704"/>
    <n v="23"/>
  </r>
  <r>
    <n v="949"/>
    <s v="Stephanie Johnson"/>
    <n v="48"/>
    <s v="Female"/>
    <s v="Medicaid"/>
    <n v="16.030159772543399"/>
    <n v="2"/>
    <n v="8"/>
    <x v="423"/>
    <d v="2023-05-16T00:00:00"/>
    <n v="26392"/>
    <s v="Semi-Private Room"/>
    <s v="Oncology"/>
    <s v="Cancer"/>
    <s v="No Visits"/>
    <n v="164"/>
    <n v="16294.606584877371"/>
    <n v="10097.393415122629"/>
    <n v="7"/>
  </r>
  <r>
    <n v="950"/>
    <s v="Julie Reed"/>
    <n v="55"/>
    <s v="Male"/>
    <s v="Private Insurance"/>
    <n v="21.205642580559541"/>
    <n v="4"/>
    <n v="6"/>
    <x v="158"/>
    <d v="2022-07-27T00:00:00"/>
    <n v="16889"/>
    <s v="General Ward"/>
    <s v="Neurology"/>
    <s v="Seizures"/>
    <n v="447"/>
    <n v="136"/>
    <n v="13083.73076644136"/>
    <n v="3805.269233558638"/>
    <n v="11"/>
  </r>
  <r>
    <n v="951"/>
    <s v="James Ortiz"/>
    <n v="74"/>
    <s v="Female"/>
    <s v="Uninsured"/>
    <n v="39.809338504852448"/>
    <n v="3"/>
    <n v="1"/>
    <x v="513"/>
    <d v="2022-09-27T00:00:00"/>
    <n v="11468"/>
    <s v="Private Room"/>
    <s v="Orthopedics"/>
    <s v="Arthritis"/>
    <s v="No Visits"/>
    <n v="106"/>
    <n v="8470.6749322140186"/>
    <n v="2997.325067785981"/>
    <n v="21"/>
  </r>
  <r>
    <n v="952"/>
    <s v="Sarah Guerra"/>
    <n v="17"/>
    <s v="Male"/>
    <s v="Uninsured"/>
    <n v="22.51289688395358"/>
    <n v="2"/>
    <n v="6"/>
    <x v="234"/>
    <d v="2022-04-29T00:00:00"/>
    <n v="25994"/>
    <s v="General Ward"/>
    <s v="Orthopedics"/>
    <s v="Fracture"/>
    <n v="127"/>
    <n v="42"/>
    <n v="22657.520292407931"/>
    <n v="3336.4797075920651"/>
    <n v="30"/>
  </r>
  <r>
    <n v="953"/>
    <s v="Nathaniel Clark"/>
    <n v="43"/>
    <s v="Female"/>
    <s v="Medicare"/>
    <n v="25.040486170948309"/>
    <n v="5"/>
    <n v="2"/>
    <x v="482"/>
    <d v="2022-04-26T00:00:00"/>
    <n v="25889"/>
    <s v="Private Room"/>
    <s v="Emergency"/>
    <s v="Internal Bleeding"/>
    <n v="717"/>
    <n v="135"/>
    <n v="22565.18041990733"/>
    <n v="3323.819580092666"/>
    <n v="23"/>
  </r>
  <r>
    <n v="954"/>
    <s v="Janet Garrison"/>
    <n v="15"/>
    <s v="Female"/>
    <s v="Private Insurance"/>
    <n v="25.980198060685019"/>
    <n v="2"/>
    <n v="1"/>
    <x v="27"/>
    <d v="2023-09-07T00:00:00"/>
    <n v="6516"/>
    <s v="ICU"/>
    <s v="Pediatrics"/>
    <s v="Allergies"/>
    <n v="162"/>
    <n v="185"/>
    <n v="5682.3962734312581"/>
    <n v="833.60372656874188"/>
    <n v="21"/>
  </r>
  <r>
    <n v="956"/>
    <s v="Lindsey Carpenter"/>
    <n v="32"/>
    <s v="Female"/>
    <s v="Uninsured"/>
    <n v="24.68347935631687"/>
    <n v="2"/>
    <n v="7"/>
    <x v="347"/>
    <d v="2022-08-28T00:00:00"/>
    <n v="14212"/>
    <s v="Private Room"/>
    <s v="Neurology"/>
    <s v="Stroke"/>
    <n v="458"/>
    <n v="177"/>
    <n v="11035.28280452818"/>
    <n v="3176.7171954718201"/>
    <n v="18"/>
  </r>
  <r>
    <n v="957"/>
    <s v="Stephanie Cook"/>
    <n v="25"/>
    <s v="Male"/>
    <s v="Medicare"/>
    <n v="34.372085903234037"/>
    <n v="0"/>
    <n v="10"/>
    <x v="235"/>
    <d v="2022-02-25T00:00:00"/>
    <n v="15206"/>
    <s v="ICU"/>
    <s v="Oncology"/>
    <s v="Tumor"/>
    <n v="681"/>
    <n v="120"/>
    <n v="8911.2561956793488"/>
    <n v="6294.7438043206512"/>
    <n v="16"/>
  </r>
  <r>
    <n v="958"/>
    <s v="Michael Huber"/>
    <n v="67"/>
    <s v="Female"/>
    <s v="Medicaid"/>
    <n v="23.94140358881231"/>
    <n v="3"/>
    <n v="9"/>
    <x v="168"/>
    <d v="2022-06-03T00:00:00"/>
    <n v="26896"/>
    <s v="General Ward"/>
    <s v="Oncology"/>
    <s v="Cancer"/>
    <n v="559"/>
    <n v="120"/>
    <n v="13952.473062597841"/>
    <n v="12943.526937402159"/>
    <n v="16"/>
  </r>
  <r>
    <n v="959"/>
    <s v="Thomas Church"/>
    <n v="90"/>
    <s v="Male"/>
    <s v="Uninsured"/>
    <n v="35.407757297944947"/>
    <n v="1"/>
    <n v="4"/>
    <x v="213"/>
    <d v="2022-03-24T00:00:00"/>
    <n v="30520"/>
    <s v="General Ward"/>
    <s v="Oncology"/>
    <s v="Tumor"/>
    <n v="977"/>
    <n v="183"/>
    <n v="22882.80119052884"/>
    <n v="7637.1988094711596"/>
    <n v="30"/>
  </r>
  <r>
    <n v="960"/>
    <s v="Joseph Jordan Jr."/>
    <n v="88"/>
    <s v="Female"/>
    <s v="Medicaid"/>
    <n v="28.032934153313729"/>
    <n v="1"/>
    <n v="8"/>
    <x v="351"/>
    <d v="2022-01-18T00:00:00"/>
    <n v="18089"/>
    <s v="Semi-Private Room"/>
    <s v="Cardiology"/>
    <s v="Heart Attack (STEMI)"/>
    <s v="No Visits"/>
    <n v="71"/>
    <n v="13621.42348132366"/>
    <n v="4467.5765186763401"/>
    <n v="18"/>
  </r>
  <r>
    <n v="961"/>
    <s v="Randy Wright"/>
    <n v="61"/>
    <s v="Male"/>
    <s v="Medicaid"/>
    <n v="18.93486869800822"/>
    <n v="0"/>
    <n v="10"/>
    <x v="338"/>
    <d v="2022-07-24T00:00:00"/>
    <n v="10196"/>
    <s v="ICU"/>
    <s v="Oncology"/>
    <s v="Tumor"/>
    <n v="554"/>
    <n v="78"/>
    <n v="8951.57076029977"/>
    <n v="1244.42923970023"/>
    <n v="11"/>
  </r>
  <r>
    <n v="962"/>
    <s v="Zachary Reynolds"/>
    <n v="34"/>
    <s v="Male"/>
    <s v="Uninsured"/>
    <n v="32.206167441159849"/>
    <n v="3"/>
    <n v="6"/>
    <x v="514"/>
    <d v="2022-04-02T00:00:00"/>
    <n v="22520"/>
    <s v="ICU"/>
    <s v="Pediatrics"/>
    <s v="Allergies"/>
    <s v="No Visits"/>
    <n v="66"/>
    <n v="19160.54307047516"/>
    <n v="3359.4569295248371"/>
    <n v="19"/>
  </r>
  <r>
    <n v="963"/>
    <s v="Scott Hawkins"/>
    <n v="18"/>
    <s v="Female"/>
    <s v="Medicare"/>
    <n v="31.237688119380341"/>
    <n v="4"/>
    <n v="7"/>
    <x v="515"/>
    <d v="2024-10-01T00:00:00"/>
    <n v="8145"/>
    <s v="ICU"/>
    <s v="Neurology"/>
    <s v="Stroke"/>
    <n v="143"/>
    <n v="157"/>
    <n v="4841.0900408262969"/>
    <n v="3303.9099591737031"/>
    <n v="26"/>
  </r>
  <r>
    <n v="964"/>
    <s v="Steven Whitehead"/>
    <n v="81"/>
    <s v="Male"/>
    <s v="Uninsured"/>
    <n v="28.78989390911148"/>
    <n v="3"/>
    <n v="4"/>
    <x v="249"/>
    <d v="2022-01-28T00:00:00"/>
    <n v="43703"/>
    <s v="Private Room"/>
    <s v="Orthopedics"/>
    <s v="Fracture"/>
    <n v="61"/>
    <n v="72"/>
    <n v="32189.224037012351"/>
    <n v="11513.775962987649"/>
    <n v="27"/>
  </r>
  <r>
    <n v="965"/>
    <s v="Lisa Bush"/>
    <n v="40"/>
    <s v="Male"/>
    <s v="Private Insurance"/>
    <n v="35.246500016662011"/>
    <n v="4"/>
    <n v="1"/>
    <x v="516"/>
    <d v="2023-03-13T00:00:00"/>
    <n v="39139"/>
    <s v="ICU"/>
    <s v="Cardiology"/>
    <s v="Heart Attack (STEMI)"/>
    <n v="144"/>
    <n v="162"/>
    <n v="26718.05041691495"/>
    <n v="12420.94958308505"/>
    <n v="7"/>
  </r>
  <r>
    <n v="966"/>
    <s v="Jenna Brown"/>
    <n v="24"/>
    <s v="Male"/>
    <s v="Private Insurance"/>
    <n v="30.125217389138371"/>
    <n v="1"/>
    <n v="7"/>
    <x v="429"/>
    <d v="2024-06-15T00:00:00"/>
    <n v="4801"/>
    <s v="Semi-Private Room"/>
    <s v="Pediatrics"/>
    <s v="Allergies"/>
    <s v="No Visits"/>
    <n v="17"/>
    <n v="2629.6539759378288"/>
    <n v="2171.3460240621712"/>
    <n v="8"/>
  </r>
  <r>
    <n v="967"/>
    <s v="Catherine Myers"/>
    <n v="4"/>
    <s v="Female"/>
    <s v="Medicaid"/>
    <n v="26.404822726965261"/>
    <n v="5"/>
    <n v="5"/>
    <x v="214"/>
    <d v="2023-11-09T00:00:00"/>
    <n v="15445"/>
    <s v="ICU"/>
    <s v="Cardiology"/>
    <s v="Hypertension"/>
    <s v="No Visits"/>
    <n v="78"/>
    <n v="8039.8695857586717"/>
    <n v="7405.1304142413283"/>
    <n v="11"/>
  </r>
  <r>
    <n v="968"/>
    <s v="Andrew Phillips"/>
    <n v="33"/>
    <s v="Male"/>
    <s v="Private Insurance"/>
    <n v="37.071466112701387"/>
    <n v="0"/>
    <n v="2"/>
    <x v="438"/>
    <d v="2022-09-22T00:00:00"/>
    <n v="30485"/>
    <s v="ICU"/>
    <s v="Oncology"/>
    <s v="Tumor"/>
    <n v="1460"/>
    <n v="109"/>
    <n v="22364.90096312256"/>
    <n v="8120.0990368774364"/>
    <n v="13"/>
  </r>
  <r>
    <n v="969"/>
    <s v="Wesley Armstrong"/>
    <n v="79"/>
    <s v="Female"/>
    <s v="Private Insurance"/>
    <n v="23.0379003972979"/>
    <n v="1"/>
    <n v="10"/>
    <x v="517"/>
    <d v="2023-08-16T00:00:00"/>
    <n v="30727"/>
    <s v="General Ward"/>
    <s v="Cardiology"/>
    <s v="Heart Attack (STEMI)"/>
    <n v="504"/>
    <n v="77"/>
    <n v="26579.97712983975"/>
    <n v="4147.0228701602537"/>
    <n v="24"/>
  </r>
  <r>
    <n v="970"/>
    <s v="Patrick Mendoza"/>
    <n v="48"/>
    <s v="Male"/>
    <s v="Medicaid"/>
    <n v="27.44846063302526"/>
    <n v="5"/>
    <n v="8"/>
    <x v="68"/>
    <d v="2022-07-23T00:00:00"/>
    <n v="8842"/>
    <s v="Private Room"/>
    <s v="Emergency"/>
    <s v="Severe Trauma"/>
    <n v="617"/>
    <n v="72"/>
    <n v="7401.4194919683359"/>
    <n v="1440.5805080316641"/>
    <n v="27"/>
  </r>
  <r>
    <n v="971"/>
    <s v="Ashley Monroe"/>
    <n v="76"/>
    <s v="Male"/>
    <s v="Medicaid"/>
    <n v="16.396777978956091"/>
    <n v="3"/>
    <n v="2"/>
    <x v="518"/>
    <d v="2022-03-05T00:00:00"/>
    <n v="35390"/>
    <s v="Private Room"/>
    <s v="Pediatrics"/>
    <s v="Asthma"/>
    <n v="210"/>
    <n v="14"/>
    <n v="30651.34140865667"/>
    <n v="4738.6585913433264"/>
    <n v="15"/>
  </r>
  <r>
    <n v="972"/>
    <s v="Joann Thomas"/>
    <n v="21"/>
    <s v="Male"/>
    <s v="Medicaid"/>
    <n v="30.536483526564599"/>
    <n v="4"/>
    <n v="7"/>
    <x v="307"/>
    <d v="2022-03-27T00:00:00"/>
    <n v="26563"/>
    <s v="ICU"/>
    <s v="Oncology"/>
    <s v="Cancer"/>
    <n v="467"/>
    <n v="89"/>
    <n v="22718.849731422379"/>
    <n v="3844.1502685776181"/>
    <n v="7"/>
  </r>
  <r>
    <n v="973"/>
    <s v="Chelsea Bowers"/>
    <n v="53"/>
    <s v="Female"/>
    <s v="Medicaid"/>
    <n v="34.519674837856542"/>
    <n v="5"/>
    <n v="2"/>
    <x v="496"/>
    <d v="2022-09-20T00:00:00"/>
    <n v="23525"/>
    <s v="ICU"/>
    <s v="Pediatrics"/>
    <s v="Asthma"/>
    <n v="161"/>
    <n v="98"/>
    <n v="17838.602611359831"/>
    <n v="5686.3973886401691"/>
    <n v="5"/>
  </r>
  <r>
    <n v="974"/>
    <s v="Patricia Cannon"/>
    <n v="8"/>
    <s v="Male"/>
    <s v="Medicare"/>
    <n v="38.336633455310341"/>
    <n v="5"/>
    <n v="6"/>
    <x v="31"/>
    <d v="2022-02-03T00:00:00"/>
    <n v="8724"/>
    <s v="ICU"/>
    <s v="Orthopedics"/>
    <s v="Arthritis"/>
    <n v="262"/>
    <n v="22"/>
    <n v="7223.360450763088"/>
    <n v="1500.639549236912"/>
    <n v="22"/>
  </r>
  <r>
    <n v="975"/>
    <s v="Jill Foster"/>
    <n v="15"/>
    <s v="Male"/>
    <s v="Medicare"/>
    <n v="17.412165426709471"/>
    <n v="5"/>
    <n v="9"/>
    <x v="56"/>
    <d v="2022-06-14T00:00:00"/>
    <n v="3977"/>
    <s v="Semi-Private Room"/>
    <s v="Cardiology"/>
    <s v="Heart Disease"/>
    <n v="1272"/>
    <n v="16"/>
    <n v="2540.2700930162"/>
    <n v="1436.7299069838"/>
    <n v="20"/>
  </r>
  <r>
    <n v="978"/>
    <s v="Nicole Kelley MD"/>
    <n v="89"/>
    <s v="Male"/>
    <s v="Uninsured"/>
    <n v="27.306463369167329"/>
    <n v="0"/>
    <n v="9"/>
    <x v="414"/>
    <d v="2023-03-14T00:00:00"/>
    <n v="3136"/>
    <s v="Semi-Private Room"/>
    <s v="Neurology"/>
    <s v="Seizures"/>
    <n v="256"/>
    <n v="111"/>
    <n v="2531.6196404951952"/>
    <n v="604.3803595048048"/>
    <n v="21"/>
  </r>
  <r>
    <n v="979"/>
    <s v="Kelly Dean"/>
    <n v="84"/>
    <s v="Male"/>
    <s v="Private Insurance"/>
    <n v="17.126420592125431"/>
    <n v="2"/>
    <n v="9"/>
    <x v="519"/>
    <d v="2024-08-06T00:00:00"/>
    <n v="6906"/>
    <s v="ICU"/>
    <s v="Pediatrics"/>
    <s v="Asthma"/>
    <n v="396"/>
    <n v="53"/>
    <n v="5798.3282382191801"/>
    <n v="1107.6717617808199"/>
    <n v="26"/>
  </r>
  <r>
    <n v="980"/>
    <s v="Patrick Herrera"/>
    <n v="74"/>
    <s v="Male"/>
    <s v="Uninsured"/>
    <n v="36.710998115973823"/>
    <n v="4"/>
    <n v="1"/>
    <x v="213"/>
    <d v="2022-03-31T00:00:00"/>
    <n v="33997"/>
    <s v="Semi-Private Room"/>
    <s v="Oncology"/>
    <s v="Cancer"/>
    <n v="208"/>
    <n v="42"/>
    <n v="22456.66235202258"/>
    <n v="11540.33764797742"/>
    <n v="30"/>
  </r>
  <r>
    <n v="981"/>
    <s v="Gwendolyn Long"/>
    <n v="82"/>
    <s v="Female"/>
    <s v="Uninsured"/>
    <n v="31.00665428661517"/>
    <n v="1"/>
    <n v="3"/>
    <x v="520"/>
    <d v="2023-04-09T00:00:00"/>
    <n v="29587"/>
    <s v="Semi-Private Room"/>
    <s v="Pediatrics"/>
    <s v="Asthma"/>
    <n v="249"/>
    <n v="43"/>
    <n v="25544.99603741377"/>
    <n v="4042.003962586226"/>
    <n v="11"/>
  </r>
  <r>
    <n v="984"/>
    <s v="Calvin Morris"/>
    <n v="81"/>
    <s v="Female"/>
    <s v="Medicare"/>
    <n v="33.122628431956187"/>
    <n v="2"/>
    <n v="7"/>
    <x v="135"/>
    <d v="2022-07-15T00:00:00"/>
    <n v="34491"/>
    <s v="Private Room"/>
    <s v="Pediatrics"/>
    <s v="Allergies"/>
    <n v="32"/>
    <n v="78"/>
    <n v="29685.351324513511"/>
    <n v="4805.6486754864854"/>
    <n v="11"/>
  </r>
  <r>
    <n v="985"/>
    <s v="Benjamin Gutierrez"/>
    <n v="79"/>
    <s v="Male"/>
    <s v="Uninsured"/>
    <n v="38.01056707376231"/>
    <n v="4"/>
    <n v="1"/>
    <x v="168"/>
    <d v="2022-05-26T00:00:00"/>
    <n v="25900"/>
    <s v="ICU"/>
    <s v="Emergency"/>
    <s v="Severe Trauma"/>
    <n v="381"/>
    <n v="59"/>
    <n v="15402.08557033921"/>
    <n v="10497.91442966079"/>
    <n v="20"/>
  </r>
  <r>
    <n v="986"/>
    <s v="Nicholas Mccoy"/>
    <n v="61"/>
    <s v="Female"/>
    <s v="Private Insurance"/>
    <n v="25.694983604005419"/>
    <n v="3"/>
    <n v="2"/>
    <x v="521"/>
    <d v="2022-04-15T00:00:00"/>
    <n v="27202"/>
    <s v="General Ward"/>
    <s v="Neurology"/>
    <s v="Seizures"/>
    <n v="96"/>
    <n v="99"/>
    <n v="22977.438085685451"/>
    <n v="4224.5619143145523"/>
    <n v="13"/>
  </r>
  <r>
    <n v="987"/>
    <s v="Melissa Robinson"/>
    <n v="12"/>
    <s v="Male"/>
    <s v="Uninsured"/>
    <n v="18.67724841925391"/>
    <n v="4"/>
    <n v="7"/>
    <x v="522"/>
    <d v="2024-10-31T00:00:00"/>
    <n v="12734"/>
    <s v="Private Room"/>
    <s v="Pediatrics"/>
    <s v="Allergies"/>
    <n v="200"/>
    <n v="120"/>
    <n v="8458.440448148147"/>
    <n v="4275.559551851853"/>
    <n v="16"/>
  </r>
  <r>
    <n v="989"/>
    <s v="Steven Ali"/>
    <n v="45"/>
    <s v="Female"/>
    <s v="Private Insurance"/>
    <n v="30.50211976059742"/>
    <n v="0"/>
    <n v="9"/>
    <x v="523"/>
    <d v="2023-11-22T00:00:00"/>
    <n v="7027"/>
    <s v="General Ward"/>
    <s v="Cardiology"/>
    <s v="Heart Attack (STEMI)"/>
    <n v="1137"/>
    <n v="20"/>
    <n v="6133.9561854028561"/>
    <n v="893.04381459714386"/>
    <n v="19"/>
  </r>
  <r>
    <n v="991"/>
    <s v="Kenneth Bates"/>
    <n v="90"/>
    <s v="Male"/>
    <s v="Medicare"/>
    <n v="37.778724788392722"/>
    <n v="0"/>
    <n v="7"/>
    <x v="126"/>
    <d v="2022-03-13T00:00:00"/>
    <n v="10318"/>
    <s v="Private Room"/>
    <s v="Orthopedics"/>
    <s v="Arthritis"/>
    <n v="958"/>
    <n v="77"/>
    <n v="8801.3583723868069"/>
    <n v="1516.6416276131929"/>
    <n v="24"/>
  </r>
  <r>
    <n v="993"/>
    <s v="Christopher Campbell"/>
    <n v="62"/>
    <s v="Male"/>
    <s v="Medicare"/>
    <n v="39.514011803007527"/>
    <n v="0"/>
    <n v="8"/>
    <x v="524"/>
    <d v="2023-04-11T00:00:00"/>
    <n v="22218"/>
    <s v="General Ward"/>
    <s v="Orthopedics"/>
    <s v="Fracture"/>
    <n v="1231"/>
    <n v="132"/>
    <n v="19032.163451299381"/>
    <n v="3185.8365487006158"/>
    <n v="14"/>
  </r>
  <r>
    <n v="994"/>
    <s v="Betty Holt"/>
    <n v="56"/>
    <s v="Female"/>
    <s v="Medicare"/>
    <n v="20.1819009408886"/>
    <n v="4"/>
    <n v="3"/>
    <x v="68"/>
    <d v="2022-07-22T00:00:00"/>
    <n v="15215"/>
    <s v="ICU"/>
    <s v="Orthopedics"/>
    <s v="Arthritis"/>
    <n v="759"/>
    <n v="48"/>
    <n v="10265.998555593689"/>
    <n v="4949.001444406309"/>
    <n v="5"/>
  </r>
  <r>
    <n v="995"/>
    <s v="Shane Hughes"/>
    <n v="2"/>
    <s v="Male"/>
    <s v="Private Insurance"/>
    <n v="17.628424361268319"/>
    <n v="5"/>
    <n v="5"/>
    <x v="55"/>
    <d v="2022-01-10T00:00:00"/>
    <n v="8424"/>
    <s v="Private Room"/>
    <s v="Neurology"/>
    <s v="Seizures"/>
    <n v="1179"/>
    <n v="124"/>
    <n v="6818.7612652655334"/>
    <n v="1605.238734734467"/>
    <n v="6"/>
  </r>
  <r>
    <n v="996"/>
    <s v="Robert Barker"/>
    <n v="25"/>
    <s v="Female"/>
    <s v="Medicare"/>
    <n v="20.462415404522879"/>
    <n v="2"/>
    <n v="8"/>
    <x v="30"/>
    <d v="2022-02-13T00:00:00"/>
    <n v="8343"/>
    <s v="ICU"/>
    <s v="Emergency"/>
    <s v="Severe Trauma"/>
    <n v="661"/>
    <n v="46"/>
    <n v="7235.3275923775736"/>
    <n v="1107.6724076224259"/>
    <n v="16"/>
  </r>
  <r>
    <n v="997"/>
    <s v="Joanna Mayo"/>
    <n v="25"/>
    <s v="Female"/>
    <s v="Uninsured"/>
    <n v="39.523268513228743"/>
    <n v="4"/>
    <n v="10"/>
    <x v="353"/>
    <d v="2023-12-26T00:00:00"/>
    <n v="10320"/>
    <s v="ICU"/>
    <s v="Oncology"/>
    <s v="Tumor"/>
    <n v="519"/>
    <n v="182"/>
    <n v="7275.3470068644228"/>
    <n v="3044.6529931355772"/>
    <n v="12"/>
  </r>
  <r>
    <n v="998"/>
    <s v="Robert Petty"/>
    <n v="19"/>
    <s v="Female"/>
    <s v="Medicare"/>
    <n v="18.990861545582309"/>
    <n v="1"/>
    <n v="1"/>
    <x v="247"/>
    <d v="2023-02-23T00:00:00"/>
    <n v="29355"/>
    <s v="ICU"/>
    <s v="Cardiology"/>
    <s v="Heart Disease"/>
    <n v="189"/>
    <n v="39"/>
    <n v="15170.42137336998"/>
    <n v="14184.57862663002"/>
    <n v="7"/>
  </r>
  <r>
    <n v="999"/>
    <s v="Mark Rivera"/>
    <n v="26"/>
    <s v="Female"/>
    <s v="Medicaid"/>
    <n v="31.70512816973547"/>
    <n v="0"/>
    <n v="7"/>
    <x v="525"/>
    <d v="2022-09-13T00:00:00"/>
    <n v="20413"/>
    <s v="Private Room"/>
    <s v="Pediatrics"/>
    <s v="Allergies"/>
    <n v="237"/>
    <n v="100"/>
    <n v="16709.5693051292"/>
    <n v="3703.4306948707999"/>
    <n v="14"/>
  </r>
  <r>
    <n v="1000"/>
    <s v="Carol Hamilton"/>
    <n v="52"/>
    <s v="Female"/>
    <s v="Medicaid"/>
    <n v="18.205054513497458"/>
    <n v="0"/>
    <n v="8"/>
    <x v="340"/>
    <d v="2023-06-07T00:00:00"/>
    <n v="13600"/>
    <s v="ICU"/>
    <s v="Orthopedics"/>
    <s v="Arthritis"/>
    <s v="No Visits"/>
    <n v="184"/>
    <n v="8403.4962947301447"/>
    <n v="5196.5037052698553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7F6B1-1D1C-425D-A4ED-41BD56A558B7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otal Bill Amount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B5031-6EC8-4B37-90FF-9FFAF5A97C02}" name="Patients" displayName="Patients" ref="A1:H1001" totalsRowShown="0" headerRowDxfId="59" headerRowBorderDxfId="69" tableBorderDxfId="70" totalsRowBorderDxfId="68">
  <autoFilter ref="A1:H1001" xr:uid="{191B5031-6EC8-4B37-90FF-9FFAF5A97C02}"/>
  <tableColumns count="8">
    <tableColumn id="1" xr3:uid="{29026FBA-2ACB-46D0-8B67-C42100AF0150}" name="Patient_ID" dataDxfId="67"/>
    <tableColumn id="2" xr3:uid="{B3EBF5FA-8E27-491C-99DE-B54FE4E4A909}" name="Patient_Name" dataDxfId="66"/>
    <tableColumn id="3" xr3:uid="{5ED5846F-6F2E-4FDF-8226-1296D944D8D3}" name="Age" dataDxfId="65"/>
    <tableColumn id="4" xr3:uid="{B96A329B-B258-46DC-B53B-11062A132E30}" name="Gender" dataDxfId="64"/>
    <tableColumn id="5" xr3:uid="{D951B030-FFB4-4079-AA59-B27FD0122226}" name="Insurance_Type" dataDxfId="63"/>
    <tableColumn id="6" xr3:uid="{3235F9B5-65BC-47A5-A0CA-5DB566826BB0}" name="BMI" dataDxfId="62"/>
    <tableColumn id="7" xr3:uid="{706002F8-84F6-4160-8796-EF36CCE92482}" name="Chronic_Conditions" dataDxfId="61"/>
    <tableColumn id="8" xr3:uid="{AA12F6CA-492C-4D25-B429-7F98015981EA}" name="Satisfaction_Score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3CF432-8A8F-44E5-B1F4-941B9088FCCA}" name="Hospitals" displayName="Hospitals" ref="A1:K3001" totalsRowShown="0" headerRowDxfId="44" headerRowBorderDxfId="57" tableBorderDxfId="58" totalsRowBorderDxfId="56">
  <autoFilter ref="A1:K3001" xr:uid="{363CF432-8A8F-44E5-B1F4-941B9088FCCA}"/>
  <tableColumns count="11">
    <tableColumn id="1" xr3:uid="{04CE54D0-6318-41A8-9BAC-2770CD0C1D66}" name="Visit_ID" dataDxfId="55"/>
    <tableColumn id="2" xr3:uid="{C3C0F973-67FA-4903-A8F3-CBAC69C22BE1}" name="Patient_ID" dataDxfId="54"/>
    <tableColumn id="3" xr3:uid="{C0A801CD-6C83-4D12-9496-244F7EBEF09B}" name="Admission_Date" dataDxfId="53"/>
    <tableColumn id="4" xr3:uid="{EBF3EB7B-9B4D-48A3-8AC1-DA2FFE72DDDD}" name="Discharge_Date" dataDxfId="52"/>
    <tableColumn id="5" xr3:uid="{49E8955C-E091-4C57-A162-DE24BF868880}" name="Length_of_Stay" dataDxfId="51"/>
    <tableColumn id="6" xr3:uid="{7D3DD0FF-7CB3-406F-BE43-B92B20B84E98}" name="Medical_Condition" dataDxfId="50"/>
    <tableColumn id="7" xr3:uid="{AB3B4C55-49EA-4CCA-94DD-FF159D569F76}" name="Department" dataDxfId="49"/>
    <tableColumn id="8" xr3:uid="{E837FFF8-C344-4FEF-9ED4-68316C44D342}" name="Doctor_ID" dataDxfId="48"/>
    <tableColumn id="9" xr3:uid="{4B5EECF7-6D9A-422C-8CC7-26126B7471C3}" name="Hospital_Bed" dataDxfId="47"/>
    <tableColumn id="10" xr3:uid="{9F5B3286-45CF-46D7-9350-B16153BE661A}" name="Readmission_Status" dataDxfId="46">
      <calculatedColumnFormula>IF(AND(B3=B2,C3-D2&lt;=30),1,0)</calculatedColumnFormula>
    </tableColumn>
    <tableColumn id="11" xr3:uid="{AA978F8B-0C59-47DD-A2E6-7C1D05253D69}" name="Readmission_Date" dataDxfId="45">
      <calculatedColumnFormula>IF(J2=0,"",C3)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67BEB-2C8F-4806-A48D-8586093567AD}" name="Financials" displayName="Financials" ref="A1:F3001" totalsRowShown="0" headerRowDxfId="41" headerRowBorderDxfId="42" tableBorderDxfId="43">
  <autoFilter ref="A1:F3001" xr:uid="{94E67BEB-2C8F-4806-A48D-8586093567AD}"/>
  <tableColumns count="6">
    <tableColumn id="1" xr3:uid="{E24210E2-D0D5-4856-8D4C-9342E624C4C1}" name="Billing_ID"/>
    <tableColumn id="2" xr3:uid="{ED1DB2A9-AADD-40D2-B5F4-2CDC23EA04CB}" name="Patient_ID"/>
    <tableColumn id="3" xr3:uid="{2BC22626-5BC4-44C5-B178-083CEA646DF5}" name="Visit_ID"/>
    <tableColumn id="4" xr3:uid="{250E2D8F-FCD7-4C63-9190-C63569093E9F}" name="Total_Bill_Amount"/>
    <tableColumn id="5" xr3:uid="{F05D304A-248F-4077-A30D-9BD8F5740402}" name="Insurance_Coverage"/>
    <tableColumn id="6" xr3:uid="{77639170-3FFB-4562-BD04-4F2FA48BD628}" name="Balance_Due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F4BE5-433D-436A-AC3E-E43F5E96D430}" name="Medicals" displayName="Medicals" ref="A1:D201" totalsRowShown="0" headerRowDxfId="33" headerRowBorderDxfId="39" tableBorderDxfId="40" totalsRowBorderDxfId="38">
  <autoFilter ref="A1:D201" xr:uid="{47BF4BE5-433D-436A-AC3E-E43F5E96D430}"/>
  <tableColumns count="4">
    <tableColumn id="1" xr3:uid="{F88FE55C-CC23-4DCA-AA56-1F914D35255B}" name="Doctor_ID" dataDxfId="37"/>
    <tableColumn id="2" xr3:uid="{466CDBF8-F73A-46AB-BE31-6A7A49AD101A}" name="Doctor_Name" dataDxfId="36"/>
    <tableColumn id="3" xr3:uid="{BDB29F5A-E26D-4F40-AAFB-E005405AAB9C}" name="Department" dataDxfId="35"/>
    <tableColumn id="4" xr3:uid="{72A00E22-964B-412A-8211-7E23ED0138A2}" name="Nurse_to_Patient_Ratio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989A4D-5015-4ECC-BC5B-760E3F95BAC8}" name="Emergency" displayName="Emergency" ref="A1:F1501" totalsRowShown="0" headerRowDxfId="23" headerRowBorderDxfId="31" tableBorderDxfId="32" totalsRowBorderDxfId="30">
  <autoFilter ref="A1:F1501" xr:uid="{91989A4D-5015-4ECC-BC5B-760E3F95BAC8}"/>
  <tableColumns count="6">
    <tableColumn id="1" xr3:uid="{D67362F0-B1B5-4905-9ACA-5B9206390712}" name="ER_Visit_ID" dataDxfId="29"/>
    <tableColumn id="2" xr3:uid="{7C68364D-1558-4689-8CE0-55099895B077}" name="Patient_ID" dataDxfId="28"/>
    <tableColumn id="3" xr3:uid="{8FCCBD9F-C52C-44D7-BC8B-0071A8E0E2F8}" name="Visit_ID" dataDxfId="27"/>
    <tableColumn id="4" xr3:uid="{FCE67DC6-31F8-4654-9580-BCEE532F02E1}" name="Ambulance_Arrival" dataDxfId="26"/>
    <tableColumn id="5" xr3:uid="{6127D21B-3A66-4729-97C4-AC67DCF02975}" name="Time_in_ER_Hours" dataDxfId="25"/>
    <tableColumn id="6" xr3:uid="{62131BAC-DAAD-4E74-AC10-84D4BA97BED9}" name="ICU_Admission" dataDxfId="24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D5E363-1559-43B5-A9FE-C5AFDD698400}" name="Master" displayName="Master" ref="A1:S906" totalsRowShown="0" headerRowDxfId="22" headerRowBorderDxfId="20" tableBorderDxfId="21" totalsRowBorderDxfId="19">
  <autoFilter ref="A1:S906" xr:uid="{191B5031-6EC8-4B37-90FF-9FFAF5A97C02}"/>
  <tableColumns count="19">
    <tableColumn id="1" xr3:uid="{F6AB21FB-4AE0-4AF4-A42E-3555008C3A29}" name="Patient_ID" dataDxfId="18"/>
    <tableColumn id="2" xr3:uid="{6989FF82-260D-42CE-A76A-3D19150E22CF}" name="Patient_Name" dataDxfId="17"/>
    <tableColumn id="3" xr3:uid="{9F949108-6D95-47F9-812E-E09E2913907B}" name="Age" dataDxfId="16"/>
    <tableColumn id="4" xr3:uid="{61259A00-BFAD-4EF1-A5ED-1A87364BE32D}" name="Gender" dataDxfId="15"/>
    <tableColumn id="5" xr3:uid="{C07A311C-652A-427A-A5C9-FC7C751A5663}" name="Insurance_Type" dataDxfId="14"/>
    <tableColumn id="6" xr3:uid="{4030ECBB-BD74-4E96-A7B4-939C90B01748}" name="BMI" dataDxfId="13"/>
    <tableColumn id="7" xr3:uid="{463886C3-3B55-43E9-9434-5E93E5A0A24E}" name="Chronic_Conditions" dataDxfId="12"/>
    <tableColumn id="8" xr3:uid="{40F116E3-8278-4635-87F5-9D63D9BD9E7A}" name="Satisfaction_Score" dataDxfId="11"/>
    <tableColumn id="9" xr3:uid="{E072AE09-DC85-4092-AF5D-B4C2C4B1975C}" name="Admission Date" dataDxfId="10">
      <calculatedColumnFormula>_xlfn.XLOOKUP(Master[[#This Row],[Patient_ID]],Hospitals[Patient_ID],Hospitals[Admission_Date])</calculatedColumnFormula>
    </tableColumn>
    <tableColumn id="10" xr3:uid="{FDDB4105-6E7F-42D9-8914-49488F21F81F}" name="Discahrage Date" dataDxfId="9">
      <calculatedColumnFormula>_xlfn.XLOOKUP(Master[[#This Row],[Patient_ID]],Hospitals[Patient_ID],Hospitals[Discharge_Date])</calculatedColumnFormula>
    </tableColumn>
    <tableColumn id="11" xr3:uid="{6B69785B-4829-44E2-8BF4-EB392D15028C}" name="Total Bill Amount" dataDxfId="8" dataCellStyle="Currency">
      <calculatedColumnFormula>_xlfn.XLOOKUP(Master[[#This Row],[Patient_ID]],Financials[Patient_ID],Financials[Total_Bill_Amount])</calculatedColumnFormula>
    </tableColumn>
    <tableColumn id="12" xr3:uid="{4913DFA6-2FA9-4807-95DA-BD0FC165ACDB}" name="Hospital Bed Type" dataDxfId="7">
      <calculatedColumnFormula>_xlfn.XLOOKUP(Master[[#This Row],[Patient_ID]],Hospitals[Patient_ID],Hospitals[Hospital_Bed])</calculatedColumnFormula>
    </tableColumn>
    <tableColumn id="13" xr3:uid="{229F8A95-99AF-4238-AD8C-520BEC052BBC}" name="Department" dataDxfId="6">
      <calculatedColumnFormula>_xlfn.XLOOKUP(Master[[#This Row],[Patient_ID]],Hospitals[Patient_ID],Hospitals[Department])</calculatedColumnFormula>
    </tableColumn>
    <tableColumn id="14" xr3:uid="{C6A17755-D9B2-426F-B3A1-ED9B4270CCAB}" name="Medical Conditions" dataDxfId="5">
      <calculatedColumnFormula>_xlfn.XLOOKUP(Master[[#This Row],[Patient_ID]],Hospitals[Patient_ID],Hospitals[Medical_Condition])</calculatedColumnFormula>
    </tableColumn>
    <tableColumn id="15" xr3:uid="{58020D6A-15D1-4A2C-98A3-6BDCF114205E}" name="ER Visits" dataDxfId="4">
      <calculatedColumnFormula>IFERROR(_xlfn.XLOOKUP(Master[[#This Row],[Patient_ID]],Emergency[Patient_ID],Emergency[ER_Visit_ID]),"No Visits")</calculatedColumnFormula>
    </tableColumn>
    <tableColumn id="16" xr3:uid="{7BCD2250-B70E-4557-BC07-712E45429BE8}" name="Doctors ID" dataDxfId="3">
      <calculatedColumnFormula>_xlfn.XLOOKUP(Master[[#This Row],[Patient_ID]],Hospitals[Patient_ID],Hospitals[Doctor_ID])</calculatedColumnFormula>
    </tableColumn>
    <tableColumn id="17" xr3:uid="{705A3950-807E-45AF-9A88-3D650E628A87}" name="Insurance Coverage" dataDxfId="1">
      <calculatedColumnFormula>_xlfn.XLOOKUP(Master[[#This Row],[Patient_ID]],Financials[Patient_ID],Financials[Insurance_Coverage])</calculatedColumnFormula>
    </tableColumn>
    <tableColumn id="18" xr3:uid="{53C88063-4609-4066-8585-501ABBF61D53}" name="Balance Due" dataDxfId="0">
      <calculatedColumnFormula>_xlfn.XLOOKUP(Master[[#This Row],[Patient_ID]],Financials[Patient_ID],Financials[Balance_Due])</calculatedColumnFormula>
    </tableColumn>
    <tableColumn id="19" xr3:uid="{F93935A2-F907-4436-8172-2BF5B8F8E970}" name="Nurse-Patient-Ratio" dataDxfId="2">
      <calculatedColumnFormula>_xlfn.XLOOKUP(Master[[#This Row],[Doctors ID]],Medicals[Doctor_ID],Medicals[Nurse_to_Patient_Ratio])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E1" sqref="E1:E1048576"/>
    </sheetView>
  </sheetViews>
  <sheetFormatPr defaultRowHeight="14.4" x14ac:dyDescent="0.3"/>
  <cols>
    <col min="1" max="1" width="11.6640625" customWidth="1"/>
    <col min="2" max="2" width="20.109375" bestFit="1" customWidth="1"/>
    <col min="3" max="3" width="6.6640625" customWidth="1"/>
    <col min="4" max="4" width="11.109375" customWidth="1"/>
    <col min="5" max="5" width="19.33203125" customWidth="1"/>
    <col min="6" max="6" width="11.5546875" customWidth="1"/>
    <col min="7" max="7" width="19.33203125" customWidth="1"/>
    <col min="8" max="8" width="18.33203125" customWidth="1"/>
  </cols>
  <sheetData>
    <row r="1" spans="1: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x14ac:dyDescent="0.3">
      <c r="A2" s="2">
        <v>1</v>
      </c>
      <c r="B2" s="1" t="s">
        <v>8</v>
      </c>
      <c r="C2" s="1">
        <v>11</v>
      </c>
      <c r="D2" s="1" t="s">
        <v>1008</v>
      </c>
      <c r="E2" s="1" t="s">
        <v>1010</v>
      </c>
      <c r="F2" s="1">
        <v>28.852113280370851</v>
      </c>
      <c r="G2" s="1">
        <v>4</v>
      </c>
      <c r="H2" s="3">
        <v>1</v>
      </c>
    </row>
    <row r="3" spans="1:8" x14ac:dyDescent="0.3">
      <c r="A3" s="2">
        <v>2</v>
      </c>
      <c r="B3" s="1" t="s">
        <v>9</v>
      </c>
      <c r="C3" s="1">
        <v>51</v>
      </c>
      <c r="D3" s="1" t="s">
        <v>1009</v>
      </c>
      <c r="E3" s="1" t="s">
        <v>1011</v>
      </c>
      <c r="F3" s="1">
        <v>16.87490420506488</v>
      </c>
      <c r="G3" s="1">
        <v>5</v>
      </c>
      <c r="H3" s="3">
        <v>5</v>
      </c>
    </row>
    <row r="4" spans="1:8" x14ac:dyDescent="0.3">
      <c r="A4" s="2">
        <v>3</v>
      </c>
      <c r="B4" s="1" t="s">
        <v>10</v>
      </c>
      <c r="C4" s="1">
        <v>64</v>
      </c>
      <c r="D4" s="1" t="s">
        <v>1008</v>
      </c>
      <c r="E4" s="1" t="s">
        <v>1010</v>
      </c>
      <c r="F4" s="1">
        <v>18.974860903111811</v>
      </c>
      <c r="G4" s="1">
        <v>1</v>
      </c>
      <c r="H4" s="3">
        <v>5</v>
      </c>
    </row>
    <row r="5" spans="1:8" x14ac:dyDescent="0.3">
      <c r="A5" s="2">
        <v>4</v>
      </c>
      <c r="B5" s="1" t="s">
        <v>11</v>
      </c>
      <c r="C5" s="1">
        <v>87</v>
      </c>
      <c r="D5" s="1" t="s">
        <v>1009</v>
      </c>
      <c r="E5" s="1" t="s">
        <v>1012</v>
      </c>
      <c r="F5" s="1">
        <v>28.728963587985302</v>
      </c>
      <c r="G5" s="1">
        <v>2</v>
      </c>
      <c r="H5" s="3">
        <v>7</v>
      </c>
    </row>
    <row r="6" spans="1:8" x14ac:dyDescent="0.3">
      <c r="A6" s="2">
        <v>5</v>
      </c>
      <c r="B6" s="1" t="s">
        <v>12</v>
      </c>
      <c r="C6" s="1">
        <v>28</v>
      </c>
      <c r="D6" s="1" t="s">
        <v>1008</v>
      </c>
      <c r="E6" s="1" t="s">
        <v>1013</v>
      </c>
      <c r="F6" s="1">
        <v>15.82339461427534</v>
      </c>
      <c r="G6" s="1">
        <v>2</v>
      </c>
      <c r="H6" s="3">
        <v>8</v>
      </c>
    </row>
    <row r="7" spans="1:8" x14ac:dyDescent="0.3">
      <c r="A7" s="2">
        <v>6</v>
      </c>
      <c r="B7" s="1" t="s">
        <v>13</v>
      </c>
      <c r="C7" s="1">
        <v>35</v>
      </c>
      <c r="D7" s="1" t="s">
        <v>1009</v>
      </c>
      <c r="E7" s="1" t="s">
        <v>1011</v>
      </c>
      <c r="F7" s="1">
        <v>38.865810040406217</v>
      </c>
      <c r="G7" s="1">
        <v>3</v>
      </c>
      <c r="H7" s="3">
        <v>5</v>
      </c>
    </row>
    <row r="8" spans="1:8" x14ac:dyDescent="0.3">
      <c r="A8" s="2">
        <v>7</v>
      </c>
      <c r="B8" s="1" t="s">
        <v>14</v>
      </c>
      <c r="C8" s="1">
        <v>31</v>
      </c>
      <c r="D8" s="1" t="s">
        <v>1008</v>
      </c>
      <c r="E8" s="1" t="s">
        <v>1010</v>
      </c>
      <c r="F8" s="1">
        <v>33.666066605382369</v>
      </c>
      <c r="G8" s="1">
        <v>1</v>
      </c>
      <c r="H8" s="3">
        <v>2</v>
      </c>
    </row>
    <row r="9" spans="1:8" x14ac:dyDescent="0.3">
      <c r="A9" s="2">
        <v>8</v>
      </c>
      <c r="B9" s="1" t="s">
        <v>15</v>
      </c>
      <c r="C9" s="1">
        <v>45</v>
      </c>
      <c r="D9" s="1" t="s">
        <v>1009</v>
      </c>
      <c r="E9" s="1" t="s">
        <v>1012</v>
      </c>
      <c r="F9" s="1">
        <v>23.13599560440958</v>
      </c>
      <c r="G9" s="1">
        <v>2</v>
      </c>
      <c r="H9" s="3">
        <v>4</v>
      </c>
    </row>
    <row r="10" spans="1:8" x14ac:dyDescent="0.3">
      <c r="A10" s="2">
        <v>9</v>
      </c>
      <c r="B10" s="1" t="s">
        <v>16</v>
      </c>
      <c r="C10" s="1">
        <v>37</v>
      </c>
      <c r="D10" s="1" t="s">
        <v>1008</v>
      </c>
      <c r="E10" s="1" t="s">
        <v>1010</v>
      </c>
      <c r="F10" s="1">
        <v>23.70240617668901</v>
      </c>
      <c r="G10" s="1">
        <v>2</v>
      </c>
      <c r="H10" s="3">
        <v>4</v>
      </c>
    </row>
    <row r="11" spans="1:8" x14ac:dyDescent="0.3">
      <c r="A11" s="2">
        <v>10</v>
      </c>
      <c r="B11" s="1" t="s">
        <v>17</v>
      </c>
      <c r="C11" s="1">
        <v>23</v>
      </c>
      <c r="D11" s="1" t="s">
        <v>1008</v>
      </c>
      <c r="E11" s="1" t="s">
        <v>1012</v>
      </c>
      <c r="F11" s="1">
        <v>39.344671703761414</v>
      </c>
      <c r="G11" s="1">
        <v>3</v>
      </c>
      <c r="H11" s="3">
        <v>3</v>
      </c>
    </row>
    <row r="12" spans="1:8" x14ac:dyDescent="0.3">
      <c r="A12" s="2">
        <v>11</v>
      </c>
      <c r="B12" s="1" t="s">
        <v>18</v>
      </c>
      <c r="C12" s="1">
        <v>7</v>
      </c>
      <c r="D12" s="1" t="s">
        <v>1008</v>
      </c>
      <c r="E12" s="1" t="s">
        <v>1011</v>
      </c>
      <c r="F12" s="1">
        <v>29.514808951452899</v>
      </c>
      <c r="G12" s="1">
        <v>0</v>
      </c>
      <c r="H12" s="3">
        <v>4</v>
      </c>
    </row>
    <row r="13" spans="1:8" x14ac:dyDescent="0.3">
      <c r="A13" s="2">
        <v>12</v>
      </c>
      <c r="B13" s="1" t="s">
        <v>19</v>
      </c>
      <c r="C13" s="1">
        <v>86</v>
      </c>
      <c r="D13" s="1" t="s">
        <v>1009</v>
      </c>
      <c r="E13" s="1" t="s">
        <v>1012</v>
      </c>
      <c r="F13" s="1">
        <v>39.300303443963067</v>
      </c>
      <c r="G13" s="1">
        <v>2</v>
      </c>
      <c r="H13" s="3">
        <v>6</v>
      </c>
    </row>
    <row r="14" spans="1:8" x14ac:dyDescent="0.3">
      <c r="A14" s="2">
        <v>13</v>
      </c>
      <c r="B14" s="1" t="s">
        <v>20</v>
      </c>
      <c r="C14" s="1">
        <v>3</v>
      </c>
      <c r="D14" s="1" t="s">
        <v>1008</v>
      </c>
      <c r="E14" s="1" t="s">
        <v>1010</v>
      </c>
      <c r="F14" s="1">
        <v>16.426628205518359</v>
      </c>
      <c r="G14" s="1">
        <v>5</v>
      </c>
      <c r="H14" s="3">
        <v>1</v>
      </c>
    </row>
    <row r="15" spans="1:8" x14ac:dyDescent="0.3">
      <c r="A15" s="2">
        <v>14</v>
      </c>
      <c r="B15" s="1" t="s">
        <v>21</v>
      </c>
      <c r="C15" s="1">
        <v>14</v>
      </c>
      <c r="D15" s="1" t="s">
        <v>1009</v>
      </c>
      <c r="E15" s="1" t="s">
        <v>1010</v>
      </c>
      <c r="F15" s="1">
        <v>28.138500772701551</v>
      </c>
      <c r="G15" s="1">
        <v>5</v>
      </c>
      <c r="H15" s="3">
        <v>2</v>
      </c>
    </row>
    <row r="16" spans="1:8" x14ac:dyDescent="0.3">
      <c r="A16" s="2">
        <v>15</v>
      </c>
      <c r="B16" s="1" t="s">
        <v>22</v>
      </c>
      <c r="C16" s="1">
        <v>64</v>
      </c>
      <c r="D16" s="1" t="s">
        <v>1008</v>
      </c>
      <c r="E16" s="1" t="s">
        <v>1010</v>
      </c>
      <c r="F16" s="1">
        <v>26.386953950993309</v>
      </c>
      <c r="G16" s="1">
        <v>3</v>
      </c>
      <c r="H16" s="3">
        <v>10</v>
      </c>
    </row>
    <row r="17" spans="1:8" x14ac:dyDescent="0.3">
      <c r="A17" s="2">
        <v>16</v>
      </c>
      <c r="B17" s="1" t="s">
        <v>23</v>
      </c>
      <c r="C17" s="1">
        <v>54</v>
      </c>
      <c r="D17" s="1" t="s">
        <v>1009</v>
      </c>
      <c r="E17" s="1" t="s">
        <v>1010</v>
      </c>
      <c r="F17" s="1">
        <v>24.024475727635441</v>
      </c>
      <c r="G17" s="1">
        <v>4</v>
      </c>
      <c r="H17" s="3">
        <v>5</v>
      </c>
    </row>
    <row r="18" spans="1:8" x14ac:dyDescent="0.3">
      <c r="A18" s="2">
        <v>17</v>
      </c>
      <c r="B18" s="1" t="s">
        <v>24</v>
      </c>
      <c r="C18" s="1">
        <v>56</v>
      </c>
      <c r="D18" s="1" t="s">
        <v>1009</v>
      </c>
      <c r="E18" s="1" t="s">
        <v>1011</v>
      </c>
      <c r="F18" s="1">
        <v>30.888368909167621</v>
      </c>
      <c r="G18" s="1">
        <v>2</v>
      </c>
      <c r="H18" s="3">
        <v>2</v>
      </c>
    </row>
    <row r="19" spans="1:8" x14ac:dyDescent="0.3">
      <c r="A19" s="2">
        <v>18</v>
      </c>
      <c r="B19" s="1" t="s">
        <v>25</v>
      </c>
      <c r="C19" s="1">
        <v>45</v>
      </c>
      <c r="D19" s="1" t="s">
        <v>1009</v>
      </c>
      <c r="E19" s="1" t="s">
        <v>1013</v>
      </c>
      <c r="F19" s="1">
        <v>27.170101356885059</v>
      </c>
      <c r="G19" s="1">
        <v>2</v>
      </c>
      <c r="H19" s="3">
        <v>3</v>
      </c>
    </row>
    <row r="20" spans="1:8" x14ac:dyDescent="0.3">
      <c r="A20" s="2">
        <v>19</v>
      </c>
      <c r="B20" s="1" t="s">
        <v>26</v>
      </c>
      <c r="C20" s="1">
        <v>61</v>
      </c>
      <c r="D20" s="1" t="s">
        <v>1008</v>
      </c>
      <c r="E20" s="1" t="s">
        <v>1012</v>
      </c>
      <c r="F20" s="1">
        <v>18.42475230542475</v>
      </c>
      <c r="G20" s="1">
        <v>1</v>
      </c>
      <c r="H20" s="3">
        <v>8</v>
      </c>
    </row>
    <row r="21" spans="1:8" x14ac:dyDescent="0.3">
      <c r="A21" s="2">
        <v>20</v>
      </c>
      <c r="B21" s="1" t="s">
        <v>27</v>
      </c>
      <c r="C21" s="1">
        <v>52</v>
      </c>
      <c r="D21" s="1" t="s">
        <v>1009</v>
      </c>
      <c r="E21" s="1" t="s">
        <v>1012</v>
      </c>
      <c r="F21" s="1">
        <v>19.559166240641741</v>
      </c>
      <c r="G21" s="1">
        <v>3</v>
      </c>
      <c r="H21" s="3">
        <v>2</v>
      </c>
    </row>
    <row r="22" spans="1:8" x14ac:dyDescent="0.3">
      <c r="A22" s="2">
        <v>21</v>
      </c>
      <c r="B22" s="1" t="s">
        <v>28</v>
      </c>
      <c r="C22" s="1">
        <v>60</v>
      </c>
      <c r="D22" s="1" t="s">
        <v>1009</v>
      </c>
      <c r="E22" s="1" t="s">
        <v>1013</v>
      </c>
      <c r="F22" s="1">
        <v>20.3286251727395</v>
      </c>
      <c r="G22" s="1">
        <v>5</v>
      </c>
      <c r="H22" s="3">
        <v>3</v>
      </c>
    </row>
    <row r="23" spans="1:8" x14ac:dyDescent="0.3">
      <c r="A23" s="2">
        <v>22</v>
      </c>
      <c r="B23" s="1" t="s">
        <v>29</v>
      </c>
      <c r="C23" s="1">
        <v>72</v>
      </c>
      <c r="D23" s="1" t="s">
        <v>1008</v>
      </c>
      <c r="E23" s="1" t="s">
        <v>1010</v>
      </c>
      <c r="F23" s="1">
        <v>29.716248407795771</v>
      </c>
      <c r="G23" s="1">
        <v>1</v>
      </c>
      <c r="H23" s="3">
        <v>6</v>
      </c>
    </row>
    <row r="24" spans="1:8" x14ac:dyDescent="0.3">
      <c r="A24" s="2">
        <v>23</v>
      </c>
      <c r="B24" s="1" t="s">
        <v>30</v>
      </c>
      <c r="C24" s="1">
        <v>30</v>
      </c>
      <c r="D24" s="1" t="s">
        <v>1009</v>
      </c>
      <c r="E24" s="1" t="s">
        <v>1011</v>
      </c>
      <c r="F24" s="1">
        <v>17.254035135068591</v>
      </c>
      <c r="G24" s="1">
        <v>1</v>
      </c>
      <c r="H24" s="3">
        <v>9</v>
      </c>
    </row>
    <row r="25" spans="1:8" x14ac:dyDescent="0.3">
      <c r="A25" s="2">
        <v>24</v>
      </c>
      <c r="B25" s="1" t="s">
        <v>31</v>
      </c>
      <c r="C25" s="1">
        <v>39</v>
      </c>
      <c r="D25" s="1" t="s">
        <v>1009</v>
      </c>
      <c r="E25" s="1" t="s">
        <v>1013</v>
      </c>
      <c r="F25" s="1">
        <v>32.394125842354171</v>
      </c>
      <c r="G25" s="1">
        <v>4</v>
      </c>
      <c r="H25" s="3">
        <v>3</v>
      </c>
    </row>
    <row r="26" spans="1:8" x14ac:dyDescent="0.3">
      <c r="A26" s="2">
        <v>25</v>
      </c>
      <c r="B26" s="1" t="s">
        <v>32</v>
      </c>
      <c r="C26" s="1">
        <v>65</v>
      </c>
      <c r="D26" s="1" t="s">
        <v>1008</v>
      </c>
      <c r="E26" s="1" t="s">
        <v>1013</v>
      </c>
      <c r="F26" s="1">
        <v>16.002249956110649</v>
      </c>
      <c r="G26" s="1">
        <v>3</v>
      </c>
      <c r="H26" s="3">
        <v>9</v>
      </c>
    </row>
    <row r="27" spans="1:8" x14ac:dyDescent="0.3">
      <c r="A27" s="2">
        <v>26</v>
      </c>
      <c r="B27" s="1" t="s">
        <v>33</v>
      </c>
      <c r="C27" s="1">
        <v>43</v>
      </c>
      <c r="D27" s="1" t="s">
        <v>1009</v>
      </c>
      <c r="E27" s="1" t="s">
        <v>1010</v>
      </c>
      <c r="F27" s="1">
        <v>19.260967878380509</v>
      </c>
      <c r="G27" s="1">
        <v>5</v>
      </c>
      <c r="H27" s="3">
        <v>1</v>
      </c>
    </row>
    <row r="28" spans="1:8" x14ac:dyDescent="0.3">
      <c r="A28" s="2">
        <v>27</v>
      </c>
      <c r="B28" s="1" t="s">
        <v>34</v>
      </c>
      <c r="C28" s="1">
        <v>25</v>
      </c>
      <c r="D28" s="1" t="s">
        <v>1008</v>
      </c>
      <c r="E28" s="1" t="s">
        <v>1011</v>
      </c>
      <c r="F28" s="1">
        <v>27.657543726686121</v>
      </c>
      <c r="G28" s="1">
        <v>1</v>
      </c>
      <c r="H28" s="3">
        <v>3</v>
      </c>
    </row>
    <row r="29" spans="1:8" x14ac:dyDescent="0.3">
      <c r="A29" s="2">
        <v>28</v>
      </c>
      <c r="B29" s="1" t="s">
        <v>35</v>
      </c>
      <c r="C29" s="1">
        <v>41</v>
      </c>
      <c r="D29" s="1" t="s">
        <v>1009</v>
      </c>
      <c r="E29" s="1" t="s">
        <v>1010</v>
      </c>
      <c r="F29" s="1">
        <v>29.818040197475771</v>
      </c>
      <c r="G29" s="1">
        <v>3</v>
      </c>
      <c r="H29" s="3">
        <v>7</v>
      </c>
    </row>
    <row r="30" spans="1:8" x14ac:dyDescent="0.3">
      <c r="A30" s="2">
        <v>29</v>
      </c>
      <c r="B30" s="1" t="s">
        <v>36</v>
      </c>
      <c r="C30" s="1">
        <v>62</v>
      </c>
      <c r="D30" s="1" t="s">
        <v>1009</v>
      </c>
      <c r="E30" s="1" t="s">
        <v>1013</v>
      </c>
      <c r="F30" s="1">
        <v>38.029647560203863</v>
      </c>
      <c r="G30" s="1">
        <v>5</v>
      </c>
      <c r="H30" s="3">
        <v>9</v>
      </c>
    </row>
    <row r="31" spans="1:8" x14ac:dyDescent="0.3">
      <c r="A31" s="2">
        <v>30</v>
      </c>
      <c r="B31" s="1" t="s">
        <v>37</v>
      </c>
      <c r="C31" s="1">
        <v>1</v>
      </c>
      <c r="D31" s="1" t="s">
        <v>1008</v>
      </c>
      <c r="E31" s="1" t="s">
        <v>1013</v>
      </c>
      <c r="F31" s="1">
        <v>34.943808605730602</v>
      </c>
      <c r="G31" s="1">
        <v>5</v>
      </c>
      <c r="H31" s="3">
        <v>7</v>
      </c>
    </row>
    <row r="32" spans="1:8" x14ac:dyDescent="0.3">
      <c r="A32" s="2">
        <v>31</v>
      </c>
      <c r="B32" s="1" t="s">
        <v>38</v>
      </c>
      <c r="C32" s="1">
        <v>63</v>
      </c>
      <c r="D32" s="1" t="s">
        <v>1008</v>
      </c>
      <c r="E32" s="1" t="s">
        <v>1012</v>
      </c>
      <c r="F32" s="1">
        <v>33.437653344188597</v>
      </c>
      <c r="G32" s="1">
        <v>3</v>
      </c>
      <c r="H32" s="3">
        <v>2</v>
      </c>
    </row>
    <row r="33" spans="1:8" x14ac:dyDescent="0.3">
      <c r="A33" s="2">
        <v>32</v>
      </c>
      <c r="B33" s="1" t="s">
        <v>39</v>
      </c>
      <c r="C33" s="1">
        <v>75</v>
      </c>
      <c r="D33" s="1" t="s">
        <v>1009</v>
      </c>
      <c r="E33" s="1" t="s">
        <v>1013</v>
      </c>
      <c r="F33" s="1">
        <v>18.358649764074521</v>
      </c>
      <c r="G33" s="1">
        <v>4</v>
      </c>
      <c r="H33" s="3">
        <v>5</v>
      </c>
    </row>
    <row r="34" spans="1:8" x14ac:dyDescent="0.3">
      <c r="A34" s="2">
        <v>33</v>
      </c>
      <c r="B34" s="1" t="s">
        <v>40</v>
      </c>
      <c r="C34" s="1">
        <v>72</v>
      </c>
      <c r="D34" s="1" t="s">
        <v>1008</v>
      </c>
      <c r="E34" s="1" t="s">
        <v>1012</v>
      </c>
      <c r="F34" s="1">
        <v>31.87861179002612</v>
      </c>
      <c r="G34" s="1">
        <v>2</v>
      </c>
      <c r="H34" s="3">
        <v>6</v>
      </c>
    </row>
    <row r="35" spans="1:8" x14ac:dyDescent="0.3">
      <c r="A35" s="2">
        <v>34</v>
      </c>
      <c r="B35" s="1" t="s">
        <v>41</v>
      </c>
      <c r="C35" s="1">
        <v>43</v>
      </c>
      <c r="D35" s="1" t="s">
        <v>1008</v>
      </c>
      <c r="E35" s="1" t="s">
        <v>1012</v>
      </c>
      <c r="F35" s="1">
        <v>37.502820289392993</v>
      </c>
      <c r="G35" s="1">
        <v>0</v>
      </c>
      <c r="H35" s="3">
        <v>4</v>
      </c>
    </row>
    <row r="36" spans="1:8" x14ac:dyDescent="0.3">
      <c r="A36" s="2">
        <v>35</v>
      </c>
      <c r="B36" s="1" t="s">
        <v>42</v>
      </c>
      <c r="C36" s="1">
        <v>23</v>
      </c>
      <c r="D36" s="1" t="s">
        <v>1009</v>
      </c>
      <c r="E36" s="1" t="s">
        <v>1011</v>
      </c>
      <c r="F36" s="1">
        <v>21.56577573375241</v>
      </c>
      <c r="G36" s="1">
        <v>0</v>
      </c>
      <c r="H36" s="3">
        <v>8</v>
      </c>
    </row>
    <row r="37" spans="1:8" x14ac:dyDescent="0.3">
      <c r="A37" s="2">
        <v>36</v>
      </c>
      <c r="B37" s="1" t="s">
        <v>43</v>
      </c>
      <c r="C37" s="1">
        <v>83</v>
      </c>
      <c r="D37" s="1" t="s">
        <v>1008</v>
      </c>
      <c r="E37" s="1" t="s">
        <v>1011</v>
      </c>
      <c r="F37" s="1">
        <v>18.864178568869981</v>
      </c>
      <c r="G37" s="1">
        <v>5</v>
      </c>
      <c r="H37" s="3">
        <v>6</v>
      </c>
    </row>
    <row r="38" spans="1:8" x14ac:dyDescent="0.3">
      <c r="A38" s="2">
        <v>37</v>
      </c>
      <c r="B38" s="1" t="s">
        <v>44</v>
      </c>
      <c r="C38" s="1">
        <v>65</v>
      </c>
      <c r="D38" s="1" t="s">
        <v>1009</v>
      </c>
      <c r="E38" s="1" t="s">
        <v>1011</v>
      </c>
      <c r="F38" s="1">
        <v>26.205291273961119</v>
      </c>
      <c r="G38" s="1">
        <v>0</v>
      </c>
      <c r="H38" s="3">
        <v>10</v>
      </c>
    </row>
    <row r="39" spans="1:8" x14ac:dyDescent="0.3">
      <c r="A39" s="2">
        <v>38</v>
      </c>
      <c r="B39" s="1" t="s">
        <v>45</v>
      </c>
      <c r="C39" s="1">
        <v>42</v>
      </c>
      <c r="D39" s="1" t="s">
        <v>1009</v>
      </c>
      <c r="E39" s="1" t="s">
        <v>1012</v>
      </c>
      <c r="F39" s="1">
        <v>16.92024051372389</v>
      </c>
      <c r="G39" s="1">
        <v>3</v>
      </c>
      <c r="H39" s="3">
        <v>4</v>
      </c>
    </row>
    <row r="40" spans="1:8" x14ac:dyDescent="0.3">
      <c r="A40" s="2">
        <v>39</v>
      </c>
      <c r="B40" s="1" t="s">
        <v>46</v>
      </c>
      <c r="C40" s="1">
        <v>58</v>
      </c>
      <c r="D40" s="1" t="s">
        <v>1008</v>
      </c>
      <c r="E40" s="1" t="s">
        <v>1010</v>
      </c>
      <c r="F40" s="1">
        <v>35.483930511824489</v>
      </c>
      <c r="G40" s="1">
        <v>4</v>
      </c>
      <c r="H40" s="3">
        <v>7</v>
      </c>
    </row>
    <row r="41" spans="1:8" x14ac:dyDescent="0.3">
      <c r="A41" s="2">
        <v>40</v>
      </c>
      <c r="B41" s="1" t="s">
        <v>47</v>
      </c>
      <c r="C41" s="1">
        <v>30</v>
      </c>
      <c r="D41" s="1" t="s">
        <v>1009</v>
      </c>
      <c r="E41" s="1" t="s">
        <v>1013</v>
      </c>
      <c r="F41" s="1">
        <v>16.164685233333181</v>
      </c>
      <c r="G41" s="1">
        <v>1</v>
      </c>
      <c r="H41" s="3">
        <v>8</v>
      </c>
    </row>
    <row r="42" spans="1:8" x14ac:dyDescent="0.3">
      <c r="A42" s="2">
        <v>41</v>
      </c>
      <c r="B42" s="1" t="s">
        <v>48</v>
      </c>
      <c r="C42" s="1">
        <v>30</v>
      </c>
      <c r="D42" s="1" t="s">
        <v>1008</v>
      </c>
      <c r="E42" s="1" t="s">
        <v>1010</v>
      </c>
      <c r="F42" s="1">
        <v>27.996830147951581</v>
      </c>
      <c r="G42" s="1">
        <v>0</v>
      </c>
      <c r="H42" s="3">
        <v>4</v>
      </c>
    </row>
    <row r="43" spans="1:8" x14ac:dyDescent="0.3">
      <c r="A43" s="2">
        <v>42</v>
      </c>
      <c r="B43" s="1" t="s">
        <v>49</v>
      </c>
      <c r="C43" s="1">
        <v>29</v>
      </c>
      <c r="D43" s="1" t="s">
        <v>1009</v>
      </c>
      <c r="E43" s="1" t="s">
        <v>1011</v>
      </c>
      <c r="F43" s="1">
        <v>32.344340022037322</v>
      </c>
      <c r="G43" s="1">
        <v>0</v>
      </c>
      <c r="H43" s="3">
        <v>3</v>
      </c>
    </row>
    <row r="44" spans="1:8" x14ac:dyDescent="0.3">
      <c r="A44" s="2">
        <v>43</v>
      </c>
      <c r="B44" s="1" t="s">
        <v>50</v>
      </c>
      <c r="C44" s="1">
        <v>63</v>
      </c>
      <c r="D44" s="1" t="s">
        <v>1009</v>
      </c>
      <c r="E44" s="1" t="s">
        <v>1011</v>
      </c>
      <c r="F44" s="1">
        <v>16.84217232884026</v>
      </c>
      <c r="G44" s="1">
        <v>2</v>
      </c>
      <c r="H44" s="3">
        <v>5</v>
      </c>
    </row>
    <row r="45" spans="1:8" x14ac:dyDescent="0.3">
      <c r="A45" s="2">
        <v>44</v>
      </c>
      <c r="B45" s="1" t="s">
        <v>51</v>
      </c>
      <c r="C45" s="1">
        <v>18</v>
      </c>
      <c r="D45" s="1" t="s">
        <v>1009</v>
      </c>
      <c r="E45" s="1" t="s">
        <v>1011</v>
      </c>
      <c r="F45" s="1">
        <v>19.0580416687793</v>
      </c>
      <c r="G45" s="1">
        <v>2</v>
      </c>
      <c r="H45" s="3">
        <v>5</v>
      </c>
    </row>
    <row r="46" spans="1:8" x14ac:dyDescent="0.3">
      <c r="A46" s="2">
        <v>45</v>
      </c>
      <c r="B46" s="1" t="s">
        <v>52</v>
      </c>
      <c r="C46" s="1">
        <v>61</v>
      </c>
      <c r="D46" s="1" t="s">
        <v>1009</v>
      </c>
      <c r="E46" s="1" t="s">
        <v>1012</v>
      </c>
      <c r="F46" s="1">
        <v>22.37328635061651</v>
      </c>
      <c r="G46" s="1">
        <v>1</v>
      </c>
      <c r="H46" s="3">
        <v>3</v>
      </c>
    </row>
    <row r="47" spans="1:8" x14ac:dyDescent="0.3">
      <c r="A47" s="2">
        <v>46</v>
      </c>
      <c r="B47" s="1" t="s">
        <v>53</v>
      </c>
      <c r="C47" s="1">
        <v>47</v>
      </c>
      <c r="D47" s="1" t="s">
        <v>1009</v>
      </c>
      <c r="E47" s="1" t="s">
        <v>1011</v>
      </c>
      <c r="F47" s="1">
        <v>28.658667391458419</v>
      </c>
      <c r="G47" s="1">
        <v>5</v>
      </c>
      <c r="H47" s="3">
        <v>5</v>
      </c>
    </row>
    <row r="48" spans="1:8" x14ac:dyDescent="0.3">
      <c r="A48" s="2">
        <v>47</v>
      </c>
      <c r="B48" s="1" t="s">
        <v>54</v>
      </c>
      <c r="C48" s="1">
        <v>75</v>
      </c>
      <c r="D48" s="1" t="s">
        <v>1008</v>
      </c>
      <c r="E48" s="1" t="s">
        <v>1010</v>
      </c>
      <c r="F48" s="1">
        <v>26.56936966755578</v>
      </c>
      <c r="G48" s="1">
        <v>2</v>
      </c>
      <c r="H48" s="3">
        <v>2</v>
      </c>
    </row>
    <row r="49" spans="1:8" x14ac:dyDescent="0.3">
      <c r="A49" s="2">
        <v>48</v>
      </c>
      <c r="B49" s="1" t="s">
        <v>55</v>
      </c>
      <c r="C49" s="1">
        <v>78</v>
      </c>
      <c r="D49" s="1" t="s">
        <v>1009</v>
      </c>
      <c r="E49" s="1" t="s">
        <v>1011</v>
      </c>
      <c r="F49" s="1">
        <v>23.249481257953288</v>
      </c>
      <c r="G49" s="1">
        <v>3</v>
      </c>
      <c r="H49" s="3">
        <v>5</v>
      </c>
    </row>
    <row r="50" spans="1:8" x14ac:dyDescent="0.3">
      <c r="A50" s="2">
        <v>49</v>
      </c>
      <c r="B50" s="1" t="s">
        <v>56</v>
      </c>
      <c r="C50" s="1">
        <v>85</v>
      </c>
      <c r="D50" s="1" t="s">
        <v>1009</v>
      </c>
      <c r="E50" s="1" t="s">
        <v>1010</v>
      </c>
      <c r="F50" s="1">
        <v>34.718196845136632</v>
      </c>
      <c r="G50" s="1">
        <v>1</v>
      </c>
      <c r="H50" s="3">
        <v>3</v>
      </c>
    </row>
    <row r="51" spans="1:8" x14ac:dyDescent="0.3">
      <c r="A51" s="2">
        <v>50</v>
      </c>
      <c r="B51" s="1" t="s">
        <v>57</v>
      </c>
      <c r="C51" s="1">
        <v>68</v>
      </c>
      <c r="D51" s="1" t="s">
        <v>1009</v>
      </c>
      <c r="E51" s="1" t="s">
        <v>1011</v>
      </c>
      <c r="F51" s="1">
        <v>37.78963067189683</v>
      </c>
      <c r="G51" s="1">
        <v>2</v>
      </c>
      <c r="H51" s="3">
        <v>1</v>
      </c>
    </row>
    <row r="52" spans="1:8" x14ac:dyDescent="0.3">
      <c r="A52" s="2">
        <v>51</v>
      </c>
      <c r="B52" s="1" t="s">
        <v>58</v>
      </c>
      <c r="C52" s="1">
        <v>30</v>
      </c>
      <c r="D52" s="1" t="s">
        <v>1009</v>
      </c>
      <c r="E52" s="1" t="s">
        <v>1011</v>
      </c>
      <c r="F52" s="1">
        <v>26.437887094576961</v>
      </c>
      <c r="G52" s="1">
        <v>3</v>
      </c>
      <c r="H52" s="3">
        <v>9</v>
      </c>
    </row>
    <row r="53" spans="1:8" x14ac:dyDescent="0.3">
      <c r="A53" s="2">
        <v>52</v>
      </c>
      <c r="B53" s="1" t="s">
        <v>59</v>
      </c>
      <c r="C53" s="1">
        <v>52</v>
      </c>
      <c r="D53" s="1" t="s">
        <v>1008</v>
      </c>
      <c r="E53" s="1" t="s">
        <v>1012</v>
      </c>
      <c r="F53" s="1">
        <v>33.001437677707379</v>
      </c>
      <c r="G53" s="1">
        <v>0</v>
      </c>
      <c r="H53" s="3">
        <v>8</v>
      </c>
    </row>
    <row r="54" spans="1:8" x14ac:dyDescent="0.3">
      <c r="A54" s="2">
        <v>53</v>
      </c>
      <c r="B54" s="1" t="s">
        <v>60</v>
      </c>
      <c r="C54" s="1">
        <v>44</v>
      </c>
      <c r="D54" s="1" t="s">
        <v>1008</v>
      </c>
      <c r="E54" s="1" t="s">
        <v>1013</v>
      </c>
      <c r="F54" s="1">
        <v>39.334870576892158</v>
      </c>
      <c r="G54" s="1">
        <v>1</v>
      </c>
      <c r="H54" s="3">
        <v>6</v>
      </c>
    </row>
    <row r="55" spans="1:8" x14ac:dyDescent="0.3">
      <c r="A55" s="2">
        <v>54</v>
      </c>
      <c r="B55" s="1" t="s">
        <v>61</v>
      </c>
      <c r="C55" s="1">
        <v>81</v>
      </c>
      <c r="D55" s="1" t="s">
        <v>1009</v>
      </c>
      <c r="E55" s="1" t="s">
        <v>1010</v>
      </c>
      <c r="F55" s="1">
        <v>19.44158512536454</v>
      </c>
      <c r="G55" s="1">
        <v>0</v>
      </c>
      <c r="H55" s="3">
        <v>7</v>
      </c>
    </row>
    <row r="56" spans="1:8" x14ac:dyDescent="0.3">
      <c r="A56" s="2">
        <v>55</v>
      </c>
      <c r="B56" s="1" t="s">
        <v>62</v>
      </c>
      <c r="C56" s="1">
        <v>6</v>
      </c>
      <c r="D56" s="1" t="s">
        <v>1009</v>
      </c>
      <c r="E56" s="1" t="s">
        <v>1010</v>
      </c>
      <c r="F56" s="1">
        <v>29.240644079872428</v>
      </c>
      <c r="G56" s="1">
        <v>1</v>
      </c>
      <c r="H56" s="3">
        <v>1</v>
      </c>
    </row>
    <row r="57" spans="1:8" x14ac:dyDescent="0.3">
      <c r="A57" s="2">
        <v>56</v>
      </c>
      <c r="B57" s="1" t="s">
        <v>63</v>
      </c>
      <c r="C57" s="1">
        <v>30</v>
      </c>
      <c r="D57" s="1" t="s">
        <v>1008</v>
      </c>
      <c r="E57" s="1" t="s">
        <v>1011</v>
      </c>
      <c r="F57" s="1">
        <v>19.402624445033691</v>
      </c>
      <c r="G57" s="1">
        <v>1</v>
      </c>
      <c r="H57" s="3">
        <v>10</v>
      </c>
    </row>
    <row r="58" spans="1:8" x14ac:dyDescent="0.3">
      <c r="A58" s="2">
        <v>57</v>
      </c>
      <c r="B58" s="1" t="s">
        <v>64</v>
      </c>
      <c r="C58" s="1">
        <v>41</v>
      </c>
      <c r="D58" s="1" t="s">
        <v>1009</v>
      </c>
      <c r="E58" s="1" t="s">
        <v>1011</v>
      </c>
      <c r="F58" s="1">
        <v>17.546382451322099</v>
      </c>
      <c r="G58" s="1">
        <v>5</v>
      </c>
      <c r="H58" s="3">
        <v>5</v>
      </c>
    </row>
    <row r="59" spans="1:8" x14ac:dyDescent="0.3">
      <c r="A59" s="2">
        <v>58</v>
      </c>
      <c r="B59" s="1" t="s">
        <v>65</v>
      </c>
      <c r="C59" s="1">
        <v>62</v>
      </c>
      <c r="D59" s="1" t="s">
        <v>1008</v>
      </c>
      <c r="E59" s="1" t="s">
        <v>1013</v>
      </c>
      <c r="F59" s="1">
        <v>24.428751616715459</v>
      </c>
      <c r="G59" s="1">
        <v>1</v>
      </c>
      <c r="H59" s="3">
        <v>7</v>
      </c>
    </row>
    <row r="60" spans="1:8" x14ac:dyDescent="0.3">
      <c r="A60" s="2">
        <v>59</v>
      </c>
      <c r="B60" s="1" t="s">
        <v>66</v>
      </c>
      <c r="C60" s="1">
        <v>52</v>
      </c>
      <c r="D60" s="1" t="s">
        <v>1008</v>
      </c>
      <c r="E60" s="1" t="s">
        <v>1013</v>
      </c>
      <c r="F60" s="1">
        <v>16.053840507086061</v>
      </c>
      <c r="G60" s="1">
        <v>2</v>
      </c>
      <c r="H60" s="3">
        <v>10</v>
      </c>
    </row>
    <row r="61" spans="1:8" x14ac:dyDescent="0.3">
      <c r="A61" s="2">
        <v>60</v>
      </c>
      <c r="B61" s="1" t="s">
        <v>67</v>
      </c>
      <c r="C61" s="1">
        <v>75</v>
      </c>
      <c r="D61" s="1" t="s">
        <v>1008</v>
      </c>
      <c r="E61" s="1" t="s">
        <v>1013</v>
      </c>
      <c r="F61" s="1">
        <v>27.85968597476916</v>
      </c>
      <c r="G61" s="1">
        <v>1</v>
      </c>
      <c r="H61" s="3">
        <v>3</v>
      </c>
    </row>
    <row r="62" spans="1:8" x14ac:dyDescent="0.3">
      <c r="A62" s="2">
        <v>61</v>
      </c>
      <c r="B62" s="1" t="s">
        <v>68</v>
      </c>
      <c r="C62" s="1">
        <v>59</v>
      </c>
      <c r="D62" s="1" t="s">
        <v>1009</v>
      </c>
      <c r="E62" s="1" t="s">
        <v>1012</v>
      </c>
      <c r="F62" s="1">
        <v>27.113517513652369</v>
      </c>
      <c r="G62" s="1">
        <v>4</v>
      </c>
      <c r="H62" s="3">
        <v>8</v>
      </c>
    </row>
    <row r="63" spans="1:8" x14ac:dyDescent="0.3">
      <c r="A63" s="2">
        <v>62</v>
      </c>
      <c r="B63" s="1" t="s">
        <v>69</v>
      </c>
      <c r="C63" s="1">
        <v>41</v>
      </c>
      <c r="D63" s="1" t="s">
        <v>1009</v>
      </c>
      <c r="E63" s="1" t="s">
        <v>1010</v>
      </c>
      <c r="F63" s="1">
        <v>22.228149187136609</v>
      </c>
      <c r="G63" s="1">
        <v>2</v>
      </c>
      <c r="H63" s="3">
        <v>2</v>
      </c>
    </row>
    <row r="64" spans="1:8" x14ac:dyDescent="0.3">
      <c r="A64" s="2">
        <v>63</v>
      </c>
      <c r="B64" s="1" t="s">
        <v>70</v>
      </c>
      <c r="C64" s="1">
        <v>29</v>
      </c>
      <c r="D64" s="1" t="s">
        <v>1008</v>
      </c>
      <c r="E64" s="1" t="s">
        <v>1012</v>
      </c>
      <c r="F64" s="1">
        <v>18.88388282302023</v>
      </c>
      <c r="G64" s="1">
        <v>3</v>
      </c>
      <c r="H64" s="3">
        <v>6</v>
      </c>
    </row>
    <row r="65" spans="1:8" x14ac:dyDescent="0.3">
      <c r="A65" s="2">
        <v>64</v>
      </c>
      <c r="B65" s="1" t="s">
        <v>71</v>
      </c>
      <c r="C65" s="1">
        <v>56</v>
      </c>
      <c r="D65" s="1" t="s">
        <v>1009</v>
      </c>
      <c r="E65" s="1" t="s">
        <v>1010</v>
      </c>
      <c r="F65" s="1">
        <v>30.397951978248511</v>
      </c>
      <c r="G65" s="1">
        <v>1</v>
      </c>
      <c r="H65" s="3">
        <v>8</v>
      </c>
    </row>
    <row r="66" spans="1:8" x14ac:dyDescent="0.3">
      <c r="A66" s="2">
        <v>65</v>
      </c>
      <c r="B66" s="1" t="s">
        <v>72</v>
      </c>
      <c r="C66" s="1">
        <v>87</v>
      </c>
      <c r="D66" s="1" t="s">
        <v>1009</v>
      </c>
      <c r="E66" s="1" t="s">
        <v>1010</v>
      </c>
      <c r="F66" s="1">
        <v>38.952981321974313</v>
      </c>
      <c r="G66" s="1">
        <v>4</v>
      </c>
      <c r="H66" s="3">
        <v>9</v>
      </c>
    </row>
    <row r="67" spans="1:8" x14ac:dyDescent="0.3">
      <c r="A67" s="2">
        <v>66</v>
      </c>
      <c r="B67" s="1" t="s">
        <v>73</v>
      </c>
      <c r="C67" s="1">
        <v>36</v>
      </c>
      <c r="D67" s="1" t="s">
        <v>1008</v>
      </c>
      <c r="E67" s="1" t="s">
        <v>1010</v>
      </c>
      <c r="F67" s="1">
        <v>39.658508259325977</v>
      </c>
      <c r="G67" s="1">
        <v>4</v>
      </c>
      <c r="H67" s="3">
        <v>1</v>
      </c>
    </row>
    <row r="68" spans="1:8" x14ac:dyDescent="0.3">
      <c r="A68" s="2">
        <v>67</v>
      </c>
      <c r="B68" s="1" t="s">
        <v>74</v>
      </c>
      <c r="C68" s="1">
        <v>61</v>
      </c>
      <c r="D68" s="1" t="s">
        <v>1008</v>
      </c>
      <c r="E68" s="1" t="s">
        <v>1013</v>
      </c>
      <c r="F68" s="1">
        <v>29.431267819826569</v>
      </c>
      <c r="G68" s="1">
        <v>5</v>
      </c>
      <c r="H68" s="3">
        <v>5</v>
      </c>
    </row>
    <row r="69" spans="1:8" x14ac:dyDescent="0.3">
      <c r="A69" s="2">
        <v>68</v>
      </c>
      <c r="B69" s="1" t="s">
        <v>75</v>
      </c>
      <c r="C69" s="1">
        <v>47</v>
      </c>
      <c r="D69" s="1" t="s">
        <v>1008</v>
      </c>
      <c r="E69" s="1" t="s">
        <v>1012</v>
      </c>
      <c r="F69" s="1">
        <v>25.60386751642638</v>
      </c>
      <c r="G69" s="1">
        <v>0</v>
      </c>
      <c r="H69" s="3">
        <v>1</v>
      </c>
    </row>
    <row r="70" spans="1:8" x14ac:dyDescent="0.3">
      <c r="A70" s="2">
        <v>69</v>
      </c>
      <c r="B70" s="1" t="s">
        <v>76</v>
      </c>
      <c r="C70" s="1">
        <v>57</v>
      </c>
      <c r="D70" s="1" t="s">
        <v>1009</v>
      </c>
      <c r="E70" s="1" t="s">
        <v>1012</v>
      </c>
      <c r="F70" s="1">
        <v>19.883891892200062</v>
      </c>
      <c r="G70" s="1">
        <v>5</v>
      </c>
      <c r="H70" s="3">
        <v>5</v>
      </c>
    </row>
    <row r="71" spans="1:8" x14ac:dyDescent="0.3">
      <c r="A71" s="2">
        <v>70</v>
      </c>
      <c r="B71" s="1" t="s">
        <v>77</v>
      </c>
      <c r="C71" s="1">
        <v>75</v>
      </c>
      <c r="D71" s="1" t="s">
        <v>1009</v>
      </c>
      <c r="E71" s="1" t="s">
        <v>1013</v>
      </c>
      <c r="F71" s="1">
        <v>31.919806485977631</v>
      </c>
      <c r="G71" s="1">
        <v>4</v>
      </c>
      <c r="H71" s="3">
        <v>1</v>
      </c>
    </row>
    <row r="72" spans="1:8" x14ac:dyDescent="0.3">
      <c r="A72" s="2">
        <v>71</v>
      </c>
      <c r="B72" s="1" t="s">
        <v>78</v>
      </c>
      <c r="C72" s="1">
        <v>19</v>
      </c>
      <c r="D72" s="1" t="s">
        <v>1008</v>
      </c>
      <c r="E72" s="1" t="s">
        <v>1010</v>
      </c>
      <c r="F72" s="1">
        <v>17.893490807035459</v>
      </c>
      <c r="G72" s="1">
        <v>0</v>
      </c>
      <c r="H72" s="3">
        <v>4</v>
      </c>
    </row>
    <row r="73" spans="1:8" x14ac:dyDescent="0.3">
      <c r="A73" s="2">
        <v>72</v>
      </c>
      <c r="B73" s="1" t="s">
        <v>79</v>
      </c>
      <c r="C73" s="1">
        <v>90</v>
      </c>
      <c r="D73" s="1" t="s">
        <v>1008</v>
      </c>
      <c r="E73" s="1" t="s">
        <v>1010</v>
      </c>
      <c r="F73" s="1">
        <v>25.444024479863689</v>
      </c>
      <c r="G73" s="1">
        <v>4</v>
      </c>
      <c r="H73" s="3">
        <v>2</v>
      </c>
    </row>
    <row r="74" spans="1:8" x14ac:dyDescent="0.3">
      <c r="A74" s="2">
        <v>73</v>
      </c>
      <c r="B74" s="1" t="s">
        <v>80</v>
      </c>
      <c r="C74" s="1">
        <v>59</v>
      </c>
      <c r="D74" s="1" t="s">
        <v>1009</v>
      </c>
      <c r="E74" s="1" t="s">
        <v>1013</v>
      </c>
      <c r="F74" s="1">
        <v>33.166416034223737</v>
      </c>
      <c r="G74" s="1">
        <v>0</v>
      </c>
      <c r="H74" s="3">
        <v>10</v>
      </c>
    </row>
    <row r="75" spans="1:8" x14ac:dyDescent="0.3">
      <c r="A75" s="2">
        <v>74</v>
      </c>
      <c r="B75" s="1" t="s">
        <v>81</v>
      </c>
      <c r="C75" s="1">
        <v>26</v>
      </c>
      <c r="D75" s="1" t="s">
        <v>1008</v>
      </c>
      <c r="E75" s="1" t="s">
        <v>1012</v>
      </c>
      <c r="F75" s="1">
        <v>16.264178580453059</v>
      </c>
      <c r="G75" s="1">
        <v>2</v>
      </c>
      <c r="H75" s="3">
        <v>9</v>
      </c>
    </row>
    <row r="76" spans="1:8" x14ac:dyDescent="0.3">
      <c r="A76" s="2">
        <v>75</v>
      </c>
      <c r="B76" s="1" t="s">
        <v>82</v>
      </c>
      <c r="C76" s="1">
        <v>31</v>
      </c>
      <c r="D76" s="1" t="s">
        <v>1008</v>
      </c>
      <c r="E76" s="1" t="s">
        <v>1010</v>
      </c>
      <c r="F76" s="1">
        <v>23.618950675755691</v>
      </c>
      <c r="G76" s="1">
        <v>1</v>
      </c>
      <c r="H76" s="3">
        <v>6</v>
      </c>
    </row>
    <row r="77" spans="1:8" x14ac:dyDescent="0.3">
      <c r="A77" s="2">
        <v>76</v>
      </c>
      <c r="B77" s="1" t="s">
        <v>83</v>
      </c>
      <c r="C77" s="1">
        <v>4</v>
      </c>
      <c r="D77" s="1" t="s">
        <v>1008</v>
      </c>
      <c r="E77" s="1" t="s">
        <v>1010</v>
      </c>
      <c r="F77" s="1">
        <v>20.234102627222239</v>
      </c>
      <c r="G77" s="1">
        <v>0</v>
      </c>
      <c r="H77" s="3">
        <v>9</v>
      </c>
    </row>
    <row r="78" spans="1:8" x14ac:dyDescent="0.3">
      <c r="A78" s="2">
        <v>77</v>
      </c>
      <c r="B78" s="1" t="s">
        <v>84</v>
      </c>
      <c r="C78" s="1">
        <v>3</v>
      </c>
      <c r="D78" s="1" t="s">
        <v>1008</v>
      </c>
      <c r="E78" s="1" t="s">
        <v>1010</v>
      </c>
      <c r="F78" s="1">
        <v>39.543862193710922</v>
      </c>
      <c r="G78" s="1">
        <v>4</v>
      </c>
      <c r="H78" s="3">
        <v>10</v>
      </c>
    </row>
    <row r="79" spans="1:8" x14ac:dyDescent="0.3">
      <c r="A79" s="2">
        <v>78</v>
      </c>
      <c r="B79" s="1" t="s">
        <v>85</v>
      </c>
      <c r="C79" s="1">
        <v>8</v>
      </c>
      <c r="D79" s="1" t="s">
        <v>1008</v>
      </c>
      <c r="E79" s="1" t="s">
        <v>1012</v>
      </c>
      <c r="F79" s="1">
        <v>23.442307372109308</v>
      </c>
      <c r="G79" s="1">
        <v>5</v>
      </c>
      <c r="H79" s="3">
        <v>3</v>
      </c>
    </row>
    <row r="80" spans="1:8" x14ac:dyDescent="0.3">
      <c r="A80" s="2">
        <v>79</v>
      </c>
      <c r="B80" s="1" t="s">
        <v>86</v>
      </c>
      <c r="C80" s="1">
        <v>53</v>
      </c>
      <c r="D80" s="1" t="s">
        <v>1008</v>
      </c>
      <c r="E80" s="1" t="s">
        <v>1013</v>
      </c>
      <c r="F80" s="1">
        <v>32.268464608075988</v>
      </c>
      <c r="G80" s="1">
        <v>4</v>
      </c>
      <c r="H80" s="3">
        <v>10</v>
      </c>
    </row>
    <row r="81" spans="1:8" x14ac:dyDescent="0.3">
      <c r="A81" s="2">
        <v>80</v>
      </c>
      <c r="B81" s="1" t="s">
        <v>87</v>
      </c>
      <c r="C81" s="1">
        <v>48</v>
      </c>
      <c r="D81" s="1" t="s">
        <v>1008</v>
      </c>
      <c r="E81" s="1" t="s">
        <v>1011</v>
      </c>
      <c r="F81" s="1">
        <v>18.647634627375069</v>
      </c>
      <c r="G81" s="1">
        <v>4</v>
      </c>
      <c r="H81" s="3">
        <v>9</v>
      </c>
    </row>
    <row r="82" spans="1:8" x14ac:dyDescent="0.3">
      <c r="A82" s="2">
        <v>81</v>
      </c>
      <c r="B82" s="1" t="s">
        <v>88</v>
      </c>
      <c r="C82" s="1">
        <v>10</v>
      </c>
      <c r="D82" s="1" t="s">
        <v>1009</v>
      </c>
      <c r="E82" s="1" t="s">
        <v>1010</v>
      </c>
      <c r="F82" s="1">
        <v>25.83242544347188</v>
      </c>
      <c r="G82" s="1">
        <v>3</v>
      </c>
      <c r="H82" s="3">
        <v>6</v>
      </c>
    </row>
    <row r="83" spans="1:8" x14ac:dyDescent="0.3">
      <c r="A83" s="2">
        <v>82</v>
      </c>
      <c r="B83" s="1" t="s">
        <v>89</v>
      </c>
      <c r="C83" s="1">
        <v>21</v>
      </c>
      <c r="D83" s="1" t="s">
        <v>1009</v>
      </c>
      <c r="E83" s="1" t="s">
        <v>1011</v>
      </c>
      <c r="F83" s="1">
        <v>25.426131976432309</v>
      </c>
      <c r="G83" s="1">
        <v>1</v>
      </c>
      <c r="H83" s="3">
        <v>3</v>
      </c>
    </row>
    <row r="84" spans="1:8" x14ac:dyDescent="0.3">
      <c r="A84" s="2">
        <v>83</v>
      </c>
      <c r="B84" s="1" t="s">
        <v>90</v>
      </c>
      <c r="C84" s="1">
        <v>85</v>
      </c>
      <c r="D84" s="1" t="s">
        <v>1008</v>
      </c>
      <c r="E84" s="1" t="s">
        <v>1010</v>
      </c>
      <c r="F84" s="1">
        <v>31.991129528793621</v>
      </c>
      <c r="G84" s="1">
        <v>1</v>
      </c>
      <c r="H84" s="3">
        <v>4</v>
      </c>
    </row>
    <row r="85" spans="1:8" x14ac:dyDescent="0.3">
      <c r="A85" s="2">
        <v>84</v>
      </c>
      <c r="B85" s="1" t="s">
        <v>91</v>
      </c>
      <c r="C85" s="1">
        <v>44</v>
      </c>
      <c r="D85" s="1" t="s">
        <v>1008</v>
      </c>
      <c r="E85" s="1" t="s">
        <v>1012</v>
      </c>
      <c r="F85" s="1">
        <v>35.208546894518221</v>
      </c>
      <c r="G85" s="1">
        <v>1</v>
      </c>
      <c r="H85" s="3">
        <v>9</v>
      </c>
    </row>
    <row r="86" spans="1:8" x14ac:dyDescent="0.3">
      <c r="A86" s="2">
        <v>85</v>
      </c>
      <c r="B86" s="1" t="s">
        <v>92</v>
      </c>
      <c r="C86" s="1">
        <v>59</v>
      </c>
      <c r="D86" s="1" t="s">
        <v>1008</v>
      </c>
      <c r="E86" s="1" t="s">
        <v>1010</v>
      </c>
      <c r="F86" s="1">
        <v>32.921932402788727</v>
      </c>
      <c r="G86" s="1">
        <v>1</v>
      </c>
      <c r="H86" s="3">
        <v>6</v>
      </c>
    </row>
    <row r="87" spans="1:8" x14ac:dyDescent="0.3">
      <c r="A87" s="2">
        <v>86</v>
      </c>
      <c r="B87" s="1" t="s">
        <v>93</v>
      </c>
      <c r="C87" s="1">
        <v>63</v>
      </c>
      <c r="D87" s="1" t="s">
        <v>1008</v>
      </c>
      <c r="E87" s="1" t="s">
        <v>1010</v>
      </c>
      <c r="F87" s="1">
        <v>17.82498421504577</v>
      </c>
      <c r="G87" s="1">
        <v>3</v>
      </c>
      <c r="H87" s="3">
        <v>10</v>
      </c>
    </row>
    <row r="88" spans="1:8" x14ac:dyDescent="0.3">
      <c r="A88" s="2">
        <v>87</v>
      </c>
      <c r="B88" s="1" t="s">
        <v>94</v>
      </c>
      <c r="C88" s="1">
        <v>4</v>
      </c>
      <c r="D88" s="1" t="s">
        <v>1008</v>
      </c>
      <c r="E88" s="1" t="s">
        <v>1010</v>
      </c>
      <c r="F88" s="1">
        <v>23.837537049941179</v>
      </c>
      <c r="G88" s="1">
        <v>4</v>
      </c>
      <c r="H88" s="3">
        <v>2</v>
      </c>
    </row>
    <row r="89" spans="1:8" x14ac:dyDescent="0.3">
      <c r="A89" s="2">
        <v>88</v>
      </c>
      <c r="B89" s="1" t="s">
        <v>95</v>
      </c>
      <c r="C89" s="1">
        <v>35</v>
      </c>
      <c r="D89" s="1" t="s">
        <v>1009</v>
      </c>
      <c r="E89" s="1" t="s">
        <v>1010</v>
      </c>
      <c r="F89" s="1">
        <v>32.408978469621857</v>
      </c>
      <c r="G89" s="1">
        <v>4</v>
      </c>
      <c r="H89" s="3">
        <v>10</v>
      </c>
    </row>
    <row r="90" spans="1:8" x14ac:dyDescent="0.3">
      <c r="A90" s="2">
        <v>89</v>
      </c>
      <c r="B90" s="1" t="s">
        <v>96</v>
      </c>
      <c r="C90" s="1">
        <v>6</v>
      </c>
      <c r="D90" s="1" t="s">
        <v>1008</v>
      </c>
      <c r="E90" s="1" t="s">
        <v>1012</v>
      </c>
      <c r="F90" s="1">
        <v>24.08603412816456</v>
      </c>
      <c r="G90" s="1">
        <v>0</v>
      </c>
      <c r="H90" s="3">
        <v>8</v>
      </c>
    </row>
    <row r="91" spans="1:8" x14ac:dyDescent="0.3">
      <c r="A91" s="2">
        <v>90</v>
      </c>
      <c r="B91" s="1" t="s">
        <v>97</v>
      </c>
      <c r="C91" s="1">
        <v>31</v>
      </c>
      <c r="D91" s="1" t="s">
        <v>1008</v>
      </c>
      <c r="E91" s="1" t="s">
        <v>1010</v>
      </c>
      <c r="F91" s="1">
        <v>30.360243373875431</v>
      </c>
      <c r="G91" s="1">
        <v>1</v>
      </c>
      <c r="H91" s="3">
        <v>4</v>
      </c>
    </row>
    <row r="92" spans="1:8" x14ac:dyDescent="0.3">
      <c r="A92" s="2">
        <v>91</v>
      </c>
      <c r="B92" s="1" t="s">
        <v>98</v>
      </c>
      <c r="C92" s="1">
        <v>83</v>
      </c>
      <c r="D92" s="1" t="s">
        <v>1008</v>
      </c>
      <c r="E92" s="1" t="s">
        <v>1013</v>
      </c>
      <c r="F92" s="1">
        <v>36.62063423922784</v>
      </c>
      <c r="G92" s="1">
        <v>2</v>
      </c>
      <c r="H92" s="3">
        <v>4</v>
      </c>
    </row>
    <row r="93" spans="1:8" x14ac:dyDescent="0.3">
      <c r="A93" s="2">
        <v>92</v>
      </c>
      <c r="B93" s="1" t="s">
        <v>99</v>
      </c>
      <c r="C93" s="1">
        <v>58</v>
      </c>
      <c r="D93" s="1" t="s">
        <v>1009</v>
      </c>
      <c r="E93" s="1" t="s">
        <v>1012</v>
      </c>
      <c r="F93" s="1">
        <v>29.091677976824641</v>
      </c>
      <c r="G93" s="1">
        <v>3</v>
      </c>
      <c r="H93" s="3">
        <v>4</v>
      </c>
    </row>
    <row r="94" spans="1:8" x14ac:dyDescent="0.3">
      <c r="A94" s="2">
        <v>93</v>
      </c>
      <c r="B94" s="1" t="s">
        <v>100</v>
      </c>
      <c r="C94" s="1">
        <v>16</v>
      </c>
      <c r="D94" s="1" t="s">
        <v>1009</v>
      </c>
      <c r="E94" s="1" t="s">
        <v>1011</v>
      </c>
      <c r="F94" s="1">
        <v>39.204198345666128</v>
      </c>
      <c r="G94" s="1">
        <v>1</v>
      </c>
      <c r="H94" s="3">
        <v>3</v>
      </c>
    </row>
    <row r="95" spans="1:8" x14ac:dyDescent="0.3">
      <c r="A95" s="2">
        <v>94</v>
      </c>
      <c r="B95" s="1" t="s">
        <v>101</v>
      </c>
      <c r="C95" s="1">
        <v>5</v>
      </c>
      <c r="D95" s="1" t="s">
        <v>1008</v>
      </c>
      <c r="E95" s="1" t="s">
        <v>1013</v>
      </c>
      <c r="F95" s="1">
        <v>30.731135197068429</v>
      </c>
      <c r="G95" s="1">
        <v>0</v>
      </c>
      <c r="H95" s="3">
        <v>1</v>
      </c>
    </row>
    <row r="96" spans="1:8" x14ac:dyDescent="0.3">
      <c r="A96" s="2">
        <v>95</v>
      </c>
      <c r="B96" s="1" t="s">
        <v>102</v>
      </c>
      <c r="C96" s="1">
        <v>64</v>
      </c>
      <c r="D96" s="1" t="s">
        <v>1009</v>
      </c>
      <c r="E96" s="1" t="s">
        <v>1013</v>
      </c>
      <c r="F96" s="1">
        <v>15.01763409562542</v>
      </c>
      <c r="G96" s="1">
        <v>1</v>
      </c>
      <c r="H96" s="3">
        <v>1</v>
      </c>
    </row>
    <row r="97" spans="1:8" x14ac:dyDescent="0.3">
      <c r="A97" s="2">
        <v>96</v>
      </c>
      <c r="B97" s="1" t="s">
        <v>103</v>
      </c>
      <c r="C97" s="1">
        <v>4</v>
      </c>
      <c r="D97" s="1" t="s">
        <v>1008</v>
      </c>
      <c r="E97" s="1" t="s">
        <v>1012</v>
      </c>
      <c r="F97" s="1">
        <v>17.923300795572349</v>
      </c>
      <c r="G97" s="1">
        <v>5</v>
      </c>
      <c r="H97" s="3">
        <v>8</v>
      </c>
    </row>
    <row r="98" spans="1:8" x14ac:dyDescent="0.3">
      <c r="A98" s="2">
        <v>97</v>
      </c>
      <c r="B98" s="1" t="s">
        <v>104</v>
      </c>
      <c r="C98" s="1">
        <v>28</v>
      </c>
      <c r="D98" s="1" t="s">
        <v>1009</v>
      </c>
      <c r="E98" s="1" t="s">
        <v>1011</v>
      </c>
      <c r="F98" s="1">
        <v>23.398174072736779</v>
      </c>
      <c r="G98" s="1">
        <v>5</v>
      </c>
      <c r="H98" s="3">
        <v>1</v>
      </c>
    </row>
    <row r="99" spans="1:8" x14ac:dyDescent="0.3">
      <c r="A99" s="2">
        <v>98</v>
      </c>
      <c r="B99" s="1" t="s">
        <v>105</v>
      </c>
      <c r="C99" s="1">
        <v>11</v>
      </c>
      <c r="D99" s="1" t="s">
        <v>1009</v>
      </c>
      <c r="E99" s="1" t="s">
        <v>1010</v>
      </c>
      <c r="F99" s="1">
        <v>39.307605065448541</v>
      </c>
      <c r="G99" s="1">
        <v>2</v>
      </c>
      <c r="H99" s="3">
        <v>1</v>
      </c>
    </row>
    <row r="100" spans="1:8" x14ac:dyDescent="0.3">
      <c r="A100" s="2">
        <v>99</v>
      </c>
      <c r="B100" s="1" t="s">
        <v>106</v>
      </c>
      <c r="C100" s="1">
        <v>15</v>
      </c>
      <c r="D100" s="1" t="s">
        <v>1008</v>
      </c>
      <c r="E100" s="1" t="s">
        <v>1011</v>
      </c>
      <c r="F100" s="1">
        <v>15.47106020700542</v>
      </c>
      <c r="G100" s="1">
        <v>2</v>
      </c>
      <c r="H100" s="3">
        <v>7</v>
      </c>
    </row>
    <row r="101" spans="1:8" x14ac:dyDescent="0.3">
      <c r="A101" s="2">
        <v>100</v>
      </c>
      <c r="B101" s="1" t="s">
        <v>107</v>
      </c>
      <c r="C101" s="1">
        <v>37</v>
      </c>
      <c r="D101" s="1" t="s">
        <v>1008</v>
      </c>
      <c r="E101" s="1" t="s">
        <v>1010</v>
      </c>
      <c r="F101" s="1">
        <v>17.95053537332652</v>
      </c>
      <c r="G101" s="1">
        <v>0</v>
      </c>
      <c r="H101" s="3">
        <v>5</v>
      </c>
    </row>
    <row r="102" spans="1:8" x14ac:dyDescent="0.3">
      <c r="A102" s="2">
        <v>101</v>
      </c>
      <c r="B102" s="1" t="s">
        <v>108</v>
      </c>
      <c r="C102" s="1">
        <v>18</v>
      </c>
      <c r="D102" s="1" t="s">
        <v>1009</v>
      </c>
      <c r="E102" s="1" t="s">
        <v>1011</v>
      </c>
      <c r="F102" s="1">
        <v>23.36633812341276</v>
      </c>
      <c r="G102" s="1">
        <v>3</v>
      </c>
      <c r="H102" s="3">
        <v>2</v>
      </c>
    </row>
    <row r="103" spans="1:8" x14ac:dyDescent="0.3">
      <c r="A103" s="2">
        <v>102</v>
      </c>
      <c r="B103" s="1" t="s">
        <v>109</v>
      </c>
      <c r="C103" s="1">
        <v>7</v>
      </c>
      <c r="D103" s="1" t="s">
        <v>1008</v>
      </c>
      <c r="E103" s="1" t="s">
        <v>1013</v>
      </c>
      <c r="F103" s="1">
        <v>15.8504409871832</v>
      </c>
      <c r="G103" s="1">
        <v>0</v>
      </c>
      <c r="H103" s="3">
        <v>6</v>
      </c>
    </row>
    <row r="104" spans="1:8" x14ac:dyDescent="0.3">
      <c r="A104" s="2">
        <v>103</v>
      </c>
      <c r="B104" s="1" t="s">
        <v>110</v>
      </c>
      <c r="C104" s="1">
        <v>84</v>
      </c>
      <c r="D104" s="1" t="s">
        <v>1008</v>
      </c>
      <c r="E104" s="1" t="s">
        <v>1012</v>
      </c>
      <c r="F104" s="1">
        <v>24.204942793668291</v>
      </c>
      <c r="G104" s="1">
        <v>5</v>
      </c>
      <c r="H104" s="3">
        <v>2</v>
      </c>
    </row>
    <row r="105" spans="1:8" x14ac:dyDescent="0.3">
      <c r="A105" s="2">
        <v>104</v>
      </c>
      <c r="B105" s="1" t="s">
        <v>111</v>
      </c>
      <c r="C105" s="1">
        <v>62</v>
      </c>
      <c r="D105" s="1" t="s">
        <v>1009</v>
      </c>
      <c r="E105" s="1" t="s">
        <v>1010</v>
      </c>
      <c r="F105" s="1">
        <v>33.524238127514849</v>
      </c>
      <c r="G105" s="1">
        <v>0</v>
      </c>
      <c r="H105" s="3">
        <v>4</v>
      </c>
    </row>
    <row r="106" spans="1:8" x14ac:dyDescent="0.3">
      <c r="A106" s="2">
        <v>105</v>
      </c>
      <c r="B106" s="1" t="s">
        <v>112</v>
      </c>
      <c r="C106" s="1">
        <v>6</v>
      </c>
      <c r="D106" s="1" t="s">
        <v>1008</v>
      </c>
      <c r="E106" s="1" t="s">
        <v>1011</v>
      </c>
      <c r="F106" s="1">
        <v>15.63413682464564</v>
      </c>
      <c r="G106" s="1">
        <v>3</v>
      </c>
      <c r="H106" s="3">
        <v>5</v>
      </c>
    </row>
    <row r="107" spans="1:8" x14ac:dyDescent="0.3">
      <c r="A107" s="2">
        <v>106</v>
      </c>
      <c r="B107" s="1" t="s">
        <v>113</v>
      </c>
      <c r="C107" s="1">
        <v>87</v>
      </c>
      <c r="D107" s="1" t="s">
        <v>1008</v>
      </c>
      <c r="E107" s="1" t="s">
        <v>1010</v>
      </c>
      <c r="F107" s="1">
        <v>18.305955274239469</v>
      </c>
      <c r="G107" s="1">
        <v>1</v>
      </c>
      <c r="H107" s="3">
        <v>5</v>
      </c>
    </row>
    <row r="108" spans="1:8" x14ac:dyDescent="0.3">
      <c r="A108" s="2">
        <v>107</v>
      </c>
      <c r="B108" s="1" t="s">
        <v>114</v>
      </c>
      <c r="C108" s="1">
        <v>63</v>
      </c>
      <c r="D108" s="1" t="s">
        <v>1009</v>
      </c>
      <c r="E108" s="1" t="s">
        <v>1010</v>
      </c>
      <c r="F108" s="1">
        <v>28.150425476234101</v>
      </c>
      <c r="G108" s="1">
        <v>1</v>
      </c>
      <c r="H108" s="3">
        <v>8</v>
      </c>
    </row>
    <row r="109" spans="1:8" x14ac:dyDescent="0.3">
      <c r="A109" s="2">
        <v>108</v>
      </c>
      <c r="B109" s="1" t="s">
        <v>115</v>
      </c>
      <c r="C109" s="1">
        <v>87</v>
      </c>
      <c r="D109" s="1" t="s">
        <v>1009</v>
      </c>
      <c r="E109" s="1" t="s">
        <v>1011</v>
      </c>
      <c r="F109" s="1">
        <v>25.700982663276118</v>
      </c>
      <c r="G109" s="1">
        <v>4</v>
      </c>
      <c r="H109" s="3">
        <v>3</v>
      </c>
    </row>
    <row r="110" spans="1:8" x14ac:dyDescent="0.3">
      <c r="A110" s="2">
        <v>109</v>
      </c>
      <c r="B110" s="1" t="s">
        <v>116</v>
      </c>
      <c r="C110" s="1">
        <v>60</v>
      </c>
      <c r="D110" s="1" t="s">
        <v>1008</v>
      </c>
      <c r="E110" s="1" t="s">
        <v>1010</v>
      </c>
      <c r="F110" s="1">
        <v>25.61474180058017</v>
      </c>
      <c r="G110" s="1">
        <v>3</v>
      </c>
      <c r="H110" s="3">
        <v>5</v>
      </c>
    </row>
    <row r="111" spans="1:8" x14ac:dyDescent="0.3">
      <c r="A111" s="2">
        <v>110</v>
      </c>
      <c r="B111" s="1" t="s">
        <v>117</v>
      </c>
      <c r="C111" s="1">
        <v>16</v>
      </c>
      <c r="D111" s="1" t="s">
        <v>1009</v>
      </c>
      <c r="E111" s="1" t="s">
        <v>1011</v>
      </c>
      <c r="F111" s="1">
        <v>17.57689110781719</v>
      </c>
      <c r="G111" s="1">
        <v>2</v>
      </c>
      <c r="H111" s="3">
        <v>2</v>
      </c>
    </row>
    <row r="112" spans="1:8" x14ac:dyDescent="0.3">
      <c r="A112" s="2">
        <v>111</v>
      </c>
      <c r="B112" s="1" t="s">
        <v>118</v>
      </c>
      <c r="C112" s="1">
        <v>18</v>
      </c>
      <c r="D112" s="1" t="s">
        <v>1009</v>
      </c>
      <c r="E112" s="1" t="s">
        <v>1010</v>
      </c>
      <c r="F112" s="1">
        <v>31.673741237842229</v>
      </c>
      <c r="G112" s="1">
        <v>2</v>
      </c>
      <c r="H112" s="3">
        <v>8</v>
      </c>
    </row>
    <row r="113" spans="1:8" x14ac:dyDescent="0.3">
      <c r="A113" s="2">
        <v>112</v>
      </c>
      <c r="B113" s="1" t="s">
        <v>119</v>
      </c>
      <c r="C113" s="1">
        <v>54</v>
      </c>
      <c r="D113" s="1" t="s">
        <v>1009</v>
      </c>
      <c r="E113" s="1" t="s">
        <v>1013</v>
      </c>
      <c r="F113" s="1">
        <v>19.29577432367925</v>
      </c>
      <c r="G113" s="1">
        <v>3</v>
      </c>
      <c r="H113" s="3">
        <v>4</v>
      </c>
    </row>
    <row r="114" spans="1:8" x14ac:dyDescent="0.3">
      <c r="A114" s="2">
        <v>113</v>
      </c>
      <c r="B114" s="1" t="s">
        <v>120</v>
      </c>
      <c r="C114" s="1">
        <v>40</v>
      </c>
      <c r="D114" s="1" t="s">
        <v>1009</v>
      </c>
      <c r="E114" s="1" t="s">
        <v>1011</v>
      </c>
      <c r="F114" s="1">
        <v>15.800961992516861</v>
      </c>
      <c r="G114" s="1">
        <v>0</v>
      </c>
      <c r="H114" s="3">
        <v>9</v>
      </c>
    </row>
    <row r="115" spans="1:8" x14ac:dyDescent="0.3">
      <c r="A115" s="2">
        <v>114</v>
      </c>
      <c r="B115" s="1" t="s">
        <v>121</v>
      </c>
      <c r="C115" s="1">
        <v>55</v>
      </c>
      <c r="D115" s="1" t="s">
        <v>1008</v>
      </c>
      <c r="E115" s="1" t="s">
        <v>1013</v>
      </c>
      <c r="F115" s="1">
        <v>32.844162595198441</v>
      </c>
      <c r="G115" s="1">
        <v>0</v>
      </c>
      <c r="H115" s="3">
        <v>4</v>
      </c>
    </row>
    <row r="116" spans="1:8" x14ac:dyDescent="0.3">
      <c r="A116" s="2">
        <v>115</v>
      </c>
      <c r="B116" s="1" t="s">
        <v>122</v>
      </c>
      <c r="C116" s="1">
        <v>65</v>
      </c>
      <c r="D116" s="1" t="s">
        <v>1008</v>
      </c>
      <c r="E116" s="1" t="s">
        <v>1012</v>
      </c>
      <c r="F116" s="1">
        <v>31.64213129884963</v>
      </c>
      <c r="G116" s="1">
        <v>4</v>
      </c>
      <c r="H116" s="3">
        <v>9</v>
      </c>
    </row>
    <row r="117" spans="1:8" x14ac:dyDescent="0.3">
      <c r="A117" s="2">
        <v>116</v>
      </c>
      <c r="B117" s="1" t="s">
        <v>123</v>
      </c>
      <c r="C117" s="1">
        <v>24</v>
      </c>
      <c r="D117" s="1" t="s">
        <v>1009</v>
      </c>
      <c r="E117" s="1" t="s">
        <v>1010</v>
      </c>
      <c r="F117" s="1">
        <v>20.124818114263089</v>
      </c>
      <c r="G117" s="1">
        <v>2</v>
      </c>
      <c r="H117" s="3">
        <v>8</v>
      </c>
    </row>
    <row r="118" spans="1:8" x14ac:dyDescent="0.3">
      <c r="A118" s="2">
        <v>117</v>
      </c>
      <c r="B118" s="1" t="s">
        <v>124</v>
      </c>
      <c r="C118" s="1">
        <v>61</v>
      </c>
      <c r="D118" s="1" t="s">
        <v>1008</v>
      </c>
      <c r="E118" s="1" t="s">
        <v>1011</v>
      </c>
      <c r="F118" s="1">
        <v>38.045479720033342</v>
      </c>
      <c r="G118" s="1">
        <v>1</v>
      </c>
      <c r="H118" s="3">
        <v>1</v>
      </c>
    </row>
    <row r="119" spans="1:8" x14ac:dyDescent="0.3">
      <c r="A119" s="2">
        <v>118</v>
      </c>
      <c r="B119" s="1" t="s">
        <v>125</v>
      </c>
      <c r="C119" s="1">
        <v>49</v>
      </c>
      <c r="D119" s="1" t="s">
        <v>1008</v>
      </c>
      <c r="E119" s="1" t="s">
        <v>1012</v>
      </c>
      <c r="F119" s="1">
        <v>36.219670614112808</v>
      </c>
      <c r="G119" s="1">
        <v>2</v>
      </c>
      <c r="H119" s="3">
        <v>1</v>
      </c>
    </row>
    <row r="120" spans="1:8" x14ac:dyDescent="0.3">
      <c r="A120" s="2">
        <v>119</v>
      </c>
      <c r="B120" s="1" t="s">
        <v>126</v>
      </c>
      <c r="C120" s="1">
        <v>26</v>
      </c>
      <c r="D120" s="1" t="s">
        <v>1008</v>
      </c>
      <c r="E120" s="1" t="s">
        <v>1011</v>
      </c>
      <c r="F120" s="1">
        <v>21.058142005286289</v>
      </c>
      <c r="G120" s="1">
        <v>4</v>
      </c>
      <c r="H120" s="3">
        <v>5</v>
      </c>
    </row>
    <row r="121" spans="1:8" x14ac:dyDescent="0.3">
      <c r="A121" s="2">
        <v>120</v>
      </c>
      <c r="B121" s="1" t="s">
        <v>127</v>
      </c>
      <c r="C121" s="1">
        <v>16</v>
      </c>
      <c r="D121" s="1" t="s">
        <v>1009</v>
      </c>
      <c r="E121" s="1" t="s">
        <v>1013</v>
      </c>
      <c r="F121" s="1">
        <v>39.063108424271178</v>
      </c>
      <c r="G121" s="1">
        <v>2</v>
      </c>
      <c r="H121" s="3">
        <v>10</v>
      </c>
    </row>
    <row r="122" spans="1:8" x14ac:dyDescent="0.3">
      <c r="A122" s="2">
        <v>121</v>
      </c>
      <c r="B122" s="1" t="s">
        <v>128</v>
      </c>
      <c r="C122" s="1">
        <v>44</v>
      </c>
      <c r="D122" s="1" t="s">
        <v>1008</v>
      </c>
      <c r="E122" s="1" t="s">
        <v>1010</v>
      </c>
      <c r="F122" s="1">
        <v>18.94149647213046</v>
      </c>
      <c r="G122" s="1">
        <v>5</v>
      </c>
      <c r="H122" s="3">
        <v>1</v>
      </c>
    </row>
    <row r="123" spans="1:8" x14ac:dyDescent="0.3">
      <c r="A123" s="2">
        <v>122</v>
      </c>
      <c r="B123" s="1" t="s">
        <v>129</v>
      </c>
      <c r="C123" s="1">
        <v>13</v>
      </c>
      <c r="D123" s="1" t="s">
        <v>1009</v>
      </c>
      <c r="E123" s="1" t="s">
        <v>1013</v>
      </c>
      <c r="F123" s="1">
        <v>19.67842309748217</v>
      </c>
      <c r="G123" s="1">
        <v>1</v>
      </c>
      <c r="H123" s="3">
        <v>9</v>
      </c>
    </row>
    <row r="124" spans="1:8" x14ac:dyDescent="0.3">
      <c r="A124" s="2">
        <v>123</v>
      </c>
      <c r="B124" s="1" t="s">
        <v>130</v>
      </c>
      <c r="C124" s="1">
        <v>23</v>
      </c>
      <c r="D124" s="1" t="s">
        <v>1009</v>
      </c>
      <c r="E124" s="1" t="s">
        <v>1011</v>
      </c>
      <c r="F124" s="1">
        <v>23.812205176210181</v>
      </c>
      <c r="G124" s="1">
        <v>2</v>
      </c>
      <c r="H124" s="3">
        <v>10</v>
      </c>
    </row>
    <row r="125" spans="1:8" x14ac:dyDescent="0.3">
      <c r="A125" s="2">
        <v>124</v>
      </c>
      <c r="B125" s="1" t="s">
        <v>131</v>
      </c>
      <c r="C125" s="1">
        <v>8</v>
      </c>
      <c r="D125" s="1" t="s">
        <v>1009</v>
      </c>
      <c r="E125" s="1" t="s">
        <v>1011</v>
      </c>
      <c r="F125" s="1">
        <v>28.531412922088531</v>
      </c>
      <c r="G125" s="1">
        <v>2</v>
      </c>
      <c r="H125" s="3">
        <v>1</v>
      </c>
    </row>
    <row r="126" spans="1:8" x14ac:dyDescent="0.3">
      <c r="A126" s="2">
        <v>125</v>
      </c>
      <c r="B126" s="1" t="s">
        <v>132</v>
      </c>
      <c r="C126" s="1">
        <v>81</v>
      </c>
      <c r="D126" s="1" t="s">
        <v>1008</v>
      </c>
      <c r="E126" s="1" t="s">
        <v>1013</v>
      </c>
      <c r="F126" s="1">
        <v>25.04239612240973</v>
      </c>
      <c r="G126" s="1">
        <v>3</v>
      </c>
      <c r="H126" s="3">
        <v>8</v>
      </c>
    </row>
    <row r="127" spans="1:8" x14ac:dyDescent="0.3">
      <c r="A127" s="2">
        <v>126</v>
      </c>
      <c r="B127" s="1" t="s">
        <v>133</v>
      </c>
      <c r="C127" s="1">
        <v>72</v>
      </c>
      <c r="D127" s="1" t="s">
        <v>1008</v>
      </c>
      <c r="E127" s="1" t="s">
        <v>1012</v>
      </c>
      <c r="F127" s="1">
        <v>28.032271893649821</v>
      </c>
      <c r="G127" s="1">
        <v>5</v>
      </c>
      <c r="H127" s="3">
        <v>9</v>
      </c>
    </row>
    <row r="128" spans="1:8" x14ac:dyDescent="0.3">
      <c r="A128" s="2">
        <v>127</v>
      </c>
      <c r="B128" s="1" t="s">
        <v>134</v>
      </c>
      <c r="C128" s="1">
        <v>75</v>
      </c>
      <c r="D128" s="1" t="s">
        <v>1009</v>
      </c>
      <c r="E128" s="1" t="s">
        <v>1013</v>
      </c>
      <c r="F128" s="1">
        <v>24.351763760836981</v>
      </c>
      <c r="G128" s="1">
        <v>2</v>
      </c>
      <c r="H128" s="3">
        <v>9</v>
      </c>
    </row>
    <row r="129" spans="1:8" x14ac:dyDescent="0.3">
      <c r="A129" s="2">
        <v>128</v>
      </c>
      <c r="B129" s="1" t="s">
        <v>135</v>
      </c>
      <c r="C129" s="1">
        <v>59</v>
      </c>
      <c r="D129" s="1" t="s">
        <v>1008</v>
      </c>
      <c r="E129" s="1" t="s">
        <v>1012</v>
      </c>
      <c r="F129" s="1">
        <v>21.86703610026743</v>
      </c>
      <c r="G129" s="1">
        <v>2</v>
      </c>
      <c r="H129" s="3">
        <v>4</v>
      </c>
    </row>
    <row r="130" spans="1:8" x14ac:dyDescent="0.3">
      <c r="A130" s="2">
        <v>129</v>
      </c>
      <c r="B130" s="1" t="s">
        <v>136</v>
      </c>
      <c r="C130" s="1">
        <v>36</v>
      </c>
      <c r="D130" s="1" t="s">
        <v>1009</v>
      </c>
      <c r="E130" s="1" t="s">
        <v>1013</v>
      </c>
      <c r="F130" s="1">
        <v>25.73291410534198</v>
      </c>
      <c r="G130" s="1">
        <v>1</v>
      </c>
      <c r="H130" s="3">
        <v>3</v>
      </c>
    </row>
    <row r="131" spans="1:8" x14ac:dyDescent="0.3">
      <c r="A131" s="2">
        <v>130</v>
      </c>
      <c r="B131" s="1" t="s">
        <v>137</v>
      </c>
      <c r="C131" s="1">
        <v>72</v>
      </c>
      <c r="D131" s="1" t="s">
        <v>1009</v>
      </c>
      <c r="E131" s="1" t="s">
        <v>1011</v>
      </c>
      <c r="F131" s="1">
        <v>15.9272405692221</v>
      </c>
      <c r="G131" s="1">
        <v>0</v>
      </c>
      <c r="H131" s="3">
        <v>9</v>
      </c>
    </row>
    <row r="132" spans="1:8" x14ac:dyDescent="0.3">
      <c r="A132" s="2">
        <v>131</v>
      </c>
      <c r="B132" s="1" t="s">
        <v>138</v>
      </c>
      <c r="C132" s="1">
        <v>38</v>
      </c>
      <c r="D132" s="1" t="s">
        <v>1009</v>
      </c>
      <c r="E132" s="1" t="s">
        <v>1011</v>
      </c>
      <c r="F132" s="1">
        <v>29.66261037439839</v>
      </c>
      <c r="G132" s="1">
        <v>2</v>
      </c>
      <c r="H132" s="3">
        <v>3</v>
      </c>
    </row>
    <row r="133" spans="1:8" x14ac:dyDescent="0.3">
      <c r="A133" s="2">
        <v>132</v>
      </c>
      <c r="B133" s="1" t="s">
        <v>139</v>
      </c>
      <c r="C133" s="1">
        <v>48</v>
      </c>
      <c r="D133" s="1" t="s">
        <v>1009</v>
      </c>
      <c r="E133" s="1" t="s">
        <v>1013</v>
      </c>
      <c r="F133" s="1">
        <v>33.749650001289872</v>
      </c>
      <c r="G133" s="1">
        <v>0</v>
      </c>
      <c r="H133" s="3">
        <v>7</v>
      </c>
    </row>
    <row r="134" spans="1:8" x14ac:dyDescent="0.3">
      <c r="A134" s="2">
        <v>133</v>
      </c>
      <c r="B134" s="1" t="s">
        <v>140</v>
      </c>
      <c r="C134" s="1">
        <v>32</v>
      </c>
      <c r="D134" s="1" t="s">
        <v>1008</v>
      </c>
      <c r="E134" s="1" t="s">
        <v>1010</v>
      </c>
      <c r="F134" s="1">
        <v>31.73316556836081</v>
      </c>
      <c r="G134" s="1">
        <v>1</v>
      </c>
      <c r="H134" s="3">
        <v>5</v>
      </c>
    </row>
    <row r="135" spans="1:8" x14ac:dyDescent="0.3">
      <c r="A135" s="2">
        <v>134</v>
      </c>
      <c r="B135" s="1" t="s">
        <v>141</v>
      </c>
      <c r="C135" s="1">
        <v>14</v>
      </c>
      <c r="D135" s="1" t="s">
        <v>1009</v>
      </c>
      <c r="E135" s="1" t="s">
        <v>1012</v>
      </c>
      <c r="F135" s="1">
        <v>20.3927238793902</v>
      </c>
      <c r="G135" s="1">
        <v>3</v>
      </c>
      <c r="H135" s="3">
        <v>6</v>
      </c>
    </row>
    <row r="136" spans="1:8" x14ac:dyDescent="0.3">
      <c r="A136" s="2">
        <v>135</v>
      </c>
      <c r="B136" s="1" t="s">
        <v>142</v>
      </c>
      <c r="C136" s="1">
        <v>4</v>
      </c>
      <c r="D136" s="1" t="s">
        <v>1009</v>
      </c>
      <c r="E136" s="1" t="s">
        <v>1013</v>
      </c>
      <c r="F136" s="1">
        <v>22.6685137822987</v>
      </c>
      <c r="G136" s="1">
        <v>4</v>
      </c>
      <c r="H136" s="3">
        <v>8</v>
      </c>
    </row>
    <row r="137" spans="1:8" x14ac:dyDescent="0.3">
      <c r="A137" s="2">
        <v>136</v>
      </c>
      <c r="B137" s="1" t="s">
        <v>143</v>
      </c>
      <c r="C137" s="1">
        <v>67</v>
      </c>
      <c r="D137" s="1" t="s">
        <v>1009</v>
      </c>
      <c r="E137" s="1" t="s">
        <v>1011</v>
      </c>
      <c r="F137" s="1">
        <v>24.59157937766998</v>
      </c>
      <c r="G137" s="1">
        <v>3</v>
      </c>
      <c r="H137" s="3">
        <v>10</v>
      </c>
    </row>
    <row r="138" spans="1:8" x14ac:dyDescent="0.3">
      <c r="A138" s="2">
        <v>137</v>
      </c>
      <c r="B138" s="1" t="s">
        <v>144</v>
      </c>
      <c r="C138" s="1">
        <v>82</v>
      </c>
      <c r="D138" s="1" t="s">
        <v>1008</v>
      </c>
      <c r="E138" s="1" t="s">
        <v>1010</v>
      </c>
      <c r="F138" s="1">
        <v>18.544766776599779</v>
      </c>
      <c r="G138" s="1">
        <v>4</v>
      </c>
      <c r="H138" s="3">
        <v>5</v>
      </c>
    </row>
    <row r="139" spans="1:8" x14ac:dyDescent="0.3">
      <c r="A139" s="2">
        <v>138</v>
      </c>
      <c r="B139" s="1" t="s">
        <v>145</v>
      </c>
      <c r="C139" s="1">
        <v>65</v>
      </c>
      <c r="D139" s="1" t="s">
        <v>1009</v>
      </c>
      <c r="E139" s="1" t="s">
        <v>1012</v>
      </c>
      <c r="F139" s="1">
        <v>37.574624118900417</v>
      </c>
      <c r="G139" s="1">
        <v>3</v>
      </c>
      <c r="H139" s="3">
        <v>9</v>
      </c>
    </row>
    <row r="140" spans="1:8" x14ac:dyDescent="0.3">
      <c r="A140" s="2">
        <v>139</v>
      </c>
      <c r="B140" s="1" t="s">
        <v>146</v>
      </c>
      <c r="C140" s="1">
        <v>34</v>
      </c>
      <c r="D140" s="1" t="s">
        <v>1009</v>
      </c>
      <c r="E140" s="1" t="s">
        <v>1010</v>
      </c>
      <c r="F140" s="1">
        <v>23.524135768551421</v>
      </c>
      <c r="G140" s="1">
        <v>2</v>
      </c>
      <c r="H140" s="3">
        <v>2</v>
      </c>
    </row>
    <row r="141" spans="1:8" x14ac:dyDescent="0.3">
      <c r="A141" s="2">
        <v>140</v>
      </c>
      <c r="B141" s="1" t="s">
        <v>147</v>
      </c>
      <c r="C141" s="1">
        <v>17</v>
      </c>
      <c r="D141" s="1" t="s">
        <v>1009</v>
      </c>
      <c r="E141" s="1" t="s">
        <v>1012</v>
      </c>
      <c r="F141" s="1">
        <v>24.991630250754369</v>
      </c>
      <c r="G141" s="1">
        <v>4</v>
      </c>
      <c r="H141" s="3">
        <v>8</v>
      </c>
    </row>
    <row r="142" spans="1:8" x14ac:dyDescent="0.3">
      <c r="A142" s="2">
        <v>141</v>
      </c>
      <c r="B142" s="1" t="s">
        <v>148</v>
      </c>
      <c r="C142" s="1">
        <v>41</v>
      </c>
      <c r="D142" s="1" t="s">
        <v>1009</v>
      </c>
      <c r="E142" s="1" t="s">
        <v>1012</v>
      </c>
      <c r="F142" s="1">
        <v>20.863849563775041</v>
      </c>
      <c r="G142" s="1">
        <v>5</v>
      </c>
      <c r="H142" s="3">
        <v>1</v>
      </c>
    </row>
    <row r="143" spans="1:8" x14ac:dyDescent="0.3">
      <c r="A143" s="2">
        <v>142</v>
      </c>
      <c r="B143" s="1" t="s">
        <v>149</v>
      </c>
      <c r="C143" s="1">
        <v>58</v>
      </c>
      <c r="D143" s="1" t="s">
        <v>1009</v>
      </c>
      <c r="E143" s="1" t="s">
        <v>1010</v>
      </c>
      <c r="F143" s="1">
        <v>27.828312268915919</v>
      </c>
      <c r="G143" s="1">
        <v>2</v>
      </c>
      <c r="H143" s="3">
        <v>8</v>
      </c>
    </row>
    <row r="144" spans="1:8" x14ac:dyDescent="0.3">
      <c r="A144" s="2">
        <v>143</v>
      </c>
      <c r="B144" s="1" t="s">
        <v>150</v>
      </c>
      <c r="C144" s="1">
        <v>78</v>
      </c>
      <c r="D144" s="1" t="s">
        <v>1008</v>
      </c>
      <c r="E144" s="1" t="s">
        <v>1013</v>
      </c>
      <c r="F144" s="1">
        <v>32.291647877699688</v>
      </c>
      <c r="G144" s="1">
        <v>0</v>
      </c>
      <c r="H144" s="3">
        <v>8</v>
      </c>
    </row>
    <row r="145" spans="1:8" x14ac:dyDescent="0.3">
      <c r="A145" s="2">
        <v>144</v>
      </c>
      <c r="B145" s="1" t="s">
        <v>151</v>
      </c>
      <c r="C145" s="1">
        <v>45</v>
      </c>
      <c r="D145" s="1" t="s">
        <v>1008</v>
      </c>
      <c r="E145" s="1" t="s">
        <v>1013</v>
      </c>
      <c r="F145" s="1">
        <v>20.331349243555849</v>
      </c>
      <c r="G145" s="1">
        <v>4</v>
      </c>
      <c r="H145" s="3">
        <v>10</v>
      </c>
    </row>
    <row r="146" spans="1:8" x14ac:dyDescent="0.3">
      <c r="A146" s="2">
        <v>145</v>
      </c>
      <c r="B146" s="1" t="s">
        <v>152</v>
      </c>
      <c r="C146" s="1">
        <v>10</v>
      </c>
      <c r="D146" s="1" t="s">
        <v>1009</v>
      </c>
      <c r="E146" s="1" t="s">
        <v>1011</v>
      </c>
      <c r="F146" s="1">
        <v>39.014731664863582</v>
      </c>
      <c r="G146" s="1">
        <v>5</v>
      </c>
      <c r="H146" s="3">
        <v>1</v>
      </c>
    </row>
    <row r="147" spans="1:8" x14ac:dyDescent="0.3">
      <c r="A147" s="2">
        <v>146</v>
      </c>
      <c r="B147" s="1" t="s">
        <v>153</v>
      </c>
      <c r="C147" s="1">
        <v>60</v>
      </c>
      <c r="D147" s="1" t="s">
        <v>1009</v>
      </c>
      <c r="E147" s="1" t="s">
        <v>1012</v>
      </c>
      <c r="F147" s="1">
        <v>16.225001124932721</v>
      </c>
      <c r="G147" s="1">
        <v>2</v>
      </c>
      <c r="H147" s="3">
        <v>10</v>
      </c>
    </row>
    <row r="148" spans="1:8" x14ac:dyDescent="0.3">
      <c r="A148" s="2">
        <v>147</v>
      </c>
      <c r="B148" s="1" t="s">
        <v>154</v>
      </c>
      <c r="C148" s="1">
        <v>61</v>
      </c>
      <c r="D148" s="1" t="s">
        <v>1009</v>
      </c>
      <c r="E148" s="1" t="s">
        <v>1012</v>
      </c>
      <c r="F148" s="1">
        <v>33.241439819843549</v>
      </c>
      <c r="G148" s="1">
        <v>5</v>
      </c>
      <c r="H148" s="3">
        <v>5</v>
      </c>
    </row>
    <row r="149" spans="1:8" x14ac:dyDescent="0.3">
      <c r="A149" s="2">
        <v>148</v>
      </c>
      <c r="B149" s="1" t="s">
        <v>155</v>
      </c>
      <c r="C149" s="1">
        <v>89</v>
      </c>
      <c r="D149" s="1" t="s">
        <v>1009</v>
      </c>
      <c r="E149" s="1" t="s">
        <v>1013</v>
      </c>
      <c r="F149" s="1">
        <v>18.095919747220609</v>
      </c>
      <c r="G149" s="1">
        <v>2</v>
      </c>
      <c r="H149" s="3">
        <v>8</v>
      </c>
    </row>
    <row r="150" spans="1:8" x14ac:dyDescent="0.3">
      <c r="A150" s="2">
        <v>149</v>
      </c>
      <c r="B150" s="1" t="s">
        <v>156</v>
      </c>
      <c r="C150" s="1">
        <v>89</v>
      </c>
      <c r="D150" s="1" t="s">
        <v>1008</v>
      </c>
      <c r="E150" s="1" t="s">
        <v>1010</v>
      </c>
      <c r="F150" s="1">
        <v>33.977451303817183</v>
      </c>
      <c r="G150" s="1">
        <v>1</v>
      </c>
      <c r="H150" s="3">
        <v>9</v>
      </c>
    </row>
    <row r="151" spans="1:8" x14ac:dyDescent="0.3">
      <c r="A151" s="2">
        <v>150</v>
      </c>
      <c r="B151" s="1" t="s">
        <v>157</v>
      </c>
      <c r="C151" s="1">
        <v>84</v>
      </c>
      <c r="D151" s="1" t="s">
        <v>1009</v>
      </c>
      <c r="E151" s="1" t="s">
        <v>1010</v>
      </c>
      <c r="F151" s="1">
        <v>29.50168959403538</v>
      </c>
      <c r="G151" s="1">
        <v>2</v>
      </c>
      <c r="H151" s="3">
        <v>9</v>
      </c>
    </row>
    <row r="152" spans="1:8" x14ac:dyDescent="0.3">
      <c r="A152" s="2">
        <v>151</v>
      </c>
      <c r="B152" s="1" t="s">
        <v>158</v>
      </c>
      <c r="C152" s="1">
        <v>44</v>
      </c>
      <c r="D152" s="1" t="s">
        <v>1008</v>
      </c>
      <c r="E152" s="1" t="s">
        <v>1012</v>
      </c>
      <c r="F152" s="1">
        <v>34.79256509655962</v>
      </c>
      <c r="G152" s="1">
        <v>3</v>
      </c>
      <c r="H152" s="3">
        <v>9</v>
      </c>
    </row>
    <row r="153" spans="1:8" x14ac:dyDescent="0.3">
      <c r="A153" s="2">
        <v>152</v>
      </c>
      <c r="B153" s="1" t="s">
        <v>159</v>
      </c>
      <c r="C153" s="1">
        <v>33</v>
      </c>
      <c r="D153" s="1" t="s">
        <v>1008</v>
      </c>
      <c r="E153" s="1" t="s">
        <v>1013</v>
      </c>
      <c r="F153" s="1">
        <v>21.045577063181561</v>
      </c>
      <c r="G153" s="1">
        <v>2</v>
      </c>
      <c r="H153" s="3">
        <v>4</v>
      </c>
    </row>
    <row r="154" spans="1:8" x14ac:dyDescent="0.3">
      <c r="A154" s="2">
        <v>153</v>
      </c>
      <c r="B154" s="1" t="s">
        <v>160</v>
      </c>
      <c r="C154" s="1">
        <v>65</v>
      </c>
      <c r="D154" s="1" t="s">
        <v>1009</v>
      </c>
      <c r="E154" s="1" t="s">
        <v>1011</v>
      </c>
      <c r="F154" s="1">
        <v>20.528321365599052</v>
      </c>
      <c r="G154" s="1">
        <v>3</v>
      </c>
      <c r="H154" s="3">
        <v>6</v>
      </c>
    </row>
    <row r="155" spans="1:8" x14ac:dyDescent="0.3">
      <c r="A155" s="2">
        <v>154</v>
      </c>
      <c r="B155" s="1" t="s">
        <v>161</v>
      </c>
      <c r="C155" s="1">
        <v>63</v>
      </c>
      <c r="D155" s="1" t="s">
        <v>1009</v>
      </c>
      <c r="E155" s="1" t="s">
        <v>1010</v>
      </c>
      <c r="F155" s="1">
        <v>29.701490858043481</v>
      </c>
      <c r="G155" s="1">
        <v>1</v>
      </c>
      <c r="H155" s="3">
        <v>3</v>
      </c>
    </row>
    <row r="156" spans="1:8" x14ac:dyDescent="0.3">
      <c r="A156" s="2">
        <v>155</v>
      </c>
      <c r="B156" s="1" t="s">
        <v>162</v>
      </c>
      <c r="C156" s="1">
        <v>5</v>
      </c>
      <c r="D156" s="1" t="s">
        <v>1009</v>
      </c>
      <c r="E156" s="1" t="s">
        <v>1013</v>
      </c>
      <c r="F156" s="1">
        <v>20.623053772293179</v>
      </c>
      <c r="G156" s="1">
        <v>3</v>
      </c>
      <c r="H156" s="3">
        <v>1</v>
      </c>
    </row>
    <row r="157" spans="1:8" x14ac:dyDescent="0.3">
      <c r="A157" s="2">
        <v>156</v>
      </c>
      <c r="B157" s="1" t="s">
        <v>163</v>
      </c>
      <c r="C157" s="1">
        <v>38</v>
      </c>
      <c r="D157" s="1" t="s">
        <v>1009</v>
      </c>
      <c r="E157" s="1" t="s">
        <v>1012</v>
      </c>
      <c r="F157" s="1">
        <v>21.27423388888695</v>
      </c>
      <c r="G157" s="1">
        <v>5</v>
      </c>
      <c r="H157" s="3">
        <v>7</v>
      </c>
    </row>
    <row r="158" spans="1:8" x14ac:dyDescent="0.3">
      <c r="A158" s="2">
        <v>157</v>
      </c>
      <c r="B158" s="1" t="s">
        <v>164</v>
      </c>
      <c r="C158" s="1">
        <v>21</v>
      </c>
      <c r="D158" s="1" t="s">
        <v>1009</v>
      </c>
      <c r="E158" s="1" t="s">
        <v>1010</v>
      </c>
      <c r="F158" s="1">
        <v>26.19219894283567</v>
      </c>
      <c r="G158" s="1">
        <v>3</v>
      </c>
      <c r="H158" s="3">
        <v>9</v>
      </c>
    </row>
    <row r="159" spans="1:8" x14ac:dyDescent="0.3">
      <c r="A159" s="2">
        <v>158</v>
      </c>
      <c r="B159" s="1" t="s">
        <v>165</v>
      </c>
      <c r="C159" s="1">
        <v>58</v>
      </c>
      <c r="D159" s="1" t="s">
        <v>1009</v>
      </c>
      <c r="E159" s="1" t="s">
        <v>1013</v>
      </c>
      <c r="F159" s="1">
        <v>35.678106096013117</v>
      </c>
      <c r="G159" s="1">
        <v>1</v>
      </c>
      <c r="H159" s="3">
        <v>5</v>
      </c>
    </row>
    <row r="160" spans="1:8" x14ac:dyDescent="0.3">
      <c r="A160" s="2">
        <v>159</v>
      </c>
      <c r="B160" s="1" t="s">
        <v>166</v>
      </c>
      <c r="C160" s="1">
        <v>14</v>
      </c>
      <c r="D160" s="1" t="s">
        <v>1009</v>
      </c>
      <c r="E160" s="1" t="s">
        <v>1011</v>
      </c>
      <c r="F160" s="1">
        <v>36.425656191894298</v>
      </c>
      <c r="G160" s="1">
        <v>4</v>
      </c>
      <c r="H160" s="3">
        <v>2</v>
      </c>
    </row>
    <row r="161" spans="1:8" x14ac:dyDescent="0.3">
      <c r="A161" s="2">
        <v>160</v>
      </c>
      <c r="B161" s="1" t="s">
        <v>167</v>
      </c>
      <c r="C161" s="1">
        <v>45</v>
      </c>
      <c r="D161" s="1" t="s">
        <v>1008</v>
      </c>
      <c r="E161" s="1" t="s">
        <v>1010</v>
      </c>
      <c r="F161" s="1">
        <v>34.696667241763087</v>
      </c>
      <c r="G161" s="1">
        <v>1</v>
      </c>
      <c r="H161" s="3">
        <v>6</v>
      </c>
    </row>
    <row r="162" spans="1:8" x14ac:dyDescent="0.3">
      <c r="A162" s="2">
        <v>161</v>
      </c>
      <c r="B162" s="1" t="s">
        <v>168</v>
      </c>
      <c r="C162" s="1">
        <v>19</v>
      </c>
      <c r="D162" s="1" t="s">
        <v>1008</v>
      </c>
      <c r="E162" s="1" t="s">
        <v>1012</v>
      </c>
      <c r="F162" s="1">
        <v>33.883057908851498</v>
      </c>
      <c r="G162" s="1">
        <v>4</v>
      </c>
      <c r="H162" s="3">
        <v>2</v>
      </c>
    </row>
    <row r="163" spans="1:8" x14ac:dyDescent="0.3">
      <c r="A163" s="2">
        <v>162</v>
      </c>
      <c r="B163" s="1" t="s">
        <v>169</v>
      </c>
      <c r="C163" s="1">
        <v>27</v>
      </c>
      <c r="D163" s="1" t="s">
        <v>1009</v>
      </c>
      <c r="E163" s="1" t="s">
        <v>1012</v>
      </c>
      <c r="F163" s="1">
        <v>36.247645324430373</v>
      </c>
      <c r="G163" s="1">
        <v>5</v>
      </c>
      <c r="H163" s="3">
        <v>2</v>
      </c>
    </row>
    <row r="164" spans="1:8" x14ac:dyDescent="0.3">
      <c r="A164" s="2">
        <v>163</v>
      </c>
      <c r="B164" s="1" t="s">
        <v>170</v>
      </c>
      <c r="C164" s="1">
        <v>39</v>
      </c>
      <c r="D164" s="1" t="s">
        <v>1009</v>
      </c>
      <c r="E164" s="1" t="s">
        <v>1013</v>
      </c>
      <c r="F164" s="1">
        <v>19.35749224383169</v>
      </c>
      <c r="G164" s="1">
        <v>3</v>
      </c>
      <c r="H164" s="3">
        <v>8</v>
      </c>
    </row>
    <row r="165" spans="1:8" x14ac:dyDescent="0.3">
      <c r="A165" s="2">
        <v>164</v>
      </c>
      <c r="B165" s="1" t="s">
        <v>171</v>
      </c>
      <c r="C165" s="1">
        <v>81</v>
      </c>
      <c r="D165" s="1" t="s">
        <v>1009</v>
      </c>
      <c r="E165" s="1" t="s">
        <v>1012</v>
      </c>
      <c r="F165" s="1">
        <v>20.318053964792721</v>
      </c>
      <c r="G165" s="1">
        <v>4</v>
      </c>
      <c r="H165" s="3">
        <v>7</v>
      </c>
    </row>
    <row r="166" spans="1:8" x14ac:dyDescent="0.3">
      <c r="A166" s="2">
        <v>165</v>
      </c>
      <c r="B166" s="1" t="s">
        <v>172</v>
      </c>
      <c r="C166" s="1">
        <v>17</v>
      </c>
      <c r="D166" s="1" t="s">
        <v>1008</v>
      </c>
      <c r="E166" s="1" t="s">
        <v>1010</v>
      </c>
      <c r="F166" s="1">
        <v>23.097638314588611</v>
      </c>
      <c r="G166" s="1">
        <v>5</v>
      </c>
      <c r="H166" s="3">
        <v>7</v>
      </c>
    </row>
    <row r="167" spans="1:8" x14ac:dyDescent="0.3">
      <c r="A167" s="2">
        <v>166</v>
      </c>
      <c r="B167" s="1" t="s">
        <v>173</v>
      </c>
      <c r="C167" s="1">
        <v>22</v>
      </c>
      <c r="D167" s="1" t="s">
        <v>1008</v>
      </c>
      <c r="E167" s="1" t="s">
        <v>1012</v>
      </c>
      <c r="F167" s="1">
        <v>24.423374906709039</v>
      </c>
      <c r="G167" s="1">
        <v>0</v>
      </c>
      <c r="H167" s="3">
        <v>6</v>
      </c>
    </row>
    <row r="168" spans="1:8" x14ac:dyDescent="0.3">
      <c r="A168" s="2">
        <v>167</v>
      </c>
      <c r="B168" s="1" t="s">
        <v>174</v>
      </c>
      <c r="C168" s="1">
        <v>76</v>
      </c>
      <c r="D168" s="1" t="s">
        <v>1009</v>
      </c>
      <c r="E168" s="1" t="s">
        <v>1011</v>
      </c>
      <c r="F168" s="1">
        <v>20.023012960789071</v>
      </c>
      <c r="G168" s="1">
        <v>4</v>
      </c>
      <c r="H168" s="3">
        <v>3</v>
      </c>
    </row>
    <row r="169" spans="1:8" x14ac:dyDescent="0.3">
      <c r="A169" s="2">
        <v>168</v>
      </c>
      <c r="B169" s="1" t="s">
        <v>175</v>
      </c>
      <c r="C169" s="1">
        <v>59</v>
      </c>
      <c r="D169" s="1" t="s">
        <v>1009</v>
      </c>
      <c r="E169" s="1" t="s">
        <v>1013</v>
      </c>
      <c r="F169" s="1">
        <v>35.457002748005337</v>
      </c>
      <c r="G169" s="1">
        <v>3</v>
      </c>
      <c r="H169" s="3">
        <v>5</v>
      </c>
    </row>
    <row r="170" spans="1:8" x14ac:dyDescent="0.3">
      <c r="A170" s="2">
        <v>169</v>
      </c>
      <c r="B170" s="1" t="s">
        <v>176</v>
      </c>
      <c r="C170" s="1">
        <v>90</v>
      </c>
      <c r="D170" s="1" t="s">
        <v>1009</v>
      </c>
      <c r="E170" s="1" t="s">
        <v>1013</v>
      </c>
      <c r="F170" s="1">
        <v>30.352475398864119</v>
      </c>
      <c r="G170" s="1">
        <v>0</v>
      </c>
      <c r="H170" s="3">
        <v>2</v>
      </c>
    </row>
    <row r="171" spans="1:8" x14ac:dyDescent="0.3">
      <c r="A171" s="2">
        <v>170</v>
      </c>
      <c r="B171" s="1" t="s">
        <v>177</v>
      </c>
      <c r="C171" s="1">
        <v>34</v>
      </c>
      <c r="D171" s="1" t="s">
        <v>1008</v>
      </c>
      <c r="E171" s="1" t="s">
        <v>1013</v>
      </c>
      <c r="F171" s="1">
        <v>17.818791306466679</v>
      </c>
      <c r="G171" s="1">
        <v>0</v>
      </c>
      <c r="H171" s="3">
        <v>10</v>
      </c>
    </row>
    <row r="172" spans="1:8" x14ac:dyDescent="0.3">
      <c r="A172" s="2">
        <v>171</v>
      </c>
      <c r="B172" s="1" t="s">
        <v>178</v>
      </c>
      <c r="C172" s="1">
        <v>78</v>
      </c>
      <c r="D172" s="1" t="s">
        <v>1009</v>
      </c>
      <c r="E172" s="1" t="s">
        <v>1013</v>
      </c>
      <c r="F172" s="1">
        <v>18.93020014061009</v>
      </c>
      <c r="G172" s="1">
        <v>5</v>
      </c>
      <c r="H172" s="3">
        <v>6</v>
      </c>
    </row>
    <row r="173" spans="1:8" x14ac:dyDescent="0.3">
      <c r="A173" s="2">
        <v>172</v>
      </c>
      <c r="B173" s="1" t="s">
        <v>179</v>
      </c>
      <c r="C173" s="1">
        <v>32</v>
      </c>
      <c r="D173" s="1" t="s">
        <v>1008</v>
      </c>
      <c r="E173" s="1" t="s">
        <v>1010</v>
      </c>
      <c r="F173" s="1">
        <v>38.402207765481222</v>
      </c>
      <c r="G173" s="1">
        <v>4</v>
      </c>
      <c r="H173" s="3">
        <v>2</v>
      </c>
    </row>
    <row r="174" spans="1:8" x14ac:dyDescent="0.3">
      <c r="A174" s="2">
        <v>173</v>
      </c>
      <c r="B174" s="1" t="s">
        <v>180</v>
      </c>
      <c r="C174" s="1">
        <v>5</v>
      </c>
      <c r="D174" s="1" t="s">
        <v>1009</v>
      </c>
      <c r="E174" s="1" t="s">
        <v>1010</v>
      </c>
      <c r="F174" s="1">
        <v>23.928105602602471</v>
      </c>
      <c r="G174" s="1">
        <v>3</v>
      </c>
      <c r="H174" s="3">
        <v>10</v>
      </c>
    </row>
    <row r="175" spans="1:8" x14ac:dyDescent="0.3">
      <c r="A175" s="2">
        <v>174</v>
      </c>
      <c r="B175" s="1" t="s">
        <v>181</v>
      </c>
      <c r="C175" s="1">
        <v>38</v>
      </c>
      <c r="D175" s="1" t="s">
        <v>1008</v>
      </c>
      <c r="E175" s="1" t="s">
        <v>1013</v>
      </c>
      <c r="F175" s="1">
        <v>31.302557510745778</v>
      </c>
      <c r="G175" s="1">
        <v>0</v>
      </c>
      <c r="H175" s="3">
        <v>2</v>
      </c>
    </row>
    <row r="176" spans="1:8" x14ac:dyDescent="0.3">
      <c r="A176" s="2">
        <v>175</v>
      </c>
      <c r="B176" s="1" t="s">
        <v>182</v>
      </c>
      <c r="C176" s="1">
        <v>66</v>
      </c>
      <c r="D176" s="1" t="s">
        <v>1008</v>
      </c>
      <c r="E176" s="1" t="s">
        <v>1013</v>
      </c>
      <c r="F176" s="1">
        <v>33.790705236040459</v>
      </c>
      <c r="G176" s="1">
        <v>3</v>
      </c>
      <c r="H176" s="3">
        <v>3</v>
      </c>
    </row>
    <row r="177" spans="1:8" x14ac:dyDescent="0.3">
      <c r="A177" s="2">
        <v>176</v>
      </c>
      <c r="B177" s="1" t="s">
        <v>183</v>
      </c>
      <c r="C177" s="1">
        <v>44</v>
      </c>
      <c r="D177" s="1" t="s">
        <v>1009</v>
      </c>
      <c r="E177" s="1" t="s">
        <v>1010</v>
      </c>
      <c r="F177" s="1">
        <v>27.133128995907501</v>
      </c>
      <c r="G177" s="1">
        <v>5</v>
      </c>
      <c r="H177" s="3">
        <v>6</v>
      </c>
    </row>
    <row r="178" spans="1:8" x14ac:dyDescent="0.3">
      <c r="A178" s="2">
        <v>177</v>
      </c>
      <c r="B178" s="1" t="s">
        <v>184</v>
      </c>
      <c r="C178" s="1">
        <v>20</v>
      </c>
      <c r="D178" s="1" t="s">
        <v>1009</v>
      </c>
      <c r="E178" s="1" t="s">
        <v>1013</v>
      </c>
      <c r="F178" s="1">
        <v>37.662266788745782</v>
      </c>
      <c r="G178" s="1">
        <v>3</v>
      </c>
      <c r="H178" s="3">
        <v>5</v>
      </c>
    </row>
    <row r="179" spans="1:8" x14ac:dyDescent="0.3">
      <c r="A179" s="2">
        <v>178</v>
      </c>
      <c r="B179" s="1" t="s">
        <v>185</v>
      </c>
      <c r="C179" s="1">
        <v>74</v>
      </c>
      <c r="D179" s="1" t="s">
        <v>1008</v>
      </c>
      <c r="E179" s="1" t="s">
        <v>1010</v>
      </c>
      <c r="F179" s="1">
        <v>28.18165143475564</v>
      </c>
      <c r="G179" s="1">
        <v>1</v>
      </c>
      <c r="H179" s="3">
        <v>3</v>
      </c>
    </row>
    <row r="180" spans="1:8" x14ac:dyDescent="0.3">
      <c r="A180" s="2">
        <v>179</v>
      </c>
      <c r="B180" s="1" t="s">
        <v>186</v>
      </c>
      <c r="C180" s="1">
        <v>86</v>
      </c>
      <c r="D180" s="1" t="s">
        <v>1008</v>
      </c>
      <c r="E180" s="1" t="s">
        <v>1011</v>
      </c>
      <c r="F180" s="1">
        <v>31.93886904533181</v>
      </c>
      <c r="G180" s="1">
        <v>4</v>
      </c>
      <c r="H180" s="3">
        <v>2</v>
      </c>
    </row>
    <row r="181" spans="1:8" x14ac:dyDescent="0.3">
      <c r="A181" s="2">
        <v>180</v>
      </c>
      <c r="B181" s="1" t="s">
        <v>187</v>
      </c>
      <c r="C181" s="1">
        <v>70</v>
      </c>
      <c r="D181" s="1" t="s">
        <v>1009</v>
      </c>
      <c r="E181" s="1" t="s">
        <v>1013</v>
      </c>
      <c r="F181" s="1">
        <v>20.071410957083259</v>
      </c>
      <c r="G181" s="1">
        <v>0</v>
      </c>
      <c r="H181" s="3">
        <v>2</v>
      </c>
    </row>
    <row r="182" spans="1:8" x14ac:dyDescent="0.3">
      <c r="A182" s="2">
        <v>181</v>
      </c>
      <c r="B182" s="1" t="s">
        <v>188</v>
      </c>
      <c r="C182" s="1">
        <v>31</v>
      </c>
      <c r="D182" s="1" t="s">
        <v>1008</v>
      </c>
      <c r="E182" s="1" t="s">
        <v>1010</v>
      </c>
      <c r="F182" s="1">
        <v>34.686303422899528</v>
      </c>
      <c r="G182" s="1">
        <v>0</v>
      </c>
      <c r="H182" s="3">
        <v>7</v>
      </c>
    </row>
    <row r="183" spans="1:8" x14ac:dyDescent="0.3">
      <c r="A183" s="2">
        <v>182</v>
      </c>
      <c r="B183" s="1" t="s">
        <v>189</v>
      </c>
      <c r="C183" s="1">
        <v>60</v>
      </c>
      <c r="D183" s="1" t="s">
        <v>1009</v>
      </c>
      <c r="E183" s="1" t="s">
        <v>1012</v>
      </c>
      <c r="F183" s="1">
        <v>33.748825275414973</v>
      </c>
      <c r="G183" s="1">
        <v>1</v>
      </c>
      <c r="H183" s="3">
        <v>10</v>
      </c>
    </row>
    <row r="184" spans="1:8" x14ac:dyDescent="0.3">
      <c r="A184" s="2">
        <v>183</v>
      </c>
      <c r="B184" s="1" t="s">
        <v>190</v>
      </c>
      <c r="C184" s="1">
        <v>4</v>
      </c>
      <c r="D184" s="1" t="s">
        <v>1008</v>
      </c>
      <c r="E184" s="1" t="s">
        <v>1011</v>
      </c>
      <c r="F184" s="1">
        <v>20.82855661151245</v>
      </c>
      <c r="G184" s="1">
        <v>0</v>
      </c>
      <c r="H184" s="3">
        <v>7</v>
      </c>
    </row>
    <row r="185" spans="1:8" x14ac:dyDescent="0.3">
      <c r="A185" s="2">
        <v>184</v>
      </c>
      <c r="B185" s="1" t="s">
        <v>191</v>
      </c>
      <c r="C185" s="1">
        <v>5</v>
      </c>
      <c r="D185" s="1" t="s">
        <v>1009</v>
      </c>
      <c r="E185" s="1" t="s">
        <v>1012</v>
      </c>
      <c r="F185" s="1">
        <v>16.042884777286979</v>
      </c>
      <c r="G185" s="1">
        <v>2</v>
      </c>
      <c r="H185" s="3">
        <v>9</v>
      </c>
    </row>
    <row r="186" spans="1:8" x14ac:dyDescent="0.3">
      <c r="A186" s="2">
        <v>185</v>
      </c>
      <c r="B186" s="1" t="s">
        <v>192</v>
      </c>
      <c r="C186" s="1">
        <v>60</v>
      </c>
      <c r="D186" s="1" t="s">
        <v>1008</v>
      </c>
      <c r="E186" s="1" t="s">
        <v>1011</v>
      </c>
      <c r="F186" s="1">
        <v>20.564212176240471</v>
      </c>
      <c r="G186" s="1">
        <v>4</v>
      </c>
      <c r="H186" s="3">
        <v>1</v>
      </c>
    </row>
    <row r="187" spans="1:8" x14ac:dyDescent="0.3">
      <c r="A187" s="2">
        <v>186</v>
      </c>
      <c r="B187" s="1" t="s">
        <v>193</v>
      </c>
      <c r="C187" s="1">
        <v>12</v>
      </c>
      <c r="D187" s="1" t="s">
        <v>1009</v>
      </c>
      <c r="E187" s="1" t="s">
        <v>1011</v>
      </c>
      <c r="F187" s="1">
        <v>36.068710652978467</v>
      </c>
      <c r="G187" s="1">
        <v>2</v>
      </c>
      <c r="H187" s="3">
        <v>10</v>
      </c>
    </row>
    <row r="188" spans="1:8" x14ac:dyDescent="0.3">
      <c r="A188" s="2">
        <v>187</v>
      </c>
      <c r="B188" s="1" t="s">
        <v>194</v>
      </c>
      <c r="C188" s="1">
        <v>82</v>
      </c>
      <c r="D188" s="1" t="s">
        <v>1008</v>
      </c>
      <c r="E188" s="1" t="s">
        <v>1010</v>
      </c>
      <c r="F188" s="1">
        <v>37.022483133590427</v>
      </c>
      <c r="G188" s="1">
        <v>4</v>
      </c>
      <c r="H188" s="3">
        <v>1</v>
      </c>
    </row>
    <row r="189" spans="1:8" x14ac:dyDescent="0.3">
      <c r="A189" s="2">
        <v>188</v>
      </c>
      <c r="B189" s="1" t="s">
        <v>195</v>
      </c>
      <c r="C189" s="1">
        <v>10</v>
      </c>
      <c r="D189" s="1" t="s">
        <v>1009</v>
      </c>
      <c r="E189" s="1" t="s">
        <v>1010</v>
      </c>
      <c r="F189" s="1">
        <v>22.587180689508148</v>
      </c>
      <c r="G189" s="1">
        <v>5</v>
      </c>
      <c r="H189" s="3">
        <v>7</v>
      </c>
    </row>
    <row r="190" spans="1:8" x14ac:dyDescent="0.3">
      <c r="A190" s="2">
        <v>189</v>
      </c>
      <c r="B190" s="1" t="s">
        <v>196</v>
      </c>
      <c r="C190" s="1">
        <v>39</v>
      </c>
      <c r="D190" s="1" t="s">
        <v>1009</v>
      </c>
      <c r="E190" s="1" t="s">
        <v>1012</v>
      </c>
      <c r="F190" s="1">
        <v>37.171816582863563</v>
      </c>
      <c r="G190" s="1">
        <v>5</v>
      </c>
      <c r="H190" s="3">
        <v>3</v>
      </c>
    </row>
    <row r="191" spans="1:8" x14ac:dyDescent="0.3">
      <c r="A191" s="2">
        <v>190</v>
      </c>
      <c r="B191" s="1" t="s">
        <v>197</v>
      </c>
      <c r="C191" s="1">
        <v>49</v>
      </c>
      <c r="D191" s="1" t="s">
        <v>1008</v>
      </c>
      <c r="E191" s="1" t="s">
        <v>1011</v>
      </c>
      <c r="F191" s="1">
        <v>39.92091113285209</v>
      </c>
      <c r="G191" s="1">
        <v>5</v>
      </c>
      <c r="H191" s="3">
        <v>9</v>
      </c>
    </row>
    <row r="192" spans="1:8" x14ac:dyDescent="0.3">
      <c r="A192" s="2">
        <v>191</v>
      </c>
      <c r="B192" s="1" t="s">
        <v>198</v>
      </c>
      <c r="C192" s="1">
        <v>54</v>
      </c>
      <c r="D192" s="1" t="s">
        <v>1009</v>
      </c>
      <c r="E192" s="1" t="s">
        <v>1013</v>
      </c>
      <c r="F192" s="1">
        <v>37.88637276773008</v>
      </c>
      <c r="G192" s="1">
        <v>3</v>
      </c>
      <c r="H192" s="3">
        <v>9</v>
      </c>
    </row>
    <row r="193" spans="1:8" x14ac:dyDescent="0.3">
      <c r="A193" s="2">
        <v>192</v>
      </c>
      <c r="B193" s="1" t="s">
        <v>199</v>
      </c>
      <c r="C193" s="1">
        <v>71</v>
      </c>
      <c r="D193" s="1" t="s">
        <v>1008</v>
      </c>
      <c r="E193" s="1" t="s">
        <v>1013</v>
      </c>
      <c r="F193" s="1">
        <v>37.409296632677041</v>
      </c>
      <c r="G193" s="1">
        <v>2</v>
      </c>
      <c r="H193" s="3">
        <v>8</v>
      </c>
    </row>
    <row r="194" spans="1:8" x14ac:dyDescent="0.3">
      <c r="A194" s="2">
        <v>193</v>
      </c>
      <c r="B194" s="1" t="s">
        <v>200</v>
      </c>
      <c r="C194" s="1">
        <v>2</v>
      </c>
      <c r="D194" s="1" t="s">
        <v>1008</v>
      </c>
      <c r="E194" s="1" t="s">
        <v>1012</v>
      </c>
      <c r="F194" s="1">
        <v>32.397744683660768</v>
      </c>
      <c r="G194" s="1">
        <v>5</v>
      </c>
      <c r="H194" s="3">
        <v>6</v>
      </c>
    </row>
    <row r="195" spans="1:8" x14ac:dyDescent="0.3">
      <c r="A195" s="2">
        <v>194</v>
      </c>
      <c r="B195" s="1" t="s">
        <v>201</v>
      </c>
      <c r="C195" s="1">
        <v>70</v>
      </c>
      <c r="D195" s="1" t="s">
        <v>1008</v>
      </c>
      <c r="E195" s="1" t="s">
        <v>1011</v>
      </c>
      <c r="F195" s="1">
        <v>26.980982713324931</v>
      </c>
      <c r="G195" s="1">
        <v>5</v>
      </c>
      <c r="H195" s="3">
        <v>3</v>
      </c>
    </row>
    <row r="196" spans="1:8" x14ac:dyDescent="0.3">
      <c r="A196" s="2">
        <v>195</v>
      </c>
      <c r="B196" s="1" t="s">
        <v>202</v>
      </c>
      <c r="C196" s="1">
        <v>90</v>
      </c>
      <c r="D196" s="1" t="s">
        <v>1009</v>
      </c>
      <c r="E196" s="1" t="s">
        <v>1011</v>
      </c>
      <c r="F196" s="1">
        <v>18.23698929780365</v>
      </c>
      <c r="G196" s="1">
        <v>3</v>
      </c>
      <c r="H196" s="3">
        <v>9</v>
      </c>
    </row>
    <row r="197" spans="1:8" x14ac:dyDescent="0.3">
      <c r="A197" s="2">
        <v>196</v>
      </c>
      <c r="B197" s="1" t="s">
        <v>203</v>
      </c>
      <c r="C197" s="1">
        <v>21</v>
      </c>
      <c r="D197" s="1" t="s">
        <v>1008</v>
      </c>
      <c r="E197" s="1" t="s">
        <v>1010</v>
      </c>
      <c r="F197" s="1">
        <v>24.742519684816489</v>
      </c>
      <c r="G197" s="1">
        <v>5</v>
      </c>
      <c r="H197" s="3">
        <v>4</v>
      </c>
    </row>
    <row r="198" spans="1:8" x14ac:dyDescent="0.3">
      <c r="A198" s="2">
        <v>197</v>
      </c>
      <c r="B198" s="1" t="s">
        <v>204</v>
      </c>
      <c r="C198" s="1">
        <v>7</v>
      </c>
      <c r="D198" s="1" t="s">
        <v>1008</v>
      </c>
      <c r="E198" s="1" t="s">
        <v>1013</v>
      </c>
      <c r="F198" s="1">
        <v>18.024028638297171</v>
      </c>
      <c r="G198" s="1">
        <v>0</v>
      </c>
      <c r="H198" s="3">
        <v>3</v>
      </c>
    </row>
    <row r="199" spans="1:8" x14ac:dyDescent="0.3">
      <c r="A199" s="2">
        <v>198</v>
      </c>
      <c r="B199" s="1" t="s">
        <v>205</v>
      </c>
      <c r="C199" s="1">
        <v>48</v>
      </c>
      <c r="D199" s="1" t="s">
        <v>1009</v>
      </c>
      <c r="E199" s="1" t="s">
        <v>1011</v>
      </c>
      <c r="F199" s="1">
        <v>24.480524772741539</v>
      </c>
      <c r="G199" s="1">
        <v>3</v>
      </c>
      <c r="H199" s="3">
        <v>3</v>
      </c>
    </row>
    <row r="200" spans="1:8" x14ac:dyDescent="0.3">
      <c r="A200" s="2">
        <v>199</v>
      </c>
      <c r="B200" s="1" t="s">
        <v>206</v>
      </c>
      <c r="C200" s="1">
        <v>73</v>
      </c>
      <c r="D200" s="1" t="s">
        <v>1008</v>
      </c>
      <c r="E200" s="1" t="s">
        <v>1012</v>
      </c>
      <c r="F200" s="1">
        <v>24.605539631290291</v>
      </c>
      <c r="G200" s="1">
        <v>2</v>
      </c>
      <c r="H200" s="3">
        <v>10</v>
      </c>
    </row>
    <row r="201" spans="1:8" x14ac:dyDescent="0.3">
      <c r="A201" s="2">
        <v>200</v>
      </c>
      <c r="B201" s="1" t="s">
        <v>207</v>
      </c>
      <c r="C201" s="1">
        <v>78</v>
      </c>
      <c r="D201" s="1" t="s">
        <v>1008</v>
      </c>
      <c r="E201" s="1" t="s">
        <v>1011</v>
      </c>
      <c r="F201" s="1">
        <v>15.89348911218014</v>
      </c>
      <c r="G201" s="1">
        <v>1</v>
      </c>
      <c r="H201" s="3">
        <v>2</v>
      </c>
    </row>
    <row r="202" spans="1:8" x14ac:dyDescent="0.3">
      <c r="A202" s="2">
        <v>201</v>
      </c>
      <c r="B202" s="1" t="s">
        <v>208</v>
      </c>
      <c r="C202" s="1">
        <v>85</v>
      </c>
      <c r="D202" s="1" t="s">
        <v>1009</v>
      </c>
      <c r="E202" s="1" t="s">
        <v>1012</v>
      </c>
      <c r="F202" s="1">
        <v>37.806330206262537</v>
      </c>
      <c r="G202" s="1">
        <v>1</v>
      </c>
      <c r="H202" s="3">
        <v>10</v>
      </c>
    </row>
    <row r="203" spans="1:8" x14ac:dyDescent="0.3">
      <c r="A203" s="2">
        <v>202</v>
      </c>
      <c r="B203" s="1" t="s">
        <v>209</v>
      </c>
      <c r="C203" s="1">
        <v>14</v>
      </c>
      <c r="D203" s="1" t="s">
        <v>1008</v>
      </c>
      <c r="E203" s="1" t="s">
        <v>1011</v>
      </c>
      <c r="F203" s="1">
        <v>24.837690883790149</v>
      </c>
      <c r="G203" s="1">
        <v>3</v>
      </c>
      <c r="H203" s="3">
        <v>3</v>
      </c>
    </row>
    <row r="204" spans="1:8" x14ac:dyDescent="0.3">
      <c r="A204" s="2">
        <v>203</v>
      </c>
      <c r="B204" s="1" t="s">
        <v>210</v>
      </c>
      <c r="C204" s="1">
        <v>30</v>
      </c>
      <c r="D204" s="1" t="s">
        <v>1008</v>
      </c>
      <c r="E204" s="1" t="s">
        <v>1013</v>
      </c>
      <c r="F204" s="1">
        <v>35.505092637115581</v>
      </c>
      <c r="G204" s="1">
        <v>0</v>
      </c>
      <c r="H204" s="3">
        <v>5</v>
      </c>
    </row>
    <row r="205" spans="1:8" x14ac:dyDescent="0.3">
      <c r="A205" s="2">
        <v>204</v>
      </c>
      <c r="B205" s="1" t="s">
        <v>211</v>
      </c>
      <c r="C205" s="1">
        <v>50</v>
      </c>
      <c r="D205" s="1" t="s">
        <v>1008</v>
      </c>
      <c r="E205" s="1" t="s">
        <v>1010</v>
      </c>
      <c r="F205" s="1">
        <v>17.2335406845629</v>
      </c>
      <c r="G205" s="1">
        <v>1</v>
      </c>
      <c r="H205" s="3">
        <v>9</v>
      </c>
    </row>
    <row r="206" spans="1:8" x14ac:dyDescent="0.3">
      <c r="A206" s="2">
        <v>205</v>
      </c>
      <c r="B206" s="1" t="s">
        <v>212</v>
      </c>
      <c r="C206" s="1">
        <v>35</v>
      </c>
      <c r="D206" s="1" t="s">
        <v>1008</v>
      </c>
      <c r="E206" s="1" t="s">
        <v>1011</v>
      </c>
      <c r="F206" s="1">
        <v>32.718166893697493</v>
      </c>
      <c r="G206" s="1">
        <v>1</v>
      </c>
      <c r="H206" s="3">
        <v>10</v>
      </c>
    </row>
    <row r="207" spans="1:8" x14ac:dyDescent="0.3">
      <c r="A207" s="2">
        <v>206</v>
      </c>
      <c r="B207" s="1" t="s">
        <v>213</v>
      </c>
      <c r="C207" s="1">
        <v>75</v>
      </c>
      <c r="D207" s="1" t="s">
        <v>1008</v>
      </c>
      <c r="E207" s="1" t="s">
        <v>1013</v>
      </c>
      <c r="F207" s="1">
        <v>34.479391132620798</v>
      </c>
      <c r="G207" s="1">
        <v>1</v>
      </c>
      <c r="H207" s="3">
        <v>8</v>
      </c>
    </row>
    <row r="208" spans="1:8" x14ac:dyDescent="0.3">
      <c r="A208" s="2">
        <v>207</v>
      </c>
      <c r="B208" s="1" t="s">
        <v>214</v>
      </c>
      <c r="C208" s="1">
        <v>24</v>
      </c>
      <c r="D208" s="1" t="s">
        <v>1008</v>
      </c>
      <c r="E208" s="1" t="s">
        <v>1012</v>
      </c>
      <c r="F208" s="1">
        <v>21.72518765581329</v>
      </c>
      <c r="G208" s="1">
        <v>0</v>
      </c>
      <c r="H208" s="3">
        <v>8</v>
      </c>
    </row>
    <row r="209" spans="1:8" x14ac:dyDescent="0.3">
      <c r="A209" s="2">
        <v>208</v>
      </c>
      <c r="B209" s="1" t="s">
        <v>215</v>
      </c>
      <c r="C209" s="1">
        <v>74</v>
      </c>
      <c r="D209" s="1" t="s">
        <v>1008</v>
      </c>
      <c r="E209" s="1" t="s">
        <v>1013</v>
      </c>
      <c r="F209" s="1">
        <v>31.601613934589182</v>
      </c>
      <c r="G209" s="1">
        <v>5</v>
      </c>
      <c r="H209" s="3">
        <v>6</v>
      </c>
    </row>
    <row r="210" spans="1:8" x14ac:dyDescent="0.3">
      <c r="A210" s="2">
        <v>209</v>
      </c>
      <c r="B210" s="1" t="s">
        <v>216</v>
      </c>
      <c r="C210" s="1">
        <v>10</v>
      </c>
      <c r="D210" s="1" t="s">
        <v>1008</v>
      </c>
      <c r="E210" s="1" t="s">
        <v>1011</v>
      </c>
      <c r="F210" s="1">
        <v>39.157665115265672</v>
      </c>
      <c r="G210" s="1">
        <v>1</v>
      </c>
      <c r="H210" s="3">
        <v>3</v>
      </c>
    </row>
    <row r="211" spans="1:8" x14ac:dyDescent="0.3">
      <c r="A211" s="2">
        <v>210</v>
      </c>
      <c r="B211" s="1" t="s">
        <v>217</v>
      </c>
      <c r="C211" s="1">
        <v>21</v>
      </c>
      <c r="D211" s="1" t="s">
        <v>1008</v>
      </c>
      <c r="E211" s="1" t="s">
        <v>1010</v>
      </c>
      <c r="F211" s="1">
        <v>22.59545657822094</v>
      </c>
      <c r="G211" s="1">
        <v>1</v>
      </c>
      <c r="H211" s="3">
        <v>4</v>
      </c>
    </row>
    <row r="212" spans="1:8" x14ac:dyDescent="0.3">
      <c r="A212" s="2">
        <v>211</v>
      </c>
      <c r="B212" s="1" t="s">
        <v>218</v>
      </c>
      <c r="C212" s="1">
        <v>25</v>
      </c>
      <c r="D212" s="1" t="s">
        <v>1008</v>
      </c>
      <c r="E212" s="1" t="s">
        <v>1011</v>
      </c>
      <c r="F212" s="1">
        <v>20.588847326828802</v>
      </c>
      <c r="G212" s="1">
        <v>1</v>
      </c>
      <c r="H212" s="3">
        <v>2</v>
      </c>
    </row>
    <row r="213" spans="1:8" x14ac:dyDescent="0.3">
      <c r="A213" s="2">
        <v>212</v>
      </c>
      <c r="B213" s="1" t="s">
        <v>219</v>
      </c>
      <c r="C213" s="1">
        <v>79</v>
      </c>
      <c r="D213" s="1" t="s">
        <v>1009</v>
      </c>
      <c r="E213" s="1" t="s">
        <v>1010</v>
      </c>
      <c r="F213" s="1">
        <v>37.497240454365013</v>
      </c>
      <c r="G213" s="1">
        <v>5</v>
      </c>
      <c r="H213" s="3">
        <v>4</v>
      </c>
    </row>
    <row r="214" spans="1:8" x14ac:dyDescent="0.3">
      <c r="A214" s="2">
        <v>213</v>
      </c>
      <c r="B214" s="1" t="s">
        <v>220</v>
      </c>
      <c r="C214" s="1">
        <v>37</v>
      </c>
      <c r="D214" s="1" t="s">
        <v>1009</v>
      </c>
      <c r="E214" s="1" t="s">
        <v>1010</v>
      </c>
      <c r="F214" s="1">
        <v>34.428908933753974</v>
      </c>
      <c r="G214" s="1">
        <v>1</v>
      </c>
      <c r="H214" s="3">
        <v>7</v>
      </c>
    </row>
    <row r="215" spans="1:8" x14ac:dyDescent="0.3">
      <c r="A215" s="2">
        <v>214</v>
      </c>
      <c r="B215" s="1" t="s">
        <v>221</v>
      </c>
      <c r="C215" s="1">
        <v>26</v>
      </c>
      <c r="D215" s="1" t="s">
        <v>1009</v>
      </c>
      <c r="E215" s="1" t="s">
        <v>1013</v>
      </c>
      <c r="F215" s="1">
        <v>25.754828180028639</v>
      </c>
      <c r="G215" s="1">
        <v>0</v>
      </c>
      <c r="H215" s="3">
        <v>4</v>
      </c>
    </row>
    <row r="216" spans="1:8" x14ac:dyDescent="0.3">
      <c r="A216" s="2">
        <v>215</v>
      </c>
      <c r="B216" s="1" t="s">
        <v>222</v>
      </c>
      <c r="C216" s="1">
        <v>75</v>
      </c>
      <c r="D216" s="1" t="s">
        <v>1008</v>
      </c>
      <c r="E216" s="1" t="s">
        <v>1013</v>
      </c>
      <c r="F216" s="1">
        <v>27.851669179330329</v>
      </c>
      <c r="G216" s="1">
        <v>5</v>
      </c>
      <c r="H216" s="3">
        <v>1</v>
      </c>
    </row>
    <row r="217" spans="1:8" x14ac:dyDescent="0.3">
      <c r="A217" s="2">
        <v>216</v>
      </c>
      <c r="B217" s="1" t="s">
        <v>223</v>
      </c>
      <c r="C217" s="1">
        <v>40</v>
      </c>
      <c r="D217" s="1" t="s">
        <v>1009</v>
      </c>
      <c r="E217" s="1" t="s">
        <v>1012</v>
      </c>
      <c r="F217" s="1">
        <v>28.558049631927879</v>
      </c>
      <c r="G217" s="1">
        <v>2</v>
      </c>
      <c r="H217" s="3">
        <v>7</v>
      </c>
    </row>
    <row r="218" spans="1:8" x14ac:dyDescent="0.3">
      <c r="A218" s="2">
        <v>217</v>
      </c>
      <c r="B218" s="1" t="s">
        <v>224</v>
      </c>
      <c r="C218" s="1">
        <v>32</v>
      </c>
      <c r="D218" s="1" t="s">
        <v>1008</v>
      </c>
      <c r="E218" s="1" t="s">
        <v>1010</v>
      </c>
      <c r="F218" s="1">
        <v>16.928719547151498</v>
      </c>
      <c r="G218" s="1">
        <v>3</v>
      </c>
      <c r="H218" s="3">
        <v>8</v>
      </c>
    </row>
    <row r="219" spans="1:8" x14ac:dyDescent="0.3">
      <c r="A219" s="2">
        <v>218</v>
      </c>
      <c r="B219" s="1" t="s">
        <v>225</v>
      </c>
      <c r="C219" s="1">
        <v>61</v>
      </c>
      <c r="D219" s="1" t="s">
        <v>1008</v>
      </c>
      <c r="E219" s="1" t="s">
        <v>1011</v>
      </c>
      <c r="F219" s="1">
        <v>28.92503575228622</v>
      </c>
      <c r="G219" s="1">
        <v>2</v>
      </c>
      <c r="H219" s="3">
        <v>4</v>
      </c>
    </row>
    <row r="220" spans="1:8" x14ac:dyDescent="0.3">
      <c r="A220" s="2">
        <v>219</v>
      </c>
      <c r="B220" s="1" t="s">
        <v>226</v>
      </c>
      <c r="C220" s="1">
        <v>25</v>
      </c>
      <c r="D220" s="1" t="s">
        <v>1009</v>
      </c>
      <c r="E220" s="1" t="s">
        <v>1011</v>
      </c>
      <c r="F220" s="1">
        <v>37.877324729195763</v>
      </c>
      <c r="G220" s="1">
        <v>1</v>
      </c>
      <c r="H220" s="3">
        <v>5</v>
      </c>
    </row>
    <row r="221" spans="1:8" x14ac:dyDescent="0.3">
      <c r="A221" s="2">
        <v>220</v>
      </c>
      <c r="B221" s="1" t="s">
        <v>227</v>
      </c>
      <c r="C221" s="1">
        <v>54</v>
      </c>
      <c r="D221" s="1" t="s">
        <v>1008</v>
      </c>
      <c r="E221" s="1" t="s">
        <v>1010</v>
      </c>
      <c r="F221" s="1">
        <v>16.256971178023768</v>
      </c>
      <c r="G221" s="1">
        <v>1</v>
      </c>
      <c r="H221" s="3">
        <v>7</v>
      </c>
    </row>
    <row r="222" spans="1:8" x14ac:dyDescent="0.3">
      <c r="A222" s="2">
        <v>221</v>
      </c>
      <c r="B222" s="1" t="s">
        <v>228</v>
      </c>
      <c r="C222" s="1">
        <v>19</v>
      </c>
      <c r="D222" s="1" t="s">
        <v>1008</v>
      </c>
      <c r="E222" s="1" t="s">
        <v>1011</v>
      </c>
      <c r="F222" s="1">
        <v>15.84766444907021</v>
      </c>
      <c r="G222" s="1">
        <v>4</v>
      </c>
      <c r="H222" s="3">
        <v>1</v>
      </c>
    </row>
    <row r="223" spans="1:8" x14ac:dyDescent="0.3">
      <c r="A223" s="2">
        <v>222</v>
      </c>
      <c r="B223" s="1" t="s">
        <v>229</v>
      </c>
      <c r="C223" s="1">
        <v>15</v>
      </c>
      <c r="D223" s="1" t="s">
        <v>1009</v>
      </c>
      <c r="E223" s="1" t="s">
        <v>1012</v>
      </c>
      <c r="F223" s="1">
        <v>32.611787280167967</v>
      </c>
      <c r="G223" s="1">
        <v>0</v>
      </c>
      <c r="H223" s="3">
        <v>6</v>
      </c>
    </row>
    <row r="224" spans="1:8" x14ac:dyDescent="0.3">
      <c r="A224" s="2">
        <v>223</v>
      </c>
      <c r="B224" s="1" t="s">
        <v>230</v>
      </c>
      <c r="C224" s="1">
        <v>85</v>
      </c>
      <c r="D224" s="1" t="s">
        <v>1009</v>
      </c>
      <c r="E224" s="1" t="s">
        <v>1012</v>
      </c>
      <c r="F224" s="1">
        <v>16.1294405213287</v>
      </c>
      <c r="G224" s="1">
        <v>4</v>
      </c>
      <c r="H224" s="3">
        <v>9</v>
      </c>
    </row>
    <row r="225" spans="1:8" x14ac:dyDescent="0.3">
      <c r="A225" s="2">
        <v>224</v>
      </c>
      <c r="B225" s="1" t="s">
        <v>231</v>
      </c>
      <c r="C225" s="1">
        <v>90</v>
      </c>
      <c r="D225" s="1" t="s">
        <v>1009</v>
      </c>
      <c r="E225" s="1" t="s">
        <v>1011</v>
      </c>
      <c r="F225" s="1">
        <v>26.205169488151171</v>
      </c>
      <c r="G225" s="1">
        <v>0</v>
      </c>
      <c r="H225" s="3">
        <v>8</v>
      </c>
    </row>
    <row r="226" spans="1:8" x14ac:dyDescent="0.3">
      <c r="A226" s="2">
        <v>225</v>
      </c>
      <c r="B226" s="1" t="s">
        <v>232</v>
      </c>
      <c r="C226" s="1">
        <v>79</v>
      </c>
      <c r="D226" s="1" t="s">
        <v>1009</v>
      </c>
      <c r="E226" s="1" t="s">
        <v>1013</v>
      </c>
      <c r="F226" s="1">
        <v>18.728822730175519</v>
      </c>
      <c r="G226" s="1">
        <v>2</v>
      </c>
      <c r="H226" s="3">
        <v>2</v>
      </c>
    </row>
    <row r="227" spans="1:8" x14ac:dyDescent="0.3">
      <c r="A227" s="2">
        <v>226</v>
      </c>
      <c r="B227" s="1" t="s">
        <v>233</v>
      </c>
      <c r="C227" s="1">
        <v>66</v>
      </c>
      <c r="D227" s="1" t="s">
        <v>1009</v>
      </c>
      <c r="E227" s="1" t="s">
        <v>1012</v>
      </c>
      <c r="F227" s="1">
        <v>17.415107451852869</v>
      </c>
      <c r="G227" s="1">
        <v>2</v>
      </c>
      <c r="H227" s="3">
        <v>10</v>
      </c>
    </row>
    <row r="228" spans="1:8" x14ac:dyDescent="0.3">
      <c r="A228" s="2">
        <v>227</v>
      </c>
      <c r="B228" s="1" t="s">
        <v>234</v>
      </c>
      <c r="C228" s="1">
        <v>83</v>
      </c>
      <c r="D228" s="1" t="s">
        <v>1009</v>
      </c>
      <c r="E228" s="1" t="s">
        <v>1013</v>
      </c>
      <c r="F228" s="1">
        <v>23.398690980143481</v>
      </c>
      <c r="G228" s="1">
        <v>5</v>
      </c>
      <c r="H228" s="3">
        <v>10</v>
      </c>
    </row>
    <row r="229" spans="1:8" x14ac:dyDescent="0.3">
      <c r="A229" s="2">
        <v>228</v>
      </c>
      <c r="B229" s="1" t="s">
        <v>235</v>
      </c>
      <c r="C229" s="1">
        <v>71</v>
      </c>
      <c r="D229" s="1" t="s">
        <v>1008</v>
      </c>
      <c r="E229" s="1" t="s">
        <v>1012</v>
      </c>
      <c r="F229" s="1">
        <v>27.52336707123165</v>
      </c>
      <c r="G229" s="1">
        <v>4</v>
      </c>
      <c r="H229" s="3">
        <v>4</v>
      </c>
    </row>
    <row r="230" spans="1:8" x14ac:dyDescent="0.3">
      <c r="A230" s="2">
        <v>229</v>
      </c>
      <c r="B230" s="1" t="s">
        <v>236</v>
      </c>
      <c r="C230" s="1">
        <v>47</v>
      </c>
      <c r="D230" s="1" t="s">
        <v>1008</v>
      </c>
      <c r="E230" s="1" t="s">
        <v>1012</v>
      </c>
      <c r="F230" s="1">
        <v>30.373792446386631</v>
      </c>
      <c r="G230" s="1">
        <v>2</v>
      </c>
      <c r="H230" s="3">
        <v>2</v>
      </c>
    </row>
    <row r="231" spans="1:8" x14ac:dyDescent="0.3">
      <c r="A231" s="2">
        <v>230</v>
      </c>
      <c r="B231" s="1" t="s">
        <v>237</v>
      </c>
      <c r="C231" s="1">
        <v>28</v>
      </c>
      <c r="D231" s="1" t="s">
        <v>1009</v>
      </c>
      <c r="E231" s="1" t="s">
        <v>1012</v>
      </c>
      <c r="F231" s="1">
        <v>31.608847071273921</v>
      </c>
      <c r="G231" s="1">
        <v>1</v>
      </c>
      <c r="H231" s="3">
        <v>2</v>
      </c>
    </row>
    <row r="232" spans="1:8" x14ac:dyDescent="0.3">
      <c r="A232" s="2">
        <v>231</v>
      </c>
      <c r="B232" s="1" t="s">
        <v>238</v>
      </c>
      <c r="C232" s="1">
        <v>49</v>
      </c>
      <c r="D232" s="1" t="s">
        <v>1008</v>
      </c>
      <c r="E232" s="1" t="s">
        <v>1010</v>
      </c>
      <c r="F232" s="1">
        <v>19.545317269579691</v>
      </c>
      <c r="G232" s="1">
        <v>0</v>
      </c>
      <c r="H232" s="3">
        <v>4</v>
      </c>
    </row>
    <row r="233" spans="1:8" x14ac:dyDescent="0.3">
      <c r="A233" s="2">
        <v>232</v>
      </c>
      <c r="B233" s="1" t="s">
        <v>239</v>
      </c>
      <c r="C233" s="1">
        <v>71</v>
      </c>
      <c r="D233" s="1" t="s">
        <v>1009</v>
      </c>
      <c r="E233" s="1" t="s">
        <v>1011</v>
      </c>
      <c r="F233" s="1">
        <v>20.25302165503938</v>
      </c>
      <c r="G233" s="1">
        <v>4</v>
      </c>
      <c r="H233" s="3">
        <v>6</v>
      </c>
    </row>
    <row r="234" spans="1:8" x14ac:dyDescent="0.3">
      <c r="A234" s="2">
        <v>233</v>
      </c>
      <c r="B234" s="1" t="s">
        <v>240</v>
      </c>
      <c r="C234" s="1">
        <v>17</v>
      </c>
      <c r="D234" s="1" t="s">
        <v>1009</v>
      </c>
      <c r="E234" s="1" t="s">
        <v>1013</v>
      </c>
      <c r="F234" s="1">
        <v>21.39378531505643</v>
      </c>
      <c r="G234" s="1">
        <v>0</v>
      </c>
      <c r="H234" s="3">
        <v>6</v>
      </c>
    </row>
    <row r="235" spans="1:8" x14ac:dyDescent="0.3">
      <c r="A235" s="2">
        <v>234</v>
      </c>
      <c r="B235" s="1" t="s">
        <v>241</v>
      </c>
      <c r="C235" s="1">
        <v>24</v>
      </c>
      <c r="D235" s="1" t="s">
        <v>1008</v>
      </c>
      <c r="E235" s="1" t="s">
        <v>1012</v>
      </c>
      <c r="F235" s="1">
        <v>30.609137858229492</v>
      </c>
      <c r="G235" s="1">
        <v>2</v>
      </c>
      <c r="H235" s="3">
        <v>10</v>
      </c>
    </row>
    <row r="236" spans="1:8" x14ac:dyDescent="0.3">
      <c r="A236" s="2">
        <v>235</v>
      </c>
      <c r="B236" s="1" t="s">
        <v>242</v>
      </c>
      <c r="C236" s="1">
        <v>35</v>
      </c>
      <c r="D236" s="1" t="s">
        <v>1009</v>
      </c>
      <c r="E236" s="1" t="s">
        <v>1013</v>
      </c>
      <c r="F236" s="1">
        <v>34.988768019414678</v>
      </c>
      <c r="G236" s="1">
        <v>4</v>
      </c>
      <c r="H236" s="3">
        <v>6</v>
      </c>
    </row>
    <row r="237" spans="1:8" x14ac:dyDescent="0.3">
      <c r="A237" s="2">
        <v>236</v>
      </c>
      <c r="B237" s="1" t="s">
        <v>243</v>
      </c>
      <c r="C237" s="1">
        <v>62</v>
      </c>
      <c r="D237" s="1" t="s">
        <v>1009</v>
      </c>
      <c r="E237" s="1" t="s">
        <v>1011</v>
      </c>
      <c r="F237" s="1">
        <v>33.084883754291177</v>
      </c>
      <c r="G237" s="1">
        <v>3</v>
      </c>
      <c r="H237" s="3">
        <v>9</v>
      </c>
    </row>
    <row r="238" spans="1:8" x14ac:dyDescent="0.3">
      <c r="A238" s="2">
        <v>237</v>
      </c>
      <c r="B238" s="1" t="s">
        <v>244</v>
      </c>
      <c r="C238" s="1">
        <v>81</v>
      </c>
      <c r="D238" s="1" t="s">
        <v>1009</v>
      </c>
      <c r="E238" s="1" t="s">
        <v>1013</v>
      </c>
      <c r="F238" s="1">
        <v>15.842689160120949</v>
      </c>
      <c r="G238" s="1">
        <v>1</v>
      </c>
      <c r="H238" s="3">
        <v>6</v>
      </c>
    </row>
    <row r="239" spans="1:8" x14ac:dyDescent="0.3">
      <c r="A239" s="2">
        <v>238</v>
      </c>
      <c r="B239" s="1" t="s">
        <v>245</v>
      </c>
      <c r="C239" s="1">
        <v>21</v>
      </c>
      <c r="D239" s="1" t="s">
        <v>1008</v>
      </c>
      <c r="E239" s="1" t="s">
        <v>1010</v>
      </c>
      <c r="F239" s="1">
        <v>23.425805489570092</v>
      </c>
      <c r="G239" s="1">
        <v>1</v>
      </c>
      <c r="H239" s="3">
        <v>1</v>
      </c>
    </row>
    <row r="240" spans="1:8" x14ac:dyDescent="0.3">
      <c r="A240" s="2">
        <v>239</v>
      </c>
      <c r="B240" s="1" t="s">
        <v>246</v>
      </c>
      <c r="C240" s="1">
        <v>19</v>
      </c>
      <c r="D240" s="1" t="s">
        <v>1008</v>
      </c>
      <c r="E240" s="1" t="s">
        <v>1010</v>
      </c>
      <c r="F240" s="1">
        <v>36.017886494479939</v>
      </c>
      <c r="G240" s="1">
        <v>4</v>
      </c>
      <c r="H240" s="3">
        <v>2</v>
      </c>
    </row>
    <row r="241" spans="1:8" x14ac:dyDescent="0.3">
      <c r="A241" s="2">
        <v>240</v>
      </c>
      <c r="B241" s="1" t="s">
        <v>247</v>
      </c>
      <c r="C241" s="1">
        <v>71</v>
      </c>
      <c r="D241" s="1" t="s">
        <v>1008</v>
      </c>
      <c r="E241" s="1" t="s">
        <v>1013</v>
      </c>
      <c r="F241" s="1">
        <v>33.755708692356471</v>
      </c>
      <c r="G241" s="1">
        <v>5</v>
      </c>
      <c r="H241" s="3">
        <v>8</v>
      </c>
    </row>
    <row r="242" spans="1:8" x14ac:dyDescent="0.3">
      <c r="A242" s="2">
        <v>241</v>
      </c>
      <c r="B242" s="1" t="s">
        <v>248</v>
      </c>
      <c r="C242" s="1">
        <v>21</v>
      </c>
      <c r="D242" s="1" t="s">
        <v>1008</v>
      </c>
      <c r="E242" s="1" t="s">
        <v>1012</v>
      </c>
      <c r="F242" s="1">
        <v>34.395934522217587</v>
      </c>
      <c r="G242" s="1">
        <v>1</v>
      </c>
      <c r="H242" s="3">
        <v>9</v>
      </c>
    </row>
    <row r="243" spans="1:8" x14ac:dyDescent="0.3">
      <c r="A243" s="2">
        <v>242</v>
      </c>
      <c r="B243" s="1" t="s">
        <v>249</v>
      </c>
      <c r="C243" s="1">
        <v>6</v>
      </c>
      <c r="D243" s="1" t="s">
        <v>1008</v>
      </c>
      <c r="E243" s="1" t="s">
        <v>1012</v>
      </c>
      <c r="F243" s="1">
        <v>29.819508968220578</v>
      </c>
      <c r="G243" s="1">
        <v>4</v>
      </c>
      <c r="H243" s="3">
        <v>10</v>
      </c>
    </row>
    <row r="244" spans="1:8" x14ac:dyDescent="0.3">
      <c r="A244" s="2">
        <v>243</v>
      </c>
      <c r="B244" s="1" t="s">
        <v>250</v>
      </c>
      <c r="C244" s="1">
        <v>75</v>
      </c>
      <c r="D244" s="1" t="s">
        <v>1008</v>
      </c>
      <c r="E244" s="1" t="s">
        <v>1013</v>
      </c>
      <c r="F244" s="1">
        <v>25.654132570278371</v>
      </c>
      <c r="G244" s="1">
        <v>1</v>
      </c>
      <c r="H244" s="3">
        <v>2</v>
      </c>
    </row>
    <row r="245" spans="1:8" x14ac:dyDescent="0.3">
      <c r="A245" s="2">
        <v>244</v>
      </c>
      <c r="B245" s="1" t="s">
        <v>251</v>
      </c>
      <c r="C245" s="1">
        <v>7</v>
      </c>
      <c r="D245" s="1" t="s">
        <v>1008</v>
      </c>
      <c r="E245" s="1" t="s">
        <v>1010</v>
      </c>
      <c r="F245" s="1">
        <v>24.860224230088019</v>
      </c>
      <c r="G245" s="1">
        <v>5</v>
      </c>
      <c r="H245" s="3">
        <v>2</v>
      </c>
    </row>
    <row r="246" spans="1:8" x14ac:dyDescent="0.3">
      <c r="A246" s="2">
        <v>245</v>
      </c>
      <c r="B246" s="1" t="s">
        <v>252</v>
      </c>
      <c r="C246" s="1">
        <v>56</v>
      </c>
      <c r="D246" s="1" t="s">
        <v>1009</v>
      </c>
      <c r="E246" s="1" t="s">
        <v>1013</v>
      </c>
      <c r="F246" s="1">
        <v>25.01819946181767</v>
      </c>
      <c r="G246" s="1">
        <v>3</v>
      </c>
      <c r="H246" s="3">
        <v>5</v>
      </c>
    </row>
    <row r="247" spans="1:8" x14ac:dyDescent="0.3">
      <c r="A247" s="2">
        <v>246</v>
      </c>
      <c r="B247" s="1" t="s">
        <v>253</v>
      </c>
      <c r="C247" s="1">
        <v>29</v>
      </c>
      <c r="D247" s="1" t="s">
        <v>1008</v>
      </c>
      <c r="E247" s="1" t="s">
        <v>1013</v>
      </c>
      <c r="F247" s="1">
        <v>22.335820870330789</v>
      </c>
      <c r="G247" s="1">
        <v>1</v>
      </c>
      <c r="H247" s="3">
        <v>6</v>
      </c>
    </row>
    <row r="248" spans="1:8" x14ac:dyDescent="0.3">
      <c r="A248" s="2">
        <v>247</v>
      </c>
      <c r="B248" s="1" t="s">
        <v>254</v>
      </c>
      <c r="C248" s="1">
        <v>71</v>
      </c>
      <c r="D248" s="1" t="s">
        <v>1009</v>
      </c>
      <c r="E248" s="1" t="s">
        <v>1013</v>
      </c>
      <c r="F248" s="1">
        <v>21.809207500498989</v>
      </c>
      <c r="G248" s="1">
        <v>5</v>
      </c>
      <c r="H248" s="3">
        <v>6</v>
      </c>
    </row>
    <row r="249" spans="1:8" x14ac:dyDescent="0.3">
      <c r="A249" s="2">
        <v>248</v>
      </c>
      <c r="B249" s="1" t="s">
        <v>255</v>
      </c>
      <c r="C249" s="1">
        <v>6</v>
      </c>
      <c r="D249" s="1" t="s">
        <v>1009</v>
      </c>
      <c r="E249" s="1" t="s">
        <v>1013</v>
      </c>
      <c r="F249" s="1">
        <v>18.69832241976729</v>
      </c>
      <c r="G249" s="1">
        <v>4</v>
      </c>
      <c r="H249" s="3">
        <v>8</v>
      </c>
    </row>
    <row r="250" spans="1:8" x14ac:dyDescent="0.3">
      <c r="A250" s="2">
        <v>249</v>
      </c>
      <c r="B250" s="1" t="s">
        <v>256</v>
      </c>
      <c r="C250" s="1">
        <v>54</v>
      </c>
      <c r="D250" s="1" t="s">
        <v>1009</v>
      </c>
      <c r="E250" s="1" t="s">
        <v>1010</v>
      </c>
      <c r="F250" s="1">
        <v>18.351524482966479</v>
      </c>
      <c r="G250" s="1">
        <v>5</v>
      </c>
      <c r="H250" s="3">
        <v>10</v>
      </c>
    </row>
    <row r="251" spans="1:8" x14ac:dyDescent="0.3">
      <c r="A251" s="2">
        <v>250</v>
      </c>
      <c r="B251" s="1" t="s">
        <v>257</v>
      </c>
      <c r="C251" s="1">
        <v>88</v>
      </c>
      <c r="D251" s="1" t="s">
        <v>1009</v>
      </c>
      <c r="E251" s="1" t="s">
        <v>1013</v>
      </c>
      <c r="F251" s="1">
        <v>25.652902690248471</v>
      </c>
      <c r="G251" s="1">
        <v>2</v>
      </c>
      <c r="H251" s="3">
        <v>7</v>
      </c>
    </row>
    <row r="252" spans="1:8" x14ac:dyDescent="0.3">
      <c r="A252" s="2">
        <v>251</v>
      </c>
      <c r="B252" s="1" t="s">
        <v>258</v>
      </c>
      <c r="C252" s="1">
        <v>23</v>
      </c>
      <c r="D252" s="1" t="s">
        <v>1009</v>
      </c>
      <c r="E252" s="1" t="s">
        <v>1010</v>
      </c>
      <c r="F252" s="1">
        <v>27.53605315792846</v>
      </c>
      <c r="G252" s="1">
        <v>4</v>
      </c>
      <c r="H252" s="3">
        <v>7</v>
      </c>
    </row>
    <row r="253" spans="1:8" x14ac:dyDescent="0.3">
      <c r="A253" s="2">
        <v>252</v>
      </c>
      <c r="B253" s="1" t="s">
        <v>259</v>
      </c>
      <c r="C253" s="1">
        <v>28</v>
      </c>
      <c r="D253" s="1" t="s">
        <v>1009</v>
      </c>
      <c r="E253" s="1" t="s">
        <v>1010</v>
      </c>
      <c r="F253" s="1">
        <v>25.91444845262739</v>
      </c>
      <c r="G253" s="1">
        <v>4</v>
      </c>
      <c r="H253" s="3">
        <v>3</v>
      </c>
    </row>
    <row r="254" spans="1:8" x14ac:dyDescent="0.3">
      <c r="A254" s="2">
        <v>253</v>
      </c>
      <c r="B254" s="1" t="s">
        <v>260</v>
      </c>
      <c r="C254" s="1">
        <v>45</v>
      </c>
      <c r="D254" s="1" t="s">
        <v>1008</v>
      </c>
      <c r="E254" s="1" t="s">
        <v>1011</v>
      </c>
      <c r="F254" s="1">
        <v>20.070846280579229</v>
      </c>
      <c r="G254" s="1">
        <v>1</v>
      </c>
      <c r="H254" s="3">
        <v>10</v>
      </c>
    </row>
    <row r="255" spans="1:8" x14ac:dyDescent="0.3">
      <c r="A255" s="2">
        <v>254</v>
      </c>
      <c r="B255" s="1" t="s">
        <v>261</v>
      </c>
      <c r="C255" s="1">
        <v>21</v>
      </c>
      <c r="D255" s="1" t="s">
        <v>1009</v>
      </c>
      <c r="E255" s="1" t="s">
        <v>1011</v>
      </c>
      <c r="F255" s="1">
        <v>25.695627930701288</v>
      </c>
      <c r="G255" s="1">
        <v>0</v>
      </c>
      <c r="H255" s="3">
        <v>7</v>
      </c>
    </row>
    <row r="256" spans="1:8" x14ac:dyDescent="0.3">
      <c r="A256" s="2">
        <v>255</v>
      </c>
      <c r="B256" s="1" t="s">
        <v>262</v>
      </c>
      <c r="C256" s="1">
        <v>38</v>
      </c>
      <c r="D256" s="1" t="s">
        <v>1009</v>
      </c>
      <c r="E256" s="1" t="s">
        <v>1010</v>
      </c>
      <c r="F256" s="1">
        <v>30.862382052750519</v>
      </c>
      <c r="G256" s="1">
        <v>5</v>
      </c>
      <c r="H256" s="3">
        <v>3</v>
      </c>
    </row>
    <row r="257" spans="1:8" x14ac:dyDescent="0.3">
      <c r="A257" s="2">
        <v>256</v>
      </c>
      <c r="B257" s="1" t="s">
        <v>263</v>
      </c>
      <c r="C257" s="1">
        <v>63</v>
      </c>
      <c r="D257" s="1" t="s">
        <v>1008</v>
      </c>
      <c r="E257" s="1" t="s">
        <v>1013</v>
      </c>
      <c r="F257" s="1">
        <v>33.126740327192188</v>
      </c>
      <c r="G257" s="1">
        <v>4</v>
      </c>
      <c r="H257" s="3">
        <v>8</v>
      </c>
    </row>
    <row r="258" spans="1:8" x14ac:dyDescent="0.3">
      <c r="A258" s="2">
        <v>257</v>
      </c>
      <c r="B258" s="1" t="s">
        <v>264</v>
      </c>
      <c r="C258" s="1">
        <v>35</v>
      </c>
      <c r="D258" s="1" t="s">
        <v>1009</v>
      </c>
      <c r="E258" s="1" t="s">
        <v>1012</v>
      </c>
      <c r="F258" s="1">
        <v>15.03786421654247</v>
      </c>
      <c r="G258" s="1">
        <v>3</v>
      </c>
      <c r="H258" s="3">
        <v>2</v>
      </c>
    </row>
    <row r="259" spans="1:8" x14ac:dyDescent="0.3">
      <c r="A259" s="2">
        <v>258</v>
      </c>
      <c r="B259" s="1" t="s">
        <v>265</v>
      </c>
      <c r="C259" s="1">
        <v>71</v>
      </c>
      <c r="D259" s="1" t="s">
        <v>1008</v>
      </c>
      <c r="E259" s="1" t="s">
        <v>1011</v>
      </c>
      <c r="F259" s="1">
        <v>36.378223036797877</v>
      </c>
      <c r="G259" s="1">
        <v>2</v>
      </c>
      <c r="H259" s="3">
        <v>7</v>
      </c>
    </row>
    <row r="260" spans="1:8" x14ac:dyDescent="0.3">
      <c r="A260" s="2">
        <v>259</v>
      </c>
      <c r="B260" s="1" t="s">
        <v>266</v>
      </c>
      <c r="C260" s="1">
        <v>31</v>
      </c>
      <c r="D260" s="1" t="s">
        <v>1008</v>
      </c>
      <c r="E260" s="1" t="s">
        <v>1010</v>
      </c>
      <c r="F260" s="1">
        <v>33.190374173439423</v>
      </c>
      <c r="G260" s="1">
        <v>4</v>
      </c>
      <c r="H260" s="3">
        <v>4</v>
      </c>
    </row>
    <row r="261" spans="1:8" x14ac:dyDescent="0.3">
      <c r="A261" s="2">
        <v>260</v>
      </c>
      <c r="B261" s="1" t="s">
        <v>267</v>
      </c>
      <c r="C261" s="1">
        <v>56</v>
      </c>
      <c r="D261" s="1" t="s">
        <v>1009</v>
      </c>
      <c r="E261" s="1" t="s">
        <v>1013</v>
      </c>
      <c r="F261" s="1">
        <v>38.421534587814847</v>
      </c>
      <c r="G261" s="1">
        <v>0</v>
      </c>
      <c r="H261" s="3">
        <v>7</v>
      </c>
    </row>
    <row r="262" spans="1:8" x14ac:dyDescent="0.3">
      <c r="A262" s="2">
        <v>261</v>
      </c>
      <c r="B262" s="1" t="s">
        <v>268</v>
      </c>
      <c r="C262" s="1">
        <v>65</v>
      </c>
      <c r="D262" s="1" t="s">
        <v>1008</v>
      </c>
      <c r="E262" s="1" t="s">
        <v>1010</v>
      </c>
      <c r="F262" s="1">
        <v>31.72995197275268</v>
      </c>
      <c r="G262" s="1">
        <v>2</v>
      </c>
      <c r="H262" s="3">
        <v>7</v>
      </c>
    </row>
    <row r="263" spans="1:8" x14ac:dyDescent="0.3">
      <c r="A263" s="2">
        <v>262</v>
      </c>
      <c r="B263" s="1" t="s">
        <v>269</v>
      </c>
      <c r="C263" s="1">
        <v>60</v>
      </c>
      <c r="D263" s="1" t="s">
        <v>1009</v>
      </c>
      <c r="E263" s="1" t="s">
        <v>1012</v>
      </c>
      <c r="F263" s="1">
        <v>35.278849194844717</v>
      </c>
      <c r="G263" s="1">
        <v>5</v>
      </c>
      <c r="H263" s="3">
        <v>1</v>
      </c>
    </row>
    <row r="264" spans="1:8" x14ac:dyDescent="0.3">
      <c r="A264" s="2">
        <v>263</v>
      </c>
      <c r="B264" s="1" t="s">
        <v>270</v>
      </c>
      <c r="C264" s="1">
        <v>79</v>
      </c>
      <c r="D264" s="1" t="s">
        <v>1008</v>
      </c>
      <c r="E264" s="1" t="s">
        <v>1010</v>
      </c>
      <c r="F264" s="1">
        <v>39.645395128008708</v>
      </c>
      <c r="G264" s="1">
        <v>0</v>
      </c>
      <c r="H264" s="3">
        <v>3</v>
      </c>
    </row>
    <row r="265" spans="1:8" x14ac:dyDescent="0.3">
      <c r="A265" s="2">
        <v>264</v>
      </c>
      <c r="B265" s="1" t="s">
        <v>271</v>
      </c>
      <c r="C265" s="1">
        <v>1</v>
      </c>
      <c r="D265" s="1" t="s">
        <v>1009</v>
      </c>
      <c r="E265" s="1" t="s">
        <v>1013</v>
      </c>
      <c r="F265" s="1">
        <v>16.089708028969579</v>
      </c>
      <c r="G265" s="1">
        <v>3</v>
      </c>
      <c r="H265" s="3">
        <v>4</v>
      </c>
    </row>
    <row r="266" spans="1:8" x14ac:dyDescent="0.3">
      <c r="A266" s="2">
        <v>265</v>
      </c>
      <c r="B266" s="1" t="s">
        <v>272</v>
      </c>
      <c r="C266" s="1">
        <v>66</v>
      </c>
      <c r="D266" s="1" t="s">
        <v>1009</v>
      </c>
      <c r="E266" s="1" t="s">
        <v>1012</v>
      </c>
      <c r="F266" s="1">
        <v>17.34516532715611</v>
      </c>
      <c r="G266" s="1">
        <v>2</v>
      </c>
      <c r="H266" s="3">
        <v>3</v>
      </c>
    </row>
    <row r="267" spans="1:8" x14ac:dyDescent="0.3">
      <c r="A267" s="2">
        <v>266</v>
      </c>
      <c r="B267" s="1" t="s">
        <v>273</v>
      </c>
      <c r="C267" s="1">
        <v>25</v>
      </c>
      <c r="D267" s="1" t="s">
        <v>1008</v>
      </c>
      <c r="E267" s="1" t="s">
        <v>1012</v>
      </c>
      <c r="F267" s="1">
        <v>35.244981697722949</v>
      </c>
      <c r="G267" s="1">
        <v>2</v>
      </c>
      <c r="H267" s="3">
        <v>2</v>
      </c>
    </row>
    <row r="268" spans="1:8" x14ac:dyDescent="0.3">
      <c r="A268" s="2">
        <v>267</v>
      </c>
      <c r="B268" s="1" t="s">
        <v>274</v>
      </c>
      <c r="C268" s="1">
        <v>47</v>
      </c>
      <c r="D268" s="1" t="s">
        <v>1008</v>
      </c>
      <c r="E268" s="1" t="s">
        <v>1010</v>
      </c>
      <c r="F268" s="1">
        <v>34.875484150422388</v>
      </c>
      <c r="G268" s="1">
        <v>3</v>
      </c>
      <c r="H268" s="3">
        <v>10</v>
      </c>
    </row>
    <row r="269" spans="1:8" x14ac:dyDescent="0.3">
      <c r="A269" s="2">
        <v>268</v>
      </c>
      <c r="B269" s="1" t="s">
        <v>275</v>
      </c>
      <c r="C269" s="1">
        <v>62</v>
      </c>
      <c r="D269" s="1" t="s">
        <v>1008</v>
      </c>
      <c r="E269" s="1" t="s">
        <v>1013</v>
      </c>
      <c r="F269" s="1">
        <v>36.19486800036384</v>
      </c>
      <c r="G269" s="1">
        <v>4</v>
      </c>
      <c r="H269" s="3">
        <v>5</v>
      </c>
    </row>
    <row r="270" spans="1:8" x14ac:dyDescent="0.3">
      <c r="A270" s="2">
        <v>269</v>
      </c>
      <c r="B270" s="1" t="s">
        <v>276</v>
      </c>
      <c r="C270" s="1">
        <v>48</v>
      </c>
      <c r="D270" s="1" t="s">
        <v>1009</v>
      </c>
      <c r="E270" s="1" t="s">
        <v>1012</v>
      </c>
      <c r="F270" s="1">
        <v>18.048584655194471</v>
      </c>
      <c r="G270" s="1">
        <v>5</v>
      </c>
      <c r="H270" s="3">
        <v>10</v>
      </c>
    </row>
    <row r="271" spans="1:8" x14ac:dyDescent="0.3">
      <c r="A271" s="2">
        <v>270</v>
      </c>
      <c r="B271" s="1" t="s">
        <v>277</v>
      </c>
      <c r="C271" s="1">
        <v>43</v>
      </c>
      <c r="D271" s="1" t="s">
        <v>1009</v>
      </c>
      <c r="E271" s="1" t="s">
        <v>1012</v>
      </c>
      <c r="F271" s="1">
        <v>22.176108107252031</v>
      </c>
      <c r="G271" s="1">
        <v>5</v>
      </c>
      <c r="H271" s="3">
        <v>2</v>
      </c>
    </row>
    <row r="272" spans="1:8" x14ac:dyDescent="0.3">
      <c r="A272" s="2">
        <v>271</v>
      </c>
      <c r="B272" s="1" t="s">
        <v>278</v>
      </c>
      <c r="C272" s="1">
        <v>18</v>
      </c>
      <c r="D272" s="1" t="s">
        <v>1009</v>
      </c>
      <c r="E272" s="1" t="s">
        <v>1012</v>
      </c>
      <c r="F272" s="1">
        <v>19.879727341182068</v>
      </c>
      <c r="G272" s="1">
        <v>2</v>
      </c>
      <c r="H272" s="3">
        <v>7</v>
      </c>
    </row>
    <row r="273" spans="1:8" x14ac:dyDescent="0.3">
      <c r="A273" s="2">
        <v>272</v>
      </c>
      <c r="B273" s="1" t="s">
        <v>279</v>
      </c>
      <c r="C273" s="1">
        <v>2</v>
      </c>
      <c r="D273" s="1" t="s">
        <v>1009</v>
      </c>
      <c r="E273" s="1" t="s">
        <v>1011</v>
      </c>
      <c r="F273" s="1">
        <v>38.856881831329943</v>
      </c>
      <c r="G273" s="1">
        <v>4</v>
      </c>
      <c r="H273" s="3">
        <v>7</v>
      </c>
    </row>
    <row r="274" spans="1:8" x14ac:dyDescent="0.3">
      <c r="A274" s="2">
        <v>273</v>
      </c>
      <c r="B274" s="1" t="s">
        <v>280</v>
      </c>
      <c r="C274" s="1">
        <v>1</v>
      </c>
      <c r="D274" s="1" t="s">
        <v>1009</v>
      </c>
      <c r="E274" s="1" t="s">
        <v>1012</v>
      </c>
      <c r="F274" s="1">
        <v>23.95786528312766</v>
      </c>
      <c r="G274" s="1">
        <v>0</v>
      </c>
      <c r="H274" s="3">
        <v>5</v>
      </c>
    </row>
    <row r="275" spans="1:8" x14ac:dyDescent="0.3">
      <c r="A275" s="2">
        <v>274</v>
      </c>
      <c r="B275" s="1" t="s">
        <v>281</v>
      </c>
      <c r="C275" s="1">
        <v>88</v>
      </c>
      <c r="D275" s="1" t="s">
        <v>1009</v>
      </c>
      <c r="E275" s="1" t="s">
        <v>1013</v>
      </c>
      <c r="F275" s="1">
        <v>36.601811693667329</v>
      </c>
      <c r="G275" s="1">
        <v>3</v>
      </c>
      <c r="H275" s="3">
        <v>5</v>
      </c>
    </row>
    <row r="276" spans="1:8" x14ac:dyDescent="0.3">
      <c r="A276" s="2">
        <v>275</v>
      </c>
      <c r="B276" s="1" t="s">
        <v>282</v>
      </c>
      <c r="C276" s="1">
        <v>21</v>
      </c>
      <c r="D276" s="1" t="s">
        <v>1009</v>
      </c>
      <c r="E276" s="1" t="s">
        <v>1011</v>
      </c>
      <c r="F276" s="1">
        <v>22.683664409667522</v>
      </c>
      <c r="G276" s="1">
        <v>1</v>
      </c>
      <c r="H276" s="3">
        <v>3</v>
      </c>
    </row>
    <row r="277" spans="1:8" x14ac:dyDescent="0.3">
      <c r="A277" s="2">
        <v>276</v>
      </c>
      <c r="B277" s="1" t="s">
        <v>283</v>
      </c>
      <c r="C277" s="1">
        <v>47</v>
      </c>
      <c r="D277" s="1" t="s">
        <v>1009</v>
      </c>
      <c r="E277" s="1" t="s">
        <v>1011</v>
      </c>
      <c r="F277" s="1">
        <v>21.428537452647021</v>
      </c>
      <c r="G277" s="1">
        <v>2</v>
      </c>
      <c r="H277" s="3">
        <v>8</v>
      </c>
    </row>
    <row r="278" spans="1:8" x14ac:dyDescent="0.3">
      <c r="A278" s="2">
        <v>277</v>
      </c>
      <c r="B278" s="1" t="s">
        <v>284</v>
      </c>
      <c r="C278" s="1">
        <v>76</v>
      </c>
      <c r="D278" s="1" t="s">
        <v>1008</v>
      </c>
      <c r="E278" s="1" t="s">
        <v>1011</v>
      </c>
      <c r="F278" s="1">
        <v>21.43822152830424</v>
      </c>
      <c r="G278" s="1">
        <v>1</v>
      </c>
      <c r="H278" s="3">
        <v>2</v>
      </c>
    </row>
    <row r="279" spans="1:8" x14ac:dyDescent="0.3">
      <c r="A279" s="2">
        <v>278</v>
      </c>
      <c r="B279" s="1" t="s">
        <v>285</v>
      </c>
      <c r="C279" s="1">
        <v>25</v>
      </c>
      <c r="D279" s="1" t="s">
        <v>1008</v>
      </c>
      <c r="E279" s="1" t="s">
        <v>1010</v>
      </c>
      <c r="F279" s="1">
        <v>16.59015142775943</v>
      </c>
      <c r="G279" s="1">
        <v>5</v>
      </c>
      <c r="H279" s="3">
        <v>2</v>
      </c>
    </row>
    <row r="280" spans="1:8" x14ac:dyDescent="0.3">
      <c r="A280" s="2">
        <v>279</v>
      </c>
      <c r="B280" s="1" t="s">
        <v>286</v>
      </c>
      <c r="C280" s="1">
        <v>53</v>
      </c>
      <c r="D280" s="1" t="s">
        <v>1008</v>
      </c>
      <c r="E280" s="1" t="s">
        <v>1011</v>
      </c>
      <c r="F280" s="1">
        <v>24.094103343520931</v>
      </c>
      <c r="G280" s="1">
        <v>3</v>
      </c>
      <c r="H280" s="3">
        <v>6</v>
      </c>
    </row>
    <row r="281" spans="1:8" x14ac:dyDescent="0.3">
      <c r="A281" s="2">
        <v>280</v>
      </c>
      <c r="B281" s="1" t="s">
        <v>287</v>
      </c>
      <c r="C281" s="1">
        <v>87</v>
      </c>
      <c r="D281" s="1" t="s">
        <v>1008</v>
      </c>
      <c r="E281" s="1" t="s">
        <v>1010</v>
      </c>
      <c r="F281" s="1">
        <v>23.58862941335726</v>
      </c>
      <c r="G281" s="1">
        <v>3</v>
      </c>
      <c r="H281" s="3">
        <v>8</v>
      </c>
    </row>
    <row r="282" spans="1:8" x14ac:dyDescent="0.3">
      <c r="A282" s="2">
        <v>281</v>
      </c>
      <c r="B282" s="1" t="s">
        <v>288</v>
      </c>
      <c r="C282" s="1">
        <v>26</v>
      </c>
      <c r="D282" s="1" t="s">
        <v>1008</v>
      </c>
      <c r="E282" s="1" t="s">
        <v>1012</v>
      </c>
      <c r="F282" s="1">
        <v>18.16680439376222</v>
      </c>
      <c r="G282" s="1">
        <v>3</v>
      </c>
      <c r="H282" s="3">
        <v>10</v>
      </c>
    </row>
    <row r="283" spans="1:8" x14ac:dyDescent="0.3">
      <c r="A283" s="2">
        <v>282</v>
      </c>
      <c r="B283" s="1" t="s">
        <v>289</v>
      </c>
      <c r="C283" s="1">
        <v>34</v>
      </c>
      <c r="D283" s="1" t="s">
        <v>1008</v>
      </c>
      <c r="E283" s="1" t="s">
        <v>1012</v>
      </c>
      <c r="F283" s="1">
        <v>32.074809025649493</v>
      </c>
      <c r="G283" s="1">
        <v>1</v>
      </c>
      <c r="H283" s="3">
        <v>9</v>
      </c>
    </row>
    <row r="284" spans="1:8" x14ac:dyDescent="0.3">
      <c r="A284" s="2">
        <v>283</v>
      </c>
      <c r="B284" s="1" t="s">
        <v>290</v>
      </c>
      <c r="C284" s="1">
        <v>58</v>
      </c>
      <c r="D284" s="1" t="s">
        <v>1009</v>
      </c>
      <c r="E284" s="1" t="s">
        <v>1010</v>
      </c>
      <c r="F284" s="1">
        <v>36.981831549900953</v>
      </c>
      <c r="G284" s="1">
        <v>5</v>
      </c>
      <c r="H284" s="3">
        <v>9</v>
      </c>
    </row>
    <row r="285" spans="1:8" x14ac:dyDescent="0.3">
      <c r="A285" s="2">
        <v>284</v>
      </c>
      <c r="B285" s="1" t="s">
        <v>291</v>
      </c>
      <c r="C285" s="1">
        <v>38</v>
      </c>
      <c r="D285" s="1" t="s">
        <v>1009</v>
      </c>
      <c r="E285" s="1" t="s">
        <v>1012</v>
      </c>
      <c r="F285" s="1">
        <v>21.07295432447469</v>
      </c>
      <c r="G285" s="1">
        <v>3</v>
      </c>
      <c r="H285" s="3">
        <v>9</v>
      </c>
    </row>
    <row r="286" spans="1:8" x14ac:dyDescent="0.3">
      <c r="A286" s="2">
        <v>285</v>
      </c>
      <c r="B286" s="1" t="s">
        <v>292</v>
      </c>
      <c r="C286" s="1">
        <v>48</v>
      </c>
      <c r="D286" s="1" t="s">
        <v>1009</v>
      </c>
      <c r="E286" s="1" t="s">
        <v>1012</v>
      </c>
      <c r="F286" s="1">
        <v>23.800746287840841</v>
      </c>
      <c r="G286" s="1">
        <v>5</v>
      </c>
      <c r="H286" s="3">
        <v>10</v>
      </c>
    </row>
    <row r="287" spans="1:8" x14ac:dyDescent="0.3">
      <c r="A287" s="2">
        <v>286</v>
      </c>
      <c r="B287" s="1" t="s">
        <v>293</v>
      </c>
      <c r="C287" s="1">
        <v>84</v>
      </c>
      <c r="D287" s="1" t="s">
        <v>1009</v>
      </c>
      <c r="E287" s="1" t="s">
        <v>1010</v>
      </c>
      <c r="F287" s="1">
        <v>19.846921635491331</v>
      </c>
      <c r="G287" s="1">
        <v>1</v>
      </c>
      <c r="H287" s="3">
        <v>4</v>
      </c>
    </row>
    <row r="288" spans="1:8" x14ac:dyDescent="0.3">
      <c r="A288" s="2">
        <v>287</v>
      </c>
      <c r="B288" s="1" t="s">
        <v>294</v>
      </c>
      <c r="C288" s="1">
        <v>66</v>
      </c>
      <c r="D288" s="1" t="s">
        <v>1008</v>
      </c>
      <c r="E288" s="1" t="s">
        <v>1011</v>
      </c>
      <c r="F288" s="1">
        <v>35.914085188841469</v>
      </c>
      <c r="G288" s="1">
        <v>1</v>
      </c>
      <c r="H288" s="3">
        <v>1</v>
      </c>
    </row>
    <row r="289" spans="1:8" x14ac:dyDescent="0.3">
      <c r="A289" s="2">
        <v>288</v>
      </c>
      <c r="B289" s="1" t="s">
        <v>295</v>
      </c>
      <c r="C289" s="1">
        <v>1</v>
      </c>
      <c r="D289" s="1" t="s">
        <v>1009</v>
      </c>
      <c r="E289" s="1" t="s">
        <v>1010</v>
      </c>
      <c r="F289" s="1">
        <v>24.128158446186809</v>
      </c>
      <c r="G289" s="1">
        <v>4</v>
      </c>
      <c r="H289" s="3">
        <v>9</v>
      </c>
    </row>
    <row r="290" spans="1:8" x14ac:dyDescent="0.3">
      <c r="A290" s="2">
        <v>289</v>
      </c>
      <c r="B290" s="1" t="s">
        <v>296</v>
      </c>
      <c r="C290" s="1">
        <v>38</v>
      </c>
      <c r="D290" s="1" t="s">
        <v>1008</v>
      </c>
      <c r="E290" s="1" t="s">
        <v>1010</v>
      </c>
      <c r="F290" s="1">
        <v>18.212596124095839</v>
      </c>
      <c r="G290" s="1">
        <v>2</v>
      </c>
      <c r="H290" s="3">
        <v>1</v>
      </c>
    </row>
    <row r="291" spans="1:8" x14ac:dyDescent="0.3">
      <c r="A291" s="2">
        <v>290</v>
      </c>
      <c r="B291" s="1" t="s">
        <v>297</v>
      </c>
      <c r="C291" s="1">
        <v>42</v>
      </c>
      <c r="D291" s="1" t="s">
        <v>1008</v>
      </c>
      <c r="E291" s="1" t="s">
        <v>1010</v>
      </c>
      <c r="F291" s="1">
        <v>39.693722938981139</v>
      </c>
      <c r="G291" s="1">
        <v>5</v>
      </c>
      <c r="H291" s="3">
        <v>1</v>
      </c>
    </row>
    <row r="292" spans="1:8" x14ac:dyDescent="0.3">
      <c r="A292" s="2">
        <v>291</v>
      </c>
      <c r="B292" s="1" t="s">
        <v>298</v>
      </c>
      <c r="C292" s="1">
        <v>85</v>
      </c>
      <c r="D292" s="1" t="s">
        <v>1008</v>
      </c>
      <c r="E292" s="1" t="s">
        <v>1013</v>
      </c>
      <c r="F292" s="1">
        <v>30.936294885003178</v>
      </c>
      <c r="G292" s="1">
        <v>3</v>
      </c>
      <c r="H292" s="3">
        <v>1</v>
      </c>
    </row>
    <row r="293" spans="1:8" x14ac:dyDescent="0.3">
      <c r="A293" s="2">
        <v>292</v>
      </c>
      <c r="B293" s="1" t="s">
        <v>299</v>
      </c>
      <c r="C293" s="1">
        <v>9</v>
      </c>
      <c r="D293" s="1" t="s">
        <v>1008</v>
      </c>
      <c r="E293" s="1" t="s">
        <v>1013</v>
      </c>
      <c r="F293" s="1">
        <v>16.439248318658091</v>
      </c>
      <c r="G293" s="1">
        <v>3</v>
      </c>
      <c r="H293" s="3">
        <v>10</v>
      </c>
    </row>
    <row r="294" spans="1:8" x14ac:dyDescent="0.3">
      <c r="A294" s="2">
        <v>293</v>
      </c>
      <c r="B294" s="1" t="s">
        <v>300</v>
      </c>
      <c r="C294" s="1">
        <v>28</v>
      </c>
      <c r="D294" s="1" t="s">
        <v>1009</v>
      </c>
      <c r="E294" s="1" t="s">
        <v>1012</v>
      </c>
      <c r="F294" s="1">
        <v>28.84073866979012</v>
      </c>
      <c r="G294" s="1">
        <v>5</v>
      </c>
      <c r="H294" s="3">
        <v>2</v>
      </c>
    </row>
    <row r="295" spans="1:8" x14ac:dyDescent="0.3">
      <c r="A295" s="2">
        <v>294</v>
      </c>
      <c r="B295" s="1" t="s">
        <v>301</v>
      </c>
      <c r="C295" s="1">
        <v>61</v>
      </c>
      <c r="D295" s="1" t="s">
        <v>1008</v>
      </c>
      <c r="E295" s="1" t="s">
        <v>1010</v>
      </c>
      <c r="F295" s="1">
        <v>15.64045742937782</v>
      </c>
      <c r="G295" s="1">
        <v>0</v>
      </c>
      <c r="H295" s="3">
        <v>7</v>
      </c>
    </row>
    <row r="296" spans="1:8" x14ac:dyDescent="0.3">
      <c r="A296" s="2">
        <v>295</v>
      </c>
      <c r="B296" s="1" t="s">
        <v>302</v>
      </c>
      <c r="C296" s="1">
        <v>12</v>
      </c>
      <c r="D296" s="1" t="s">
        <v>1008</v>
      </c>
      <c r="E296" s="1" t="s">
        <v>1010</v>
      </c>
      <c r="F296" s="1">
        <v>38.983513435964042</v>
      </c>
      <c r="G296" s="1">
        <v>0</v>
      </c>
      <c r="H296" s="3">
        <v>7</v>
      </c>
    </row>
    <row r="297" spans="1:8" x14ac:dyDescent="0.3">
      <c r="A297" s="2">
        <v>296</v>
      </c>
      <c r="B297" s="1" t="s">
        <v>303</v>
      </c>
      <c r="C297" s="1">
        <v>67</v>
      </c>
      <c r="D297" s="1" t="s">
        <v>1009</v>
      </c>
      <c r="E297" s="1" t="s">
        <v>1012</v>
      </c>
      <c r="F297" s="1">
        <v>15.16386249090713</v>
      </c>
      <c r="G297" s="1">
        <v>3</v>
      </c>
      <c r="H297" s="3">
        <v>10</v>
      </c>
    </row>
    <row r="298" spans="1:8" x14ac:dyDescent="0.3">
      <c r="A298" s="2">
        <v>297</v>
      </c>
      <c r="B298" s="1" t="s">
        <v>304</v>
      </c>
      <c r="C298" s="1">
        <v>53</v>
      </c>
      <c r="D298" s="1" t="s">
        <v>1008</v>
      </c>
      <c r="E298" s="1" t="s">
        <v>1010</v>
      </c>
      <c r="F298" s="1">
        <v>21.215441874381739</v>
      </c>
      <c r="G298" s="1">
        <v>2</v>
      </c>
      <c r="H298" s="3">
        <v>1</v>
      </c>
    </row>
    <row r="299" spans="1:8" x14ac:dyDescent="0.3">
      <c r="A299" s="2">
        <v>298</v>
      </c>
      <c r="B299" s="1" t="s">
        <v>305</v>
      </c>
      <c r="C299" s="1">
        <v>37</v>
      </c>
      <c r="D299" s="1" t="s">
        <v>1009</v>
      </c>
      <c r="E299" s="1" t="s">
        <v>1012</v>
      </c>
      <c r="F299" s="1">
        <v>30.26236464953066</v>
      </c>
      <c r="G299" s="1">
        <v>1</v>
      </c>
      <c r="H299" s="3">
        <v>9</v>
      </c>
    </row>
    <row r="300" spans="1:8" x14ac:dyDescent="0.3">
      <c r="A300" s="2">
        <v>299</v>
      </c>
      <c r="B300" s="1" t="s">
        <v>306</v>
      </c>
      <c r="C300" s="1">
        <v>61</v>
      </c>
      <c r="D300" s="1" t="s">
        <v>1009</v>
      </c>
      <c r="E300" s="1" t="s">
        <v>1011</v>
      </c>
      <c r="F300" s="1">
        <v>39.707010554387971</v>
      </c>
      <c r="G300" s="1">
        <v>3</v>
      </c>
      <c r="H300" s="3">
        <v>7</v>
      </c>
    </row>
    <row r="301" spans="1:8" x14ac:dyDescent="0.3">
      <c r="A301" s="2">
        <v>300</v>
      </c>
      <c r="B301" s="1" t="s">
        <v>307</v>
      </c>
      <c r="C301" s="1">
        <v>29</v>
      </c>
      <c r="D301" s="1" t="s">
        <v>1008</v>
      </c>
      <c r="E301" s="1" t="s">
        <v>1012</v>
      </c>
      <c r="F301" s="1">
        <v>36.223746820051652</v>
      </c>
      <c r="G301" s="1">
        <v>0</v>
      </c>
      <c r="H301" s="3">
        <v>4</v>
      </c>
    </row>
    <row r="302" spans="1:8" x14ac:dyDescent="0.3">
      <c r="A302" s="2">
        <v>301</v>
      </c>
      <c r="B302" s="1" t="s">
        <v>308</v>
      </c>
      <c r="C302" s="1">
        <v>20</v>
      </c>
      <c r="D302" s="1" t="s">
        <v>1008</v>
      </c>
      <c r="E302" s="1" t="s">
        <v>1011</v>
      </c>
      <c r="F302" s="1">
        <v>27.372008686683149</v>
      </c>
      <c r="G302" s="1">
        <v>4</v>
      </c>
      <c r="H302" s="3">
        <v>2</v>
      </c>
    </row>
    <row r="303" spans="1:8" x14ac:dyDescent="0.3">
      <c r="A303" s="2">
        <v>302</v>
      </c>
      <c r="B303" s="1" t="s">
        <v>309</v>
      </c>
      <c r="C303" s="1">
        <v>89</v>
      </c>
      <c r="D303" s="1" t="s">
        <v>1009</v>
      </c>
      <c r="E303" s="1" t="s">
        <v>1010</v>
      </c>
      <c r="F303" s="1">
        <v>22.563342270396319</v>
      </c>
      <c r="G303" s="1">
        <v>4</v>
      </c>
      <c r="H303" s="3">
        <v>10</v>
      </c>
    </row>
    <row r="304" spans="1:8" x14ac:dyDescent="0.3">
      <c r="A304" s="2">
        <v>303</v>
      </c>
      <c r="B304" s="1" t="s">
        <v>310</v>
      </c>
      <c r="C304" s="1">
        <v>29</v>
      </c>
      <c r="D304" s="1" t="s">
        <v>1008</v>
      </c>
      <c r="E304" s="1" t="s">
        <v>1012</v>
      </c>
      <c r="F304" s="1">
        <v>16.761435327295331</v>
      </c>
      <c r="G304" s="1">
        <v>4</v>
      </c>
      <c r="H304" s="3">
        <v>2</v>
      </c>
    </row>
    <row r="305" spans="1:8" x14ac:dyDescent="0.3">
      <c r="A305" s="2">
        <v>304</v>
      </c>
      <c r="B305" s="1" t="s">
        <v>311</v>
      </c>
      <c r="C305" s="1">
        <v>32</v>
      </c>
      <c r="D305" s="1" t="s">
        <v>1009</v>
      </c>
      <c r="E305" s="1" t="s">
        <v>1012</v>
      </c>
      <c r="F305" s="1">
        <v>28.237253285089611</v>
      </c>
      <c r="G305" s="1">
        <v>5</v>
      </c>
      <c r="H305" s="3">
        <v>4</v>
      </c>
    </row>
    <row r="306" spans="1:8" x14ac:dyDescent="0.3">
      <c r="A306" s="2">
        <v>305</v>
      </c>
      <c r="B306" s="1" t="s">
        <v>312</v>
      </c>
      <c r="C306" s="1">
        <v>66</v>
      </c>
      <c r="D306" s="1" t="s">
        <v>1009</v>
      </c>
      <c r="E306" s="1" t="s">
        <v>1013</v>
      </c>
      <c r="F306" s="1">
        <v>36.344379370620302</v>
      </c>
      <c r="G306" s="1">
        <v>2</v>
      </c>
      <c r="H306" s="3">
        <v>8</v>
      </c>
    </row>
    <row r="307" spans="1:8" x14ac:dyDescent="0.3">
      <c r="A307" s="2">
        <v>306</v>
      </c>
      <c r="B307" s="1" t="s">
        <v>313</v>
      </c>
      <c r="C307" s="1">
        <v>89</v>
      </c>
      <c r="D307" s="1" t="s">
        <v>1008</v>
      </c>
      <c r="E307" s="1" t="s">
        <v>1012</v>
      </c>
      <c r="F307" s="1">
        <v>32.43338682285647</v>
      </c>
      <c r="G307" s="1">
        <v>0</v>
      </c>
      <c r="H307" s="3">
        <v>4</v>
      </c>
    </row>
    <row r="308" spans="1:8" x14ac:dyDescent="0.3">
      <c r="A308" s="2">
        <v>307</v>
      </c>
      <c r="B308" s="1" t="s">
        <v>314</v>
      </c>
      <c r="C308" s="1">
        <v>60</v>
      </c>
      <c r="D308" s="1" t="s">
        <v>1008</v>
      </c>
      <c r="E308" s="1" t="s">
        <v>1011</v>
      </c>
      <c r="F308" s="1">
        <v>17.684201823226839</v>
      </c>
      <c r="G308" s="1">
        <v>1</v>
      </c>
      <c r="H308" s="3">
        <v>9</v>
      </c>
    </row>
    <row r="309" spans="1:8" x14ac:dyDescent="0.3">
      <c r="A309" s="2">
        <v>308</v>
      </c>
      <c r="B309" s="1" t="s">
        <v>315</v>
      </c>
      <c r="C309" s="1">
        <v>30</v>
      </c>
      <c r="D309" s="1" t="s">
        <v>1009</v>
      </c>
      <c r="E309" s="1" t="s">
        <v>1010</v>
      </c>
      <c r="F309" s="1">
        <v>27.56534146301464</v>
      </c>
      <c r="G309" s="1">
        <v>2</v>
      </c>
      <c r="H309" s="3">
        <v>9</v>
      </c>
    </row>
    <row r="310" spans="1:8" x14ac:dyDescent="0.3">
      <c r="A310" s="2">
        <v>309</v>
      </c>
      <c r="B310" s="1" t="s">
        <v>316</v>
      </c>
      <c r="C310" s="1">
        <v>90</v>
      </c>
      <c r="D310" s="1" t="s">
        <v>1008</v>
      </c>
      <c r="E310" s="1" t="s">
        <v>1013</v>
      </c>
      <c r="F310" s="1">
        <v>34.234959166581483</v>
      </c>
      <c r="G310" s="1">
        <v>1</v>
      </c>
      <c r="H310" s="3">
        <v>2</v>
      </c>
    </row>
    <row r="311" spans="1:8" x14ac:dyDescent="0.3">
      <c r="A311" s="2">
        <v>310</v>
      </c>
      <c r="B311" s="1" t="s">
        <v>317</v>
      </c>
      <c r="C311" s="1">
        <v>9</v>
      </c>
      <c r="D311" s="1" t="s">
        <v>1009</v>
      </c>
      <c r="E311" s="1" t="s">
        <v>1012</v>
      </c>
      <c r="F311" s="1">
        <v>20.69693533131537</v>
      </c>
      <c r="G311" s="1">
        <v>1</v>
      </c>
      <c r="H311" s="3">
        <v>2</v>
      </c>
    </row>
    <row r="312" spans="1:8" x14ac:dyDescent="0.3">
      <c r="A312" s="2">
        <v>311</v>
      </c>
      <c r="B312" s="1" t="s">
        <v>318</v>
      </c>
      <c r="C312" s="1">
        <v>82</v>
      </c>
      <c r="D312" s="1" t="s">
        <v>1008</v>
      </c>
      <c r="E312" s="1" t="s">
        <v>1011</v>
      </c>
      <c r="F312" s="1">
        <v>39.769603811668773</v>
      </c>
      <c r="G312" s="1">
        <v>3</v>
      </c>
      <c r="H312" s="3">
        <v>1</v>
      </c>
    </row>
    <row r="313" spans="1:8" x14ac:dyDescent="0.3">
      <c r="A313" s="2">
        <v>312</v>
      </c>
      <c r="B313" s="1" t="s">
        <v>319</v>
      </c>
      <c r="C313" s="1">
        <v>64</v>
      </c>
      <c r="D313" s="1" t="s">
        <v>1008</v>
      </c>
      <c r="E313" s="1" t="s">
        <v>1011</v>
      </c>
      <c r="F313" s="1">
        <v>33.035024049779658</v>
      </c>
      <c r="G313" s="1">
        <v>4</v>
      </c>
      <c r="H313" s="3">
        <v>9</v>
      </c>
    </row>
    <row r="314" spans="1:8" x14ac:dyDescent="0.3">
      <c r="A314" s="2">
        <v>313</v>
      </c>
      <c r="B314" s="1" t="s">
        <v>320</v>
      </c>
      <c r="C314" s="1">
        <v>7</v>
      </c>
      <c r="D314" s="1" t="s">
        <v>1009</v>
      </c>
      <c r="E314" s="1" t="s">
        <v>1013</v>
      </c>
      <c r="F314" s="1">
        <v>25.754977699329771</v>
      </c>
      <c r="G314" s="1">
        <v>2</v>
      </c>
      <c r="H314" s="3">
        <v>8</v>
      </c>
    </row>
    <row r="315" spans="1:8" x14ac:dyDescent="0.3">
      <c r="A315" s="2">
        <v>314</v>
      </c>
      <c r="B315" s="1" t="s">
        <v>321</v>
      </c>
      <c r="C315" s="1">
        <v>82</v>
      </c>
      <c r="D315" s="1" t="s">
        <v>1008</v>
      </c>
      <c r="E315" s="1" t="s">
        <v>1012</v>
      </c>
      <c r="F315" s="1">
        <v>29.121251670018371</v>
      </c>
      <c r="G315" s="1">
        <v>1</v>
      </c>
      <c r="H315" s="3">
        <v>8</v>
      </c>
    </row>
    <row r="316" spans="1:8" x14ac:dyDescent="0.3">
      <c r="A316" s="2">
        <v>315</v>
      </c>
      <c r="B316" s="1" t="s">
        <v>322</v>
      </c>
      <c r="C316" s="1">
        <v>69</v>
      </c>
      <c r="D316" s="1" t="s">
        <v>1009</v>
      </c>
      <c r="E316" s="1" t="s">
        <v>1013</v>
      </c>
      <c r="F316" s="1">
        <v>25.188617635112049</v>
      </c>
      <c r="G316" s="1">
        <v>4</v>
      </c>
      <c r="H316" s="3">
        <v>4</v>
      </c>
    </row>
    <row r="317" spans="1:8" x14ac:dyDescent="0.3">
      <c r="A317" s="2">
        <v>316</v>
      </c>
      <c r="B317" s="1" t="s">
        <v>323</v>
      </c>
      <c r="C317" s="1">
        <v>4</v>
      </c>
      <c r="D317" s="1" t="s">
        <v>1009</v>
      </c>
      <c r="E317" s="1" t="s">
        <v>1011</v>
      </c>
      <c r="F317" s="1">
        <v>32.294872758545097</v>
      </c>
      <c r="G317" s="1">
        <v>4</v>
      </c>
      <c r="H317" s="3">
        <v>8</v>
      </c>
    </row>
    <row r="318" spans="1:8" x14ac:dyDescent="0.3">
      <c r="A318" s="2">
        <v>317</v>
      </c>
      <c r="B318" s="1" t="s">
        <v>324</v>
      </c>
      <c r="C318" s="1">
        <v>70</v>
      </c>
      <c r="D318" s="1" t="s">
        <v>1009</v>
      </c>
      <c r="E318" s="1" t="s">
        <v>1013</v>
      </c>
      <c r="F318" s="1">
        <v>38.932432000533687</v>
      </c>
      <c r="G318" s="1">
        <v>3</v>
      </c>
      <c r="H318" s="3">
        <v>8</v>
      </c>
    </row>
    <row r="319" spans="1:8" x14ac:dyDescent="0.3">
      <c r="A319" s="2">
        <v>318</v>
      </c>
      <c r="B319" s="1" t="s">
        <v>325</v>
      </c>
      <c r="C319" s="1">
        <v>50</v>
      </c>
      <c r="D319" s="1" t="s">
        <v>1009</v>
      </c>
      <c r="E319" s="1" t="s">
        <v>1010</v>
      </c>
      <c r="F319" s="1">
        <v>26.740353073451129</v>
      </c>
      <c r="G319" s="1">
        <v>1</v>
      </c>
      <c r="H319" s="3">
        <v>10</v>
      </c>
    </row>
    <row r="320" spans="1:8" x14ac:dyDescent="0.3">
      <c r="A320" s="2">
        <v>319</v>
      </c>
      <c r="B320" s="1" t="s">
        <v>326</v>
      </c>
      <c r="C320" s="1">
        <v>27</v>
      </c>
      <c r="D320" s="1" t="s">
        <v>1008</v>
      </c>
      <c r="E320" s="1" t="s">
        <v>1010</v>
      </c>
      <c r="F320" s="1">
        <v>25.85012996673025</v>
      </c>
      <c r="G320" s="1">
        <v>3</v>
      </c>
      <c r="H320" s="3">
        <v>3</v>
      </c>
    </row>
    <row r="321" spans="1:8" x14ac:dyDescent="0.3">
      <c r="A321" s="2">
        <v>320</v>
      </c>
      <c r="B321" s="1" t="s">
        <v>327</v>
      </c>
      <c r="C321" s="1">
        <v>83</v>
      </c>
      <c r="D321" s="1" t="s">
        <v>1008</v>
      </c>
      <c r="E321" s="1" t="s">
        <v>1010</v>
      </c>
      <c r="F321" s="1">
        <v>19.112347499654661</v>
      </c>
      <c r="G321" s="1">
        <v>1</v>
      </c>
      <c r="H321" s="3">
        <v>10</v>
      </c>
    </row>
    <row r="322" spans="1:8" x14ac:dyDescent="0.3">
      <c r="A322" s="2">
        <v>321</v>
      </c>
      <c r="B322" s="1" t="s">
        <v>328</v>
      </c>
      <c r="C322" s="1">
        <v>84</v>
      </c>
      <c r="D322" s="1" t="s">
        <v>1009</v>
      </c>
      <c r="E322" s="1" t="s">
        <v>1011</v>
      </c>
      <c r="F322" s="1">
        <v>39.318685920702009</v>
      </c>
      <c r="G322" s="1">
        <v>4</v>
      </c>
      <c r="H322" s="3">
        <v>6</v>
      </c>
    </row>
    <row r="323" spans="1:8" x14ac:dyDescent="0.3">
      <c r="A323" s="2">
        <v>322</v>
      </c>
      <c r="B323" s="1" t="s">
        <v>329</v>
      </c>
      <c r="C323" s="1">
        <v>47</v>
      </c>
      <c r="D323" s="1" t="s">
        <v>1008</v>
      </c>
      <c r="E323" s="1" t="s">
        <v>1010</v>
      </c>
      <c r="F323" s="1">
        <v>17.921819042613979</v>
      </c>
      <c r="G323" s="1">
        <v>1</v>
      </c>
      <c r="H323" s="3">
        <v>4</v>
      </c>
    </row>
    <row r="324" spans="1:8" x14ac:dyDescent="0.3">
      <c r="A324" s="2">
        <v>323</v>
      </c>
      <c r="B324" s="1" t="s">
        <v>330</v>
      </c>
      <c r="C324" s="1">
        <v>31</v>
      </c>
      <c r="D324" s="1" t="s">
        <v>1008</v>
      </c>
      <c r="E324" s="1" t="s">
        <v>1011</v>
      </c>
      <c r="F324" s="1">
        <v>25.34637166054771</v>
      </c>
      <c r="G324" s="1">
        <v>5</v>
      </c>
      <c r="H324" s="3">
        <v>7</v>
      </c>
    </row>
    <row r="325" spans="1:8" x14ac:dyDescent="0.3">
      <c r="A325" s="2">
        <v>324</v>
      </c>
      <c r="B325" s="1" t="s">
        <v>331</v>
      </c>
      <c r="C325" s="1">
        <v>57</v>
      </c>
      <c r="D325" s="1" t="s">
        <v>1009</v>
      </c>
      <c r="E325" s="1" t="s">
        <v>1011</v>
      </c>
      <c r="F325" s="1">
        <v>33.573731001131577</v>
      </c>
      <c r="G325" s="1">
        <v>3</v>
      </c>
      <c r="H325" s="3">
        <v>9</v>
      </c>
    </row>
    <row r="326" spans="1:8" x14ac:dyDescent="0.3">
      <c r="A326" s="2">
        <v>325</v>
      </c>
      <c r="B326" s="1" t="s">
        <v>332</v>
      </c>
      <c r="C326" s="1">
        <v>48</v>
      </c>
      <c r="D326" s="1" t="s">
        <v>1009</v>
      </c>
      <c r="E326" s="1" t="s">
        <v>1012</v>
      </c>
      <c r="F326" s="1">
        <v>19.02834584427713</v>
      </c>
      <c r="G326" s="1">
        <v>3</v>
      </c>
      <c r="H326" s="3">
        <v>6</v>
      </c>
    </row>
    <row r="327" spans="1:8" x14ac:dyDescent="0.3">
      <c r="A327" s="2">
        <v>326</v>
      </c>
      <c r="B327" s="1" t="s">
        <v>333</v>
      </c>
      <c r="C327" s="1">
        <v>69</v>
      </c>
      <c r="D327" s="1" t="s">
        <v>1009</v>
      </c>
      <c r="E327" s="1" t="s">
        <v>1012</v>
      </c>
      <c r="F327" s="1">
        <v>35.036257251906619</v>
      </c>
      <c r="G327" s="1">
        <v>5</v>
      </c>
      <c r="H327" s="3">
        <v>9</v>
      </c>
    </row>
    <row r="328" spans="1:8" x14ac:dyDescent="0.3">
      <c r="A328" s="2">
        <v>327</v>
      </c>
      <c r="B328" s="1" t="s">
        <v>334</v>
      </c>
      <c r="C328" s="1">
        <v>14</v>
      </c>
      <c r="D328" s="1" t="s">
        <v>1009</v>
      </c>
      <c r="E328" s="1" t="s">
        <v>1011</v>
      </c>
      <c r="F328" s="1">
        <v>23.407183314884449</v>
      </c>
      <c r="G328" s="1">
        <v>2</v>
      </c>
      <c r="H328" s="3">
        <v>5</v>
      </c>
    </row>
    <row r="329" spans="1:8" x14ac:dyDescent="0.3">
      <c r="A329" s="2">
        <v>328</v>
      </c>
      <c r="B329" s="1" t="s">
        <v>335</v>
      </c>
      <c r="C329" s="1">
        <v>56</v>
      </c>
      <c r="D329" s="1" t="s">
        <v>1009</v>
      </c>
      <c r="E329" s="1" t="s">
        <v>1010</v>
      </c>
      <c r="F329" s="1">
        <v>21.361049442759271</v>
      </c>
      <c r="G329" s="1">
        <v>4</v>
      </c>
      <c r="H329" s="3">
        <v>3</v>
      </c>
    </row>
    <row r="330" spans="1:8" x14ac:dyDescent="0.3">
      <c r="A330" s="2">
        <v>329</v>
      </c>
      <c r="B330" s="1" t="s">
        <v>336</v>
      </c>
      <c r="C330" s="1">
        <v>24</v>
      </c>
      <c r="D330" s="1" t="s">
        <v>1009</v>
      </c>
      <c r="E330" s="1" t="s">
        <v>1012</v>
      </c>
      <c r="F330" s="1">
        <v>23.25219466829731</v>
      </c>
      <c r="G330" s="1">
        <v>0</v>
      </c>
      <c r="H330" s="3">
        <v>4</v>
      </c>
    </row>
    <row r="331" spans="1:8" x14ac:dyDescent="0.3">
      <c r="A331" s="2">
        <v>330</v>
      </c>
      <c r="B331" s="1" t="s">
        <v>337</v>
      </c>
      <c r="C331" s="1">
        <v>87</v>
      </c>
      <c r="D331" s="1" t="s">
        <v>1009</v>
      </c>
      <c r="E331" s="1" t="s">
        <v>1012</v>
      </c>
      <c r="F331" s="1">
        <v>20.161733834687471</v>
      </c>
      <c r="G331" s="1">
        <v>0</v>
      </c>
      <c r="H331" s="3">
        <v>6</v>
      </c>
    </row>
    <row r="332" spans="1:8" x14ac:dyDescent="0.3">
      <c r="A332" s="2">
        <v>331</v>
      </c>
      <c r="B332" s="1" t="s">
        <v>338</v>
      </c>
      <c r="C332" s="1">
        <v>14</v>
      </c>
      <c r="D332" s="1" t="s">
        <v>1009</v>
      </c>
      <c r="E332" s="1" t="s">
        <v>1010</v>
      </c>
      <c r="F332" s="1">
        <v>16.246115174307679</v>
      </c>
      <c r="G332" s="1">
        <v>3</v>
      </c>
      <c r="H332" s="3">
        <v>9</v>
      </c>
    </row>
    <row r="333" spans="1:8" x14ac:dyDescent="0.3">
      <c r="A333" s="2">
        <v>332</v>
      </c>
      <c r="B333" s="1" t="s">
        <v>339</v>
      </c>
      <c r="C333" s="1">
        <v>56</v>
      </c>
      <c r="D333" s="1" t="s">
        <v>1009</v>
      </c>
      <c r="E333" s="1" t="s">
        <v>1013</v>
      </c>
      <c r="F333" s="1">
        <v>21.348144335275201</v>
      </c>
      <c r="G333" s="1">
        <v>1</v>
      </c>
      <c r="H333" s="3">
        <v>6</v>
      </c>
    </row>
    <row r="334" spans="1:8" x14ac:dyDescent="0.3">
      <c r="A334" s="2">
        <v>333</v>
      </c>
      <c r="B334" s="1" t="s">
        <v>340</v>
      </c>
      <c r="C334" s="1">
        <v>68</v>
      </c>
      <c r="D334" s="1" t="s">
        <v>1008</v>
      </c>
      <c r="E334" s="1" t="s">
        <v>1012</v>
      </c>
      <c r="F334" s="1">
        <v>37.32434005468253</v>
      </c>
      <c r="G334" s="1">
        <v>5</v>
      </c>
      <c r="H334" s="3">
        <v>1</v>
      </c>
    </row>
    <row r="335" spans="1:8" x14ac:dyDescent="0.3">
      <c r="A335" s="2">
        <v>334</v>
      </c>
      <c r="B335" s="1" t="s">
        <v>341</v>
      </c>
      <c r="C335" s="1">
        <v>80</v>
      </c>
      <c r="D335" s="1" t="s">
        <v>1009</v>
      </c>
      <c r="E335" s="1" t="s">
        <v>1013</v>
      </c>
      <c r="F335" s="1">
        <v>32.645211707601327</v>
      </c>
      <c r="G335" s="1">
        <v>4</v>
      </c>
      <c r="H335" s="3">
        <v>10</v>
      </c>
    </row>
    <row r="336" spans="1:8" x14ac:dyDescent="0.3">
      <c r="A336" s="2">
        <v>335</v>
      </c>
      <c r="B336" s="1" t="s">
        <v>342</v>
      </c>
      <c r="C336" s="1">
        <v>50</v>
      </c>
      <c r="D336" s="1" t="s">
        <v>1008</v>
      </c>
      <c r="E336" s="1" t="s">
        <v>1012</v>
      </c>
      <c r="F336" s="1">
        <v>26.80274515798369</v>
      </c>
      <c r="G336" s="1">
        <v>0</v>
      </c>
      <c r="H336" s="3">
        <v>2</v>
      </c>
    </row>
    <row r="337" spans="1:8" x14ac:dyDescent="0.3">
      <c r="A337" s="2">
        <v>336</v>
      </c>
      <c r="B337" s="1" t="s">
        <v>343</v>
      </c>
      <c r="C337" s="1">
        <v>84</v>
      </c>
      <c r="D337" s="1" t="s">
        <v>1009</v>
      </c>
      <c r="E337" s="1" t="s">
        <v>1013</v>
      </c>
      <c r="F337" s="1">
        <v>17.357119120554</v>
      </c>
      <c r="G337" s="1">
        <v>1</v>
      </c>
      <c r="H337" s="3">
        <v>9</v>
      </c>
    </row>
    <row r="338" spans="1:8" x14ac:dyDescent="0.3">
      <c r="A338" s="2">
        <v>337</v>
      </c>
      <c r="B338" s="1" t="s">
        <v>344</v>
      </c>
      <c r="C338" s="1">
        <v>38</v>
      </c>
      <c r="D338" s="1" t="s">
        <v>1008</v>
      </c>
      <c r="E338" s="1" t="s">
        <v>1013</v>
      </c>
      <c r="F338" s="1">
        <v>36.378447492318358</v>
      </c>
      <c r="G338" s="1">
        <v>4</v>
      </c>
      <c r="H338" s="3">
        <v>3</v>
      </c>
    </row>
    <row r="339" spans="1:8" x14ac:dyDescent="0.3">
      <c r="A339" s="2">
        <v>338</v>
      </c>
      <c r="B339" s="1" t="s">
        <v>345</v>
      </c>
      <c r="C339" s="1">
        <v>7</v>
      </c>
      <c r="D339" s="1" t="s">
        <v>1008</v>
      </c>
      <c r="E339" s="1" t="s">
        <v>1010</v>
      </c>
      <c r="F339" s="1">
        <v>24.703374665446258</v>
      </c>
      <c r="G339" s="1">
        <v>2</v>
      </c>
      <c r="H339" s="3">
        <v>8</v>
      </c>
    </row>
    <row r="340" spans="1:8" x14ac:dyDescent="0.3">
      <c r="A340" s="2">
        <v>339</v>
      </c>
      <c r="B340" s="1" t="s">
        <v>346</v>
      </c>
      <c r="C340" s="1">
        <v>4</v>
      </c>
      <c r="D340" s="1" t="s">
        <v>1009</v>
      </c>
      <c r="E340" s="1" t="s">
        <v>1012</v>
      </c>
      <c r="F340" s="1">
        <v>27.578005553127539</v>
      </c>
      <c r="G340" s="1">
        <v>5</v>
      </c>
      <c r="H340" s="3">
        <v>9</v>
      </c>
    </row>
    <row r="341" spans="1:8" x14ac:dyDescent="0.3">
      <c r="A341" s="2">
        <v>340</v>
      </c>
      <c r="B341" s="1" t="s">
        <v>347</v>
      </c>
      <c r="C341" s="1">
        <v>11</v>
      </c>
      <c r="D341" s="1" t="s">
        <v>1009</v>
      </c>
      <c r="E341" s="1" t="s">
        <v>1013</v>
      </c>
      <c r="F341" s="1">
        <v>19.343535268744549</v>
      </c>
      <c r="G341" s="1">
        <v>5</v>
      </c>
      <c r="H341" s="3">
        <v>10</v>
      </c>
    </row>
    <row r="342" spans="1:8" x14ac:dyDescent="0.3">
      <c r="A342" s="2">
        <v>341</v>
      </c>
      <c r="B342" s="1" t="s">
        <v>348</v>
      </c>
      <c r="C342" s="1">
        <v>53</v>
      </c>
      <c r="D342" s="1" t="s">
        <v>1008</v>
      </c>
      <c r="E342" s="1" t="s">
        <v>1011</v>
      </c>
      <c r="F342" s="1">
        <v>25.831748992169679</v>
      </c>
      <c r="G342" s="1">
        <v>1</v>
      </c>
      <c r="H342" s="3">
        <v>7</v>
      </c>
    </row>
    <row r="343" spans="1:8" x14ac:dyDescent="0.3">
      <c r="A343" s="2">
        <v>342</v>
      </c>
      <c r="B343" s="1" t="s">
        <v>349</v>
      </c>
      <c r="C343" s="1">
        <v>58</v>
      </c>
      <c r="D343" s="1" t="s">
        <v>1009</v>
      </c>
      <c r="E343" s="1" t="s">
        <v>1013</v>
      </c>
      <c r="F343" s="1">
        <v>26.759047621285511</v>
      </c>
      <c r="G343" s="1">
        <v>0</v>
      </c>
      <c r="H343" s="3">
        <v>3</v>
      </c>
    </row>
    <row r="344" spans="1:8" x14ac:dyDescent="0.3">
      <c r="A344" s="2">
        <v>343</v>
      </c>
      <c r="B344" s="1" t="s">
        <v>350</v>
      </c>
      <c r="C344" s="1">
        <v>34</v>
      </c>
      <c r="D344" s="1" t="s">
        <v>1009</v>
      </c>
      <c r="E344" s="1" t="s">
        <v>1011</v>
      </c>
      <c r="F344" s="1">
        <v>19.382361649125681</v>
      </c>
      <c r="G344" s="1">
        <v>3</v>
      </c>
      <c r="H344" s="3">
        <v>7</v>
      </c>
    </row>
    <row r="345" spans="1:8" x14ac:dyDescent="0.3">
      <c r="A345" s="2">
        <v>344</v>
      </c>
      <c r="B345" s="1" t="s">
        <v>351</v>
      </c>
      <c r="C345" s="1">
        <v>75</v>
      </c>
      <c r="D345" s="1" t="s">
        <v>1009</v>
      </c>
      <c r="E345" s="1" t="s">
        <v>1010</v>
      </c>
      <c r="F345" s="1">
        <v>38.263646414612467</v>
      </c>
      <c r="G345" s="1">
        <v>5</v>
      </c>
      <c r="H345" s="3">
        <v>7</v>
      </c>
    </row>
    <row r="346" spans="1:8" x14ac:dyDescent="0.3">
      <c r="A346" s="2">
        <v>345</v>
      </c>
      <c r="B346" s="1" t="s">
        <v>352</v>
      </c>
      <c r="C346" s="1">
        <v>81</v>
      </c>
      <c r="D346" s="1" t="s">
        <v>1008</v>
      </c>
      <c r="E346" s="1" t="s">
        <v>1012</v>
      </c>
      <c r="F346" s="1">
        <v>34.873332733530383</v>
      </c>
      <c r="G346" s="1">
        <v>3</v>
      </c>
      <c r="H346" s="3">
        <v>4</v>
      </c>
    </row>
    <row r="347" spans="1:8" x14ac:dyDescent="0.3">
      <c r="A347" s="2">
        <v>346</v>
      </c>
      <c r="B347" s="1" t="s">
        <v>353</v>
      </c>
      <c r="C347" s="1">
        <v>30</v>
      </c>
      <c r="D347" s="1" t="s">
        <v>1008</v>
      </c>
      <c r="E347" s="1" t="s">
        <v>1010</v>
      </c>
      <c r="F347" s="1">
        <v>27.592342517091542</v>
      </c>
      <c r="G347" s="1">
        <v>3</v>
      </c>
      <c r="H347" s="3">
        <v>1</v>
      </c>
    </row>
    <row r="348" spans="1:8" x14ac:dyDescent="0.3">
      <c r="A348" s="2">
        <v>347</v>
      </c>
      <c r="B348" s="1" t="s">
        <v>354</v>
      </c>
      <c r="C348" s="1">
        <v>48</v>
      </c>
      <c r="D348" s="1" t="s">
        <v>1008</v>
      </c>
      <c r="E348" s="1" t="s">
        <v>1010</v>
      </c>
      <c r="F348" s="1">
        <v>31.480841911615929</v>
      </c>
      <c r="G348" s="1">
        <v>4</v>
      </c>
      <c r="H348" s="3">
        <v>6</v>
      </c>
    </row>
    <row r="349" spans="1:8" x14ac:dyDescent="0.3">
      <c r="A349" s="2">
        <v>348</v>
      </c>
      <c r="B349" s="1" t="s">
        <v>355</v>
      </c>
      <c r="C349" s="1">
        <v>2</v>
      </c>
      <c r="D349" s="1" t="s">
        <v>1008</v>
      </c>
      <c r="E349" s="1" t="s">
        <v>1011</v>
      </c>
      <c r="F349" s="1">
        <v>15.62443487896468</v>
      </c>
      <c r="G349" s="1">
        <v>0</v>
      </c>
      <c r="H349" s="3">
        <v>4</v>
      </c>
    </row>
    <row r="350" spans="1:8" x14ac:dyDescent="0.3">
      <c r="A350" s="2">
        <v>349</v>
      </c>
      <c r="B350" s="1" t="s">
        <v>356</v>
      </c>
      <c r="C350" s="1">
        <v>8</v>
      </c>
      <c r="D350" s="1" t="s">
        <v>1009</v>
      </c>
      <c r="E350" s="1" t="s">
        <v>1013</v>
      </c>
      <c r="F350" s="1">
        <v>39.754844726437433</v>
      </c>
      <c r="G350" s="1">
        <v>5</v>
      </c>
      <c r="H350" s="3">
        <v>6</v>
      </c>
    </row>
    <row r="351" spans="1:8" x14ac:dyDescent="0.3">
      <c r="A351" s="2">
        <v>350</v>
      </c>
      <c r="B351" s="1" t="s">
        <v>357</v>
      </c>
      <c r="C351" s="1">
        <v>42</v>
      </c>
      <c r="D351" s="1" t="s">
        <v>1008</v>
      </c>
      <c r="E351" s="1" t="s">
        <v>1010</v>
      </c>
      <c r="F351" s="1">
        <v>36.390468632345247</v>
      </c>
      <c r="G351" s="1">
        <v>5</v>
      </c>
      <c r="H351" s="3">
        <v>1</v>
      </c>
    </row>
    <row r="352" spans="1:8" x14ac:dyDescent="0.3">
      <c r="A352" s="2">
        <v>351</v>
      </c>
      <c r="B352" s="1" t="s">
        <v>358</v>
      </c>
      <c r="C352" s="1">
        <v>38</v>
      </c>
      <c r="D352" s="1" t="s">
        <v>1009</v>
      </c>
      <c r="E352" s="1" t="s">
        <v>1011</v>
      </c>
      <c r="F352" s="1">
        <v>33.474103171455567</v>
      </c>
      <c r="G352" s="1">
        <v>0</v>
      </c>
      <c r="H352" s="3">
        <v>8</v>
      </c>
    </row>
    <row r="353" spans="1:8" x14ac:dyDescent="0.3">
      <c r="A353" s="2">
        <v>352</v>
      </c>
      <c r="B353" s="1" t="s">
        <v>359</v>
      </c>
      <c r="C353" s="1">
        <v>54</v>
      </c>
      <c r="D353" s="1" t="s">
        <v>1008</v>
      </c>
      <c r="E353" s="1" t="s">
        <v>1012</v>
      </c>
      <c r="F353" s="1">
        <v>15.328441516355801</v>
      </c>
      <c r="G353" s="1">
        <v>4</v>
      </c>
      <c r="H353" s="3">
        <v>4</v>
      </c>
    </row>
    <row r="354" spans="1:8" x14ac:dyDescent="0.3">
      <c r="A354" s="2">
        <v>353</v>
      </c>
      <c r="B354" s="1" t="s">
        <v>360</v>
      </c>
      <c r="C354" s="1">
        <v>58</v>
      </c>
      <c r="D354" s="1" t="s">
        <v>1008</v>
      </c>
      <c r="E354" s="1" t="s">
        <v>1011</v>
      </c>
      <c r="F354" s="1">
        <v>37.664289981388919</v>
      </c>
      <c r="G354" s="1">
        <v>4</v>
      </c>
      <c r="H354" s="3">
        <v>2</v>
      </c>
    </row>
    <row r="355" spans="1:8" x14ac:dyDescent="0.3">
      <c r="A355" s="2">
        <v>354</v>
      </c>
      <c r="B355" s="1" t="s">
        <v>361</v>
      </c>
      <c r="C355" s="1">
        <v>25</v>
      </c>
      <c r="D355" s="1" t="s">
        <v>1009</v>
      </c>
      <c r="E355" s="1" t="s">
        <v>1012</v>
      </c>
      <c r="F355" s="1">
        <v>38.363119042158807</v>
      </c>
      <c r="G355" s="1">
        <v>1</v>
      </c>
      <c r="H355" s="3">
        <v>4</v>
      </c>
    </row>
    <row r="356" spans="1:8" x14ac:dyDescent="0.3">
      <c r="A356" s="2">
        <v>355</v>
      </c>
      <c r="B356" s="1" t="s">
        <v>362</v>
      </c>
      <c r="C356" s="1">
        <v>58</v>
      </c>
      <c r="D356" s="1" t="s">
        <v>1008</v>
      </c>
      <c r="E356" s="1" t="s">
        <v>1010</v>
      </c>
      <c r="F356" s="1">
        <v>19.715065667032899</v>
      </c>
      <c r="G356" s="1">
        <v>0</v>
      </c>
      <c r="H356" s="3">
        <v>5</v>
      </c>
    </row>
    <row r="357" spans="1:8" x14ac:dyDescent="0.3">
      <c r="A357" s="2">
        <v>356</v>
      </c>
      <c r="B357" s="1" t="s">
        <v>363</v>
      </c>
      <c r="C357" s="1">
        <v>27</v>
      </c>
      <c r="D357" s="1" t="s">
        <v>1009</v>
      </c>
      <c r="E357" s="1" t="s">
        <v>1011</v>
      </c>
      <c r="F357" s="1">
        <v>38.551013074484892</v>
      </c>
      <c r="G357" s="1">
        <v>3</v>
      </c>
      <c r="H357" s="3">
        <v>10</v>
      </c>
    </row>
    <row r="358" spans="1:8" x14ac:dyDescent="0.3">
      <c r="A358" s="2">
        <v>357</v>
      </c>
      <c r="B358" s="1" t="s">
        <v>364</v>
      </c>
      <c r="C358" s="1">
        <v>83</v>
      </c>
      <c r="D358" s="1" t="s">
        <v>1009</v>
      </c>
      <c r="E358" s="1" t="s">
        <v>1010</v>
      </c>
      <c r="F358" s="1">
        <v>26.079395289677318</v>
      </c>
      <c r="G358" s="1">
        <v>5</v>
      </c>
      <c r="H358" s="3">
        <v>9</v>
      </c>
    </row>
    <row r="359" spans="1:8" x14ac:dyDescent="0.3">
      <c r="A359" s="2">
        <v>358</v>
      </c>
      <c r="B359" s="1" t="s">
        <v>365</v>
      </c>
      <c r="C359" s="1">
        <v>35</v>
      </c>
      <c r="D359" s="1" t="s">
        <v>1009</v>
      </c>
      <c r="E359" s="1" t="s">
        <v>1012</v>
      </c>
      <c r="F359" s="1">
        <v>39.721963983201313</v>
      </c>
      <c r="G359" s="1">
        <v>1</v>
      </c>
      <c r="H359" s="3">
        <v>9</v>
      </c>
    </row>
    <row r="360" spans="1:8" x14ac:dyDescent="0.3">
      <c r="A360" s="2">
        <v>359</v>
      </c>
      <c r="B360" s="1" t="s">
        <v>366</v>
      </c>
      <c r="C360" s="1">
        <v>53</v>
      </c>
      <c r="D360" s="1" t="s">
        <v>1009</v>
      </c>
      <c r="E360" s="1" t="s">
        <v>1010</v>
      </c>
      <c r="F360" s="1">
        <v>23.273968405970511</v>
      </c>
      <c r="G360" s="1">
        <v>2</v>
      </c>
      <c r="H360" s="3">
        <v>6</v>
      </c>
    </row>
    <row r="361" spans="1:8" x14ac:dyDescent="0.3">
      <c r="A361" s="2">
        <v>360</v>
      </c>
      <c r="B361" s="1" t="s">
        <v>367</v>
      </c>
      <c r="C361" s="1">
        <v>75</v>
      </c>
      <c r="D361" s="1" t="s">
        <v>1009</v>
      </c>
      <c r="E361" s="1" t="s">
        <v>1011</v>
      </c>
      <c r="F361" s="1">
        <v>34.62041377554111</v>
      </c>
      <c r="G361" s="1">
        <v>5</v>
      </c>
      <c r="H361" s="3">
        <v>2</v>
      </c>
    </row>
    <row r="362" spans="1:8" x14ac:dyDescent="0.3">
      <c r="A362" s="2">
        <v>361</v>
      </c>
      <c r="B362" s="1" t="s">
        <v>368</v>
      </c>
      <c r="C362" s="1">
        <v>31</v>
      </c>
      <c r="D362" s="1" t="s">
        <v>1009</v>
      </c>
      <c r="E362" s="1" t="s">
        <v>1010</v>
      </c>
      <c r="F362" s="1">
        <v>32.223212905032881</v>
      </c>
      <c r="G362" s="1">
        <v>3</v>
      </c>
      <c r="H362" s="3">
        <v>2</v>
      </c>
    </row>
    <row r="363" spans="1:8" x14ac:dyDescent="0.3">
      <c r="A363" s="2">
        <v>362</v>
      </c>
      <c r="B363" s="1" t="s">
        <v>369</v>
      </c>
      <c r="C363" s="1">
        <v>76</v>
      </c>
      <c r="D363" s="1" t="s">
        <v>1008</v>
      </c>
      <c r="E363" s="1" t="s">
        <v>1012</v>
      </c>
      <c r="F363" s="1">
        <v>35.493631978452058</v>
      </c>
      <c r="G363" s="1">
        <v>0</v>
      </c>
      <c r="H363" s="3">
        <v>7</v>
      </c>
    </row>
    <row r="364" spans="1:8" x14ac:dyDescent="0.3">
      <c r="A364" s="2">
        <v>363</v>
      </c>
      <c r="B364" s="1" t="s">
        <v>370</v>
      </c>
      <c r="C364" s="1">
        <v>1</v>
      </c>
      <c r="D364" s="1" t="s">
        <v>1009</v>
      </c>
      <c r="E364" s="1" t="s">
        <v>1012</v>
      </c>
      <c r="F364" s="1">
        <v>35.847090539059138</v>
      </c>
      <c r="G364" s="1">
        <v>4</v>
      </c>
      <c r="H364" s="3">
        <v>3</v>
      </c>
    </row>
    <row r="365" spans="1:8" x14ac:dyDescent="0.3">
      <c r="A365" s="2">
        <v>364</v>
      </c>
      <c r="B365" s="1" t="s">
        <v>371</v>
      </c>
      <c r="C365" s="1">
        <v>8</v>
      </c>
      <c r="D365" s="1" t="s">
        <v>1009</v>
      </c>
      <c r="E365" s="1" t="s">
        <v>1012</v>
      </c>
      <c r="F365" s="1">
        <v>20.64588650163358</v>
      </c>
      <c r="G365" s="1">
        <v>1</v>
      </c>
      <c r="H365" s="3">
        <v>8</v>
      </c>
    </row>
    <row r="366" spans="1:8" x14ac:dyDescent="0.3">
      <c r="A366" s="2">
        <v>365</v>
      </c>
      <c r="B366" s="1" t="s">
        <v>372</v>
      </c>
      <c r="C366" s="1">
        <v>6</v>
      </c>
      <c r="D366" s="1" t="s">
        <v>1008</v>
      </c>
      <c r="E366" s="1" t="s">
        <v>1011</v>
      </c>
      <c r="F366" s="1">
        <v>33.600542541421838</v>
      </c>
      <c r="G366" s="1">
        <v>0</v>
      </c>
      <c r="H366" s="3">
        <v>4</v>
      </c>
    </row>
    <row r="367" spans="1:8" x14ac:dyDescent="0.3">
      <c r="A367" s="2">
        <v>366</v>
      </c>
      <c r="B367" s="1" t="s">
        <v>373</v>
      </c>
      <c r="C367" s="1">
        <v>49</v>
      </c>
      <c r="D367" s="1" t="s">
        <v>1009</v>
      </c>
      <c r="E367" s="1" t="s">
        <v>1010</v>
      </c>
      <c r="F367" s="1">
        <v>33.04838184340764</v>
      </c>
      <c r="G367" s="1">
        <v>3</v>
      </c>
      <c r="H367" s="3">
        <v>7</v>
      </c>
    </row>
    <row r="368" spans="1:8" x14ac:dyDescent="0.3">
      <c r="A368" s="2">
        <v>367</v>
      </c>
      <c r="B368" s="1" t="s">
        <v>374</v>
      </c>
      <c r="C368" s="1">
        <v>40</v>
      </c>
      <c r="D368" s="1" t="s">
        <v>1008</v>
      </c>
      <c r="E368" s="1" t="s">
        <v>1013</v>
      </c>
      <c r="F368" s="1">
        <v>36.591928773694129</v>
      </c>
      <c r="G368" s="1">
        <v>2</v>
      </c>
      <c r="H368" s="3">
        <v>2</v>
      </c>
    </row>
    <row r="369" spans="1:8" x14ac:dyDescent="0.3">
      <c r="A369" s="2">
        <v>368</v>
      </c>
      <c r="B369" s="1" t="s">
        <v>375</v>
      </c>
      <c r="C369" s="1">
        <v>30</v>
      </c>
      <c r="D369" s="1" t="s">
        <v>1009</v>
      </c>
      <c r="E369" s="1" t="s">
        <v>1010</v>
      </c>
      <c r="F369" s="1">
        <v>38.053548646720202</v>
      </c>
      <c r="G369" s="1">
        <v>0</v>
      </c>
      <c r="H369" s="3">
        <v>4</v>
      </c>
    </row>
    <row r="370" spans="1:8" x14ac:dyDescent="0.3">
      <c r="A370" s="2">
        <v>369</v>
      </c>
      <c r="B370" s="1" t="s">
        <v>376</v>
      </c>
      <c r="C370" s="1">
        <v>35</v>
      </c>
      <c r="D370" s="1" t="s">
        <v>1008</v>
      </c>
      <c r="E370" s="1" t="s">
        <v>1010</v>
      </c>
      <c r="F370" s="1">
        <v>38.527064378788779</v>
      </c>
      <c r="G370" s="1">
        <v>2</v>
      </c>
      <c r="H370" s="3">
        <v>10</v>
      </c>
    </row>
    <row r="371" spans="1:8" x14ac:dyDescent="0.3">
      <c r="A371" s="2">
        <v>370</v>
      </c>
      <c r="B371" s="1" t="s">
        <v>377</v>
      </c>
      <c r="C371" s="1">
        <v>39</v>
      </c>
      <c r="D371" s="1" t="s">
        <v>1008</v>
      </c>
      <c r="E371" s="1" t="s">
        <v>1012</v>
      </c>
      <c r="F371" s="1">
        <v>20.20134421878787</v>
      </c>
      <c r="G371" s="1">
        <v>4</v>
      </c>
      <c r="H371" s="3">
        <v>7</v>
      </c>
    </row>
    <row r="372" spans="1:8" x14ac:dyDescent="0.3">
      <c r="A372" s="2">
        <v>371</v>
      </c>
      <c r="B372" s="1" t="s">
        <v>378</v>
      </c>
      <c r="C372" s="1">
        <v>28</v>
      </c>
      <c r="D372" s="1" t="s">
        <v>1008</v>
      </c>
      <c r="E372" s="1" t="s">
        <v>1012</v>
      </c>
      <c r="F372" s="1">
        <v>29.38925392773961</v>
      </c>
      <c r="G372" s="1">
        <v>0</v>
      </c>
      <c r="H372" s="3">
        <v>7</v>
      </c>
    </row>
    <row r="373" spans="1:8" x14ac:dyDescent="0.3">
      <c r="A373" s="2">
        <v>372</v>
      </c>
      <c r="B373" s="1" t="s">
        <v>379</v>
      </c>
      <c r="C373" s="1">
        <v>68</v>
      </c>
      <c r="D373" s="1" t="s">
        <v>1009</v>
      </c>
      <c r="E373" s="1" t="s">
        <v>1013</v>
      </c>
      <c r="F373" s="1">
        <v>29.997146167700411</v>
      </c>
      <c r="G373" s="1">
        <v>5</v>
      </c>
      <c r="H373" s="3">
        <v>4</v>
      </c>
    </row>
    <row r="374" spans="1:8" x14ac:dyDescent="0.3">
      <c r="A374" s="2">
        <v>373</v>
      </c>
      <c r="B374" s="1" t="s">
        <v>380</v>
      </c>
      <c r="C374" s="1">
        <v>3</v>
      </c>
      <c r="D374" s="1" t="s">
        <v>1008</v>
      </c>
      <c r="E374" s="1" t="s">
        <v>1012</v>
      </c>
      <c r="F374" s="1">
        <v>22.938608245566961</v>
      </c>
      <c r="G374" s="1">
        <v>4</v>
      </c>
      <c r="H374" s="3">
        <v>4</v>
      </c>
    </row>
    <row r="375" spans="1:8" x14ac:dyDescent="0.3">
      <c r="A375" s="2">
        <v>374</v>
      </c>
      <c r="B375" s="1" t="s">
        <v>381</v>
      </c>
      <c r="C375" s="1">
        <v>66</v>
      </c>
      <c r="D375" s="1" t="s">
        <v>1008</v>
      </c>
      <c r="E375" s="1" t="s">
        <v>1010</v>
      </c>
      <c r="F375" s="1">
        <v>24.02314049588686</v>
      </c>
      <c r="G375" s="1">
        <v>3</v>
      </c>
      <c r="H375" s="3">
        <v>8</v>
      </c>
    </row>
    <row r="376" spans="1:8" x14ac:dyDescent="0.3">
      <c r="A376" s="2">
        <v>375</v>
      </c>
      <c r="B376" s="1" t="s">
        <v>382</v>
      </c>
      <c r="C376" s="1">
        <v>29</v>
      </c>
      <c r="D376" s="1" t="s">
        <v>1009</v>
      </c>
      <c r="E376" s="1" t="s">
        <v>1012</v>
      </c>
      <c r="F376" s="1">
        <v>23.31082355089735</v>
      </c>
      <c r="G376" s="1">
        <v>0</v>
      </c>
      <c r="H376" s="3">
        <v>5</v>
      </c>
    </row>
    <row r="377" spans="1:8" x14ac:dyDescent="0.3">
      <c r="A377" s="2">
        <v>376</v>
      </c>
      <c r="B377" s="1" t="s">
        <v>383</v>
      </c>
      <c r="C377" s="1">
        <v>23</v>
      </c>
      <c r="D377" s="1" t="s">
        <v>1008</v>
      </c>
      <c r="E377" s="1" t="s">
        <v>1011</v>
      </c>
      <c r="F377" s="1">
        <v>37.399370172113819</v>
      </c>
      <c r="G377" s="1">
        <v>4</v>
      </c>
      <c r="H377" s="3">
        <v>7</v>
      </c>
    </row>
    <row r="378" spans="1:8" x14ac:dyDescent="0.3">
      <c r="A378" s="2">
        <v>377</v>
      </c>
      <c r="B378" s="1" t="s">
        <v>384</v>
      </c>
      <c r="C378" s="1">
        <v>14</v>
      </c>
      <c r="D378" s="1" t="s">
        <v>1008</v>
      </c>
      <c r="E378" s="1" t="s">
        <v>1013</v>
      </c>
      <c r="F378" s="1">
        <v>24.72600563344572</v>
      </c>
      <c r="G378" s="1">
        <v>3</v>
      </c>
      <c r="H378" s="3">
        <v>8</v>
      </c>
    </row>
    <row r="379" spans="1:8" x14ac:dyDescent="0.3">
      <c r="A379" s="2">
        <v>378</v>
      </c>
      <c r="B379" s="1" t="s">
        <v>385</v>
      </c>
      <c r="C379" s="1">
        <v>51</v>
      </c>
      <c r="D379" s="1" t="s">
        <v>1009</v>
      </c>
      <c r="E379" s="1" t="s">
        <v>1012</v>
      </c>
      <c r="F379" s="1">
        <v>17.20834438667994</v>
      </c>
      <c r="G379" s="1">
        <v>3</v>
      </c>
      <c r="H379" s="3">
        <v>3</v>
      </c>
    </row>
    <row r="380" spans="1:8" x14ac:dyDescent="0.3">
      <c r="A380" s="2">
        <v>379</v>
      </c>
      <c r="B380" s="1" t="s">
        <v>386</v>
      </c>
      <c r="C380" s="1">
        <v>54</v>
      </c>
      <c r="D380" s="1" t="s">
        <v>1009</v>
      </c>
      <c r="E380" s="1" t="s">
        <v>1013</v>
      </c>
      <c r="F380" s="1">
        <v>32.652786723990033</v>
      </c>
      <c r="G380" s="1">
        <v>0</v>
      </c>
      <c r="H380" s="3">
        <v>3</v>
      </c>
    </row>
    <row r="381" spans="1:8" x14ac:dyDescent="0.3">
      <c r="A381" s="2">
        <v>380</v>
      </c>
      <c r="B381" s="1" t="s">
        <v>387</v>
      </c>
      <c r="C381" s="1">
        <v>43</v>
      </c>
      <c r="D381" s="1" t="s">
        <v>1008</v>
      </c>
      <c r="E381" s="1" t="s">
        <v>1013</v>
      </c>
      <c r="F381" s="1">
        <v>25.7598197551008</v>
      </c>
      <c r="G381" s="1">
        <v>4</v>
      </c>
      <c r="H381" s="3">
        <v>2</v>
      </c>
    </row>
    <row r="382" spans="1:8" x14ac:dyDescent="0.3">
      <c r="A382" s="2">
        <v>381</v>
      </c>
      <c r="B382" s="1" t="s">
        <v>388</v>
      </c>
      <c r="C382" s="1">
        <v>48</v>
      </c>
      <c r="D382" s="1" t="s">
        <v>1008</v>
      </c>
      <c r="E382" s="1" t="s">
        <v>1011</v>
      </c>
      <c r="F382" s="1">
        <v>36.86952701371969</v>
      </c>
      <c r="G382" s="1">
        <v>5</v>
      </c>
      <c r="H382" s="3">
        <v>6</v>
      </c>
    </row>
    <row r="383" spans="1:8" x14ac:dyDescent="0.3">
      <c r="A383" s="2">
        <v>382</v>
      </c>
      <c r="B383" s="1" t="s">
        <v>389</v>
      </c>
      <c r="C383" s="1">
        <v>7</v>
      </c>
      <c r="D383" s="1" t="s">
        <v>1008</v>
      </c>
      <c r="E383" s="1" t="s">
        <v>1013</v>
      </c>
      <c r="F383" s="1">
        <v>27.25793374955947</v>
      </c>
      <c r="G383" s="1">
        <v>2</v>
      </c>
      <c r="H383" s="3">
        <v>7</v>
      </c>
    </row>
    <row r="384" spans="1:8" x14ac:dyDescent="0.3">
      <c r="A384" s="2">
        <v>383</v>
      </c>
      <c r="B384" s="1" t="s">
        <v>390</v>
      </c>
      <c r="C384" s="1">
        <v>39</v>
      </c>
      <c r="D384" s="1" t="s">
        <v>1008</v>
      </c>
      <c r="E384" s="1" t="s">
        <v>1012</v>
      </c>
      <c r="F384" s="1">
        <v>28.45533077343249</v>
      </c>
      <c r="G384" s="1">
        <v>4</v>
      </c>
      <c r="H384" s="3">
        <v>5</v>
      </c>
    </row>
    <row r="385" spans="1:8" x14ac:dyDescent="0.3">
      <c r="A385" s="2">
        <v>384</v>
      </c>
      <c r="B385" s="1" t="s">
        <v>391</v>
      </c>
      <c r="C385" s="1">
        <v>7</v>
      </c>
      <c r="D385" s="1" t="s">
        <v>1008</v>
      </c>
      <c r="E385" s="1" t="s">
        <v>1010</v>
      </c>
      <c r="F385" s="1">
        <v>21.180130345576138</v>
      </c>
      <c r="G385" s="1">
        <v>1</v>
      </c>
      <c r="H385" s="3">
        <v>9</v>
      </c>
    </row>
    <row r="386" spans="1:8" x14ac:dyDescent="0.3">
      <c r="A386" s="2">
        <v>385</v>
      </c>
      <c r="B386" s="1" t="s">
        <v>392</v>
      </c>
      <c r="C386" s="1">
        <v>49</v>
      </c>
      <c r="D386" s="1" t="s">
        <v>1008</v>
      </c>
      <c r="E386" s="1" t="s">
        <v>1013</v>
      </c>
      <c r="F386" s="1">
        <v>29.71676603858938</v>
      </c>
      <c r="G386" s="1">
        <v>4</v>
      </c>
      <c r="H386" s="3">
        <v>9</v>
      </c>
    </row>
    <row r="387" spans="1:8" x14ac:dyDescent="0.3">
      <c r="A387" s="2">
        <v>386</v>
      </c>
      <c r="B387" s="1" t="s">
        <v>393</v>
      </c>
      <c r="C387" s="1">
        <v>45</v>
      </c>
      <c r="D387" s="1" t="s">
        <v>1009</v>
      </c>
      <c r="E387" s="1" t="s">
        <v>1010</v>
      </c>
      <c r="F387" s="1">
        <v>25.21198965083973</v>
      </c>
      <c r="G387" s="1">
        <v>5</v>
      </c>
      <c r="H387" s="3">
        <v>10</v>
      </c>
    </row>
    <row r="388" spans="1:8" x14ac:dyDescent="0.3">
      <c r="A388" s="2">
        <v>387</v>
      </c>
      <c r="B388" s="1" t="s">
        <v>394</v>
      </c>
      <c r="C388" s="1">
        <v>59</v>
      </c>
      <c r="D388" s="1" t="s">
        <v>1009</v>
      </c>
      <c r="E388" s="1" t="s">
        <v>1013</v>
      </c>
      <c r="F388" s="1">
        <v>30.09078569463647</v>
      </c>
      <c r="G388" s="1">
        <v>4</v>
      </c>
      <c r="H388" s="3">
        <v>9</v>
      </c>
    </row>
    <row r="389" spans="1:8" x14ac:dyDescent="0.3">
      <c r="A389" s="2">
        <v>388</v>
      </c>
      <c r="B389" s="1" t="s">
        <v>395</v>
      </c>
      <c r="C389" s="1">
        <v>66</v>
      </c>
      <c r="D389" s="1" t="s">
        <v>1008</v>
      </c>
      <c r="E389" s="1" t="s">
        <v>1011</v>
      </c>
      <c r="F389" s="1">
        <v>29.985656312153299</v>
      </c>
      <c r="G389" s="1">
        <v>4</v>
      </c>
      <c r="H389" s="3">
        <v>7</v>
      </c>
    </row>
    <row r="390" spans="1:8" x14ac:dyDescent="0.3">
      <c r="A390" s="2">
        <v>389</v>
      </c>
      <c r="B390" s="1" t="s">
        <v>396</v>
      </c>
      <c r="C390" s="1">
        <v>44</v>
      </c>
      <c r="D390" s="1" t="s">
        <v>1009</v>
      </c>
      <c r="E390" s="1" t="s">
        <v>1012</v>
      </c>
      <c r="F390" s="1">
        <v>17.546410614986179</v>
      </c>
      <c r="G390" s="1">
        <v>3</v>
      </c>
      <c r="H390" s="3">
        <v>5</v>
      </c>
    </row>
    <row r="391" spans="1:8" x14ac:dyDescent="0.3">
      <c r="A391" s="2">
        <v>390</v>
      </c>
      <c r="B391" s="1" t="s">
        <v>397</v>
      </c>
      <c r="C391" s="1">
        <v>32</v>
      </c>
      <c r="D391" s="1" t="s">
        <v>1009</v>
      </c>
      <c r="E391" s="1" t="s">
        <v>1012</v>
      </c>
      <c r="F391" s="1">
        <v>20.356431468468411</v>
      </c>
      <c r="G391" s="1">
        <v>0</v>
      </c>
      <c r="H391" s="3">
        <v>8</v>
      </c>
    </row>
    <row r="392" spans="1:8" x14ac:dyDescent="0.3">
      <c r="A392" s="2">
        <v>391</v>
      </c>
      <c r="B392" s="1" t="s">
        <v>398</v>
      </c>
      <c r="C392" s="1">
        <v>48</v>
      </c>
      <c r="D392" s="1" t="s">
        <v>1008</v>
      </c>
      <c r="E392" s="1" t="s">
        <v>1010</v>
      </c>
      <c r="F392" s="1">
        <v>17.994543067574039</v>
      </c>
      <c r="G392" s="1">
        <v>5</v>
      </c>
      <c r="H392" s="3">
        <v>4</v>
      </c>
    </row>
    <row r="393" spans="1:8" x14ac:dyDescent="0.3">
      <c r="A393" s="2">
        <v>392</v>
      </c>
      <c r="B393" s="1" t="s">
        <v>399</v>
      </c>
      <c r="C393" s="1">
        <v>21</v>
      </c>
      <c r="D393" s="1" t="s">
        <v>1009</v>
      </c>
      <c r="E393" s="1" t="s">
        <v>1011</v>
      </c>
      <c r="F393" s="1">
        <v>20.201588441005899</v>
      </c>
      <c r="G393" s="1">
        <v>1</v>
      </c>
      <c r="H393" s="3">
        <v>2</v>
      </c>
    </row>
    <row r="394" spans="1:8" x14ac:dyDescent="0.3">
      <c r="A394" s="2">
        <v>393</v>
      </c>
      <c r="B394" s="1" t="s">
        <v>400</v>
      </c>
      <c r="C394" s="1">
        <v>87</v>
      </c>
      <c r="D394" s="1" t="s">
        <v>1008</v>
      </c>
      <c r="E394" s="1" t="s">
        <v>1012</v>
      </c>
      <c r="F394" s="1">
        <v>29.877461352824771</v>
      </c>
      <c r="G394" s="1">
        <v>4</v>
      </c>
      <c r="H394" s="3">
        <v>8</v>
      </c>
    </row>
    <row r="395" spans="1:8" x14ac:dyDescent="0.3">
      <c r="A395" s="2">
        <v>394</v>
      </c>
      <c r="B395" s="1" t="s">
        <v>401</v>
      </c>
      <c r="C395" s="1">
        <v>58</v>
      </c>
      <c r="D395" s="1" t="s">
        <v>1009</v>
      </c>
      <c r="E395" s="1" t="s">
        <v>1012</v>
      </c>
      <c r="F395" s="1">
        <v>30.885552374089581</v>
      </c>
      <c r="G395" s="1">
        <v>5</v>
      </c>
      <c r="H395" s="3">
        <v>2</v>
      </c>
    </row>
    <row r="396" spans="1:8" x14ac:dyDescent="0.3">
      <c r="A396" s="2">
        <v>395</v>
      </c>
      <c r="B396" s="1" t="s">
        <v>402</v>
      </c>
      <c r="C396" s="1">
        <v>24</v>
      </c>
      <c r="D396" s="1" t="s">
        <v>1009</v>
      </c>
      <c r="E396" s="1" t="s">
        <v>1010</v>
      </c>
      <c r="F396" s="1">
        <v>33.167321770446911</v>
      </c>
      <c r="G396" s="1">
        <v>0</v>
      </c>
      <c r="H396" s="3">
        <v>3</v>
      </c>
    </row>
    <row r="397" spans="1:8" x14ac:dyDescent="0.3">
      <c r="A397" s="2">
        <v>396</v>
      </c>
      <c r="B397" s="1" t="s">
        <v>403</v>
      </c>
      <c r="C397" s="1">
        <v>80</v>
      </c>
      <c r="D397" s="1" t="s">
        <v>1008</v>
      </c>
      <c r="E397" s="1" t="s">
        <v>1012</v>
      </c>
      <c r="F397" s="1">
        <v>28.485578845908851</v>
      </c>
      <c r="G397" s="1">
        <v>1</v>
      </c>
      <c r="H397" s="3">
        <v>1</v>
      </c>
    </row>
    <row r="398" spans="1:8" x14ac:dyDescent="0.3">
      <c r="A398" s="2">
        <v>397</v>
      </c>
      <c r="B398" s="1" t="s">
        <v>404</v>
      </c>
      <c r="C398" s="1">
        <v>28</v>
      </c>
      <c r="D398" s="1" t="s">
        <v>1009</v>
      </c>
      <c r="E398" s="1" t="s">
        <v>1013</v>
      </c>
      <c r="F398" s="1">
        <v>21.56938731583092</v>
      </c>
      <c r="G398" s="1">
        <v>4</v>
      </c>
      <c r="H398" s="3">
        <v>7</v>
      </c>
    </row>
    <row r="399" spans="1:8" x14ac:dyDescent="0.3">
      <c r="A399" s="2">
        <v>398</v>
      </c>
      <c r="B399" s="1" t="s">
        <v>405</v>
      </c>
      <c r="C399" s="1">
        <v>85</v>
      </c>
      <c r="D399" s="1" t="s">
        <v>1008</v>
      </c>
      <c r="E399" s="1" t="s">
        <v>1010</v>
      </c>
      <c r="F399" s="1">
        <v>29.54794415027871</v>
      </c>
      <c r="G399" s="1">
        <v>0</v>
      </c>
      <c r="H399" s="3">
        <v>3</v>
      </c>
    </row>
    <row r="400" spans="1:8" x14ac:dyDescent="0.3">
      <c r="A400" s="2">
        <v>399</v>
      </c>
      <c r="B400" s="1" t="s">
        <v>406</v>
      </c>
      <c r="C400" s="1">
        <v>18</v>
      </c>
      <c r="D400" s="1" t="s">
        <v>1008</v>
      </c>
      <c r="E400" s="1" t="s">
        <v>1012</v>
      </c>
      <c r="F400" s="1">
        <v>17.651455263964539</v>
      </c>
      <c r="G400" s="1">
        <v>3</v>
      </c>
      <c r="H400" s="3">
        <v>8</v>
      </c>
    </row>
    <row r="401" spans="1:8" x14ac:dyDescent="0.3">
      <c r="A401" s="2">
        <v>400</v>
      </c>
      <c r="B401" s="1" t="s">
        <v>407</v>
      </c>
      <c r="C401" s="1">
        <v>83</v>
      </c>
      <c r="D401" s="1" t="s">
        <v>1008</v>
      </c>
      <c r="E401" s="1" t="s">
        <v>1013</v>
      </c>
      <c r="F401" s="1">
        <v>16.350246706077911</v>
      </c>
      <c r="G401" s="1">
        <v>4</v>
      </c>
      <c r="H401" s="3">
        <v>8</v>
      </c>
    </row>
    <row r="402" spans="1:8" x14ac:dyDescent="0.3">
      <c r="A402" s="2">
        <v>401</v>
      </c>
      <c r="B402" s="1" t="s">
        <v>408</v>
      </c>
      <c r="C402" s="1">
        <v>36</v>
      </c>
      <c r="D402" s="1" t="s">
        <v>1009</v>
      </c>
      <c r="E402" s="1" t="s">
        <v>1012</v>
      </c>
      <c r="F402" s="1">
        <v>31.58016781744811</v>
      </c>
      <c r="G402" s="1">
        <v>2</v>
      </c>
      <c r="H402" s="3">
        <v>5</v>
      </c>
    </row>
    <row r="403" spans="1:8" x14ac:dyDescent="0.3">
      <c r="A403" s="2">
        <v>402</v>
      </c>
      <c r="B403" s="1" t="s">
        <v>409</v>
      </c>
      <c r="C403" s="1">
        <v>89</v>
      </c>
      <c r="D403" s="1" t="s">
        <v>1008</v>
      </c>
      <c r="E403" s="1" t="s">
        <v>1012</v>
      </c>
      <c r="F403" s="1">
        <v>33.389375150853283</v>
      </c>
      <c r="G403" s="1">
        <v>5</v>
      </c>
      <c r="H403" s="3">
        <v>6</v>
      </c>
    </row>
    <row r="404" spans="1:8" x14ac:dyDescent="0.3">
      <c r="A404" s="2">
        <v>403</v>
      </c>
      <c r="B404" s="1" t="s">
        <v>410</v>
      </c>
      <c r="C404" s="1">
        <v>47</v>
      </c>
      <c r="D404" s="1" t="s">
        <v>1008</v>
      </c>
      <c r="E404" s="1" t="s">
        <v>1013</v>
      </c>
      <c r="F404" s="1">
        <v>36.551101699718167</v>
      </c>
      <c r="G404" s="1">
        <v>1</v>
      </c>
      <c r="H404" s="3">
        <v>5</v>
      </c>
    </row>
    <row r="405" spans="1:8" x14ac:dyDescent="0.3">
      <c r="A405" s="2">
        <v>404</v>
      </c>
      <c r="B405" s="1" t="s">
        <v>411</v>
      </c>
      <c r="C405" s="1">
        <v>53</v>
      </c>
      <c r="D405" s="1" t="s">
        <v>1008</v>
      </c>
      <c r="E405" s="1" t="s">
        <v>1011</v>
      </c>
      <c r="F405" s="1">
        <v>18.598264649446499</v>
      </c>
      <c r="G405" s="1">
        <v>0</v>
      </c>
      <c r="H405" s="3">
        <v>4</v>
      </c>
    </row>
    <row r="406" spans="1:8" x14ac:dyDescent="0.3">
      <c r="A406" s="2">
        <v>405</v>
      </c>
      <c r="B406" s="1" t="s">
        <v>412</v>
      </c>
      <c r="C406" s="1">
        <v>66</v>
      </c>
      <c r="D406" s="1" t="s">
        <v>1009</v>
      </c>
      <c r="E406" s="1" t="s">
        <v>1010</v>
      </c>
      <c r="F406" s="1">
        <v>27.321743439544608</v>
      </c>
      <c r="G406" s="1">
        <v>5</v>
      </c>
      <c r="H406" s="3">
        <v>1</v>
      </c>
    </row>
    <row r="407" spans="1:8" x14ac:dyDescent="0.3">
      <c r="A407" s="2">
        <v>406</v>
      </c>
      <c r="B407" s="1" t="s">
        <v>413</v>
      </c>
      <c r="C407" s="1">
        <v>87</v>
      </c>
      <c r="D407" s="1" t="s">
        <v>1008</v>
      </c>
      <c r="E407" s="1" t="s">
        <v>1010</v>
      </c>
      <c r="F407" s="1">
        <v>21.991894248191969</v>
      </c>
      <c r="G407" s="1">
        <v>0</v>
      </c>
      <c r="H407" s="3">
        <v>3</v>
      </c>
    </row>
    <row r="408" spans="1:8" x14ac:dyDescent="0.3">
      <c r="A408" s="2">
        <v>407</v>
      </c>
      <c r="B408" s="1" t="s">
        <v>414</v>
      </c>
      <c r="C408" s="1">
        <v>2</v>
      </c>
      <c r="D408" s="1" t="s">
        <v>1008</v>
      </c>
      <c r="E408" s="1" t="s">
        <v>1011</v>
      </c>
      <c r="F408" s="1">
        <v>34.460970102852592</v>
      </c>
      <c r="G408" s="1">
        <v>0</v>
      </c>
      <c r="H408" s="3">
        <v>5</v>
      </c>
    </row>
    <row r="409" spans="1:8" x14ac:dyDescent="0.3">
      <c r="A409" s="2">
        <v>408</v>
      </c>
      <c r="B409" s="1" t="s">
        <v>415</v>
      </c>
      <c r="C409" s="1">
        <v>65</v>
      </c>
      <c r="D409" s="1" t="s">
        <v>1008</v>
      </c>
      <c r="E409" s="1" t="s">
        <v>1011</v>
      </c>
      <c r="F409" s="1">
        <v>16.40636107682564</v>
      </c>
      <c r="G409" s="1">
        <v>2</v>
      </c>
      <c r="H409" s="3">
        <v>4</v>
      </c>
    </row>
    <row r="410" spans="1:8" x14ac:dyDescent="0.3">
      <c r="A410" s="2">
        <v>409</v>
      </c>
      <c r="B410" s="1" t="s">
        <v>416</v>
      </c>
      <c r="C410" s="1">
        <v>77</v>
      </c>
      <c r="D410" s="1" t="s">
        <v>1009</v>
      </c>
      <c r="E410" s="1" t="s">
        <v>1011</v>
      </c>
      <c r="F410" s="1">
        <v>34.06325384564083</v>
      </c>
      <c r="G410" s="1">
        <v>0</v>
      </c>
      <c r="H410" s="3">
        <v>1</v>
      </c>
    </row>
    <row r="411" spans="1:8" x14ac:dyDescent="0.3">
      <c r="A411" s="2">
        <v>410</v>
      </c>
      <c r="B411" s="1" t="s">
        <v>417</v>
      </c>
      <c r="C411" s="1">
        <v>25</v>
      </c>
      <c r="D411" s="1" t="s">
        <v>1008</v>
      </c>
      <c r="E411" s="1" t="s">
        <v>1011</v>
      </c>
      <c r="F411" s="1">
        <v>33.103595505603153</v>
      </c>
      <c r="G411" s="1">
        <v>2</v>
      </c>
      <c r="H411" s="3">
        <v>1</v>
      </c>
    </row>
    <row r="412" spans="1:8" x14ac:dyDescent="0.3">
      <c r="A412" s="2">
        <v>411</v>
      </c>
      <c r="B412" s="1" t="s">
        <v>418</v>
      </c>
      <c r="C412" s="1">
        <v>18</v>
      </c>
      <c r="D412" s="1" t="s">
        <v>1008</v>
      </c>
      <c r="E412" s="1" t="s">
        <v>1011</v>
      </c>
      <c r="F412" s="1">
        <v>35.232458086151922</v>
      </c>
      <c r="G412" s="1">
        <v>3</v>
      </c>
      <c r="H412" s="3">
        <v>4</v>
      </c>
    </row>
    <row r="413" spans="1:8" x14ac:dyDescent="0.3">
      <c r="A413" s="2">
        <v>412</v>
      </c>
      <c r="B413" s="1" t="s">
        <v>419</v>
      </c>
      <c r="C413" s="1">
        <v>63</v>
      </c>
      <c r="D413" s="1" t="s">
        <v>1008</v>
      </c>
      <c r="E413" s="1" t="s">
        <v>1013</v>
      </c>
      <c r="F413" s="1">
        <v>35.894513251358781</v>
      </c>
      <c r="G413" s="1">
        <v>2</v>
      </c>
      <c r="H413" s="3">
        <v>4</v>
      </c>
    </row>
    <row r="414" spans="1:8" x14ac:dyDescent="0.3">
      <c r="A414" s="2">
        <v>413</v>
      </c>
      <c r="B414" s="1" t="s">
        <v>420</v>
      </c>
      <c r="C414" s="1">
        <v>19</v>
      </c>
      <c r="D414" s="1" t="s">
        <v>1008</v>
      </c>
      <c r="E414" s="1" t="s">
        <v>1012</v>
      </c>
      <c r="F414" s="1">
        <v>26.527838736678159</v>
      </c>
      <c r="G414" s="1">
        <v>4</v>
      </c>
      <c r="H414" s="3">
        <v>8</v>
      </c>
    </row>
    <row r="415" spans="1:8" x14ac:dyDescent="0.3">
      <c r="A415" s="2">
        <v>414</v>
      </c>
      <c r="B415" s="1" t="s">
        <v>421</v>
      </c>
      <c r="C415" s="1">
        <v>63</v>
      </c>
      <c r="D415" s="1" t="s">
        <v>1009</v>
      </c>
      <c r="E415" s="1" t="s">
        <v>1011</v>
      </c>
      <c r="F415" s="1">
        <v>29.40205176654203</v>
      </c>
      <c r="G415" s="1">
        <v>5</v>
      </c>
      <c r="H415" s="3">
        <v>6</v>
      </c>
    </row>
    <row r="416" spans="1:8" x14ac:dyDescent="0.3">
      <c r="A416" s="2">
        <v>415</v>
      </c>
      <c r="B416" s="1" t="s">
        <v>422</v>
      </c>
      <c r="C416" s="1">
        <v>59</v>
      </c>
      <c r="D416" s="1" t="s">
        <v>1008</v>
      </c>
      <c r="E416" s="1" t="s">
        <v>1013</v>
      </c>
      <c r="F416" s="1">
        <v>18.983928636395859</v>
      </c>
      <c r="G416" s="1">
        <v>0</v>
      </c>
      <c r="H416" s="3">
        <v>5</v>
      </c>
    </row>
    <row r="417" spans="1:8" x14ac:dyDescent="0.3">
      <c r="A417" s="2">
        <v>416</v>
      </c>
      <c r="B417" s="1" t="s">
        <v>423</v>
      </c>
      <c r="C417" s="1">
        <v>77</v>
      </c>
      <c r="D417" s="1" t="s">
        <v>1009</v>
      </c>
      <c r="E417" s="1" t="s">
        <v>1011</v>
      </c>
      <c r="F417" s="1">
        <v>21.073650364083861</v>
      </c>
      <c r="G417" s="1">
        <v>4</v>
      </c>
      <c r="H417" s="3">
        <v>4</v>
      </c>
    </row>
    <row r="418" spans="1:8" x14ac:dyDescent="0.3">
      <c r="A418" s="2">
        <v>417</v>
      </c>
      <c r="B418" s="1" t="s">
        <v>424</v>
      </c>
      <c r="C418" s="1">
        <v>35</v>
      </c>
      <c r="D418" s="1" t="s">
        <v>1008</v>
      </c>
      <c r="E418" s="1" t="s">
        <v>1011</v>
      </c>
      <c r="F418" s="1">
        <v>18.21526302900546</v>
      </c>
      <c r="G418" s="1">
        <v>5</v>
      </c>
      <c r="H418" s="3">
        <v>10</v>
      </c>
    </row>
    <row r="419" spans="1:8" x14ac:dyDescent="0.3">
      <c r="A419" s="2">
        <v>418</v>
      </c>
      <c r="B419" s="1" t="s">
        <v>425</v>
      </c>
      <c r="C419" s="1">
        <v>29</v>
      </c>
      <c r="D419" s="1" t="s">
        <v>1008</v>
      </c>
      <c r="E419" s="1" t="s">
        <v>1013</v>
      </c>
      <c r="F419" s="1">
        <v>21.54160795363148</v>
      </c>
      <c r="G419" s="1">
        <v>4</v>
      </c>
      <c r="H419" s="3">
        <v>7</v>
      </c>
    </row>
    <row r="420" spans="1:8" x14ac:dyDescent="0.3">
      <c r="A420" s="2">
        <v>419</v>
      </c>
      <c r="B420" s="1" t="s">
        <v>426</v>
      </c>
      <c r="C420" s="1">
        <v>60</v>
      </c>
      <c r="D420" s="1" t="s">
        <v>1009</v>
      </c>
      <c r="E420" s="1" t="s">
        <v>1010</v>
      </c>
      <c r="F420" s="1">
        <v>19.610694742883961</v>
      </c>
      <c r="G420" s="1">
        <v>2</v>
      </c>
      <c r="H420" s="3">
        <v>3</v>
      </c>
    </row>
    <row r="421" spans="1:8" x14ac:dyDescent="0.3">
      <c r="A421" s="2">
        <v>420</v>
      </c>
      <c r="B421" s="1" t="s">
        <v>427</v>
      </c>
      <c r="C421" s="1">
        <v>75</v>
      </c>
      <c r="D421" s="1" t="s">
        <v>1008</v>
      </c>
      <c r="E421" s="1" t="s">
        <v>1011</v>
      </c>
      <c r="F421" s="1">
        <v>26.032118382889319</v>
      </c>
      <c r="G421" s="1">
        <v>3</v>
      </c>
      <c r="H421" s="3">
        <v>8</v>
      </c>
    </row>
    <row r="422" spans="1:8" x14ac:dyDescent="0.3">
      <c r="A422" s="2">
        <v>421</v>
      </c>
      <c r="B422" s="1" t="s">
        <v>428</v>
      </c>
      <c r="C422" s="1">
        <v>53</v>
      </c>
      <c r="D422" s="1" t="s">
        <v>1009</v>
      </c>
      <c r="E422" s="1" t="s">
        <v>1012</v>
      </c>
      <c r="F422" s="1">
        <v>21.41188622375428</v>
      </c>
      <c r="G422" s="1">
        <v>0</v>
      </c>
      <c r="H422" s="3">
        <v>9</v>
      </c>
    </row>
    <row r="423" spans="1:8" x14ac:dyDescent="0.3">
      <c r="A423" s="2">
        <v>422</v>
      </c>
      <c r="B423" s="1" t="s">
        <v>429</v>
      </c>
      <c r="C423" s="1">
        <v>41</v>
      </c>
      <c r="D423" s="1" t="s">
        <v>1009</v>
      </c>
      <c r="E423" s="1" t="s">
        <v>1011</v>
      </c>
      <c r="F423" s="1">
        <v>35.908872868480508</v>
      </c>
      <c r="G423" s="1">
        <v>3</v>
      </c>
      <c r="H423" s="3">
        <v>3</v>
      </c>
    </row>
    <row r="424" spans="1:8" x14ac:dyDescent="0.3">
      <c r="A424" s="2">
        <v>423</v>
      </c>
      <c r="B424" s="1" t="s">
        <v>430</v>
      </c>
      <c r="C424" s="1">
        <v>47</v>
      </c>
      <c r="D424" s="1" t="s">
        <v>1008</v>
      </c>
      <c r="E424" s="1" t="s">
        <v>1010</v>
      </c>
      <c r="F424" s="1">
        <v>33.659027329824333</v>
      </c>
      <c r="G424" s="1">
        <v>0</v>
      </c>
      <c r="H424" s="3">
        <v>2</v>
      </c>
    </row>
    <row r="425" spans="1:8" x14ac:dyDescent="0.3">
      <c r="A425" s="2">
        <v>424</v>
      </c>
      <c r="B425" s="1" t="s">
        <v>431</v>
      </c>
      <c r="C425" s="1">
        <v>28</v>
      </c>
      <c r="D425" s="1" t="s">
        <v>1008</v>
      </c>
      <c r="E425" s="1" t="s">
        <v>1012</v>
      </c>
      <c r="F425" s="1">
        <v>28.542910911841702</v>
      </c>
      <c r="G425" s="1">
        <v>1</v>
      </c>
      <c r="H425" s="3">
        <v>6</v>
      </c>
    </row>
    <row r="426" spans="1:8" x14ac:dyDescent="0.3">
      <c r="A426" s="2">
        <v>425</v>
      </c>
      <c r="B426" s="1" t="s">
        <v>432</v>
      </c>
      <c r="C426" s="1">
        <v>11</v>
      </c>
      <c r="D426" s="1" t="s">
        <v>1009</v>
      </c>
      <c r="E426" s="1" t="s">
        <v>1013</v>
      </c>
      <c r="F426" s="1">
        <v>23.274977767503621</v>
      </c>
      <c r="G426" s="1">
        <v>5</v>
      </c>
      <c r="H426" s="3">
        <v>3</v>
      </c>
    </row>
    <row r="427" spans="1:8" x14ac:dyDescent="0.3">
      <c r="A427" s="2">
        <v>426</v>
      </c>
      <c r="B427" s="1" t="s">
        <v>433</v>
      </c>
      <c r="C427" s="1">
        <v>80</v>
      </c>
      <c r="D427" s="1" t="s">
        <v>1008</v>
      </c>
      <c r="E427" s="1" t="s">
        <v>1011</v>
      </c>
      <c r="F427" s="1">
        <v>38.717530972313597</v>
      </c>
      <c r="G427" s="1">
        <v>3</v>
      </c>
      <c r="H427" s="3">
        <v>2</v>
      </c>
    </row>
    <row r="428" spans="1:8" x14ac:dyDescent="0.3">
      <c r="A428" s="2">
        <v>427</v>
      </c>
      <c r="B428" s="1" t="s">
        <v>434</v>
      </c>
      <c r="C428" s="1">
        <v>11</v>
      </c>
      <c r="D428" s="1" t="s">
        <v>1008</v>
      </c>
      <c r="E428" s="1" t="s">
        <v>1011</v>
      </c>
      <c r="F428" s="1">
        <v>19.498936276910879</v>
      </c>
      <c r="G428" s="1">
        <v>3</v>
      </c>
      <c r="H428" s="3">
        <v>7</v>
      </c>
    </row>
    <row r="429" spans="1:8" x14ac:dyDescent="0.3">
      <c r="A429" s="2">
        <v>428</v>
      </c>
      <c r="B429" s="1" t="s">
        <v>435</v>
      </c>
      <c r="C429" s="1">
        <v>55</v>
      </c>
      <c r="D429" s="1" t="s">
        <v>1009</v>
      </c>
      <c r="E429" s="1" t="s">
        <v>1011</v>
      </c>
      <c r="F429" s="1">
        <v>26.953945227029379</v>
      </c>
      <c r="G429" s="1">
        <v>0</v>
      </c>
      <c r="H429" s="3">
        <v>8</v>
      </c>
    </row>
    <row r="430" spans="1:8" x14ac:dyDescent="0.3">
      <c r="A430" s="2">
        <v>429</v>
      </c>
      <c r="B430" s="1" t="s">
        <v>436</v>
      </c>
      <c r="C430" s="1">
        <v>82</v>
      </c>
      <c r="D430" s="1" t="s">
        <v>1008</v>
      </c>
      <c r="E430" s="1" t="s">
        <v>1013</v>
      </c>
      <c r="F430" s="1">
        <v>19.61360329324334</v>
      </c>
      <c r="G430" s="1">
        <v>1</v>
      </c>
      <c r="H430" s="3">
        <v>5</v>
      </c>
    </row>
    <row r="431" spans="1:8" x14ac:dyDescent="0.3">
      <c r="A431" s="2">
        <v>430</v>
      </c>
      <c r="B431" s="1" t="s">
        <v>437</v>
      </c>
      <c r="C431" s="1">
        <v>33</v>
      </c>
      <c r="D431" s="1" t="s">
        <v>1009</v>
      </c>
      <c r="E431" s="1" t="s">
        <v>1011</v>
      </c>
      <c r="F431" s="1">
        <v>23.517693857744259</v>
      </c>
      <c r="G431" s="1">
        <v>0</v>
      </c>
      <c r="H431" s="3">
        <v>2</v>
      </c>
    </row>
    <row r="432" spans="1:8" x14ac:dyDescent="0.3">
      <c r="A432" s="2">
        <v>431</v>
      </c>
      <c r="B432" s="1" t="s">
        <v>438</v>
      </c>
      <c r="C432" s="1">
        <v>11</v>
      </c>
      <c r="D432" s="1" t="s">
        <v>1008</v>
      </c>
      <c r="E432" s="1" t="s">
        <v>1010</v>
      </c>
      <c r="F432" s="1">
        <v>27.202225464273411</v>
      </c>
      <c r="G432" s="1">
        <v>2</v>
      </c>
      <c r="H432" s="3">
        <v>10</v>
      </c>
    </row>
    <row r="433" spans="1:8" x14ac:dyDescent="0.3">
      <c r="A433" s="2">
        <v>432</v>
      </c>
      <c r="B433" s="1" t="s">
        <v>439</v>
      </c>
      <c r="C433" s="1">
        <v>84</v>
      </c>
      <c r="D433" s="1" t="s">
        <v>1009</v>
      </c>
      <c r="E433" s="1" t="s">
        <v>1012</v>
      </c>
      <c r="F433" s="1">
        <v>33.510029828779302</v>
      </c>
      <c r="G433" s="1">
        <v>0</v>
      </c>
      <c r="H433" s="3">
        <v>3</v>
      </c>
    </row>
    <row r="434" spans="1:8" x14ac:dyDescent="0.3">
      <c r="A434" s="2">
        <v>433</v>
      </c>
      <c r="B434" s="1" t="s">
        <v>440</v>
      </c>
      <c r="C434" s="1">
        <v>28</v>
      </c>
      <c r="D434" s="1" t="s">
        <v>1009</v>
      </c>
      <c r="E434" s="1" t="s">
        <v>1010</v>
      </c>
      <c r="F434" s="1">
        <v>24.013881522286059</v>
      </c>
      <c r="G434" s="1">
        <v>2</v>
      </c>
      <c r="H434" s="3">
        <v>10</v>
      </c>
    </row>
    <row r="435" spans="1:8" x14ac:dyDescent="0.3">
      <c r="A435" s="2">
        <v>434</v>
      </c>
      <c r="B435" s="1" t="s">
        <v>441</v>
      </c>
      <c r="C435" s="1">
        <v>88</v>
      </c>
      <c r="D435" s="1" t="s">
        <v>1008</v>
      </c>
      <c r="E435" s="1" t="s">
        <v>1011</v>
      </c>
      <c r="F435" s="1">
        <v>32.39150892334326</v>
      </c>
      <c r="G435" s="1">
        <v>1</v>
      </c>
      <c r="H435" s="3">
        <v>4</v>
      </c>
    </row>
    <row r="436" spans="1:8" x14ac:dyDescent="0.3">
      <c r="A436" s="2">
        <v>435</v>
      </c>
      <c r="B436" s="1" t="s">
        <v>442</v>
      </c>
      <c r="C436" s="1">
        <v>68</v>
      </c>
      <c r="D436" s="1" t="s">
        <v>1009</v>
      </c>
      <c r="E436" s="1" t="s">
        <v>1011</v>
      </c>
      <c r="F436" s="1">
        <v>24.93278790567603</v>
      </c>
      <c r="G436" s="1">
        <v>3</v>
      </c>
      <c r="H436" s="3">
        <v>2</v>
      </c>
    </row>
    <row r="437" spans="1:8" x14ac:dyDescent="0.3">
      <c r="A437" s="2">
        <v>436</v>
      </c>
      <c r="B437" s="1" t="s">
        <v>443</v>
      </c>
      <c r="C437" s="1">
        <v>25</v>
      </c>
      <c r="D437" s="1" t="s">
        <v>1008</v>
      </c>
      <c r="E437" s="1" t="s">
        <v>1013</v>
      </c>
      <c r="F437" s="1">
        <v>33.635437073774817</v>
      </c>
      <c r="G437" s="1">
        <v>3</v>
      </c>
      <c r="H437" s="3">
        <v>7</v>
      </c>
    </row>
    <row r="438" spans="1:8" x14ac:dyDescent="0.3">
      <c r="A438" s="2">
        <v>437</v>
      </c>
      <c r="B438" s="1" t="s">
        <v>444</v>
      </c>
      <c r="C438" s="1">
        <v>47</v>
      </c>
      <c r="D438" s="1" t="s">
        <v>1008</v>
      </c>
      <c r="E438" s="1" t="s">
        <v>1011</v>
      </c>
      <c r="F438" s="1">
        <v>38.746975284268188</v>
      </c>
      <c r="G438" s="1">
        <v>2</v>
      </c>
      <c r="H438" s="3">
        <v>6</v>
      </c>
    </row>
    <row r="439" spans="1:8" x14ac:dyDescent="0.3">
      <c r="A439" s="2">
        <v>438</v>
      </c>
      <c r="B439" s="1" t="s">
        <v>445</v>
      </c>
      <c r="C439" s="1">
        <v>13</v>
      </c>
      <c r="D439" s="1" t="s">
        <v>1009</v>
      </c>
      <c r="E439" s="1" t="s">
        <v>1013</v>
      </c>
      <c r="F439" s="1">
        <v>34.005554321786597</v>
      </c>
      <c r="G439" s="1">
        <v>4</v>
      </c>
      <c r="H439" s="3">
        <v>1</v>
      </c>
    </row>
    <row r="440" spans="1:8" x14ac:dyDescent="0.3">
      <c r="A440" s="2">
        <v>439</v>
      </c>
      <c r="B440" s="1" t="s">
        <v>446</v>
      </c>
      <c r="C440" s="1">
        <v>85</v>
      </c>
      <c r="D440" s="1" t="s">
        <v>1008</v>
      </c>
      <c r="E440" s="1" t="s">
        <v>1011</v>
      </c>
      <c r="F440" s="1">
        <v>17.438835840754692</v>
      </c>
      <c r="G440" s="1">
        <v>5</v>
      </c>
      <c r="H440" s="3">
        <v>10</v>
      </c>
    </row>
    <row r="441" spans="1:8" x14ac:dyDescent="0.3">
      <c r="A441" s="2">
        <v>440</v>
      </c>
      <c r="B441" s="1" t="s">
        <v>447</v>
      </c>
      <c r="C441" s="1">
        <v>68</v>
      </c>
      <c r="D441" s="1" t="s">
        <v>1008</v>
      </c>
      <c r="E441" s="1" t="s">
        <v>1011</v>
      </c>
      <c r="F441" s="1">
        <v>35.736565798000328</v>
      </c>
      <c r="G441" s="1">
        <v>4</v>
      </c>
      <c r="H441" s="3">
        <v>8</v>
      </c>
    </row>
    <row r="442" spans="1:8" x14ac:dyDescent="0.3">
      <c r="A442" s="2">
        <v>441</v>
      </c>
      <c r="B442" s="1" t="s">
        <v>448</v>
      </c>
      <c r="C442" s="1">
        <v>45</v>
      </c>
      <c r="D442" s="1" t="s">
        <v>1009</v>
      </c>
      <c r="E442" s="1" t="s">
        <v>1011</v>
      </c>
      <c r="F442" s="1">
        <v>18.107377879434321</v>
      </c>
      <c r="G442" s="1">
        <v>4</v>
      </c>
      <c r="H442" s="3">
        <v>5</v>
      </c>
    </row>
    <row r="443" spans="1:8" x14ac:dyDescent="0.3">
      <c r="A443" s="2">
        <v>442</v>
      </c>
      <c r="B443" s="1" t="s">
        <v>449</v>
      </c>
      <c r="C443" s="1">
        <v>7</v>
      </c>
      <c r="D443" s="1" t="s">
        <v>1009</v>
      </c>
      <c r="E443" s="1" t="s">
        <v>1010</v>
      </c>
      <c r="F443" s="1">
        <v>17.350647089110531</v>
      </c>
      <c r="G443" s="1">
        <v>2</v>
      </c>
      <c r="H443" s="3">
        <v>9</v>
      </c>
    </row>
    <row r="444" spans="1:8" x14ac:dyDescent="0.3">
      <c r="A444" s="2">
        <v>443</v>
      </c>
      <c r="B444" s="1" t="s">
        <v>450</v>
      </c>
      <c r="C444" s="1">
        <v>3</v>
      </c>
      <c r="D444" s="1" t="s">
        <v>1008</v>
      </c>
      <c r="E444" s="1" t="s">
        <v>1010</v>
      </c>
      <c r="F444" s="1">
        <v>28.956804862816451</v>
      </c>
      <c r="G444" s="1">
        <v>0</v>
      </c>
      <c r="H444" s="3">
        <v>10</v>
      </c>
    </row>
    <row r="445" spans="1:8" x14ac:dyDescent="0.3">
      <c r="A445" s="2">
        <v>444</v>
      </c>
      <c r="B445" s="1" t="s">
        <v>451</v>
      </c>
      <c r="C445" s="1">
        <v>20</v>
      </c>
      <c r="D445" s="1" t="s">
        <v>1009</v>
      </c>
      <c r="E445" s="1" t="s">
        <v>1012</v>
      </c>
      <c r="F445" s="1">
        <v>39.698488678352888</v>
      </c>
      <c r="G445" s="1">
        <v>0</v>
      </c>
      <c r="H445" s="3">
        <v>1</v>
      </c>
    </row>
    <row r="446" spans="1:8" x14ac:dyDescent="0.3">
      <c r="A446" s="2">
        <v>445</v>
      </c>
      <c r="B446" s="1" t="s">
        <v>452</v>
      </c>
      <c r="C446" s="1">
        <v>57</v>
      </c>
      <c r="D446" s="1" t="s">
        <v>1008</v>
      </c>
      <c r="E446" s="1" t="s">
        <v>1010</v>
      </c>
      <c r="F446" s="1">
        <v>15.48922796257026</v>
      </c>
      <c r="G446" s="1">
        <v>2</v>
      </c>
      <c r="H446" s="3">
        <v>7</v>
      </c>
    </row>
    <row r="447" spans="1:8" x14ac:dyDescent="0.3">
      <c r="A447" s="2">
        <v>446</v>
      </c>
      <c r="B447" s="1" t="s">
        <v>453</v>
      </c>
      <c r="C447" s="1">
        <v>69</v>
      </c>
      <c r="D447" s="1" t="s">
        <v>1009</v>
      </c>
      <c r="E447" s="1" t="s">
        <v>1011</v>
      </c>
      <c r="F447" s="1">
        <v>29.195162025404741</v>
      </c>
      <c r="G447" s="1">
        <v>3</v>
      </c>
      <c r="H447" s="3">
        <v>3</v>
      </c>
    </row>
    <row r="448" spans="1:8" x14ac:dyDescent="0.3">
      <c r="A448" s="2">
        <v>447</v>
      </c>
      <c r="B448" s="1" t="s">
        <v>454</v>
      </c>
      <c r="C448" s="1">
        <v>25</v>
      </c>
      <c r="D448" s="1" t="s">
        <v>1009</v>
      </c>
      <c r="E448" s="1" t="s">
        <v>1011</v>
      </c>
      <c r="F448" s="1">
        <v>27.952098542365949</v>
      </c>
      <c r="G448" s="1">
        <v>0</v>
      </c>
      <c r="H448" s="3">
        <v>7</v>
      </c>
    </row>
    <row r="449" spans="1:8" x14ac:dyDescent="0.3">
      <c r="A449" s="2">
        <v>448</v>
      </c>
      <c r="B449" s="1" t="s">
        <v>455</v>
      </c>
      <c r="C449" s="1">
        <v>44</v>
      </c>
      <c r="D449" s="1" t="s">
        <v>1008</v>
      </c>
      <c r="E449" s="1" t="s">
        <v>1013</v>
      </c>
      <c r="F449" s="1">
        <v>36.027103802984911</v>
      </c>
      <c r="G449" s="1">
        <v>3</v>
      </c>
      <c r="H449" s="3">
        <v>5</v>
      </c>
    </row>
    <row r="450" spans="1:8" x14ac:dyDescent="0.3">
      <c r="A450" s="2">
        <v>449</v>
      </c>
      <c r="B450" s="1" t="s">
        <v>456</v>
      </c>
      <c r="C450" s="1">
        <v>6</v>
      </c>
      <c r="D450" s="1" t="s">
        <v>1008</v>
      </c>
      <c r="E450" s="1" t="s">
        <v>1012</v>
      </c>
      <c r="F450" s="1">
        <v>19.468654980598419</v>
      </c>
      <c r="G450" s="1">
        <v>5</v>
      </c>
      <c r="H450" s="3">
        <v>9</v>
      </c>
    </row>
    <row r="451" spans="1:8" x14ac:dyDescent="0.3">
      <c r="A451" s="2">
        <v>450</v>
      </c>
      <c r="B451" s="1" t="s">
        <v>457</v>
      </c>
      <c r="C451" s="1">
        <v>64</v>
      </c>
      <c r="D451" s="1" t="s">
        <v>1009</v>
      </c>
      <c r="E451" s="1" t="s">
        <v>1010</v>
      </c>
      <c r="F451" s="1">
        <v>37.182406689428319</v>
      </c>
      <c r="G451" s="1">
        <v>3</v>
      </c>
      <c r="H451" s="3">
        <v>4</v>
      </c>
    </row>
    <row r="452" spans="1:8" x14ac:dyDescent="0.3">
      <c r="A452" s="2">
        <v>451</v>
      </c>
      <c r="B452" s="1" t="s">
        <v>458</v>
      </c>
      <c r="C452" s="1">
        <v>85</v>
      </c>
      <c r="D452" s="1" t="s">
        <v>1009</v>
      </c>
      <c r="E452" s="1" t="s">
        <v>1012</v>
      </c>
      <c r="F452" s="1">
        <v>19.142227541546951</v>
      </c>
      <c r="G452" s="1">
        <v>0</v>
      </c>
      <c r="H452" s="3">
        <v>1</v>
      </c>
    </row>
    <row r="453" spans="1:8" x14ac:dyDescent="0.3">
      <c r="A453" s="2">
        <v>452</v>
      </c>
      <c r="B453" s="1" t="s">
        <v>459</v>
      </c>
      <c r="C453" s="1">
        <v>68</v>
      </c>
      <c r="D453" s="1" t="s">
        <v>1009</v>
      </c>
      <c r="E453" s="1" t="s">
        <v>1011</v>
      </c>
      <c r="F453" s="1">
        <v>30.743098486928591</v>
      </c>
      <c r="G453" s="1">
        <v>2</v>
      </c>
      <c r="H453" s="3">
        <v>1</v>
      </c>
    </row>
    <row r="454" spans="1:8" x14ac:dyDescent="0.3">
      <c r="A454" s="2">
        <v>453</v>
      </c>
      <c r="B454" s="1" t="s">
        <v>460</v>
      </c>
      <c r="C454" s="1">
        <v>51</v>
      </c>
      <c r="D454" s="1" t="s">
        <v>1008</v>
      </c>
      <c r="E454" s="1" t="s">
        <v>1012</v>
      </c>
      <c r="F454" s="1">
        <v>31.976056839422721</v>
      </c>
      <c r="G454" s="1">
        <v>1</v>
      </c>
      <c r="H454" s="3">
        <v>3</v>
      </c>
    </row>
    <row r="455" spans="1:8" x14ac:dyDescent="0.3">
      <c r="A455" s="2">
        <v>454</v>
      </c>
      <c r="B455" s="1" t="s">
        <v>461</v>
      </c>
      <c r="C455" s="1">
        <v>85</v>
      </c>
      <c r="D455" s="1" t="s">
        <v>1008</v>
      </c>
      <c r="E455" s="1" t="s">
        <v>1013</v>
      </c>
      <c r="F455" s="1">
        <v>27.60603029907919</v>
      </c>
      <c r="G455" s="1">
        <v>3</v>
      </c>
      <c r="H455" s="3">
        <v>9</v>
      </c>
    </row>
    <row r="456" spans="1:8" x14ac:dyDescent="0.3">
      <c r="A456" s="2">
        <v>455</v>
      </c>
      <c r="B456" s="1" t="s">
        <v>462</v>
      </c>
      <c r="C456" s="1">
        <v>63</v>
      </c>
      <c r="D456" s="1" t="s">
        <v>1009</v>
      </c>
      <c r="E456" s="1" t="s">
        <v>1012</v>
      </c>
      <c r="F456" s="1">
        <v>37.069306423788497</v>
      </c>
      <c r="G456" s="1">
        <v>0</v>
      </c>
      <c r="H456" s="3">
        <v>2</v>
      </c>
    </row>
    <row r="457" spans="1:8" x14ac:dyDescent="0.3">
      <c r="A457" s="2">
        <v>456</v>
      </c>
      <c r="B457" s="1" t="s">
        <v>463</v>
      </c>
      <c r="C457" s="1">
        <v>77</v>
      </c>
      <c r="D457" s="1" t="s">
        <v>1009</v>
      </c>
      <c r="E457" s="1" t="s">
        <v>1013</v>
      </c>
      <c r="F457" s="1">
        <v>21.822198895785181</v>
      </c>
      <c r="G457" s="1">
        <v>5</v>
      </c>
      <c r="H457" s="3">
        <v>8</v>
      </c>
    </row>
    <row r="458" spans="1:8" x14ac:dyDescent="0.3">
      <c r="A458" s="2">
        <v>457</v>
      </c>
      <c r="B458" s="1" t="s">
        <v>464</v>
      </c>
      <c r="C458" s="1">
        <v>62</v>
      </c>
      <c r="D458" s="1" t="s">
        <v>1008</v>
      </c>
      <c r="E458" s="1" t="s">
        <v>1011</v>
      </c>
      <c r="F458" s="1">
        <v>38.234452338520747</v>
      </c>
      <c r="G458" s="1">
        <v>3</v>
      </c>
      <c r="H458" s="3">
        <v>2</v>
      </c>
    </row>
    <row r="459" spans="1:8" x14ac:dyDescent="0.3">
      <c r="A459" s="2">
        <v>458</v>
      </c>
      <c r="B459" s="1" t="s">
        <v>465</v>
      </c>
      <c r="C459" s="1">
        <v>11</v>
      </c>
      <c r="D459" s="1" t="s">
        <v>1008</v>
      </c>
      <c r="E459" s="1" t="s">
        <v>1012</v>
      </c>
      <c r="F459" s="1">
        <v>27.472084628113318</v>
      </c>
      <c r="G459" s="1">
        <v>0</v>
      </c>
      <c r="H459" s="3">
        <v>9</v>
      </c>
    </row>
    <row r="460" spans="1:8" x14ac:dyDescent="0.3">
      <c r="A460" s="2">
        <v>459</v>
      </c>
      <c r="B460" s="1" t="s">
        <v>466</v>
      </c>
      <c r="C460" s="1">
        <v>35</v>
      </c>
      <c r="D460" s="1" t="s">
        <v>1009</v>
      </c>
      <c r="E460" s="1" t="s">
        <v>1013</v>
      </c>
      <c r="F460" s="1">
        <v>23.424203466955689</v>
      </c>
      <c r="G460" s="1">
        <v>0</v>
      </c>
      <c r="H460" s="3">
        <v>6</v>
      </c>
    </row>
    <row r="461" spans="1:8" x14ac:dyDescent="0.3">
      <c r="A461" s="2">
        <v>460</v>
      </c>
      <c r="B461" s="1" t="s">
        <v>467</v>
      </c>
      <c r="C461" s="1">
        <v>63</v>
      </c>
      <c r="D461" s="1" t="s">
        <v>1009</v>
      </c>
      <c r="E461" s="1" t="s">
        <v>1013</v>
      </c>
      <c r="F461" s="1">
        <v>39.479575063842873</v>
      </c>
      <c r="G461" s="1">
        <v>4</v>
      </c>
      <c r="H461" s="3">
        <v>4</v>
      </c>
    </row>
    <row r="462" spans="1:8" x14ac:dyDescent="0.3">
      <c r="A462" s="2">
        <v>461</v>
      </c>
      <c r="B462" s="1" t="s">
        <v>468</v>
      </c>
      <c r="C462" s="1">
        <v>55</v>
      </c>
      <c r="D462" s="1" t="s">
        <v>1009</v>
      </c>
      <c r="E462" s="1" t="s">
        <v>1013</v>
      </c>
      <c r="F462" s="1">
        <v>38.438923844068768</v>
      </c>
      <c r="G462" s="1">
        <v>3</v>
      </c>
      <c r="H462" s="3">
        <v>7</v>
      </c>
    </row>
    <row r="463" spans="1:8" x14ac:dyDescent="0.3">
      <c r="A463" s="2">
        <v>462</v>
      </c>
      <c r="B463" s="1" t="s">
        <v>469</v>
      </c>
      <c r="C463" s="1">
        <v>20</v>
      </c>
      <c r="D463" s="1" t="s">
        <v>1009</v>
      </c>
      <c r="E463" s="1" t="s">
        <v>1011</v>
      </c>
      <c r="F463" s="1">
        <v>28.862141984868089</v>
      </c>
      <c r="G463" s="1">
        <v>2</v>
      </c>
      <c r="H463" s="3">
        <v>3</v>
      </c>
    </row>
    <row r="464" spans="1:8" x14ac:dyDescent="0.3">
      <c r="A464" s="2">
        <v>463</v>
      </c>
      <c r="B464" s="1" t="s">
        <v>470</v>
      </c>
      <c r="C464" s="1">
        <v>87</v>
      </c>
      <c r="D464" s="1" t="s">
        <v>1009</v>
      </c>
      <c r="E464" s="1" t="s">
        <v>1012</v>
      </c>
      <c r="F464" s="1">
        <v>24.95122944932082</v>
      </c>
      <c r="G464" s="1">
        <v>0</v>
      </c>
      <c r="H464" s="3">
        <v>4</v>
      </c>
    </row>
    <row r="465" spans="1:8" x14ac:dyDescent="0.3">
      <c r="A465" s="2">
        <v>464</v>
      </c>
      <c r="B465" s="1" t="s">
        <v>471</v>
      </c>
      <c r="C465" s="1">
        <v>63</v>
      </c>
      <c r="D465" s="1" t="s">
        <v>1008</v>
      </c>
      <c r="E465" s="1" t="s">
        <v>1012</v>
      </c>
      <c r="F465" s="1">
        <v>16.640772488269238</v>
      </c>
      <c r="G465" s="1">
        <v>2</v>
      </c>
      <c r="H465" s="3">
        <v>3</v>
      </c>
    </row>
    <row r="466" spans="1:8" x14ac:dyDescent="0.3">
      <c r="A466" s="2">
        <v>465</v>
      </c>
      <c r="B466" s="1" t="s">
        <v>472</v>
      </c>
      <c r="C466" s="1">
        <v>50</v>
      </c>
      <c r="D466" s="1" t="s">
        <v>1009</v>
      </c>
      <c r="E466" s="1" t="s">
        <v>1010</v>
      </c>
      <c r="F466" s="1">
        <v>16.580573721147289</v>
      </c>
      <c r="G466" s="1">
        <v>1</v>
      </c>
      <c r="H466" s="3">
        <v>3</v>
      </c>
    </row>
    <row r="467" spans="1:8" x14ac:dyDescent="0.3">
      <c r="A467" s="2">
        <v>466</v>
      </c>
      <c r="B467" s="1" t="s">
        <v>473</v>
      </c>
      <c r="C467" s="1">
        <v>58</v>
      </c>
      <c r="D467" s="1" t="s">
        <v>1009</v>
      </c>
      <c r="E467" s="1" t="s">
        <v>1013</v>
      </c>
      <c r="F467" s="1">
        <v>15.015906174812249</v>
      </c>
      <c r="G467" s="1">
        <v>0</v>
      </c>
      <c r="H467" s="3">
        <v>7</v>
      </c>
    </row>
    <row r="468" spans="1:8" x14ac:dyDescent="0.3">
      <c r="A468" s="2">
        <v>467</v>
      </c>
      <c r="B468" s="1" t="s">
        <v>474</v>
      </c>
      <c r="C468" s="1">
        <v>43</v>
      </c>
      <c r="D468" s="1" t="s">
        <v>1008</v>
      </c>
      <c r="E468" s="1" t="s">
        <v>1013</v>
      </c>
      <c r="F468" s="1">
        <v>36.174397694794528</v>
      </c>
      <c r="G468" s="1">
        <v>2</v>
      </c>
      <c r="H468" s="3">
        <v>3</v>
      </c>
    </row>
    <row r="469" spans="1:8" x14ac:dyDescent="0.3">
      <c r="A469" s="2">
        <v>468</v>
      </c>
      <c r="B469" s="1" t="s">
        <v>475</v>
      </c>
      <c r="C469" s="1">
        <v>8</v>
      </c>
      <c r="D469" s="1" t="s">
        <v>1009</v>
      </c>
      <c r="E469" s="1" t="s">
        <v>1012</v>
      </c>
      <c r="F469" s="1">
        <v>25.504872954946151</v>
      </c>
      <c r="G469" s="1">
        <v>0</v>
      </c>
      <c r="H469" s="3">
        <v>3</v>
      </c>
    </row>
    <row r="470" spans="1:8" x14ac:dyDescent="0.3">
      <c r="A470" s="2">
        <v>469</v>
      </c>
      <c r="B470" s="1" t="s">
        <v>476</v>
      </c>
      <c r="C470" s="1">
        <v>28</v>
      </c>
      <c r="D470" s="1" t="s">
        <v>1009</v>
      </c>
      <c r="E470" s="1" t="s">
        <v>1012</v>
      </c>
      <c r="F470" s="1">
        <v>36.10346382166135</v>
      </c>
      <c r="G470" s="1">
        <v>5</v>
      </c>
      <c r="H470" s="3">
        <v>6</v>
      </c>
    </row>
    <row r="471" spans="1:8" x14ac:dyDescent="0.3">
      <c r="A471" s="2">
        <v>470</v>
      </c>
      <c r="B471" s="1" t="s">
        <v>477</v>
      </c>
      <c r="C471" s="1">
        <v>20</v>
      </c>
      <c r="D471" s="1" t="s">
        <v>1008</v>
      </c>
      <c r="E471" s="1" t="s">
        <v>1010</v>
      </c>
      <c r="F471" s="1">
        <v>18.042945305696659</v>
      </c>
      <c r="G471" s="1">
        <v>5</v>
      </c>
      <c r="H471" s="3">
        <v>2</v>
      </c>
    </row>
    <row r="472" spans="1:8" x14ac:dyDescent="0.3">
      <c r="A472" s="2">
        <v>471</v>
      </c>
      <c r="B472" s="1" t="s">
        <v>478</v>
      </c>
      <c r="C472" s="1">
        <v>77</v>
      </c>
      <c r="D472" s="1" t="s">
        <v>1009</v>
      </c>
      <c r="E472" s="1" t="s">
        <v>1011</v>
      </c>
      <c r="F472" s="1">
        <v>24.343785931788439</v>
      </c>
      <c r="G472" s="1">
        <v>0</v>
      </c>
      <c r="H472" s="3">
        <v>9</v>
      </c>
    </row>
    <row r="473" spans="1:8" x14ac:dyDescent="0.3">
      <c r="A473" s="2">
        <v>472</v>
      </c>
      <c r="B473" s="1" t="s">
        <v>479</v>
      </c>
      <c r="C473" s="1">
        <v>44</v>
      </c>
      <c r="D473" s="1" t="s">
        <v>1009</v>
      </c>
      <c r="E473" s="1" t="s">
        <v>1013</v>
      </c>
      <c r="F473" s="1">
        <v>32.346620412189303</v>
      </c>
      <c r="G473" s="1">
        <v>3</v>
      </c>
      <c r="H473" s="3">
        <v>9</v>
      </c>
    </row>
    <row r="474" spans="1:8" x14ac:dyDescent="0.3">
      <c r="A474" s="2">
        <v>473</v>
      </c>
      <c r="B474" s="1" t="s">
        <v>480</v>
      </c>
      <c r="C474" s="1">
        <v>88</v>
      </c>
      <c r="D474" s="1" t="s">
        <v>1008</v>
      </c>
      <c r="E474" s="1" t="s">
        <v>1010</v>
      </c>
      <c r="F474" s="1">
        <v>21.21021050200541</v>
      </c>
      <c r="G474" s="1">
        <v>5</v>
      </c>
      <c r="H474" s="3">
        <v>6</v>
      </c>
    </row>
    <row r="475" spans="1:8" x14ac:dyDescent="0.3">
      <c r="A475" s="2">
        <v>474</v>
      </c>
      <c r="B475" s="1" t="s">
        <v>481</v>
      </c>
      <c r="C475" s="1">
        <v>40</v>
      </c>
      <c r="D475" s="1" t="s">
        <v>1008</v>
      </c>
      <c r="E475" s="1" t="s">
        <v>1011</v>
      </c>
      <c r="F475" s="1">
        <v>30.808420173276769</v>
      </c>
      <c r="G475" s="1">
        <v>3</v>
      </c>
      <c r="H475" s="3">
        <v>9</v>
      </c>
    </row>
    <row r="476" spans="1:8" x14ac:dyDescent="0.3">
      <c r="A476" s="2">
        <v>475</v>
      </c>
      <c r="B476" s="1" t="s">
        <v>482</v>
      </c>
      <c r="C476" s="1">
        <v>42</v>
      </c>
      <c r="D476" s="1" t="s">
        <v>1009</v>
      </c>
      <c r="E476" s="1" t="s">
        <v>1011</v>
      </c>
      <c r="F476" s="1">
        <v>31.75204465103036</v>
      </c>
      <c r="G476" s="1">
        <v>1</v>
      </c>
      <c r="H476" s="3">
        <v>2</v>
      </c>
    </row>
    <row r="477" spans="1:8" x14ac:dyDescent="0.3">
      <c r="A477" s="2">
        <v>476</v>
      </c>
      <c r="B477" s="1" t="s">
        <v>483</v>
      </c>
      <c r="C477" s="1">
        <v>71</v>
      </c>
      <c r="D477" s="1" t="s">
        <v>1008</v>
      </c>
      <c r="E477" s="1" t="s">
        <v>1010</v>
      </c>
      <c r="F477" s="1">
        <v>39.842106569406347</v>
      </c>
      <c r="G477" s="1">
        <v>0</v>
      </c>
      <c r="H477" s="3">
        <v>10</v>
      </c>
    </row>
    <row r="478" spans="1:8" x14ac:dyDescent="0.3">
      <c r="A478" s="2">
        <v>477</v>
      </c>
      <c r="B478" s="1" t="s">
        <v>484</v>
      </c>
      <c r="C478" s="1">
        <v>58</v>
      </c>
      <c r="D478" s="1" t="s">
        <v>1009</v>
      </c>
      <c r="E478" s="1" t="s">
        <v>1010</v>
      </c>
      <c r="F478" s="1">
        <v>32.566204143628532</v>
      </c>
      <c r="G478" s="1">
        <v>2</v>
      </c>
      <c r="H478" s="3">
        <v>8</v>
      </c>
    </row>
    <row r="479" spans="1:8" x14ac:dyDescent="0.3">
      <c r="A479" s="2">
        <v>478</v>
      </c>
      <c r="B479" s="1" t="s">
        <v>485</v>
      </c>
      <c r="C479" s="1">
        <v>90</v>
      </c>
      <c r="D479" s="1" t="s">
        <v>1008</v>
      </c>
      <c r="E479" s="1" t="s">
        <v>1013</v>
      </c>
      <c r="F479" s="1">
        <v>38.345627223283543</v>
      </c>
      <c r="G479" s="1">
        <v>4</v>
      </c>
      <c r="H479" s="3">
        <v>9</v>
      </c>
    </row>
    <row r="480" spans="1:8" x14ac:dyDescent="0.3">
      <c r="A480" s="2">
        <v>479</v>
      </c>
      <c r="B480" s="1" t="s">
        <v>486</v>
      </c>
      <c r="C480" s="1">
        <v>71</v>
      </c>
      <c r="D480" s="1" t="s">
        <v>1008</v>
      </c>
      <c r="E480" s="1" t="s">
        <v>1011</v>
      </c>
      <c r="F480" s="1">
        <v>33.029232373058598</v>
      </c>
      <c r="G480" s="1">
        <v>2</v>
      </c>
      <c r="H480" s="3">
        <v>8</v>
      </c>
    </row>
    <row r="481" spans="1:8" x14ac:dyDescent="0.3">
      <c r="A481" s="2">
        <v>480</v>
      </c>
      <c r="B481" s="1" t="s">
        <v>487</v>
      </c>
      <c r="C481" s="1">
        <v>61</v>
      </c>
      <c r="D481" s="1" t="s">
        <v>1008</v>
      </c>
      <c r="E481" s="1" t="s">
        <v>1012</v>
      </c>
      <c r="F481" s="1">
        <v>22.080845525137821</v>
      </c>
      <c r="G481" s="1">
        <v>4</v>
      </c>
      <c r="H481" s="3">
        <v>1</v>
      </c>
    </row>
    <row r="482" spans="1:8" x14ac:dyDescent="0.3">
      <c r="A482" s="2">
        <v>481</v>
      </c>
      <c r="B482" s="1" t="s">
        <v>488</v>
      </c>
      <c r="C482" s="1">
        <v>56</v>
      </c>
      <c r="D482" s="1" t="s">
        <v>1008</v>
      </c>
      <c r="E482" s="1" t="s">
        <v>1013</v>
      </c>
      <c r="F482" s="1">
        <v>26.94548558543045</v>
      </c>
      <c r="G482" s="1">
        <v>5</v>
      </c>
      <c r="H482" s="3">
        <v>7</v>
      </c>
    </row>
    <row r="483" spans="1:8" x14ac:dyDescent="0.3">
      <c r="A483" s="2">
        <v>482</v>
      </c>
      <c r="B483" s="1" t="s">
        <v>489</v>
      </c>
      <c r="C483" s="1">
        <v>61</v>
      </c>
      <c r="D483" s="1" t="s">
        <v>1008</v>
      </c>
      <c r="E483" s="1" t="s">
        <v>1010</v>
      </c>
      <c r="F483" s="1">
        <v>34.91402280076457</v>
      </c>
      <c r="G483" s="1">
        <v>4</v>
      </c>
      <c r="H483" s="3">
        <v>10</v>
      </c>
    </row>
    <row r="484" spans="1:8" x14ac:dyDescent="0.3">
      <c r="A484" s="2">
        <v>483</v>
      </c>
      <c r="B484" s="1" t="s">
        <v>490</v>
      </c>
      <c r="C484" s="1">
        <v>88</v>
      </c>
      <c r="D484" s="1" t="s">
        <v>1008</v>
      </c>
      <c r="E484" s="1" t="s">
        <v>1012</v>
      </c>
      <c r="F484" s="1">
        <v>18.581121920143541</v>
      </c>
      <c r="G484" s="1">
        <v>3</v>
      </c>
      <c r="H484" s="3">
        <v>10</v>
      </c>
    </row>
    <row r="485" spans="1:8" x14ac:dyDescent="0.3">
      <c r="A485" s="2">
        <v>484</v>
      </c>
      <c r="B485" s="1" t="s">
        <v>491</v>
      </c>
      <c r="C485" s="1">
        <v>23</v>
      </c>
      <c r="D485" s="1" t="s">
        <v>1008</v>
      </c>
      <c r="E485" s="1" t="s">
        <v>1013</v>
      </c>
      <c r="F485" s="1">
        <v>29.873681931706969</v>
      </c>
      <c r="G485" s="1">
        <v>0</v>
      </c>
      <c r="H485" s="3">
        <v>1</v>
      </c>
    </row>
    <row r="486" spans="1:8" x14ac:dyDescent="0.3">
      <c r="A486" s="2">
        <v>485</v>
      </c>
      <c r="B486" s="1" t="s">
        <v>492</v>
      </c>
      <c r="C486" s="1">
        <v>66</v>
      </c>
      <c r="D486" s="1" t="s">
        <v>1009</v>
      </c>
      <c r="E486" s="1" t="s">
        <v>1012</v>
      </c>
      <c r="F486" s="1">
        <v>37.957779638110267</v>
      </c>
      <c r="G486" s="1">
        <v>2</v>
      </c>
      <c r="H486" s="3">
        <v>5</v>
      </c>
    </row>
    <row r="487" spans="1:8" x14ac:dyDescent="0.3">
      <c r="A487" s="2">
        <v>486</v>
      </c>
      <c r="B487" s="1" t="s">
        <v>493</v>
      </c>
      <c r="C487" s="1">
        <v>11</v>
      </c>
      <c r="D487" s="1" t="s">
        <v>1008</v>
      </c>
      <c r="E487" s="1" t="s">
        <v>1011</v>
      </c>
      <c r="F487" s="1">
        <v>21.755245977765458</v>
      </c>
      <c r="G487" s="1">
        <v>0</v>
      </c>
      <c r="H487" s="3">
        <v>6</v>
      </c>
    </row>
    <row r="488" spans="1:8" x14ac:dyDescent="0.3">
      <c r="A488" s="2">
        <v>487</v>
      </c>
      <c r="B488" s="1" t="s">
        <v>494</v>
      </c>
      <c r="C488" s="1">
        <v>15</v>
      </c>
      <c r="D488" s="1" t="s">
        <v>1008</v>
      </c>
      <c r="E488" s="1" t="s">
        <v>1013</v>
      </c>
      <c r="F488" s="1">
        <v>15.681224577221551</v>
      </c>
      <c r="G488" s="1">
        <v>3</v>
      </c>
      <c r="H488" s="3">
        <v>5</v>
      </c>
    </row>
    <row r="489" spans="1:8" x14ac:dyDescent="0.3">
      <c r="A489" s="2">
        <v>488</v>
      </c>
      <c r="B489" s="1" t="s">
        <v>495</v>
      </c>
      <c r="C489" s="1">
        <v>35</v>
      </c>
      <c r="D489" s="1" t="s">
        <v>1009</v>
      </c>
      <c r="E489" s="1" t="s">
        <v>1013</v>
      </c>
      <c r="F489" s="1">
        <v>29.61902529770229</v>
      </c>
      <c r="G489" s="1">
        <v>4</v>
      </c>
      <c r="H489" s="3">
        <v>2</v>
      </c>
    </row>
    <row r="490" spans="1:8" x14ac:dyDescent="0.3">
      <c r="A490" s="2">
        <v>489</v>
      </c>
      <c r="B490" s="1" t="s">
        <v>496</v>
      </c>
      <c r="C490" s="1">
        <v>37</v>
      </c>
      <c r="D490" s="1" t="s">
        <v>1009</v>
      </c>
      <c r="E490" s="1" t="s">
        <v>1012</v>
      </c>
      <c r="F490" s="1">
        <v>17.093844458123989</v>
      </c>
      <c r="G490" s="1">
        <v>4</v>
      </c>
      <c r="H490" s="3">
        <v>8</v>
      </c>
    </row>
    <row r="491" spans="1:8" x14ac:dyDescent="0.3">
      <c r="A491" s="2">
        <v>490</v>
      </c>
      <c r="B491" s="1" t="s">
        <v>497</v>
      </c>
      <c r="C491" s="1">
        <v>84</v>
      </c>
      <c r="D491" s="1" t="s">
        <v>1009</v>
      </c>
      <c r="E491" s="1" t="s">
        <v>1011</v>
      </c>
      <c r="F491" s="1">
        <v>21.826696180156642</v>
      </c>
      <c r="G491" s="1">
        <v>5</v>
      </c>
      <c r="H491" s="3">
        <v>9</v>
      </c>
    </row>
    <row r="492" spans="1:8" x14ac:dyDescent="0.3">
      <c r="A492" s="2">
        <v>491</v>
      </c>
      <c r="B492" s="1" t="s">
        <v>498</v>
      </c>
      <c r="C492" s="1">
        <v>61</v>
      </c>
      <c r="D492" s="1" t="s">
        <v>1009</v>
      </c>
      <c r="E492" s="1" t="s">
        <v>1011</v>
      </c>
      <c r="F492" s="1">
        <v>22.936556412410571</v>
      </c>
      <c r="G492" s="1">
        <v>2</v>
      </c>
      <c r="H492" s="3">
        <v>2</v>
      </c>
    </row>
    <row r="493" spans="1:8" x14ac:dyDescent="0.3">
      <c r="A493" s="2">
        <v>492</v>
      </c>
      <c r="B493" s="1" t="s">
        <v>499</v>
      </c>
      <c r="C493" s="1">
        <v>35</v>
      </c>
      <c r="D493" s="1" t="s">
        <v>1008</v>
      </c>
      <c r="E493" s="1" t="s">
        <v>1013</v>
      </c>
      <c r="F493" s="1">
        <v>35.390543989682357</v>
      </c>
      <c r="G493" s="1">
        <v>3</v>
      </c>
      <c r="H493" s="3">
        <v>4</v>
      </c>
    </row>
    <row r="494" spans="1:8" x14ac:dyDescent="0.3">
      <c r="A494" s="2">
        <v>493</v>
      </c>
      <c r="B494" s="1" t="s">
        <v>500</v>
      </c>
      <c r="C494" s="1">
        <v>78</v>
      </c>
      <c r="D494" s="1" t="s">
        <v>1008</v>
      </c>
      <c r="E494" s="1" t="s">
        <v>1013</v>
      </c>
      <c r="F494" s="1">
        <v>39.157542664041117</v>
      </c>
      <c r="G494" s="1">
        <v>2</v>
      </c>
      <c r="H494" s="3">
        <v>4</v>
      </c>
    </row>
    <row r="495" spans="1:8" x14ac:dyDescent="0.3">
      <c r="A495" s="2">
        <v>494</v>
      </c>
      <c r="B495" s="1" t="s">
        <v>501</v>
      </c>
      <c r="C495" s="1">
        <v>5</v>
      </c>
      <c r="D495" s="1" t="s">
        <v>1009</v>
      </c>
      <c r="E495" s="1" t="s">
        <v>1011</v>
      </c>
      <c r="F495" s="1">
        <v>26.499672982047191</v>
      </c>
      <c r="G495" s="1">
        <v>0</v>
      </c>
      <c r="H495" s="3">
        <v>5</v>
      </c>
    </row>
    <row r="496" spans="1:8" x14ac:dyDescent="0.3">
      <c r="A496" s="2">
        <v>495</v>
      </c>
      <c r="B496" s="1" t="s">
        <v>502</v>
      </c>
      <c r="C496" s="1">
        <v>7</v>
      </c>
      <c r="D496" s="1" t="s">
        <v>1009</v>
      </c>
      <c r="E496" s="1" t="s">
        <v>1011</v>
      </c>
      <c r="F496" s="1">
        <v>35.104851887484259</v>
      </c>
      <c r="G496" s="1">
        <v>1</v>
      </c>
      <c r="H496" s="3">
        <v>9</v>
      </c>
    </row>
    <row r="497" spans="1:8" x14ac:dyDescent="0.3">
      <c r="A497" s="2">
        <v>496</v>
      </c>
      <c r="B497" s="1" t="s">
        <v>503</v>
      </c>
      <c r="C497" s="1">
        <v>22</v>
      </c>
      <c r="D497" s="1" t="s">
        <v>1008</v>
      </c>
      <c r="E497" s="1" t="s">
        <v>1013</v>
      </c>
      <c r="F497" s="1">
        <v>39.528386910551561</v>
      </c>
      <c r="G497" s="1">
        <v>0</v>
      </c>
      <c r="H497" s="3">
        <v>10</v>
      </c>
    </row>
    <row r="498" spans="1:8" x14ac:dyDescent="0.3">
      <c r="A498" s="2">
        <v>497</v>
      </c>
      <c r="B498" s="1" t="s">
        <v>504</v>
      </c>
      <c r="C498" s="1">
        <v>64</v>
      </c>
      <c r="D498" s="1" t="s">
        <v>1008</v>
      </c>
      <c r="E498" s="1" t="s">
        <v>1013</v>
      </c>
      <c r="F498" s="1">
        <v>33.605614736720867</v>
      </c>
      <c r="G498" s="1">
        <v>3</v>
      </c>
      <c r="H498" s="3">
        <v>5</v>
      </c>
    </row>
    <row r="499" spans="1:8" x14ac:dyDescent="0.3">
      <c r="A499" s="2">
        <v>498</v>
      </c>
      <c r="B499" s="1" t="s">
        <v>505</v>
      </c>
      <c r="C499" s="1">
        <v>67</v>
      </c>
      <c r="D499" s="1" t="s">
        <v>1008</v>
      </c>
      <c r="E499" s="1" t="s">
        <v>1011</v>
      </c>
      <c r="F499" s="1">
        <v>35.44213282376171</v>
      </c>
      <c r="G499" s="1">
        <v>5</v>
      </c>
      <c r="H499" s="3">
        <v>6</v>
      </c>
    </row>
    <row r="500" spans="1:8" x14ac:dyDescent="0.3">
      <c r="A500" s="2">
        <v>499</v>
      </c>
      <c r="B500" s="1" t="s">
        <v>506</v>
      </c>
      <c r="C500" s="1">
        <v>62</v>
      </c>
      <c r="D500" s="1" t="s">
        <v>1008</v>
      </c>
      <c r="E500" s="1" t="s">
        <v>1013</v>
      </c>
      <c r="F500" s="1">
        <v>34.664743983211288</v>
      </c>
      <c r="G500" s="1">
        <v>0</v>
      </c>
      <c r="H500" s="3">
        <v>1</v>
      </c>
    </row>
    <row r="501" spans="1:8" x14ac:dyDescent="0.3">
      <c r="A501" s="2">
        <v>500</v>
      </c>
      <c r="B501" s="1" t="s">
        <v>507</v>
      </c>
      <c r="C501" s="1">
        <v>24</v>
      </c>
      <c r="D501" s="1" t="s">
        <v>1008</v>
      </c>
      <c r="E501" s="1" t="s">
        <v>1012</v>
      </c>
      <c r="F501" s="1">
        <v>22.995355372695009</v>
      </c>
      <c r="G501" s="1">
        <v>2</v>
      </c>
      <c r="H501" s="3">
        <v>3</v>
      </c>
    </row>
    <row r="502" spans="1:8" x14ac:dyDescent="0.3">
      <c r="A502" s="2">
        <v>501</v>
      </c>
      <c r="B502" s="1" t="s">
        <v>508</v>
      </c>
      <c r="C502" s="1">
        <v>50</v>
      </c>
      <c r="D502" s="1" t="s">
        <v>1008</v>
      </c>
      <c r="E502" s="1" t="s">
        <v>1012</v>
      </c>
      <c r="F502" s="1">
        <v>26.95708229840929</v>
      </c>
      <c r="G502" s="1">
        <v>5</v>
      </c>
      <c r="H502" s="3">
        <v>4</v>
      </c>
    </row>
    <row r="503" spans="1:8" x14ac:dyDescent="0.3">
      <c r="A503" s="2">
        <v>502</v>
      </c>
      <c r="B503" s="1" t="s">
        <v>509</v>
      </c>
      <c r="C503" s="1">
        <v>87</v>
      </c>
      <c r="D503" s="1" t="s">
        <v>1009</v>
      </c>
      <c r="E503" s="1" t="s">
        <v>1010</v>
      </c>
      <c r="F503" s="1">
        <v>33.302665791861983</v>
      </c>
      <c r="G503" s="1">
        <v>2</v>
      </c>
      <c r="H503" s="3">
        <v>4</v>
      </c>
    </row>
    <row r="504" spans="1:8" x14ac:dyDescent="0.3">
      <c r="A504" s="2">
        <v>503</v>
      </c>
      <c r="B504" s="1" t="s">
        <v>510</v>
      </c>
      <c r="C504" s="1">
        <v>18</v>
      </c>
      <c r="D504" s="1" t="s">
        <v>1008</v>
      </c>
      <c r="E504" s="1" t="s">
        <v>1011</v>
      </c>
      <c r="F504" s="1">
        <v>20.191739288707559</v>
      </c>
      <c r="G504" s="1">
        <v>5</v>
      </c>
      <c r="H504" s="3">
        <v>9</v>
      </c>
    </row>
    <row r="505" spans="1:8" x14ac:dyDescent="0.3">
      <c r="A505" s="2">
        <v>504</v>
      </c>
      <c r="B505" s="1" t="s">
        <v>511</v>
      </c>
      <c r="C505" s="1">
        <v>30</v>
      </c>
      <c r="D505" s="1" t="s">
        <v>1009</v>
      </c>
      <c r="E505" s="1" t="s">
        <v>1013</v>
      </c>
      <c r="F505" s="1">
        <v>17.56352963587495</v>
      </c>
      <c r="G505" s="1">
        <v>2</v>
      </c>
      <c r="H505" s="3">
        <v>4</v>
      </c>
    </row>
    <row r="506" spans="1:8" x14ac:dyDescent="0.3">
      <c r="A506" s="2">
        <v>505</v>
      </c>
      <c r="B506" s="1" t="s">
        <v>512</v>
      </c>
      <c r="C506" s="1">
        <v>47</v>
      </c>
      <c r="D506" s="1" t="s">
        <v>1009</v>
      </c>
      <c r="E506" s="1" t="s">
        <v>1011</v>
      </c>
      <c r="F506" s="1">
        <v>30.144482140220251</v>
      </c>
      <c r="G506" s="1">
        <v>3</v>
      </c>
      <c r="H506" s="3">
        <v>3</v>
      </c>
    </row>
    <row r="507" spans="1:8" x14ac:dyDescent="0.3">
      <c r="A507" s="2">
        <v>506</v>
      </c>
      <c r="B507" s="1" t="s">
        <v>513</v>
      </c>
      <c r="C507" s="1">
        <v>43</v>
      </c>
      <c r="D507" s="1" t="s">
        <v>1009</v>
      </c>
      <c r="E507" s="1" t="s">
        <v>1013</v>
      </c>
      <c r="F507" s="1">
        <v>31.288246907996381</v>
      </c>
      <c r="G507" s="1">
        <v>4</v>
      </c>
      <c r="H507" s="3">
        <v>10</v>
      </c>
    </row>
    <row r="508" spans="1:8" x14ac:dyDescent="0.3">
      <c r="A508" s="2">
        <v>507</v>
      </c>
      <c r="B508" s="1" t="s">
        <v>514</v>
      </c>
      <c r="C508" s="1">
        <v>26</v>
      </c>
      <c r="D508" s="1" t="s">
        <v>1009</v>
      </c>
      <c r="E508" s="1" t="s">
        <v>1013</v>
      </c>
      <c r="F508" s="1">
        <v>15.852247268333841</v>
      </c>
      <c r="G508" s="1">
        <v>0</v>
      </c>
      <c r="H508" s="3">
        <v>9</v>
      </c>
    </row>
    <row r="509" spans="1:8" x14ac:dyDescent="0.3">
      <c r="A509" s="2">
        <v>508</v>
      </c>
      <c r="B509" s="1" t="s">
        <v>515</v>
      </c>
      <c r="C509" s="1">
        <v>68</v>
      </c>
      <c r="D509" s="1" t="s">
        <v>1009</v>
      </c>
      <c r="E509" s="1" t="s">
        <v>1012</v>
      </c>
      <c r="F509" s="1">
        <v>39.719140460307642</v>
      </c>
      <c r="G509" s="1">
        <v>4</v>
      </c>
      <c r="H509" s="3">
        <v>2</v>
      </c>
    </row>
    <row r="510" spans="1:8" x14ac:dyDescent="0.3">
      <c r="A510" s="2">
        <v>509</v>
      </c>
      <c r="B510" s="1" t="s">
        <v>516</v>
      </c>
      <c r="C510" s="1">
        <v>80</v>
      </c>
      <c r="D510" s="1" t="s">
        <v>1009</v>
      </c>
      <c r="E510" s="1" t="s">
        <v>1012</v>
      </c>
      <c r="F510" s="1">
        <v>34.051101857549973</v>
      </c>
      <c r="G510" s="1">
        <v>2</v>
      </c>
      <c r="H510" s="3">
        <v>4</v>
      </c>
    </row>
    <row r="511" spans="1:8" x14ac:dyDescent="0.3">
      <c r="A511" s="2">
        <v>510</v>
      </c>
      <c r="B511" s="1" t="s">
        <v>517</v>
      </c>
      <c r="C511" s="1">
        <v>39</v>
      </c>
      <c r="D511" s="1" t="s">
        <v>1008</v>
      </c>
      <c r="E511" s="1" t="s">
        <v>1010</v>
      </c>
      <c r="F511" s="1">
        <v>32.212433551893042</v>
      </c>
      <c r="G511" s="1">
        <v>1</v>
      </c>
      <c r="H511" s="3">
        <v>7</v>
      </c>
    </row>
    <row r="512" spans="1:8" x14ac:dyDescent="0.3">
      <c r="A512" s="2">
        <v>511</v>
      </c>
      <c r="B512" s="1" t="s">
        <v>518</v>
      </c>
      <c r="C512" s="1">
        <v>90</v>
      </c>
      <c r="D512" s="1" t="s">
        <v>1009</v>
      </c>
      <c r="E512" s="1" t="s">
        <v>1013</v>
      </c>
      <c r="F512" s="1">
        <v>33.749121404844487</v>
      </c>
      <c r="G512" s="1">
        <v>5</v>
      </c>
      <c r="H512" s="3">
        <v>9</v>
      </c>
    </row>
    <row r="513" spans="1:8" x14ac:dyDescent="0.3">
      <c r="A513" s="2">
        <v>512</v>
      </c>
      <c r="B513" s="1" t="s">
        <v>519</v>
      </c>
      <c r="C513" s="1">
        <v>41</v>
      </c>
      <c r="D513" s="1" t="s">
        <v>1009</v>
      </c>
      <c r="E513" s="1" t="s">
        <v>1013</v>
      </c>
      <c r="F513" s="1">
        <v>28.093650021899609</v>
      </c>
      <c r="G513" s="1">
        <v>0</v>
      </c>
      <c r="H513" s="3">
        <v>10</v>
      </c>
    </row>
    <row r="514" spans="1:8" x14ac:dyDescent="0.3">
      <c r="A514" s="2">
        <v>513</v>
      </c>
      <c r="B514" s="1" t="s">
        <v>520</v>
      </c>
      <c r="C514" s="1">
        <v>64</v>
      </c>
      <c r="D514" s="1" t="s">
        <v>1008</v>
      </c>
      <c r="E514" s="1" t="s">
        <v>1013</v>
      </c>
      <c r="F514" s="1">
        <v>30.743112288738821</v>
      </c>
      <c r="G514" s="1">
        <v>0</v>
      </c>
      <c r="H514" s="3">
        <v>7</v>
      </c>
    </row>
    <row r="515" spans="1:8" x14ac:dyDescent="0.3">
      <c r="A515" s="2">
        <v>514</v>
      </c>
      <c r="B515" s="1" t="s">
        <v>521</v>
      </c>
      <c r="C515" s="1">
        <v>1</v>
      </c>
      <c r="D515" s="1" t="s">
        <v>1009</v>
      </c>
      <c r="E515" s="1" t="s">
        <v>1012</v>
      </c>
      <c r="F515" s="1">
        <v>33.347952844678971</v>
      </c>
      <c r="G515" s="1">
        <v>3</v>
      </c>
      <c r="H515" s="3">
        <v>7</v>
      </c>
    </row>
    <row r="516" spans="1:8" x14ac:dyDescent="0.3">
      <c r="A516" s="2">
        <v>515</v>
      </c>
      <c r="B516" s="1" t="s">
        <v>522</v>
      </c>
      <c r="C516" s="1">
        <v>41</v>
      </c>
      <c r="D516" s="1" t="s">
        <v>1009</v>
      </c>
      <c r="E516" s="1" t="s">
        <v>1011</v>
      </c>
      <c r="F516" s="1">
        <v>33.430578682722143</v>
      </c>
      <c r="G516" s="1">
        <v>0</v>
      </c>
      <c r="H516" s="3">
        <v>4</v>
      </c>
    </row>
    <row r="517" spans="1:8" x14ac:dyDescent="0.3">
      <c r="A517" s="2">
        <v>516</v>
      </c>
      <c r="B517" s="1" t="s">
        <v>523</v>
      </c>
      <c r="C517" s="1">
        <v>2</v>
      </c>
      <c r="D517" s="1" t="s">
        <v>1009</v>
      </c>
      <c r="E517" s="1" t="s">
        <v>1012</v>
      </c>
      <c r="F517" s="1">
        <v>32.450694681625933</v>
      </c>
      <c r="G517" s="1">
        <v>4</v>
      </c>
      <c r="H517" s="3">
        <v>4</v>
      </c>
    </row>
    <row r="518" spans="1:8" x14ac:dyDescent="0.3">
      <c r="A518" s="2">
        <v>517</v>
      </c>
      <c r="B518" s="1" t="s">
        <v>524</v>
      </c>
      <c r="C518" s="1">
        <v>38</v>
      </c>
      <c r="D518" s="1" t="s">
        <v>1009</v>
      </c>
      <c r="E518" s="1" t="s">
        <v>1012</v>
      </c>
      <c r="F518" s="1">
        <v>27.964298120989</v>
      </c>
      <c r="G518" s="1">
        <v>0</v>
      </c>
      <c r="H518" s="3">
        <v>3</v>
      </c>
    </row>
    <row r="519" spans="1:8" x14ac:dyDescent="0.3">
      <c r="A519" s="2">
        <v>518</v>
      </c>
      <c r="B519" s="1" t="s">
        <v>525</v>
      </c>
      <c r="C519" s="1">
        <v>80</v>
      </c>
      <c r="D519" s="1" t="s">
        <v>1008</v>
      </c>
      <c r="E519" s="1" t="s">
        <v>1011</v>
      </c>
      <c r="F519" s="1">
        <v>33.327536460928897</v>
      </c>
      <c r="G519" s="1">
        <v>4</v>
      </c>
      <c r="H519" s="3">
        <v>6</v>
      </c>
    </row>
    <row r="520" spans="1:8" x14ac:dyDescent="0.3">
      <c r="A520" s="2">
        <v>519</v>
      </c>
      <c r="B520" s="1" t="s">
        <v>526</v>
      </c>
      <c r="C520" s="1">
        <v>37</v>
      </c>
      <c r="D520" s="1" t="s">
        <v>1008</v>
      </c>
      <c r="E520" s="1" t="s">
        <v>1010</v>
      </c>
      <c r="F520" s="1">
        <v>24.46148182847956</v>
      </c>
      <c r="G520" s="1">
        <v>2</v>
      </c>
      <c r="H520" s="3">
        <v>8</v>
      </c>
    </row>
    <row r="521" spans="1:8" x14ac:dyDescent="0.3">
      <c r="A521" s="2">
        <v>520</v>
      </c>
      <c r="B521" s="1" t="s">
        <v>527</v>
      </c>
      <c r="C521" s="1">
        <v>51</v>
      </c>
      <c r="D521" s="1" t="s">
        <v>1009</v>
      </c>
      <c r="E521" s="1" t="s">
        <v>1012</v>
      </c>
      <c r="F521" s="1">
        <v>30.251250743363329</v>
      </c>
      <c r="G521" s="1">
        <v>0</v>
      </c>
      <c r="H521" s="3">
        <v>3</v>
      </c>
    </row>
    <row r="522" spans="1:8" x14ac:dyDescent="0.3">
      <c r="A522" s="2">
        <v>521</v>
      </c>
      <c r="B522" s="1" t="s">
        <v>528</v>
      </c>
      <c r="C522" s="1">
        <v>77</v>
      </c>
      <c r="D522" s="1" t="s">
        <v>1009</v>
      </c>
      <c r="E522" s="1" t="s">
        <v>1012</v>
      </c>
      <c r="F522" s="1">
        <v>31.02685282869248</v>
      </c>
      <c r="G522" s="1">
        <v>0</v>
      </c>
      <c r="H522" s="3">
        <v>5</v>
      </c>
    </row>
    <row r="523" spans="1:8" x14ac:dyDescent="0.3">
      <c r="A523" s="2">
        <v>522</v>
      </c>
      <c r="B523" s="1" t="s">
        <v>529</v>
      </c>
      <c r="C523" s="1">
        <v>46</v>
      </c>
      <c r="D523" s="1" t="s">
        <v>1008</v>
      </c>
      <c r="E523" s="1" t="s">
        <v>1013</v>
      </c>
      <c r="F523" s="1">
        <v>16.33684040317975</v>
      </c>
      <c r="G523" s="1">
        <v>4</v>
      </c>
      <c r="H523" s="3">
        <v>7</v>
      </c>
    </row>
    <row r="524" spans="1:8" x14ac:dyDescent="0.3">
      <c r="A524" s="2">
        <v>523</v>
      </c>
      <c r="B524" s="1" t="s">
        <v>530</v>
      </c>
      <c r="C524" s="1">
        <v>76</v>
      </c>
      <c r="D524" s="1" t="s">
        <v>1008</v>
      </c>
      <c r="E524" s="1" t="s">
        <v>1013</v>
      </c>
      <c r="F524" s="1">
        <v>25.251011407965638</v>
      </c>
      <c r="G524" s="1">
        <v>4</v>
      </c>
      <c r="H524" s="3">
        <v>8</v>
      </c>
    </row>
    <row r="525" spans="1:8" x14ac:dyDescent="0.3">
      <c r="A525" s="2">
        <v>524</v>
      </c>
      <c r="B525" s="1" t="s">
        <v>531</v>
      </c>
      <c r="C525" s="1">
        <v>41</v>
      </c>
      <c r="D525" s="1" t="s">
        <v>1009</v>
      </c>
      <c r="E525" s="1" t="s">
        <v>1013</v>
      </c>
      <c r="F525" s="1">
        <v>26.6676969135893</v>
      </c>
      <c r="G525" s="1">
        <v>4</v>
      </c>
      <c r="H525" s="3">
        <v>4</v>
      </c>
    </row>
    <row r="526" spans="1:8" x14ac:dyDescent="0.3">
      <c r="A526" s="2">
        <v>525</v>
      </c>
      <c r="B526" s="1" t="s">
        <v>532</v>
      </c>
      <c r="C526" s="1">
        <v>14</v>
      </c>
      <c r="D526" s="1" t="s">
        <v>1009</v>
      </c>
      <c r="E526" s="1" t="s">
        <v>1011</v>
      </c>
      <c r="F526" s="1">
        <v>29.915614585898791</v>
      </c>
      <c r="G526" s="1">
        <v>0</v>
      </c>
      <c r="H526" s="3">
        <v>5</v>
      </c>
    </row>
    <row r="527" spans="1:8" x14ac:dyDescent="0.3">
      <c r="A527" s="2">
        <v>526</v>
      </c>
      <c r="B527" s="1" t="s">
        <v>533</v>
      </c>
      <c r="C527" s="1">
        <v>7</v>
      </c>
      <c r="D527" s="1" t="s">
        <v>1008</v>
      </c>
      <c r="E527" s="1" t="s">
        <v>1013</v>
      </c>
      <c r="F527" s="1">
        <v>34.978352165758842</v>
      </c>
      <c r="G527" s="1">
        <v>0</v>
      </c>
      <c r="H527" s="3">
        <v>3</v>
      </c>
    </row>
    <row r="528" spans="1:8" x14ac:dyDescent="0.3">
      <c r="A528" s="2">
        <v>527</v>
      </c>
      <c r="B528" s="1" t="s">
        <v>534</v>
      </c>
      <c r="C528" s="1">
        <v>44</v>
      </c>
      <c r="D528" s="1" t="s">
        <v>1009</v>
      </c>
      <c r="E528" s="1" t="s">
        <v>1011</v>
      </c>
      <c r="F528" s="1">
        <v>21.79239735895883</v>
      </c>
      <c r="G528" s="1">
        <v>5</v>
      </c>
      <c r="H528" s="3">
        <v>10</v>
      </c>
    </row>
    <row r="529" spans="1:8" x14ac:dyDescent="0.3">
      <c r="A529" s="2">
        <v>528</v>
      </c>
      <c r="B529" s="1" t="s">
        <v>535</v>
      </c>
      <c r="C529" s="1">
        <v>23</v>
      </c>
      <c r="D529" s="1" t="s">
        <v>1009</v>
      </c>
      <c r="E529" s="1" t="s">
        <v>1013</v>
      </c>
      <c r="F529" s="1">
        <v>17.615916353826659</v>
      </c>
      <c r="G529" s="1">
        <v>3</v>
      </c>
      <c r="H529" s="3">
        <v>2</v>
      </c>
    </row>
    <row r="530" spans="1:8" x14ac:dyDescent="0.3">
      <c r="A530" s="2">
        <v>529</v>
      </c>
      <c r="B530" s="1" t="s">
        <v>536</v>
      </c>
      <c r="C530" s="1">
        <v>42</v>
      </c>
      <c r="D530" s="1" t="s">
        <v>1009</v>
      </c>
      <c r="E530" s="1" t="s">
        <v>1010</v>
      </c>
      <c r="F530" s="1">
        <v>36.853763347880843</v>
      </c>
      <c r="G530" s="1">
        <v>1</v>
      </c>
      <c r="H530" s="3">
        <v>9</v>
      </c>
    </row>
    <row r="531" spans="1:8" x14ac:dyDescent="0.3">
      <c r="A531" s="2">
        <v>530</v>
      </c>
      <c r="B531" s="1" t="s">
        <v>537</v>
      </c>
      <c r="C531" s="1">
        <v>33</v>
      </c>
      <c r="D531" s="1" t="s">
        <v>1009</v>
      </c>
      <c r="E531" s="1" t="s">
        <v>1011</v>
      </c>
      <c r="F531" s="1">
        <v>30.228029168108868</v>
      </c>
      <c r="G531" s="1">
        <v>4</v>
      </c>
      <c r="H531" s="3">
        <v>3</v>
      </c>
    </row>
    <row r="532" spans="1:8" x14ac:dyDescent="0.3">
      <c r="A532" s="2">
        <v>531</v>
      </c>
      <c r="B532" s="1" t="s">
        <v>538</v>
      </c>
      <c r="C532" s="1">
        <v>35</v>
      </c>
      <c r="D532" s="1" t="s">
        <v>1009</v>
      </c>
      <c r="E532" s="1" t="s">
        <v>1010</v>
      </c>
      <c r="F532" s="1">
        <v>37.328097197031347</v>
      </c>
      <c r="G532" s="1">
        <v>1</v>
      </c>
      <c r="H532" s="3">
        <v>2</v>
      </c>
    </row>
    <row r="533" spans="1:8" x14ac:dyDescent="0.3">
      <c r="A533" s="2">
        <v>532</v>
      </c>
      <c r="B533" s="1" t="s">
        <v>539</v>
      </c>
      <c r="C533" s="1">
        <v>22</v>
      </c>
      <c r="D533" s="1" t="s">
        <v>1008</v>
      </c>
      <c r="E533" s="1" t="s">
        <v>1011</v>
      </c>
      <c r="F533" s="1">
        <v>25.624354808827711</v>
      </c>
      <c r="G533" s="1">
        <v>5</v>
      </c>
      <c r="H533" s="3">
        <v>1</v>
      </c>
    </row>
    <row r="534" spans="1:8" x14ac:dyDescent="0.3">
      <c r="A534" s="2">
        <v>533</v>
      </c>
      <c r="B534" s="1" t="s">
        <v>540</v>
      </c>
      <c r="C534" s="1">
        <v>4</v>
      </c>
      <c r="D534" s="1" t="s">
        <v>1008</v>
      </c>
      <c r="E534" s="1" t="s">
        <v>1011</v>
      </c>
      <c r="F534" s="1">
        <v>20.78251026418193</v>
      </c>
      <c r="G534" s="1">
        <v>1</v>
      </c>
      <c r="H534" s="3">
        <v>9</v>
      </c>
    </row>
    <row r="535" spans="1:8" x14ac:dyDescent="0.3">
      <c r="A535" s="2">
        <v>534</v>
      </c>
      <c r="B535" s="1" t="s">
        <v>541</v>
      </c>
      <c r="C535" s="1">
        <v>34</v>
      </c>
      <c r="D535" s="1" t="s">
        <v>1008</v>
      </c>
      <c r="E535" s="1" t="s">
        <v>1011</v>
      </c>
      <c r="F535" s="1">
        <v>29.150419670955081</v>
      </c>
      <c r="G535" s="1">
        <v>5</v>
      </c>
      <c r="H535" s="3">
        <v>3</v>
      </c>
    </row>
    <row r="536" spans="1:8" x14ac:dyDescent="0.3">
      <c r="A536" s="2">
        <v>535</v>
      </c>
      <c r="B536" s="1" t="s">
        <v>542</v>
      </c>
      <c r="C536" s="1">
        <v>42</v>
      </c>
      <c r="D536" s="1" t="s">
        <v>1009</v>
      </c>
      <c r="E536" s="1" t="s">
        <v>1010</v>
      </c>
      <c r="F536" s="1">
        <v>36.794414594825412</v>
      </c>
      <c r="G536" s="1">
        <v>1</v>
      </c>
      <c r="H536" s="3">
        <v>4</v>
      </c>
    </row>
    <row r="537" spans="1:8" x14ac:dyDescent="0.3">
      <c r="A537" s="2">
        <v>536</v>
      </c>
      <c r="B537" s="1" t="s">
        <v>543</v>
      </c>
      <c r="C537" s="1">
        <v>71</v>
      </c>
      <c r="D537" s="1" t="s">
        <v>1009</v>
      </c>
      <c r="E537" s="1" t="s">
        <v>1011</v>
      </c>
      <c r="F537" s="1">
        <v>18.797165685223899</v>
      </c>
      <c r="G537" s="1">
        <v>5</v>
      </c>
      <c r="H537" s="3">
        <v>9</v>
      </c>
    </row>
    <row r="538" spans="1:8" x14ac:dyDescent="0.3">
      <c r="A538" s="2">
        <v>537</v>
      </c>
      <c r="B538" s="1" t="s">
        <v>544</v>
      </c>
      <c r="C538" s="1">
        <v>47</v>
      </c>
      <c r="D538" s="1" t="s">
        <v>1008</v>
      </c>
      <c r="E538" s="1" t="s">
        <v>1012</v>
      </c>
      <c r="F538" s="1">
        <v>21.907642571194501</v>
      </c>
      <c r="G538" s="1">
        <v>4</v>
      </c>
      <c r="H538" s="3">
        <v>7</v>
      </c>
    </row>
    <row r="539" spans="1:8" x14ac:dyDescent="0.3">
      <c r="A539" s="2">
        <v>538</v>
      </c>
      <c r="B539" s="1" t="s">
        <v>545</v>
      </c>
      <c r="C539" s="1">
        <v>69</v>
      </c>
      <c r="D539" s="1" t="s">
        <v>1009</v>
      </c>
      <c r="E539" s="1" t="s">
        <v>1011</v>
      </c>
      <c r="F539" s="1">
        <v>31.947383894257278</v>
      </c>
      <c r="G539" s="1">
        <v>4</v>
      </c>
      <c r="H539" s="3">
        <v>7</v>
      </c>
    </row>
    <row r="540" spans="1:8" x14ac:dyDescent="0.3">
      <c r="A540" s="2">
        <v>539</v>
      </c>
      <c r="B540" s="1" t="s">
        <v>546</v>
      </c>
      <c r="C540" s="1">
        <v>54</v>
      </c>
      <c r="D540" s="1" t="s">
        <v>1009</v>
      </c>
      <c r="E540" s="1" t="s">
        <v>1011</v>
      </c>
      <c r="F540" s="1">
        <v>28.525167906112081</v>
      </c>
      <c r="G540" s="1">
        <v>4</v>
      </c>
      <c r="H540" s="3">
        <v>6</v>
      </c>
    </row>
    <row r="541" spans="1:8" x14ac:dyDescent="0.3">
      <c r="A541" s="2">
        <v>540</v>
      </c>
      <c r="B541" s="1" t="s">
        <v>547</v>
      </c>
      <c r="C541" s="1">
        <v>60</v>
      </c>
      <c r="D541" s="1" t="s">
        <v>1008</v>
      </c>
      <c r="E541" s="1" t="s">
        <v>1011</v>
      </c>
      <c r="F541" s="1">
        <v>32.60238304113242</v>
      </c>
      <c r="G541" s="1">
        <v>1</v>
      </c>
      <c r="H541" s="3">
        <v>2</v>
      </c>
    </row>
    <row r="542" spans="1:8" x14ac:dyDescent="0.3">
      <c r="A542" s="2">
        <v>541</v>
      </c>
      <c r="B542" s="1" t="s">
        <v>548</v>
      </c>
      <c r="C542" s="1">
        <v>15</v>
      </c>
      <c r="D542" s="1" t="s">
        <v>1009</v>
      </c>
      <c r="E542" s="1" t="s">
        <v>1010</v>
      </c>
      <c r="F542" s="1">
        <v>37.893852839627222</v>
      </c>
      <c r="G542" s="1">
        <v>2</v>
      </c>
      <c r="H542" s="3">
        <v>5</v>
      </c>
    </row>
    <row r="543" spans="1:8" x14ac:dyDescent="0.3">
      <c r="A543" s="2">
        <v>542</v>
      </c>
      <c r="B543" s="1" t="s">
        <v>549</v>
      </c>
      <c r="C543" s="1">
        <v>53</v>
      </c>
      <c r="D543" s="1" t="s">
        <v>1008</v>
      </c>
      <c r="E543" s="1" t="s">
        <v>1010</v>
      </c>
      <c r="F543" s="1">
        <v>28.08905150981543</v>
      </c>
      <c r="G543" s="1">
        <v>0</v>
      </c>
      <c r="H543" s="3">
        <v>8</v>
      </c>
    </row>
    <row r="544" spans="1:8" x14ac:dyDescent="0.3">
      <c r="A544" s="2">
        <v>543</v>
      </c>
      <c r="B544" s="1" t="s">
        <v>550</v>
      </c>
      <c r="C544" s="1">
        <v>26</v>
      </c>
      <c r="D544" s="1" t="s">
        <v>1009</v>
      </c>
      <c r="E544" s="1" t="s">
        <v>1013</v>
      </c>
      <c r="F544" s="1">
        <v>24.949326141281031</v>
      </c>
      <c r="G544" s="1">
        <v>5</v>
      </c>
      <c r="H544" s="3">
        <v>6</v>
      </c>
    </row>
    <row r="545" spans="1:8" x14ac:dyDescent="0.3">
      <c r="A545" s="2">
        <v>544</v>
      </c>
      <c r="B545" s="1" t="s">
        <v>551</v>
      </c>
      <c r="C545" s="1">
        <v>32</v>
      </c>
      <c r="D545" s="1" t="s">
        <v>1008</v>
      </c>
      <c r="E545" s="1" t="s">
        <v>1010</v>
      </c>
      <c r="F545" s="1">
        <v>39.865890259170527</v>
      </c>
      <c r="G545" s="1">
        <v>0</v>
      </c>
      <c r="H545" s="3">
        <v>8</v>
      </c>
    </row>
    <row r="546" spans="1:8" x14ac:dyDescent="0.3">
      <c r="A546" s="2">
        <v>545</v>
      </c>
      <c r="B546" s="1" t="s">
        <v>552</v>
      </c>
      <c r="C546" s="1">
        <v>12</v>
      </c>
      <c r="D546" s="1" t="s">
        <v>1008</v>
      </c>
      <c r="E546" s="1" t="s">
        <v>1010</v>
      </c>
      <c r="F546" s="1">
        <v>35.102529455966057</v>
      </c>
      <c r="G546" s="1">
        <v>4</v>
      </c>
      <c r="H546" s="3">
        <v>6</v>
      </c>
    </row>
    <row r="547" spans="1:8" x14ac:dyDescent="0.3">
      <c r="A547" s="2">
        <v>546</v>
      </c>
      <c r="B547" s="1" t="s">
        <v>553</v>
      </c>
      <c r="C547" s="1">
        <v>22</v>
      </c>
      <c r="D547" s="1" t="s">
        <v>1009</v>
      </c>
      <c r="E547" s="1" t="s">
        <v>1012</v>
      </c>
      <c r="F547" s="1">
        <v>21.912215396210328</v>
      </c>
      <c r="G547" s="1">
        <v>5</v>
      </c>
      <c r="H547" s="3">
        <v>5</v>
      </c>
    </row>
    <row r="548" spans="1:8" x14ac:dyDescent="0.3">
      <c r="A548" s="2">
        <v>547</v>
      </c>
      <c r="B548" s="1" t="s">
        <v>554</v>
      </c>
      <c r="C548" s="1">
        <v>37</v>
      </c>
      <c r="D548" s="1" t="s">
        <v>1009</v>
      </c>
      <c r="E548" s="1" t="s">
        <v>1012</v>
      </c>
      <c r="F548" s="1">
        <v>20.011133938777789</v>
      </c>
      <c r="G548" s="1">
        <v>2</v>
      </c>
      <c r="H548" s="3">
        <v>7</v>
      </c>
    </row>
    <row r="549" spans="1:8" x14ac:dyDescent="0.3">
      <c r="A549" s="2">
        <v>548</v>
      </c>
      <c r="B549" s="1" t="s">
        <v>555</v>
      </c>
      <c r="C549" s="1">
        <v>50</v>
      </c>
      <c r="D549" s="1" t="s">
        <v>1008</v>
      </c>
      <c r="E549" s="1" t="s">
        <v>1011</v>
      </c>
      <c r="F549" s="1">
        <v>15.607330186851881</v>
      </c>
      <c r="G549" s="1">
        <v>4</v>
      </c>
      <c r="H549" s="3">
        <v>10</v>
      </c>
    </row>
    <row r="550" spans="1:8" x14ac:dyDescent="0.3">
      <c r="A550" s="2">
        <v>549</v>
      </c>
      <c r="B550" s="1" t="s">
        <v>556</v>
      </c>
      <c r="C550" s="1">
        <v>8</v>
      </c>
      <c r="D550" s="1" t="s">
        <v>1008</v>
      </c>
      <c r="E550" s="1" t="s">
        <v>1012</v>
      </c>
      <c r="F550" s="1">
        <v>17.208402467040749</v>
      </c>
      <c r="G550" s="1">
        <v>2</v>
      </c>
      <c r="H550" s="3">
        <v>8</v>
      </c>
    </row>
    <row r="551" spans="1:8" x14ac:dyDescent="0.3">
      <c r="A551" s="2">
        <v>550</v>
      </c>
      <c r="B551" s="1" t="s">
        <v>557</v>
      </c>
      <c r="C551" s="1">
        <v>45</v>
      </c>
      <c r="D551" s="1" t="s">
        <v>1008</v>
      </c>
      <c r="E551" s="1" t="s">
        <v>1011</v>
      </c>
      <c r="F551" s="1">
        <v>38.749214587864643</v>
      </c>
      <c r="G551" s="1">
        <v>1</v>
      </c>
      <c r="H551" s="3">
        <v>4</v>
      </c>
    </row>
    <row r="552" spans="1:8" x14ac:dyDescent="0.3">
      <c r="A552" s="2">
        <v>551</v>
      </c>
      <c r="B552" s="1" t="s">
        <v>558</v>
      </c>
      <c r="C552" s="1">
        <v>50</v>
      </c>
      <c r="D552" s="1" t="s">
        <v>1009</v>
      </c>
      <c r="E552" s="1" t="s">
        <v>1011</v>
      </c>
      <c r="F552" s="1">
        <v>15.843761504077779</v>
      </c>
      <c r="G552" s="1">
        <v>2</v>
      </c>
      <c r="H552" s="3">
        <v>4</v>
      </c>
    </row>
    <row r="553" spans="1:8" x14ac:dyDescent="0.3">
      <c r="A553" s="2">
        <v>552</v>
      </c>
      <c r="B553" s="1" t="s">
        <v>559</v>
      </c>
      <c r="C553" s="1">
        <v>38</v>
      </c>
      <c r="D553" s="1" t="s">
        <v>1009</v>
      </c>
      <c r="E553" s="1" t="s">
        <v>1011</v>
      </c>
      <c r="F553" s="1">
        <v>31.332260196062201</v>
      </c>
      <c r="G553" s="1">
        <v>5</v>
      </c>
      <c r="H553" s="3">
        <v>8</v>
      </c>
    </row>
    <row r="554" spans="1:8" x14ac:dyDescent="0.3">
      <c r="A554" s="2">
        <v>553</v>
      </c>
      <c r="B554" s="1" t="s">
        <v>560</v>
      </c>
      <c r="C554" s="1">
        <v>50</v>
      </c>
      <c r="D554" s="1" t="s">
        <v>1008</v>
      </c>
      <c r="E554" s="1" t="s">
        <v>1011</v>
      </c>
      <c r="F554" s="1">
        <v>39.78491122003868</v>
      </c>
      <c r="G554" s="1">
        <v>0</v>
      </c>
      <c r="H554" s="3">
        <v>1</v>
      </c>
    </row>
    <row r="555" spans="1:8" x14ac:dyDescent="0.3">
      <c r="A555" s="2">
        <v>554</v>
      </c>
      <c r="B555" s="1" t="s">
        <v>561</v>
      </c>
      <c r="C555" s="1">
        <v>44</v>
      </c>
      <c r="D555" s="1" t="s">
        <v>1009</v>
      </c>
      <c r="E555" s="1" t="s">
        <v>1011</v>
      </c>
      <c r="F555" s="1">
        <v>15.134077940069689</v>
      </c>
      <c r="G555" s="1">
        <v>5</v>
      </c>
      <c r="H555" s="3">
        <v>3</v>
      </c>
    </row>
    <row r="556" spans="1:8" x14ac:dyDescent="0.3">
      <c r="A556" s="2">
        <v>555</v>
      </c>
      <c r="B556" s="1" t="s">
        <v>562</v>
      </c>
      <c r="C556" s="1">
        <v>58</v>
      </c>
      <c r="D556" s="1" t="s">
        <v>1009</v>
      </c>
      <c r="E556" s="1" t="s">
        <v>1011</v>
      </c>
      <c r="F556" s="1">
        <v>16.250693069560711</v>
      </c>
      <c r="G556" s="1">
        <v>1</v>
      </c>
      <c r="H556" s="3">
        <v>1</v>
      </c>
    </row>
    <row r="557" spans="1:8" x14ac:dyDescent="0.3">
      <c r="A557" s="2">
        <v>556</v>
      </c>
      <c r="B557" s="1" t="s">
        <v>563</v>
      </c>
      <c r="C557" s="1">
        <v>75</v>
      </c>
      <c r="D557" s="1" t="s">
        <v>1009</v>
      </c>
      <c r="E557" s="1" t="s">
        <v>1010</v>
      </c>
      <c r="F557" s="1">
        <v>26.944339293027991</v>
      </c>
      <c r="G557" s="1">
        <v>0</v>
      </c>
      <c r="H557" s="3">
        <v>4</v>
      </c>
    </row>
    <row r="558" spans="1:8" x14ac:dyDescent="0.3">
      <c r="A558" s="2">
        <v>557</v>
      </c>
      <c r="B558" s="1" t="s">
        <v>564</v>
      </c>
      <c r="C558" s="1">
        <v>36</v>
      </c>
      <c r="D558" s="1" t="s">
        <v>1008</v>
      </c>
      <c r="E558" s="1" t="s">
        <v>1010</v>
      </c>
      <c r="F558" s="1">
        <v>19.861733972229981</v>
      </c>
      <c r="G558" s="1">
        <v>3</v>
      </c>
      <c r="H558" s="3">
        <v>4</v>
      </c>
    </row>
    <row r="559" spans="1:8" x14ac:dyDescent="0.3">
      <c r="A559" s="2">
        <v>558</v>
      </c>
      <c r="B559" s="1" t="s">
        <v>565</v>
      </c>
      <c r="C559" s="1">
        <v>58</v>
      </c>
      <c r="D559" s="1" t="s">
        <v>1008</v>
      </c>
      <c r="E559" s="1" t="s">
        <v>1012</v>
      </c>
      <c r="F559" s="1">
        <v>23.365511554807568</v>
      </c>
      <c r="G559" s="1">
        <v>0</v>
      </c>
      <c r="H559" s="3">
        <v>10</v>
      </c>
    </row>
    <row r="560" spans="1:8" x14ac:dyDescent="0.3">
      <c r="A560" s="2">
        <v>559</v>
      </c>
      <c r="B560" s="1" t="s">
        <v>566</v>
      </c>
      <c r="C560" s="1">
        <v>61</v>
      </c>
      <c r="D560" s="1" t="s">
        <v>1008</v>
      </c>
      <c r="E560" s="1" t="s">
        <v>1013</v>
      </c>
      <c r="F560" s="1">
        <v>25.965520180623749</v>
      </c>
      <c r="G560" s="1">
        <v>2</v>
      </c>
      <c r="H560" s="3">
        <v>9</v>
      </c>
    </row>
    <row r="561" spans="1:8" x14ac:dyDescent="0.3">
      <c r="A561" s="2">
        <v>560</v>
      </c>
      <c r="B561" s="1" t="s">
        <v>567</v>
      </c>
      <c r="C561" s="1">
        <v>73</v>
      </c>
      <c r="D561" s="1" t="s">
        <v>1009</v>
      </c>
      <c r="E561" s="1" t="s">
        <v>1011</v>
      </c>
      <c r="F561" s="1">
        <v>16.065332279177401</v>
      </c>
      <c r="G561" s="1">
        <v>3</v>
      </c>
      <c r="H561" s="3">
        <v>9</v>
      </c>
    </row>
    <row r="562" spans="1:8" x14ac:dyDescent="0.3">
      <c r="A562" s="2">
        <v>561</v>
      </c>
      <c r="B562" s="1" t="s">
        <v>568</v>
      </c>
      <c r="C562" s="1">
        <v>67</v>
      </c>
      <c r="D562" s="1" t="s">
        <v>1009</v>
      </c>
      <c r="E562" s="1" t="s">
        <v>1011</v>
      </c>
      <c r="F562" s="1">
        <v>18.404186900929279</v>
      </c>
      <c r="G562" s="1">
        <v>4</v>
      </c>
      <c r="H562" s="3">
        <v>10</v>
      </c>
    </row>
    <row r="563" spans="1:8" x14ac:dyDescent="0.3">
      <c r="A563" s="2">
        <v>562</v>
      </c>
      <c r="B563" s="1" t="s">
        <v>569</v>
      </c>
      <c r="C563" s="1">
        <v>33</v>
      </c>
      <c r="D563" s="1" t="s">
        <v>1009</v>
      </c>
      <c r="E563" s="1" t="s">
        <v>1010</v>
      </c>
      <c r="F563" s="1">
        <v>17.46000442264614</v>
      </c>
      <c r="G563" s="1">
        <v>0</v>
      </c>
      <c r="H563" s="3">
        <v>6</v>
      </c>
    </row>
    <row r="564" spans="1:8" x14ac:dyDescent="0.3">
      <c r="A564" s="2">
        <v>563</v>
      </c>
      <c r="B564" s="1" t="s">
        <v>570</v>
      </c>
      <c r="C564" s="1">
        <v>17</v>
      </c>
      <c r="D564" s="1" t="s">
        <v>1008</v>
      </c>
      <c r="E564" s="1" t="s">
        <v>1010</v>
      </c>
      <c r="F564" s="1">
        <v>34.835076640566243</v>
      </c>
      <c r="G564" s="1">
        <v>5</v>
      </c>
      <c r="H564" s="3">
        <v>2</v>
      </c>
    </row>
    <row r="565" spans="1:8" x14ac:dyDescent="0.3">
      <c r="A565" s="2">
        <v>564</v>
      </c>
      <c r="B565" s="1" t="s">
        <v>571</v>
      </c>
      <c r="C565" s="1">
        <v>36</v>
      </c>
      <c r="D565" s="1" t="s">
        <v>1008</v>
      </c>
      <c r="E565" s="1" t="s">
        <v>1012</v>
      </c>
      <c r="F565" s="1">
        <v>25.21178303301129</v>
      </c>
      <c r="G565" s="1">
        <v>0</v>
      </c>
      <c r="H565" s="3">
        <v>5</v>
      </c>
    </row>
    <row r="566" spans="1:8" x14ac:dyDescent="0.3">
      <c r="A566" s="2">
        <v>565</v>
      </c>
      <c r="B566" s="1" t="s">
        <v>572</v>
      </c>
      <c r="C566" s="1">
        <v>13</v>
      </c>
      <c r="D566" s="1" t="s">
        <v>1008</v>
      </c>
      <c r="E566" s="1" t="s">
        <v>1010</v>
      </c>
      <c r="F566" s="1">
        <v>23.716397651559479</v>
      </c>
      <c r="G566" s="1">
        <v>3</v>
      </c>
      <c r="H566" s="3">
        <v>7</v>
      </c>
    </row>
    <row r="567" spans="1:8" x14ac:dyDescent="0.3">
      <c r="A567" s="2">
        <v>566</v>
      </c>
      <c r="B567" s="1" t="s">
        <v>573</v>
      </c>
      <c r="C567" s="1">
        <v>40</v>
      </c>
      <c r="D567" s="1" t="s">
        <v>1008</v>
      </c>
      <c r="E567" s="1" t="s">
        <v>1011</v>
      </c>
      <c r="F567" s="1">
        <v>30.82909023732913</v>
      </c>
      <c r="G567" s="1">
        <v>3</v>
      </c>
      <c r="H567" s="3">
        <v>4</v>
      </c>
    </row>
    <row r="568" spans="1:8" x14ac:dyDescent="0.3">
      <c r="A568" s="2">
        <v>567</v>
      </c>
      <c r="B568" s="1" t="s">
        <v>574</v>
      </c>
      <c r="C568" s="1">
        <v>55</v>
      </c>
      <c r="D568" s="1" t="s">
        <v>1009</v>
      </c>
      <c r="E568" s="1" t="s">
        <v>1010</v>
      </c>
      <c r="F568" s="1">
        <v>20.236424804595789</v>
      </c>
      <c r="G568" s="1">
        <v>0</v>
      </c>
      <c r="H568" s="3">
        <v>6</v>
      </c>
    </row>
    <row r="569" spans="1:8" x14ac:dyDescent="0.3">
      <c r="A569" s="2">
        <v>568</v>
      </c>
      <c r="B569" s="1" t="s">
        <v>575</v>
      </c>
      <c r="C569" s="1">
        <v>80</v>
      </c>
      <c r="D569" s="1" t="s">
        <v>1009</v>
      </c>
      <c r="E569" s="1" t="s">
        <v>1010</v>
      </c>
      <c r="F569" s="1">
        <v>34.516163171737652</v>
      </c>
      <c r="G569" s="1">
        <v>5</v>
      </c>
      <c r="H569" s="3">
        <v>1</v>
      </c>
    </row>
    <row r="570" spans="1:8" x14ac:dyDescent="0.3">
      <c r="A570" s="2">
        <v>569</v>
      </c>
      <c r="B570" s="1" t="s">
        <v>576</v>
      </c>
      <c r="C570" s="1">
        <v>3</v>
      </c>
      <c r="D570" s="1" t="s">
        <v>1008</v>
      </c>
      <c r="E570" s="1" t="s">
        <v>1010</v>
      </c>
      <c r="F570" s="1">
        <v>31.32250955681393</v>
      </c>
      <c r="G570" s="1">
        <v>5</v>
      </c>
      <c r="H570" s="3">
        <v>9</v>
      </c>
    </row>
    <row r="571" spans="1:8" x14ac:dyDescent="0.3">
      <c r="A571" s="2">
        <v>570</v>
      </c>
      <c r="B571" s="1" t="s">
        <v>577</v>
      </c>
      <c r="C571" s="1">
        <v>78</v>
      </c>
      <c r="D571" s="1" t="s">
        <v>1008</v>
      </c>
      <c r="E571" s="1" t="s">
        <v>1010</v>
      </c>
      <c r="F571" s="1">
        <v>20.985856771939929</v>
      </c>
      <c r="G571" s="1">
        <v>4</v>
      </c>
      <c r="H571" s="3">
        <v>10</v>
      </c>
    </row>
    <row r="572" spans="1:8" x14ac:dyDescent="0.3">
      <c r="A572" s="2">
        <v>571</v>
      </c>
      <c r="B572" s="1" t="s">
        <v>578</v>
      </c>
      <c r="C572" s="1">
        <v>63</v>
      </c>
      <c r="D572" s="1" t="s">
        <v>1009</v>
      </c>
      <c r="E572" s="1" t="s">
        <v>1010</v>
      </c>
      <c r="F572" s="1">
        <v>28.255398751780891</v>
      </c>
      <c r="G572" s="1">
        <v>5</v>
      </c>
      <c r="H572" s="3">
        <v>1</v>
      </c>
    </row>
    <row r="573" spans="1:8" x14ac:dyDescent="0.3">
      <c r="A573" s="2">
        <v>572</v>
      </c>
      <c r="B573" s="1" t="s">
        <v>579</v>
      </c>
      <c r="C573" s="1">
        <v>9</v>
      </c>
      <c r="D573" s="1" t="s">
        <v>1008</v>
      </c>
      <c r="E573" s="1" t="s">
        <v>1010</v>
      </c>
      <c r="F573" s="1">
        <v>26.282122493126341</v>
      </c>
      <c r="G573" s="1">
        <v>2</v>
      </c>
      <c r="H573" s="3">
        <v>3</v>
      </c>
    </row>
    <row r="574" spans="1:8" x14ac:dyDescent="0.3">
      <c r="A574" s="2">
        <v>573</v>
      </c>
      <c r="B574" s="1" t="s">
        <v>580</v>
      </c>
      <c r="C574" s="1">
        <v>30</v>
      </c>
      <c r="D574" s="1" t="s">
        <v>1008</v>
      </c>
      <c r="E574" s="1" t="s">
        <v>1010</v>
      </c>
      <c r="F574" s="1">
        <v>32.922989184250881</v>
      </c>
      <c r="G574" s="1">
        <v>0</v>
      </c>
      <c r="H574" s="3">
        <v>3</v>
      </c>
    </row>
    <row r="575" spans="1:8" x14ac:dyDescent="0.3">
      <c r="A575" s="2">
        <v>574</v>
      </c>
      <c r="B575" s="1" t="s">
        <v>581</v>
      </c>
      <c r="C575" s="1">
        <v>75</v>
      </c>
      <c r="D575" s="1" t="s">
        <v>1008</v>
      </c>
      <c r="E575" s="1" t="s">
        <v>1010</v>
      </c>
      <c r="F575" s="1">
        <v>22.604162273914501</v>
      </c>
      <c r="G575" s="1">
        <v>4</v>
      </c>
      <c r="H575" s="3">
        <v>8</v>
      </c>
    </row>
    <row r="576" spans="1:8" x14ac:dyDescent="0.3">
      <c r="A576" s="2">
        <v>575</v>
      </c>
      <c r="B576" s="1" t="s">
        <v>582</v>
      </c>
      <c r="C576" s="1">
        <v>47</v>
      </c>
      <c r="D576" s="1" t="s">
        <v>1009</v>
      </c>
      <c r="E576" s="1" t="s">
        <v>1011</v>
      </c>
      <c r="F576" s="1">
        <v>37.766803909101007</v>
      </c>
      <c r="G576" s="1">
        <v>5</v>
      </c>
      <c r="H576" s="3">
        <v>9</v>
      </c>
    </row>
    <row r="577" spans="1:8" x14ac:dyDescent="0.3">
      <c r="A577" s="2">
        <v>576</v>
      </c>
      <c r="B577" s="1" t="s">
        <v>583</v>
      </c>
      <c r="C577" s="1">
        <v>19</v>
      </c>
      <c r="D577" s="1" t="s">
        <v>1009</v>
      </c>
      <c r="E577" s="1" t="s">
        <v>1010</v>
      </c>
      <c r="F577" s="1">
        <v>37.193687250071591</v>
      </c>
      <c r="G577" s="1">
        <v>4</v>
      </c>
      <c r="H577" s="3">
        <v>9</v>
      </c>
    </row>
    <row r="578" spans="1:8" x14ac:dyDescent="0.3">
      <c r="A578" s="2">
        <v>577</v>
      </c>
      <c r="B578" s="1" t="s">
        <v>584</v>
      </c>
      <c r="C578" s="1">
        <v>51</v>
      </c>
      <c r="D578" s="1" t="s">
        <v>1009</v>
      </c>
      <c r="E578" s="1" t="s">
        <v>1012</v>
      </c>
      <c r="F578" s="1">
        <v>39.460184366511029</v>
      </c>
      <c r="G578" s="1">
        <v>0</v>
      </c>
      <c r="H578" s="3">
        <v>2</v>
      </c>
    </row>
    <row r="579" spans="1:8" x14ac:dyDescent="0.3">
      <c r="A579" s="2">
        <v>578</v>
      </c>
      <c r="B579" s="1" t="s">
        <v>585</v>
      </c>
      <c r="C579" s="1">
        <v>16</v>
      </c>
      <c r="D579" s="1" t="s">
        <v>1009</v>
      </c>
      <c r="E579" s="1" t="s">
        <v>1013</v>
      </c>
      <c r="F579" s="1">
        <v>27.626477408538161</v>
      </c>
      <c r="G579" s="1">
        <v>0</v>
      </c>
      <c r="H579" s="3">
        <v>2</v>
      </c>
    </row>
    <row r="580" spans="1:8" x14ac:dyDescent="0.3">
      <c r="A580" s="2">
        <v>579</v>
      </c>
      <c r="B580" s="1" t="s">
        <v>586</v>
      </c>
      <c r="C580" s="1">
        <v>54</v>
      </c>
      <c r="D580" s="1" t="s">
        <v>1008</v>
      </c>
      <c r="E580" s="1" t="s">
        <v>1012</v>
      </c>
      <c r="F580" s="1">
        <v>35.49517554860526</v>
      </c>
      <c r="G580" s="1">
        <v>1</v>
      </c>
      <c r="H580" s="3">
        <v>2</v>
      </c>
    </row>
    <row r="581" spans="1:8" x14ac:dyDescent="0.3">
      <c r="A581" s="2">
        <v>580</v>
      </c>
      <c r="B581" s="1" t="s">
        <v>587</v>
      </c>
      <c r="C581" s="1">
        <v>79</v>
      </c>
      <c r="D581" s="1" t="s">
        <v>1009</v>
      </c>
      <c r="E581" s="1" t="s">
        <v>1011</v>
      </c>
      <c r="F581" s="1">
        <v>22.01314389260752</v>
      </c>
      <c r="G581" s="1">
        <v>3</v>
      </c>
      <c r="H581" s="3">
        <v>5</v>
      </c>
    </row>
    <row r="582" spans="1:8" x14ac:dyDescent="0.3">
      <c r="A582" s="2">
        <v>581</v>
      </c>
      <c r="B582" s="1" t="s">
        <v>588</v>
      </c>
      <c r="C582" s="1">
        <v>9</v>
      </c>
      <c r="D582" s="1" t="s">
        <v>1008</v>
      </c>
      <c r="E582" s="1" t="s">
        <v>1013</v>
      </c>
      <c r="F582" s="1">
        <v>17.826277976666809</v>
      </c>
      <c r="G582" s="1">
        <v>0</v>
      </c>
      <c r="H582" s="3">
        <v>5</v>
      </c>
    </row>
    <row r="583" spans="1:8" x14ac:dyDescent="0.3">
      <c r="A583" s="2">
        <v>582</v>
      </c>
      <c r="B583" s="1" t="s">
        <v>589</v>
      </c>
      <c r="C583" s="1">
        <v>77</v>
      </c>
      <c r="D583" s="1" t="s">
        <v>1008</v>
      </c>
      <c r="E583" s="1" t="s">
        <v>1011</v>
      </c>
      <c r="F583" s="1">
        <v>34.771809473504582</v>
      </c>
      <c r="G583" s="1">
        <v>0</v>
      </c>
      <c r="H583" s="3">
        <v>7</v>
      </c>
    </row>
    <row r="584" spans="1:8" x14ac:dyDescent="0.3">
      <c r="A584" s="2">
        <v>583</v>
      </c>
      <c r="B584" s="1" t="s">
        <v>590</v>
      </c>
      <c r="C584" s="1">
        <v>39</v>
      </c>
      <c r="D584" s="1" t="s">
        <v>1008</v>
      </c>
      <c r="E584" s="1" t="s">
        <v>1012</v>
      </c>
      <c r="F584" s="1">
        <v>38.840752393233771</v>
      </c>
      <c r="G584" s="1">
        <v>0</v>
      </c>
      <c r="H584" s="3">
        <v>3</v>
      </c>
    </row>
    <row r="585" spans="1:8" x14ac:dyDescent="0.3">
      <c r="A585" s="2">
        <v>584</v>
      </c>
      <c r="B585" s="1" t="s">
        <v>591</v>
      </c>
      <c r="C585" s="1">
        <v>86</v>
      </c>
      <c r="D585" s="1" t="s">
        <v>1009</v>
      </c>
      <c r="E585" s="1" t="s">
        <v>1013</v>
      </c>
      <c r="F585" s="1">
        <v>21.233492506948259</v>
      </c>
      <c r="G585" s="1">
        <v>4</v>
      </c>
      <c r="H585" s="3">
        <v>1</v>
      </c>
    </row>
    <row r="586" spans="1:8" x14ac:dyDescent="0.3">
      <c r="A586" s="2">
        <v>585</v>
      </c>
      <c r="B586" s="1" t="s">
        <v>592</v>
      </c>
      <c r="C586" s="1">
        <v>80</v>
      </c>
      <c r="D586" s="1" t="s">
        <v>1008</v>
      </c>
      <c r="E586" s="1" t="s">
        <v>1013</v>
      </c>
      <c r="F586" s="1">
        <v>27.470539153340269</v>
      </c>
      <c r="G586" s="1">
        <v>3</v>
      </c>
      <c r="H586" s="3">
        <v>3</v>
      </c>
    </row>
    <row r="587" spans="1:8" x14ac:dyDescent="0.3">
      <c r="A587" s="2">
        <v>586</v>
      </c>
      <c r="B587" s="1" t="s">
        <v>593</v>
      </c>
      <c r="C587" s="1">
        <v>18</v>
      </c>
      <c r="D587" s="1" t="s">
        <v>1008</v>
      </c>
      <c r="E587" s="1" t="s">
        <v>1012</v>
      </c>
      <c r="F587" s="1">
        <v>22.218796636585338</v>
      </c>
      <c r="G587" s="1">
        <v>3</v>
      </c>
      <c r="H587" s="3">
        <v>4</v>
      </c>
    </row>
    <row r="588" spans="1:8" x14ac:dyDescent="0.3">
      <c r="A588" s="2">
        <v>587</v>
      </c>
      <c r="B588" s="1" t="s">
        <v>594</v>
      </c>
      <c r="C588" s="1">
        <v>29</v>
      </c>
      <c r="D588" s="1" t="s">
        <v>1008</v>
      </c>
      <c r="E588" s="1" t="s">
        <v>1012</v>
      </c>
      <c r="F588" s="1">
        <v>19.736352132020532</v>
      </c>
      <c r="G588" s="1">
        <v>2</v>
      </c>
      <c r="H588" s="3">
        <v>10</v>
      </c>
    </row>
    <row r="589" spans="1:8" x14ac:dyDescent="0.3">
      <c r="A589" s="2">
        <v>588</v>
      </c>
      <c r="B589" s="1" t="s">
        <v>595</v>
      </c>
      <c r="C589" s="1">
        <v>20</v>
      </c>
      <c r="D589" s="1" t="s">
        <v>1008</v>
      </c>
      <c r="E589" s="1" t="s">
        <v>1012</v>
      </c>
      <c r="F589" s="1">
        <v>20.243489613756829</v>
      </c>
      <c r="G589" s="1">
        <v>5</v>
      </c>
      <c r="H589" s="3">
        <v>9</v>
      </c>
    </row>
    <row r="590" spans="1:8" x14ac:dyDescent="0.3">
      <c r="A590" s="2">
        <v>589</v>
      </c>
      <c r="B590" s="1" t="s">
        <v>596</v>
      </c>
      <c r="C590" s="1">
        <v>6</v>
      </c>
      <c r="D590" s="1" t="s">
        <v>1008</v>
      </c>
      <c r="E590" s="1" t="s">
        <v>1012</v>
      </c>
      <c r="F590" s="1">
        <v>18.211903563346461</v>
      </c>
      <c r="G590" s="1">
        <v>4</v>
      </c>
      <c r="H590" s="3">
        <v>1</v>
      </c>
    </row>
    <row r="591" spans="1:8" x14ac:dyDescent="0.3">
      <c r="A591" s="2">
        <v>590</v>
      </c>
      <c r="B591" s="1" t="s">
        <v>597</v>
      </c>
      <c r="C591" s="1">
        <v>6</v>
      </c>
      <c r="D591" s="1" t="s">
        <v>1008</v>
      </c>
      <c r="E591" s="1" t="s">
        <v>1010</v>
      </c>
      <c r="F591" s="1">
        <v>37.572565544678007</v>
      </c>
      <c r="G591" s="1">
        <v>3</v>
      </c>
      <c r="H591" s="3">
        <v>2</v>
      </c>
    </row>
    <row r="592" spans="1:8" x14ac:dyDescent="0.3">
      <c r="A592" s="2">
        <v>591</v>
      </c>
      <c r="B592" s="1" t="s">
        <v>598</v>
      </c>
      <c r="C592" s="1">
        <v>23</v>
      </c>
      <c r="D592" s="1" t="s">
        <v>1008</v>
      </c>
      <c r="E592" s="1" t="s">
        <v>1011</v>
      </c>
      <c r="F592" s="1">
        <v>18.604383032550011</v>
      </c>
      <c r="G592" s="1">
        <v>0</v>
      </c>
      <c r="H592" s="3">
        <v>1</v>
      </c>
    </row>
    <row r="593" spans="1:8" x14ac:dyDescent="0.3">
      <c r="A593" s="2">
        <v>592</v>
      </c>
      <c r="B593" s="1" t="s">
        <v>599</v>
      </c>
      <c r="C593" s="1">
        <v>56</v>
      </c>
      <c r="D593" s="1" t="s">
        <v>1009</v>
      </c>
      <c r="E593" s="1" t="s">
        <v>1011</v>
      </c>
      <c r="F593" s="1">
        <v>36.011756392158567</v>
      </c>
      <c r="G593" s="1">
        <v>1</v>
      </c>
      <c r="H593" s="3">
        <v>6</v>
      </c>
    </row>
    <row r="594" spans="1:8" x14ac:dyDescent="0.3">
      <c r="A594" s="2">
        <v>593</v>
      </c>
      <c r="B594" s="1" t="s">
        <v>600</v>
      </c>
      <c r="C594" s="1">
        <v>76</v>
      </c>
      <c r="D594" s="1" t="s">
        <v>1008</v>
      </c>
      <c r="E594" s="1" t="s">
        <v>1013</v>
      </c>
      <c r="F594" s="1">
        <v>21.921982782111979</v>
      </c>
      <c r="G594" s="1">
        <v>4</v>
      </c>
      <c r="H594" s="3">
        <v>7</v>
      </c>
    </row>
    <row r="595" spans="1:8" x14ac:dyDescent="0.3">
      <c r="A595" s="2">
        <v>594</v>
      </c>
      <c r="B595" s="1" t="s">
        <v>601</v>
      </c>
      <c r="C595" s="1">
        <v>53</v>
      </c>
      <c r="D595" s="1" t="s">
        <v>1008</v>
      </c>
      <c r="E595" s="1" t="s">
        <v>1013</v>
      </c>
      <c r="F595" s="1">
        <v>24.20208356218475</v>
      </c>
      <c r="G595" s="1">
        <v>1</v>
      </c>
      <c r="H595" s="3">
        <v>5</v>
      </c>
    </row>
    <row r="596" spans="1:8" x14ac:dyDescent="0.3">
      <c r="A596" s="2">
        <v>595</v>
      </c>
      <c r="B596" s="1" t="s">
        <v>602</v>
      </c>
      <c r="C596" s="1">
        <v>10</v>
      </c>
      <c r="D596" s="1" t="s">
        <v>1009</v>
      </c>
      <c r="E596" s="1" t="s">
        <v>1010</v>
      </c>
      <c r="F596" s="1">
        <v>38.44082996007878</v>
      </c>
      <c r="G596" s="1">
        <v>5</v>
      </c>
      <c r="H596" s="3">
        <v>2</v>
      </c>
    </row>
    <row r="597" spans="1:8" x14ac:dyDescent="0.3">
      <c r="A597" s="2">
        <v>596</v>
      </c>
      <c r="B597" s="1" t="s">
        <v>603</v>
      </c>
      <c r="C597" s="1">
        <v>37</v>
      </c>
      <c r="D597" s="1" t="s">
        <v>1009</v>
      </c>
      <c r="E597" s="1" t="s">
        <v>1011</v>
      </c>
      <c r="F597" s="1">
        <v>39.010723723606773</v>
      </c>
      <c r="G597" s="1">
        <v>3</v>
      </c>
      <c r="H597" s="3">
        <v>7</v>
      </c>
    </row>
    <row r="598" spans="1:8" x14ac:dyDescent="0.3">
      <c r="A598" s="2">
        <v>597</v>
      </c>
      <c r="B598" s="1" t="s">
        <v>604</v>
      </c>
      <c r="C598" s="1">
        <v>31</v>
      </c>
      <c r="D598" s="1" t="s">
        <v>1009</v>
      </c>
      <c r="E598" s="1" t="s">
        <v>1012</v>
      </c>
      <c r="F598" s="1">
        <v>18.585605765906781</v>
      </c>
      <c r="G598" s="1">
        <v>5</v>
      </c>
      <c r="H598" s="3">
        <v>1</v>
      </c>
    </row>
    <row r="599" spans="1:8" x14ac:dyDescent="0.3">
      <c r="A599" s="2">
        <v>598</v>
      </c>
      <c r="B599" s="1" t="s">
        <v>605</v>
      </c>
      <c r="C599" s="1">
        <v>57</v>
      </c>
      <c r="D599" s="1" t="s">
        <v>1008</v>
      </c>
      <c r="E599" s="1" t="s">
        <v>1012</v>
      </c>
      <c r="F599" s="1">
        <v>26.174878710205931</v>
      </c>
      <c r="G599" s="1">
        <v>1</v>
      </c>
      <c r="H599" s="3">
        <v>5</v>
      </c>
    </row>
    <row r="600" spans="1:8" x14ac:dyDescent="0.3">
      <c r="A600" s="2">
        <v>599</v>
      </c>
      <c r="B600" s="1" t="s">
        <v>606</v>
      </c>
      <c r="C600" s="1">
        <v>41</v>
      </c>
      <c r="D600" s="1" t="s">
        <v>1009</v>
      </c>
      <c r="E600" s="1" t="s">
        <v>1012</v>
      </c>
      <c r="F600" s="1">
        <v>31.920482188447199</v>
      </c>
      <c r="G600" s="1">
        <v>4</v>
      </c>
      <c r="H600" s="3">
        <v>7</v>
      </c>
    </row>
    <row r="601" spans="1:8" x14ac:dyDescent="0.3">
      <c r="A601" s="2">
        <v>600</v>
      </c>
      <c r="B601" s="1" t="s">
        <v>607</v>
      </c>
      <c r="C601" s="1">
        <v>23</v>
      </c>
      <c r="D601" s="1" t="s">
        <v>1009</v>
      </c>
      <c r="E601" s="1" t="s">
        <v>1011</v>
      </c>
      <c r="F601" s="1">
        <v>19.900255038817999</v>
      </c>
      <c r="G601" s="1">
        <v>4</v>
      </c>
      <c r="H601" s="3">
        <v>3</v>
      </c>
    </row>
    <row r="602" spans="1:8" x14ac:dyDescent="0.3">
      <c r="A602" s="2">
        <v>601</v>
      </c>
      <c r="B602" s="1" t="s">
        <v>608</v>
      </c>
      <c r="C602" s="1">
        <v>30</v>
      </c>
      <c r="D602" s="1" t="s">
        <v>1009</v>
      </c>
      <c r="E602" s="1" t="s">
        <v>1013</v>
      </c>
      <c r="F602" s="1">
        <v>35.251983269900151</v>
      </c>
      <c r="G602" s="1">
        <v>2</v>
      </c>
      <c r="H602" s="3">
        <v>6</v>
      </c>
    </row>
    <row r="603" spans="1:8" x14ac:dyDescent="0.3">
      <c r="A603" s="2">
        <v>602</v>
      </c>
      <c r="B603" s="1" t="s">
        <v>609</v>
      </c>
      <c r="C603" s="1">
        <v>65</v>
      </c>
      <c r="D603" s="1" t="s">
        <v>1009</v>
      </c>
      <c r="E603" s="1" t="s">
        <v>1013</v>
      </c>
      <c r="F603" s="1">
        <v>33.537488580595507</v>
      </c>
      <c r="G603" s="1">
        <v>4</v>
      </c>
      <c r="H603" s="3">
        <v>7</v>
      </c>
    </row>
    <row r="604" spans="1:8" x14ac:dyDescent="0.3">
      <c r="A604" s="2">
        <v>603</v>
      </c>
      <c r="B604" s="1" t="s">
        <v>610</v>
      </c>
      <c r="C604" s="1">
        <v>90</v>
      </c>
      <c r="D604" s="1" t="s">
        <v>1008</v>
      </c>
      <c r="E604" s="1" t="s">
        <v>1012</v>
      </c>
      <c r="F604" s="1">
        <v>25.15939813136648</v>
      </c>
      <c r="G604" s="1">
        <v>4</v>
      </c>
      <c r="H604" s="3">
        <v>3</v>
      </c>
    </row>
    <row r="605" spans="1:8" x14ac:dyDescent="0.3">
      <c r="A605" s="2">
        <v>604</v>
      </c>
      <c r="B605" s="1" t="s">
        <v>611</v>
      </c>
      <c r="C605" s="1">
        <v>17</v>
      </c>
      <c r="D605" s="1" t="s">
        <v>1008</v>
      </c>
      <c r="E605" s="1" t="s">
        <v>1012</v>
      </c>
      <c r="F605" s="1">
        <v>26.596897301134771</v>
      </c>
      <c r="G605" s="1">
        <v>1</v>
      </c>
      <c r="H605" s="3">
        <v>10</v>
      </c>
    </row>
    <row r="606" spans="1:8" x14ac:dyDescent="0.3">
      <c r="A606" s="2">
        <v>605</v>
      </c>
      <c r="B606" s="1" t="s">
        <v>612</v>
      </c>
      <c r="C606" s="1">
        <v>56</v>
      </c>
      <c r="D606" s="1" t="s">
        <v>1008</v>
      </c>
      <c r="E606" s="1" t="s">
        <v>1011</v>
      </c>
      <c r="F606" s="1">
        <v>23.537433037654349</v>
      </c>
      <c r="G606" s="1">
        <v>0</v>
      </c>
      <c r="H606" s="3">
        <v>1</v>
      </c>
    </row>
    <row r="607" spans="1:8" x14ac:dyDescent="0.3">
      <c r="A607" s="2">
        <v>606</v>
      </c>
      <c r="B607" s="1" t="s">
        <v>613</v>
      </c>
      <c r="C607" s="1">
        <v>27</v>
      </c>
      <c r="D607" s="1" t="s">
        <v>1008</v>
      </c>
      <c r="E607" s="1" t="s">
        <v>1012</v>
      </c>
      <c r="F607" s="1">
        <v>31.831075813540551</v>
      </c>
      <c r="G607" s="1">
        <v>5</v>
      </c>
      <c r="H607" s="3">
        <v>2</v>
      </c>
    </row>
    <row r="608" spans="1:8" x14ac:dyDescent="0.3">
      <c r="A608" s="2">
        <v>607</v>
      </c>
      <c r="B608" s="1" t="s">
        <v>614</v>
      </c>
      <c r="C608" s="1">
        <v>49</v>
      </c>
      <c r="D608" s="1" t="s">
        <v>1008</v>
      </c>
      <c r="E608" s="1" t="s">
        <v>1011</v>
      </c>
      <c r="F608" s="1">
        <v>32.591454436111498</v>
      </c>
      <c r="G608" s="1">
        <v>1</v>
      </c>
      <c r="H608" s="3">
        <v>1</v>
      </c>
    </row>
    <row r="609" spans="1:8" x14ac:dyDescent="0.3">
      <c r="A609" s="2">
        <v>608</v>
      </c>
      <c r="B609" s="1" t="s">
        <v>615</v>
      </c>
      <c r="C609" s="1">
        <v>36</v>
      </c>
      <c r="D609" s="1" t="s">
        <v>1009</v>
      </c>
      <c r="E609" s="1" t="s">
        <v>1013</v>
      </c>
      <c r="F609" s="1">
        <v>20.93985121662886</v>
      </c>
      <c r="G609" s="1">
        <v>0</v>
      </c>
      <c r="H609" s="3">
        <v>6</v>
      </c>
    </row>
    <row r="610" spans="1:8" x14ac:dyDescent="0.3">
      <c r="A610" s="2">
        <v>609</v>
      </c>
      <c r="B610" s="1" t="s">
        <v>616</v>
      </c>
      <c r="C610" s="1">
        <v>67</v>
      </c>
      <c r="D610" s="1" t="s">
        <v>1009</v>
      </c>
      <c r="E610" s="1" t="s">
        <v>1013</v>
      </c>
      <c r="F610" s="1">
        <v>33.674179305797907</v>
      </c>
      <c r="G610" s="1">
        <v>0</v>
      </c>
      <c r="H610" s="3">
        <v>5</v>
      </c>
    </row>
    <row r="611" spans="1:8" x14ac:dyDescent="0.3">
      <c r="A611" s="2">
        <v>610</v>
      </c>
      <c r="B611" s="1" t="s">
        <v>617</v>
      </c>
      <c r="C611" s="1">
        <v>44</v>
      </c>
      <c r="D611" s="1" t="s">
        <v>1008</v>
      </c>
      <c r="E611" s="1" t="s">
        <v>1011</v>
      </c>
      <c r="F611" s="1">
        <v>37.363774508534213</v>
      </c>
      <c r="G611" s="1">
        <v>2</v>
      </c>
      <c r="H611" s="3">
        <v>9</v>
      </c>
    </row>
    <row r="612" spans="1:8" x14ac:dyDescent="0.3">
      <c r="A612" s="2">
        <v>611</v>
      </c>
      <c r="B612" s="1" t="s">
        <v>618</v>
      </c>
      <c r="C612" s="1">
        <v>59</v>
      </c>
      <c r="D612" s="1" t="s">
        <v>1009</v>
      </c>
      <c r="E612" s="1" t="s">
        <v>1012</v>
      </c>
      <c r="F612" s="1">
        <v>25.093677288958801</v>
      </c>
      <c r="G612" s="1">
        <v>4</v>
      </c>
      <c r="H612" s="3">
        <v>4</v>
      </c>
    </row>
    <row r="613" spans="1:8" x14ac:dyDescent="0.3">
      <c r="A613" s="2">
        <v>612</v>
      </c>
      <c r="B613" s="1" t="s">
        <v>619</v>
      </c>
      <c r="C613" s="1">
        <v>74</v>
      </c>
      <c r="D613" s="1" t="s">
        <v>1008</v>
      </c>
      <c r="E613" s="1" t="s">
        <v>1012</v>
      </c>
      <c r="F613" s="1">
        <v>39.709871931272687</v>
      </c>
      <c r="G613" s="1">
        <v>4</v>
      </c>
      <c r="H613" s="3">
        <v>7</v>
      </c>
    </row>
    <row r="614" spans="1:8" x14ac:dyDescent="0.3">
      <c r="A614" s="2">
        <v>613</v>
      </c>
      <c r="B614" s="1" t="s">
        <v>620</v>
      </c>
      <c r="C614" s="1">
        <v>46</v>
      </c>
      <c r="D614" s="1" t="s">
        <v>1009</v>
      </c>
      <c r="E614" s="1" t="s">
        <v>1010</v>
      </c>
      <c r="F614" s="1">
        <v>17.86785351305895</v>
      </c>
      <c r="G614" s="1">
        <v>3</v>
      </c>
      <c r="H614" s="3">
        <v>9</v>
      </c>
    </row>
    <row r="615" spans="1:8" x14ac:dyDescent="0.3">
      <c r="A615" s="2">
        <v>614</v>
      </c>
      <c r="B615" s="1" t="s">
        <v>621</v>
      </c>
      <c r="C615" s="1">
        <v>74</v>
      </c>
      <c r="D615" s="1" t="s">
        <v>1009</v>
      </c>
      <c r="E615" s="1" t="s">
        <v>1012</v>
      </c>
      <c r="F615" s="1">
        <v>29.369469084888561</v>
      </c>
      <c r="G615" s="1">
        <v>0</v>
      </c>
      <c r="H615" s="3">
        <v>1</v>
      </c>
    </row>
    <row r="616" spans="1:8" x14ac:dyDescent="0.3">
      <c r="A616" s="2">
        <v>615</v>
      </c>
      <c r="B616" s="1" t="s">
        <v>622</v>
      </c>
      <c r="C616" s="1">
        <v>71</v>
      </c>
      <c r="D616" s="1" t="s">
        <v>1008</v>
      </c>
      <c r="E616" s="1" t="s">
        <v>1012</v>
      </c>
      <c r="F616" s="1">
        <v>25.623872767357842</v>
      </c>
      <c r="G616" s="1">
        <v>2</v>
      </c>
      <c r="H616" s="3">
        <v>4</v>
      </c>
    </row>
    <row r="617" spans="1:8" x14ac:dyDescent="0.3">
      <c r="A617" s="2">
        <v>616</v>
      </c>
      <c r="B617" s="1" t="s">
        <v>623</v>
      </c>
      <c r="C617" s="1">
        <v>56</v>
      </c>
      <c r="D617" s="1" t="s">
        <v>1009</v>
      </c>
      <c r="E617" s="1" t="s">
        <v>1012</v>
      </c>
      <c r="F617" s="1">
        <v>15.67437306847053</v>
      </c>
      <c r="G617" s="1">
        <v>0</v>
      </c>
      <c r="H617" s="3">
        <v>8</v>
      </c>
    </row>
    <row r="618" spans="1:8" x14ac:dyDescent="0.3">
      <c r="A618" s="2">
        <v>617</v>
      </c>
      <c r="B618" s="1" t="s">
        <v>624</v>
      </c>
      <c r="C618" s="1">
        <v>1</v>
      </c>
      <c r="D618" s="1" t="s">
        <v>1008</v>
      </c>
      <c r="E618" s="1" t="s">
        <v>1011</v>
      </c>
      <c r="F618" s="1">
        <v>27.150885288548121</v>
      </c>
      <c r="G618" s="1">
        <v>0</v>
      </c>
      <c r="H618" s="3">
        <v>9</v>
      </c>
    </row>
    <row r="619" spans="1:8" x14ac:dyDescent="0.3">
      <c r="A619" s="2">
        <v>618</v>
      </c>
      <c r="B619" s="1" t="s">
        <v>625</v>
      </c>
      <c r="C619" s="1">
        <v>89</v>
      </c>
      <c r="D619" s="1" t="s">
        <v>1008</v>
      </c>
      <c r="E619" s="1" t="s">
        <v>1013</v>
      </c>
      <c r="F619" s="1">
        <v>37.757757256407523</v>
      </c>
      <c r="G619" s="1">
        <v>5</v>
      </c>
      <c r="H619" s="3">
        <v>2</v>
      </c>
    </row>
    <row r="620" spans="1:8" x14ac:dyDescent="0.3">
      <c r="A620" s="2">
        <v>619</v>
      </c>
      <c r="B620" s="1" t="s">
        <v>626</v>
      </c>
      <c r="C620" s="1">
        <v>17</v>
      </c>
      <c r="D620" s="1" t="s">
        <v>1008</v>
      </c>
      <c r="E620" s="1" t="s">
        <v>1011</v>
      </c>
      <c r="F620" s="1">
        <v>25.379358254793459</v>
      </c>
      <c r="G620" s="1">
        <v>2</v>
      </c>
      <c r="H620" s="3">
        <v>6</v>
      </c>
    </row>
    <row r="621" spans="1:8" x14ac:dyDescent="0.3">
      <c r="A621" s="2">
        <v>620</v>
      </c>
      <c r="B621" s="1" t="s">
        <v>627</v>
      </c>
      <c r="C621" s="1">
        <v>51</v>
      </c>
      <c r="D621" s="1" t="s">
        <v>1008</v>
      </c>
      <c r="E621" s="1" t="s">
        <v>1012</v>
      </c>
      <c r="F621" s="1">
        <v>31.31899731155637</v>
      </c>
      <c r="G621" s="1">
        <v>2</v>
      </c>
      <c r="H621" s="3">
        <v>5</v>
      </c>
    </row>
    <row r="622" spans="1:8" x14ac:dyDescent="0.3">
      <c r="A622" s="2">
        <v>621</v>
      </c>
      <c r="B622" s="1" t="s">
        <v>628</v>
      </c>
      <c r="C622" s="1">
        <v>83</v>
      </c>
      <c r="D622" s="1" t="s">
        <v>1008</v>
      </c>
      <c r="E622" s="1" t="s">
        <v>1011</v>
      </c>
      <c r="F622" s="1">
        <v>38.466554545897857</v>
      </c>
      <c r="G622" s="1">
        <v>0</v>
      </c>
      <c r="H622" s="3">
        <v>8</v>
      </c>
    </row>
    <row r="623" spans="1:8" x14ac:dyDescent="0.3">
      <c r="A623" s="2">
        <v>622</v>
      </c>
      <c r="B623" s="1" t="s">
        <v>629</v>
      </c>
      <c r="C623" s="1">
        <v>71</v>
      </c>
      <c r="D623" s="1" t="s">
        <v>1009</v>
      </c>
      <c r="E623" s="1" t="s">
        <v>1010</v>
      </c>
      <c r="F623" s="1">
        <v>15.39084244307211</v>
      </c>
      <c r="G623" s="1">
        <v>4</v>
      </c>
      <c r="H623" s="3">
        <v>10</v>
      </c>
    </row>
    <row r="624" spans="1:8" x14ac:dyDescent="0.3">
      <c r="A624" s="2">
        <v>623</v>
      </c>
      <c r="B624" s="1" t="s">
        <v>630</v>
      </c>
      <c r="C624" s="1">
        <v>20</v>
      </c>
      <c r="D624" s="1" t="s">
        <v>1009</v>
      </c>
      <c r="E624" s="1" t="s">
        <v>1012</v>
      </c>
      <c r="F624" s="1">
        <v>36.724664357820657</v>
      </c>
      <c r="G624" s="1">
        <v>3</v>
      </c>
      <c r="H624" s="3">
        <v>10</v>
      </c>
    </row>
    <row r="625" spans="1:8" x14ac:dyDescent="0.3">
      <c r="A625" s="2">
        <v>624</v>
      </c>
      <c r="B625" s="1" t="s">
        <v>631</v>
      </c>
      <c r="C625" s="1">
        <v>74</v>
      </c>
      <c r="D625" s="1" t="s">
        <v>1009</v>
      </c>
      <c r="E625" s="1" t="s">
        <v>1011</v>
      </c>
      <c r="F625" s="1">
        <v>32.064638020121663</v>
      </c>
      <c r="G625" s="1">
        <v>4</v>
      </c>
      <c r="H625" s="3">
        <v>1</v>
      </c>
    </row>
    <row r="626" spans="1:8" x14ac:dyDescent="0.3">
      <c r="A626" s="2">
        <v>625</v>
      </c>
      <c r="B626" s="1" t="s">
        <v>632</v>
      </c>
      <c r="C626" s="1">
        <v>54</v>
      </c>
      <c r="D626" s="1" t="s">
        <v>1009</v>
      </c>
      <c r="E626" s="1" t="s">
        <v>1010</v>
      </c>
      <c r="F626" s="1">
        <v>22.982537330551491</v>
      </c>
      <c r="G626" s="1">
        <v>1</v>
      </c>
      <c r="H626" s="3">
        <v>1</v>
      </c>
    </row>
    <row r="627" spans="1:8" x14ac:dyDescent="0.3">
      <c r="A627" s="2">
        <v>626</v>
      </c>
      <c r="B627" s="1" t="s">
        <v>633</v>
      </c>
      <c r="C627" s="1">
        <v>40</v>
      </c>
      <c r="D627" s="1" t="s">
        <v>1008</v>
      </c>
      <c r="E627" s="1" t="s">
        <v>1013</v>
      </c>
      <c r="F627" s="1">
        <v>16.009193541102022</v>
      </c>
      <c r="G627" s="1">
        <v>3</v>
      </c>
      <c r="H627" s="3">
        <v>2</v>
      </c>
    </row>
    <row r="628" spans="1:8" x14ac:dyDescent="0.3">
      <c r="A628" s="2">
        <v>627</v>
      </c>
      <c r="B628" s="1" t="s">
        <v>634</v>
      </c>
      <c r="C628" s="1">
        <v>87</v>
      </c>
      <c r="D628" s="1" t="s">
        <v>1008</v>
      </c>
      <c r="E628" s="1" t="s">
        <v>1012</v>
      </c>
      <c r="F628" s="1">
        <v>37.421656439783121</v>
      </c>
      <c r="G628" s="1">
        <v>5</v>
      </c>
      <c r="H628" s="3">
        <v>2</v>
      </c>
    </row>
    <row r="629" spans="1:8" x14ac:dyDescent="0.3">
      <c r="A629" s="2">
        <v>628</v>
      </c>
      <c r="B629" s="1" t="s">
        <v>635</v>
      </c>
      <c r="C629" s="1">
        <v>29</v>
      </c>
      <c r="D629" s="1" t="s">
        <v>1008</v>
      </c>
      <c r="E629" s="1" t="s">
        <v>1013</v>
      </c>
      <c r="F629" s="1">
        <v>32.295365416784257</v>
      </c>
      <c r="G629" s="1">
        <v>0</v>
      </c>
      <c r="H629" s="3">
        <v>8</v>
      </c>
    </row>
    <row r="630" spans="1:8" x14ac:dyDescent="0.3">
      <c r="A630" s="2">
        <v>629</v>
      </c>
      <c r="B630" s="1" t="s">
        <v>636</v>
      </c>
      <c r="C630" s="1">
        <v>28</v>
      </c>
      <c r="D630" s="1" t="s">
        <v>1008</v>
      </c>
      <c r="E630" s="1" t="s">
        <v>1013</v>
      </c>
      <c r="F630" s="1">
        <v>20.585731115208429</v>
      </c>
      <c r="G630" s="1">
        <v>4</v>
      </c>
      <c r="H630" s="3">
        <v>8</v>
      </c>
    </row>
    <row r="631" spans="1:8" x14ac:dyDescent="0.3">
      <c r="A631" s="2">
        <v>630</v>
      </c>
      <c r="B631" s="1" t="s">
        <v>637</v>
      </c>
      <c r="C631" s="1">
        <v>34</v>
      </c>
      <c r="D631" s="1" t="s">
        <v>1008</v>
      </c>
      <c r="E631" s="1" t="s">
        <v>1010</v>
      </c>
      <c r="F631" s="1">
        <v>17.5362811788732</v>
      </c>
      <c r="G631" s="1">
        <v>5</v>
      </c>
      <c r="H631" s="3">
        <v>5</v>
      </c>
    </row>
    <row r="632" spans="1:8" x14ac:dyDescent="0.3">
      <c r="A632" s="2">
        <v>631</v>
      </c>
      <c r="B632" s="1" t="s">
        <v>638</v>
      </c>
      <c r="C632" s="1">
        <v>11</v>
      </c>
      <c r="D632" s="1" t="s">
        <v>1008</v>
      </c>
      <c r="E632" s="1" t="s">
        <v>1012</v>
      </c>
      <c r="F632" s="1">
        <v>27.330624226430722</v>
      </c>
      <c r="G632" s="1">
        <v>4</v>
      </c>
      <c r="H632" s="3">
        <v>2</v>
      </c>
    </row>
    <row r="633" spans="1:8" x14ac:dyDescent="0.3">
      <c r="A633" s="2">
        <v>632</v>
      </c>
      <c r="B633" s="1" t="s">
        <v>639</v>
      </c>
      <c r="C633" s="1">
        <v>8</v>
      </c>
      <c r="D633" s="1" t="s">
        <v>1009</v>
      </c>
      <c r="E633" s="1" t="s">
        <v>1011</v>
      </c>
      <c r="F633" s="1">
        <v>30.67231641624814</v>
      </c>
      <c r="G633" s="1">
        <v>1</v>
      </c>
      <c r="H633" s="3">
        <v>3</v>
      </c>
    </row>
    <row r="634" spans="1:8" x14ac:dyDescent="0.3">
      <c r="A634" s="2">
        <v>633</v>
      </c>
      <c r="B634" s="1" t="s">
        <v>640</v>
      </c>
      <c r="C634" s="1">
        <v>59</v>
      </c>
      <c r="D634" s="1" t="s">
        <v>1009</v>
      </c>
      <c r="E634" s="1" t="s">
        <v>1010</v>
      </c>
      <c r="F634" s="1">
        <v>23.74716455643517</v>
      </c>
      <c r="G634" s="1">
        <v>4</v>
      </c>
      <c r="H634" s="3">
        <v>3</v>
      </c>
    </row>
    <row r="635" spans="1:8" x14ac:dyDescent="0.3">
      <c r="A635" s="2">
        <v>634</v>
      </c>
      <c r="B635" s="1" t="s">
        <v>641</v>
      </c>
      <c r="C635" s="1">
        <v>61</v>
      </c>
      <c r="D635" s="1" t="s">
        <v>1008</v>
      </c>
      <c r="E635" s="1" t="s">
        <v>1013</v>
      </c>
      <c r="F635" s="1">
        <v>26.080683037445009</v>
      </c>
      <c r="G635" s="1">
        <v>5</v>
      </c>
      <c r="H635" s="3">
        <v>5</v>
      </c>
    </row>
    <row r="636" spans="1:8" x14ac:dyDescent="0.3">
      <c r="A636" s="2">
        <v>635</v>
      </c>
      <c r="B636" s="1" t="s">
        <v>642</v>
      </c>
      <c r="C636" s="1">
        <v>72</v>
      </c>
      <c r="D636" s="1" t="s">
        <v>1008</v>
      </c>
      <c r="E636" s="1" t="s">
        <v>1010</v>
      </c>
      <c r="F636" s="1">
        <v>19.179030339694592</v>
      </c>
      <c r="G636" s="1">
        <v>3</v>
      </c>
      <c r="H636" s="3">
        <v>4</v>
      </c>
    </row>
    <row r="637" spans="1:8" x14ac:dyDescent="0.3">
      <c r="A637" s="2">
        <v>636</v>
      </c>
      <c r="B637" s="1" t="s">
        <v>643</v>
      </c>
      <c r="C637" s="1">
        <v>88</v>
      </c>
      <c r="D637" s="1" t="s">
        <v>1008</v>
      </c>
      <c r="E637" s="1" t="s">
        <v>1012</v>
      </c>
      <c r="F637" s="1">
        <v>29.55305914434695</v>
      </c>
      <c r="G637" s="1">
        <v>0</v>
      </c>
      <c r="H637" s="3">
        <v>3</v>
      </c>
    </row>
    <row r="638" spans="1:8" x14ac:dyDescent="0.3">
      <c r="A638" s="2">
        <v>637</v>
      </c>
      <c r="B638" s="1" t="s">
        <v>644</v>
      </c>
      <c r="C638" s="1">
        <v>70</v>
      </c>
      <c r="D638" s="1" t="s">
        <v>1008</v>
      </c>
      <c r="E638" s="1" t="s">
        <v>1012</v>
      </c>
      <c r="F638" s="1">
        <v>31.218196911413902</v>
      </c>
      <c r="G638" s="1">
        <v>4</v>
      </c>
      <c r="H638" s="3">
        <v>2</v>
      </c>
    </row>
    <row r="639" spans="1:8" x14ac:dyDescent="0.3">
      <c r="A639" s="2">
        <v>638</v>
      </c>
      <c r="B639" s="1" t="s">
        <v>645</v>
      </c>
      <c r="C639" s="1">
        <v>53</v>
      </c>
      <c r="D639" s="1" t="s">
        <v>1008</v>
      </c>
      <c r="E639" s="1" t="s">
        <v>1010</v>
      </c>
      <c r="F639" s="1">
        <v>22.491538231183942</v>
      </c>
      <c r="G639" s="1">
        <v>3</v>
      </c>
      <c r="H639" s="3">
        <v>6</v>
      </c>
    </row>
    <row r="640" spans="1:8" x14ac:dyDescent="0.3">
      <c r="A640" s="2">
        <v>639</v>
      </c>
      <c r="B640" s="1" t="s">
        <v>646</v>
      </c>
      <c r="C640" s="1">
        <v>8</v>
      </c>
      <c r="D640" s="1" t="s">
        <v>1008</v>
      </c>
      <c r="E640" s="1" t="s">
        <v>1013</v>
      </c>
      <c r="F640" s="1">
        <v>39.973273181881098</v>
      </c>
      <c r="G640" s="1">
        <v>5</v>
      </c>
      <c r="H640" s="3">
        <v>9</v>
      </c>
    </row>
    <row r="641" spans="1:8" x14ac:dyDescent="0.3">
      <c r="A641" s="2">
        <v>640</v>
      </c>
      <c r="B641" s="1" t="s">
        <v>647</v>
      </c>
      <c r="C641" s="1">
        <v>70</v>
      </c>
      <c r="D641" s="1" t="s">
        <v>1009</v>
      </c>
      <c r="E641" s="1" t="s">
        <v>1012</v>
      </c>
      <c r="F641" s="1">
        <v>22.767999577625549</v>
      </c>
      <c r="G641" s="1">
        <v>1</v>
      </c>
      <c r="H641" s="3">
        <v>1</v>
      </c>
    </row>
    <row r="642" spans="1:8" x14ac:dyDescent="0.3">
      <c r="A642" s="2">
        <v>641</v>
      </c>
      <c r="B642" s="1" t="s">
        <v>648</v>
      </c>
      <c r="C642" s="1">
        <v>72</v>
      </c>
      <c r="D642" s="1" t="s">
        <v>1009</v>
      </c>
      <c r="E642" s="1" t="s">
        <v>1010</v>
      </c>
      <c r="F642" s="1">
        <v>37.23572752888451</v>
      </c>
      <c r="G642" s="1">
        <v>2</v>
      </c>
      <c r="H642" s="3">
        <v>7</v>
      </c>
    </row>
    <row r="643" spans="1:8" x14ac:dyDescent="0.3">
      <c r="A643" s="2">
        <v>642</v>
      </c>
      <c r="B643" s="1" t="s">
        <v>649</v>
      </c>
      <c r="C643" s="1">
        <v>47</v>
      </c>
      <c r="D643" s="1" t="s">
        <v>1008</v>
      </c>
      <c r="E643" s="1" t="s">
        <v>1011</v>
      </c>
      <c r="F643" s="1">
        <v>23.516353379595461</v>
      </c>
      <c r="G643" s="1">
        <v>0</v>
      </c>
      <c r="H643" s="3">
        <v>3</v>
      </c>
    </row>
    <row r="644" spans="1:8" x14ac:dyDescent="0.3">
      <c r="A644" s="2">
        <v>643</v>
      </c>
      <c r="B644" s="1" t="s">
        <v>650</v>
      </c>
      <c r="C644" s="1">
        <v>22</v>
      </c>
      <c r="D644" s="1" t="s">
        <v>1009</v>
      </c>
      <c r="E644" s="1" t="s">
        <v>1010</v>
      </c>
      <c r="F644" s="1">
        <v>31.551038744872351</v>
      </c>
      <c r="G644" s="1">
        <v>3</v>
      </c>
      <c r="H644" s="3">
        <v>6</v>
      </c>
    </row>
    <row r="645" spans="1:8" x14ac:dyDescent="0.3">
      <c r="A645" s="2">
        <v>644</v>
      </c>
      <c r="B645" s="1" t="s">
        <v>651</v>
      </c>
      <c r="C645" s="1">
        <v>55</v>
      </c>
      <c r="D645" s="1" t="s">
        <v>1008</v>
      </c>
      <c r="E645" s="1" t="s">
        <v>1010</v>
      </c>
      <c r="F645" s="1">
        <v>25.7413392786838</v>
      </c>
      <c r="G645" s="1">
        <v>2</v>
      </c>
      <c r="H645" s="3">
        <v>7</v>
      </c>
    </row>
    <row r="646" spans="1:8" x14ac:dyDescent="0.3">
      <c r="A646" s="2">
        <v>645</v>
      </c>
      <c r="B646" s="1" t="s">
        <v>652</v>
      </c>
      <c r="C646" s="1">
        <v>18</v>
      </c>
      <c r="D646" s="1" t="s">
        <v>1008</v>
      </c>
      <c r="E646" s="1" t="s">
        <v>1011</v>
      </c>
      <c r="F646" s="1">
        <v>22.405069551274359</v>
      </c>
      <c r="G646" s="1">
        <v>4</v>
      </c>
      <c r="H646" s="3">
        <v>1</v>
      </c>
    </row>
    <row r="647" spans="1:8" x14ac:dyDescent="0.3">
      <c r="A647" s="2">
        <v>646</v>
      </c>
      <c r="B647" s="1" t="s">
        <v>653</v>
      </c>
      <c r="C647" s="1">
        <v>27</v>
      </c>
      <c r="D647" s="1" t="s">
        <v>1009</v>
      </c>
      <c r="E647" s="1" t="s">
        <v>1011</v>
      </c>
      <c r="F647" s="1">
        <v>24.840915890191791</v>
      </c>
      <c r="G647" s="1">
        <v>3</v>
      </c>
      <c r="H647" s="3">
        <v>10</v>
      </c>
    </row>
    <row r="648" spans="1:8" x14ac:dyDescent="0.3">
      <c r="A648" s="2">
        <v>647</v>
      </c>
      <c r="B648" s="1" t="s">
        <v>654</v>
      </c>
      <c r="C648" s="1">
        <v>25</v>
      </c>
      <c r="D648" s="1" t="s">
        <v>1009</v>
      </c>
      <c r="E648" s="1" t="s">
        <v>1011</v>
      </c>
      <c r="F648" s="1">
        <v>16.16018024575688</v>
      </c>
      <c r="G648" s="1">
        <v>4</v>
      </c>
      <c r="H648" s="3">
        <v>7</v>
      </c>
    </row>
    <row r="649" spans="1:8" x14ac:dyDescent="0.3">
      <c r="A649" s="2">
        <v>648</v>
      </c>
      <c r="B649" s="1" t="s">
        <v>655</v>
      </c>
      <c r="C649" s="1">
        <v>75</v>
      </c>
      <c r="D649" s="1" t="s">
        <v>1008</v>
      </c>
      <c r="E649" s="1" t="s">
        <v>1012</v>
      </c>
      <c r="F649" s="1">
        <v>30.208103021678159</v>
      </c>
      <c r="G649" s="1">
        <v>0</v>
      </c>
      <c r="H649" s="3">
        <v>8</v>
      </c>
    </row>
    <row r="650" spans="1:8" x14ac:dyDescent="0.3">
      <c r="A650" s="2">
        <v>649</v>
      </c>
      <c r="B650" s="1" t="s">
        <v>656</v>
      </c>
      <c r="C650" s="1">
        <v>49</v>
      </c>
      <c r="D650" s="1" t="s">
        <v>1008</v>
      </c>
      <c r="E650" s="1" t="s">
        <v>1010</v>
      </c>
      <c r="F650" s="1">
        <v>33.414914933640937</v>
      </c>
      <c r="G650" s="1">
        <v>0</v>
      </c>
      <c r="H650" s="3">
        <v>10</v>
      </c>
    </row>
    <row r="651" spans="1:8" x14ac:dyDescent="0.3">
      <c r="A651" s="2">
        <v>650</v>
      </c>
      <c r="B651" s="1" t="s">
        <v>657</v>
      </c>
      <c r="C651" s="1">
        <v>26</v>
      </c>
      <c r="D651" s="1" t="s">
        <v>1008</v>
      </c>
      <c r="E651" s="1" t="s">
        <v>1011</v>
      </c>
      <c r="F651" s="1">
        <v>15.005375553350071</v>
      </c>
      <c r="G651" s="1">
        <v>5</v>
      </c>
      <c r="H651" s="3">
        <v>7</v>
      </c>
    </row>
    <row r="652" spans="1:8" x14ac:dyDescent="0.3">
      <c r="A652" s="2">
        <v>651</v>
      </c>
      <c r="B652" s="1" t="s">
        <v>658</v>
      </c>
      <c r="C652" s="1">
        <v>5</v>
      </c>
      <c r="D652" s="1" t="s">
        <v>1008</v>
      </c>
      <c r="E652" s="1" t="s">
        <v>1013</v>
      </c>
      <c r="F652" s="1">
        <v>30.124434097175101</v>
      </c>
      <c r="G652" s="1">
        <v>1</v>
      </c>
      <c r="H652" s="3">
        <v>9</v>
      </c>
    </row>
    <row r="653" spans="1:8" x14ac:dyDescent="0.3">
      <c r="A653" s="2">
        <v>652</v>
      </c>
      <c r="B653" s="1" t="s">
        <v>659</v>
      </c>
      <c r="C653" s="1">
        <v>63</v>
      </c>
      <c r="D653" s="1" t="s">
        <v>1008</v>
      </c>
      <c r="E653" s="1" t="s">
        <v>1010</v>
      </c>
      <c r="F653" s="1">
        <v>37.233177738737709</v>
      </c>
      <c r="G653" s="1">
        <v>3</v>
      </c>
      <c r="H653" s="3">
        <v>2</v>
      </c>
    </row>
    <row r="654" spans="1:8" x14ac:dyDescent="0.3">
      <c r="A654" s="2">
        <v>653</v>
      </c>
      <c r="B654" s="1" t="s">
        <v>660</v>
      </c>
      <c r="C654" s="1">
        <v>78</v>
      </c>
      <c r="D654" s="1" t="s">
        <v>1008</v>
      </c>
      <c r="E654" s="1" t="s">
        <v>1010</v>
      </c>
      <c r="F654" s="1">
        <v>35.716434354124829</v>
      </c>
      <c r="G654" s="1">
        <v>4</v>
      </c>
      <c r="H654" s="3">
        <v>3</v>
      </c>
    </row>
    <row r="655" spans="1:8" x14ac:dyDescent="0.3">
      <c r="A655" s="2">
        <v>654</v>
      </c>
      <c r="B655" s="1" t="s">
        <v>661</v>
      </c>
      <c r="C655" s="1">
        <v>44</v>
      </c>
      <c r="D655" s="1" t="s">
        <v>1008</v>
      </c>
      <c r="E655" s="1" t="s">
        <v>1013</v>
      </c>
      <c r="F655" s="1">
        <v>36.807445820050333</v>
      </c>
      <c r="G655" s="1">
        <v>2</v>
      </c>
      <c r="H655" s="3">
        <v>9</v>
      </c>
    </row>
    <row r="656" spans="1:8" x14ac:dyDescent="0.3">
      <c r="A656" s="2">
        <v>655</v>
      </c>
      <c r="B656" s="1" t="s">
        <v>662</v>
      </c>
      <c r="C656" s="1">
        <v>12</v>
      </c>
      <c r="D656" s="1" t="s">
        <v>1009</v>
      </c>
      <c r="E656" s="1" t="s">
        <v>1013</v>
      </c>
      <c r="F656" s="1">
        <v>34.15682967832322</v>
      </c>
      <c r="G656" s="1">
        <v>1</v>
      </c>
      <c r="H656" s="3">
        <v>4</v>
      </c>
    </row>
    <row r="657" spans="1:8" x14ac:dyDescent="0.3">
      <c r="A657" s="2">
        <v>656</v>
      </c>
      <c r="B657" s="1" t="s">
        <v>663</v>
      </c>
      <c r="C657" s="1">
        <v>40</v>
      </c>
      <c r="D657" s="1" t="s">
        <v>1008</v>
      </c>
      <c r="E657" s="1" t="s">
        <v>1010</v>
      </c>
      <c r="F657" s="1">
        <v>38.521337342154737</v>
      </c>
      <c r="G657" s="1">
        <v>2</v>
      </c>
      <c r="H657" s="3">
        <v>9</v>
      </c>
    </row>
    <row r="658" spans="1:8" x14ac:dyDescent="0.3">
      <c r="A658" s="2">
        <v>657</v>
      </c>
      <c r="B658" s="1" t="s">
        <v>664</v>
      </c>
      <c r="C658" s="1">
        <v>16</v>
      </c>
      <c r="D658" s="1" t="s">
        <v>1008</v>
      </c>
      <c r="E658" s="1" t="s">
        <v>1011</v>
      </c>
      <c r="F658" s="1">
        <v>39.530147592726387</v>
      </c>
      <c r="G658" s="1">
        <v>2</v>
      </c>
      <c r="H658" s="3">
        <v>10</v>
      </c>
    </row>
    <row r="659" spans="1:8" x14ac:dyDescent="0.3">
      <c r="A659" s="2">
        <v>658</v>
      </c>
      <c r="B659" s="1" t="s">
        <v>665</v>
      </c>
      <c r="C659" s="1">
        <v>23</v>
      </c>
      <c r="D659" s="1" t="s">
        <v>1008</v>
      </c>
      <c r="E659" s="1" t="s">
        <v>1012</v>
      </c>
      <c r="F659" s="1">
        <v>18.297051330512879</v>
      </c>
      <c r="G659" s="1">
        <v>3</v>
      </c>
      <c r="H659" s="3">
        <v>1</v>
      </c>
    </row>
    <row r="660" spans="1:8" x14ac:dyDescent="0.3">
      <c r="A660" s="2">
        <v>659</v>
      </c>
      <c r="B660" s="1" t="s">
        <v>666</v>
      </c>
      <c r="C660" s="1">
        <v>27</v>
      </c>
      <c r="D660" s="1" t="s">
        <v>1008</v>
      </c>
      <c r="E660" s="1" t="s">
        <v>1013</v>
      </c>
      <c r="F660" s="1">
        <v>26.972509652280859</v>
      </c>
      <c r="G660" s="1">
        <v>5</v>
      </c>
      <c r="H660" s="3">
        <v>5</v>
      </c>
    </row>
    <row r="661" spans="1:8" x14ac:dyDescent="0.3">
      <c r="A661" s="2">
        <v>660</v>
      </c>
      <c r="B661" s="1" t="s">
        <v>667</v>
      </c>
      <c r="C661" s="1">
        <v>31</v>
      </c>
      <c r="D661" s="1" t="s">
        <v>1008</v>
      </c>
      <c r="E661" s="1" t="s">
        <v>1013</v>
      </c>
      <c r="F661" s="1">
        <v>17.1981702619759</v>
      </c>
      <c r="G661" s="1">
        <v>4</v>
      </c>
      <c r="H661" s="3">
        <v>9</v>
      </c>
    </row>
    <row r="662" spans="1:8" x14ac:dyDescent="0.3">
      <c r="A662" s="2">
        <v>661</v>
      </c>
      <c r="B662" s="1" t="s">
        <v>668</v>
      </c>
      <c r="C662" s="1">
        <v>16</v>
      </c>
      <c r="D662" s="1" t="s">
        <v>1008</v>
      </c>
      <c r="E662" s="1" t="s">
        <v>1010</v>
      </c>
      <c r="F662" s="1">
        <v>23.655466956209629</v>
      </c>
      <c r="G662" s="1">
        <v>2</v>
      </c>
      <c r="H662" s="3">
        <v>4</v>
      </c>
    </row>
    <row r="663" spans="1:8" x14ac:dyDescent="0.3">
      <c r="A663" s="2">
        <v>662</v>
      </c>
      <c r="B663" s="1" t="s">
        <v>669</v>
      </c>
      <c r="C663" s="1">
        <v>8</v>
      </c>
      <c r="D663" s="1" t="s">
        <v>1008</v>
      </c>
      <c r="E663" s="1" t="s">
        <v>1013</v>
      </c>
      <c r="F663" s="1">
        <v>20.664336248351621</v>
      </c>
      <c r="G663" s="1">
        <v>0</v>
      </c>
      <c r="H663" s="3">
        <v>3</v>
      </c>
    </row>
    <row r="664" spans="1:8" x14ac:dyDescent="0.3">
      <c r="A664" s="2">
        <v>663</v>
      </c>
      <c r="B664" s="1" t="s">
        <v>670</v>
      </c>
      <c r="C664" s="1">
        <v>5</v>
      </c>
      <c r="D664" s="1" t="s">
        <v>1009</v>
      </c>
      <c r="E664" s="1" t="s">
        <v>1011</v>
      </c>
      <c r="F664" s="1">
        <v>39.576387362827163</v>
      </c>
      <c r="G664" s="1">
        <v>3</v>
      </c>
      <c r="H664" s="3">
        <v>3</v>
      </c>
    </row>
    <row r="665" spans="1:8" x14ac:dyDescent="0.3">
      <c r="A665" s="2">
        <v>664</v>
      </c>
      <c r="B665" s="1" t="s">
        <v>671</v>
      </c>
      <c r="C665" s="1">
        <v>76</v>
      </c>
      <c r="D665" s="1" t="s">
        <v>1009</v>
      </c>
      <c r="E665" s="1" t="s">
        <v>1011</v>
      </c>
      <c r="F665" s="1">
        <v>26.086344811155652</v>
      </c>
      <c r="G665" s="1">
        <v>1</v>
      </c>
      <c r="H665" s="3">
        <v>10</v>
      </c>
    </row>
    <row r="666" spans="1:8" x14ac:dyDescent="0.3">
      <c r="A666" s="2">
        <v>665</v>
      </c>
      <c r="B666" s="1" t="s">
        <v>672</v>
      </c>
      <c r="C666" s="1">
        <v>20</v>
      </c>
      <c r="D666" s="1" t="s">
        <v>1009</v>
      </c>
      <c r="E666" s="1" t="s">
        <v>1011</v>
      </c>
      <c r="F666" s="1">
        <v>32.149620152090243</v>
      </c>
      <c r="G666" s="1">
        <v>0</v>
      </c>
      <c r="H666" s="3">
        <v>1</v>
      </c>
    </row>
    <row r="667" spans="1:8" x14ac:dyDescent="0.3">
      <c r="A667" s="2">
        <v>666</v>
      </c>
      <c r="B667" s="1" t="s">
        <v>673</v>
      </c>
      <c r="C667" s="1">
        <v>19</v>
      </c>
      <c r="D667" s="1" t="s">
        <v>1008</v>
      </c>
      <c r="E667" s="1" t="s">
        <v>1011</v>
      </c>
      <c r="F667" s="1">
        <v>30.29036637876845</v>
      </c>
      <c r="G667" s="1">
        <v>4</v>
      </c>
      <c r="H667" s="3">
        <v>3</v>
      </c>
    </row>
    <row r="668" spans="1:8" x14ac:dyDescent="0.3">
      <c r="A668" s="2">
        <v>667</v>
      </c>
      <c r="B668" s="1" t="s">
        <v>674</v>
      </c>
      <c r="C668" s="1">
        <v>42</v>
      </c>
      <c r="D668" s="1" t="s">
        <v>1008</v>
      </c>
      <c r="E668" s="1" t="s">
        <v>1012</v>
      </c>
      <c r="F668" s="1">
        <v>17.025443016331099</v>
      </c>
      <c r="G668" s="1">
        <v>3</v>
      </c>
      <c r="H668" s="3">
        <v>1</v>
      </c>
    </row>
    <row r="669" spans="1:8" x14ac:dyDescent="0.3">
      <c r="A669" s="2">
        <v>668</v>
      </c>
      <c r="B669" s="1" t="s">
        <v>675</v>
      </c>
      <c r="C669" s="1">
        <v>86</v>
      </c>
      <c r="D669" s="1" t="s">
        <v>1008</v>
      </c>
      <c r="E669" s="1" t="s">
        <v>1010</v>
      </c>
      <c r="F669" s="1">
        <v>24.652891012523341</v>
      </c>
      <c r="G669" s="1">
        <v>2</v>
      </c>
      <c r="H669" s="3">
        <v>6</v>
      </c>
    </row>
    <row r="670" spans="1:8" x14ac:dyDescent="0.3">
      <c r="A670" s="2">
        <v>669</v>
      </c>
      <c r="B670" s="1" t="s">
        <v>676</v>
      </c>
      <c r="C670" s="1">
        <v>3</v>
      </c>
      <c r="D670" s="1" t="s">
        <v>1008</v>
      </c>
      <c r="E670" s="1" t="s">
        <v>1010</v>
      </c>
      <c r="F670" s="1">
        <v>39.670054522338297</v>
      </c>
      <c r="G670" s="1">
        <v>4</v>
      </c>
      <c r="H670" s="3">
        <v>7</v>
      </c>
    </row>
    <row r="671" spans="1:8" x14ac:dyDescent="0.3">
      <c r="A671" s="2">
        <v>670</v>
      </c>
      <c r="B671" s="1" t="s">
        <v>677</v>
      </c>
      <c r="C671" s="1">
        <v>46</v>
      </c>
      <c r="D671" s="1" t="s">
        <v>1009</v>
      </c>
      <c r="E671" s="1" t="s">
        <v>1012</v>
      </c>
      <c r="F671" s="1">
        <v>31.0863537576687</v>
      </c>
      <c r="G671" s="1">
        <v>1</v>
      </c>
      <c r="H671" s="3">
        <v>8</v>
      </c>
    </row>
    <row r="672" spans="1:8" x14ac:dyDescent="0.3">
      <c r="A672" s="2">
        <v>671</v>
      </c>
      <c r="B672" s="1" t="s">
        <v>678</v>
      </c>
      <c r="C672" s="1">
        <v>69</v>
      </c>
      <c r="D672" s="1" t="s">
        <v>1009</v>
      </c>
      <c r="E672" s="1" t="s">
        <v>1012</v>
      </c>
      <c r="F672" s="1">
        <v>24.209482141825521</v>
      </c>
      <c r="G672" s="1">
        <v>3</v>
      </c>
      <c r="H672" s="3">
        <v>3</v>
      </c>
    </row>
    <row r="673" spans="1:8" x14ac:dyDescent="0.3">
      <c r="A673" s="2">
        <v>672</v>
      </c>
      <c r="B673" s="1" t="s">
        <v>679</v>
      </c>
      <c r="C673" s="1">
        <v>55</v>
      </c>
      <c r="D673" s="1" t="s">
        <v>1009</v>
      </c>
      <c r="E673" s="1" t="s">
        <v>1011</v>
      </c>
      <c r="F673" s="1">
        <v>27.136219768502901</v>
      </c>
      <c r="G673" s="1">
        <v>2</v>
      </c>
      <c r="H673" s="3">
        <v>10</v>
      </c>
    </row>
    <row r="674" spans="1:8" x14ac:dyDescent="0.3">
      <c r="A674" s="2">
        <v>673</v>
      </c>
      <c r="B674" s="1" t="s">
        <v>680</v>
      </c>
      <c r="C674" s="1">
        <v>81</v>
      </c>
      <c r="D674" s="1" t="s">
        <v>1009</v>
      </c>
      <c r="E674" s="1" t="s">
        <v>1012</v>
      </c>
      <c r="F674" s="1">
        <v>30.355942654950631</v>
      </c>
      <c r="G674" s="1">
        <v>0</v>
      </c>
      <c r="H674" s="3">
        <v>8</v>
      </c>
    </row>
    <row r="675" spans="1:8" x14ac:dyDescent="0.3">
      <c r="A675" s="2">
        <v>674</v>
      </c>
      <c r="B675" s="1" t="s">
        <v>681</v>
      </c>
      <c r="C675" s="1">
        <v>48</v>
      </c>
      <c r="D675" s="1" t="s">
        <v>1008</v>
      </c>
      <c r="E675" s="1" t="s">
        <v>1012</v>
      </c>
      <c r="F675" s="1">
        <v>22.662161914761139</v>
      </c>
      <c r="G675" s="1">
        <v>2</v>
      </c>
      <c r="H675" s="3">
        <v>10</v>
      </c>
    </row>
    <row r="676" spans="1:8" x14ac:dyDescent="0.3">
      <c r="A676" s="2">
        <v>675</v>
      </c>
      <c r="B676" s="1" t="s">
        <v>682</v>
      </c>
      <c r="C676" s="1">
        <v>19</v>
      </c>
      <c r="D676" s="1" t="s">
        <v>1009</v>
      </c>
      <c r="E676" s="1" t="s">
        <v>1011</v>
      </c>
      <c r="F676" s="1">
        <v>26.104055107197709</v>
      </c>
      <c r="G676" s="1">
        <v>1</v>
      </c>
      <c r="H676" s="3">
        <v>3</v>
      </c>
    </row>
    <row r="677" spans="1:8" x14ac:dyDescent="0.3">
      <c r="A677" s="2">
        <v>676</v>
      </c>
      <c r="B677" s="1" t="s">
        <v>683</v>
      </c>
      <c r="C677" s="1">
        <v>4</v>
      </c>
      <c r="D677" s="1" t="s">
        <v>1009</v>
      </c>
      <c r="E677" s="1" t="s">
        <v>1011</v>
      </c>
      <c r="F677" s="1">
        <v>29.42724776899313</v>
      </c>
      <c r="G677" s="1">
        <v>0</v>
      </c>
      <c r="H677" s="3">
        <v>4</v>
      </c>
    </row>
    <row r="678" spans="1:8" x14ac:dyDescent="0.3">
      <c r="A678" s="2">
        <v>677</v>
      </c>
      <c r="B678" s="1" t="s">
        <v>684</v>
      </c>
      <c r="C678" s="1">
        <v>85</v>
      </c>
      <c r="D678" s="1" t="s">
        <v>1008</v>
      </c>
      <c r="E678" s="1" t="s">
        <v>1013</v>
      </c>
      <c r="F678" s="1">
        <v>38.19271314432217</v>
      </c>
      <c r="G678" s="1">
        <v>2</v>
      </c>
      <c r="H678" s="3">
        <v>4</v>
      </c>
    </row>
    <row r="679" spans="1:8" x14ac:dyDescent="0.3">
      <c r="A679" s="2">
        <v>678</v>
      </c>
      <c r="B679" s="1" t="s">
        <v>685</v>
      </c>
      <c r="C679" s="1">
        <v>69</v>
      </c>
      <c r="D679" s="1" t="s">
        <v>1008</v>
      </c>
      <c r="E679" s="1" t="s">
        <v>1012</v>
      </c>
      <c r="F679" s="1">
        <v>22.096869809014411</v>
      </c>
      <c r="G679" s="1">
        <v>5</v>
      </c>
      <c r="H679" s="3">
        <v>4</v>
      </c>
    </row>
    <row r="680" spans="1:8" x14ac:dyDescent="0.3">
      <c r="A680" s="2">
        <v>679</v>
      </c>
      <c r="B680" s="1" t="s">
        <v>686</v>
      </c>
      <c r="C680" s="1">
        <v>64</v>
      </c>
      <c r="D680" s="1" t="s">
        <v>1009</v>
      </c>
      <c r="E680" s="1" t="s">
        <v>1013</v>
      </c>
      <c r="F680" s="1">
        <v>32.613120260330767</v>
      </c>
      <c r="G680" s="1">
        <v>1</v>
      </c>
      <c r="H680" s="3">
        <v>8</v>
      </c>
    </row>
    <row r="681" spans="1:8" x14ac:dyDescent="0.3">
      <c r="A681" s="2">
        <v>680</v>
      </c>
      <c r="B681" s="1" t="s">
        <v>687</v>
      </c>
      <c r="C681" s="1">
        <v>30</v>
      </c>
      <c r="D681" s="1" t="s">
        <v>1009</v>
      </c>
      <c r="E681" s="1" t="s">
        <v>1013</v>
      </c>
      <c r="F681" s="1">
        <v>38.822583721721557</v>
      </c>
      <c r="G681" s="1">
        <v>3</v>
      </c>
      <c r="H681" s="3">
        <v>6</v>
      </c>
    </row>
    <row r="682" spans="1:8" x14ac:dyDescent="0.3">
      <c r="A682" s="2">
        <v>681</v>
      </c>
      <c r="B682" s="1" t="s">
        <v>688</v>
      </c>
      <c r="C682" s="1">
        <v>54</v>
      </c>
      <c r="D682" s="1" t="s">
        <v>1008</v>
      </c>
      <c r="E682" s="1" t="s">
        <v>1011</v>
      </c>
      <c r="F682" s="1">
        <v>15.31775097800606</v>
      </c>
      <c r="G682" s="1">
        <v>2</v>
      </c>
      <c r="H682" s="3">
        <v>2</v>
      </c>
    </row>
    <row r="683" spans="1:8" x14ac:dyDescent="0.3">
      <c r="A683" s="2">
        <v>682</v>
      </c>
      <c r="B683" s="1" t="s">
        <v>689</v>
      </c>
      <c r="C683" s="1">
        <v>17</v>
      </c>
      <c r="D683" s="1" t="s">
        <v>1008</v>
      </c>
      <c r="E683" s="1" t="s">
        <v>1012</v>
      </c>
      <c r="F683" s="1">
        <v>20.387716675197399</v>
      </c>
      <c r="G683" s="1">
        <v>2</v>
      </c>
      <c r="H683" s="3">
        <v>10</v>
      </c>
    </row>
    <row r="684" spans="1:8" x14ac:dyDescent="0.3">
      <c r="A684" s="2">
        <v>683</v>
      </c>
      <c r="B684" s="1" t="s">
        <v>690</v>
      </c>
      <c r="C684" s="1">
        <v>73</v>
      </c>
      <c r="D684" s="1" t="s">
        <v>1008</v>
      </c>
      <c r="E684" s="1" t="s">
        <v>1011</v>
      </c>
      <c r="F684" s="1">
        <v>38.669554301960851</v>
      </c>
      <c r="G684" s="1">
        <v>3</v>
      </c>
      <c r="H684" s="3">
        <v>7</v>
      </c>
    </row>
    <row r="685" spans="1:8" x14ac:dyDescent="0.3">
      <c r="A685" s="2">
        <v>684</v>
      </c>
      <c r="B685" s="1" t="s">
        <v>691</v>
      </c>
      <c r="C685" s="1">
        <v>21</v>
      </c>
      <c r="D685" s="1" t="s">
        <v>1008</v>
      </c>
      <c r="E685" s="1" t="s">
        <v>1012</v>
      </c>
      <c r="F685" s="1">
        <v>27.80128924214792</v>
      </c>
      <c r="G685" s="1">
        <v>1</v>
      </c>
      <c r="H685" s="3">
        <v>10</v>
      </c>
    </row>
    <row r="686" spans="1:8" x14ac:dyDescent="0.3">
      <c r="A686" s="2">
        <v>685</v>
      </c>
      <c r="B686" s="1" t="s">
        <v>692</v>
      </c>
      <c r="C686" s="1">
        <v>14</v>
      </c>
      <c r="D686" s="1" t="s">
        <v>1009</v>
      </c>
      <c r="E686" s="1" t="s">
        <v>1011</v>
      </c>
      <c r="F686" s="1">
        <v>33.544058497521888</v>
      </c>
      <c r="G686" s="1">
        <v>4</v>
      </c>
      <c r="H686" s="3">
        <v>1</v>
      </c>
    </row>
    <row r="687" spans="1:8" x14ac:dyDescent="0.3">
      <c r="A687" s="2">
        <v>686</v>
      </c>
      <c r="B687" s="1" t="s">
        <v>693</v>
      </c>
      <c r="C687" s="1">
        <v>89</v>
      </c>
      <c r="D687" s="1" t="s">
        <v>1009</v>
      </c>
      <c r="E687" s="1" t="s">
        <v>1012</v>
      </c>
      <c r="F687" s="1">
        <v>20.105415229695119</v>
      </c>
      <c r="G687" s="1">
        <v>2</v>
      </c>
      <c r="H687" s="3">
        <v>7</v>
      </c>
    </row>
    <row r="688" spans="1:8" x14ac:dyDescent="0.3">
      <c r="A688" s="2">
        <v>687</v>
      </c>
      <c r="B688" s="1" t="s">
        <v>694</v>
      </c>
      <c r="C688" s="1">
        <v>22</v>
      </c>
      <c r="D688" s="1" t="s">
        <v>1008</v>
      </c>
      <c r="E688" s="1" t="s">
        <v>1011</v>
      </c>
      <c r="F688" s="1">
        <v>19.678061133298471</v>
      </c>
      <c r="G688" s="1">
        <v>1</v>
      </c>
      <c r="H688" s="3">
        <v>10</v>
      </c>
    </row>
    <row r="689" spans="1:8" x14ac:dyDescent="0.3">
      <c r="A689" s="2">
        <v>688</v>
      </c>
      <c r="B689" s="1" t="s">
        <v>695</v>
      </c>
      <c r="C689" s="1">
        <v>89</v>
      </c>
      <c r="D689" s="1" t="s">
        <v>1009</v>
      </c>
      <c r="E689" s="1" t="s">
        <v>1013</v>
      </c>
      <c r="F689" s="1">
        <v>16.791281440060551</v>
      </c>
      <c r="G689" s="1">
        <v>0</v>
      </c>
      <c r="H689" s="3">
        <v>2</v>
      </c>
    </row>
    <row r="690" spans="1:8" x14ac:dyDescent="0.3">
      <c r="A690" s="2">
        <v>689</v>
      </c>
      <c r="B690" s="1" t="s">
        <v>696</v>
      </c>
      <c r="C690" s="1">
        <v>72</v>
      </c>
      <c r="D690" s="1" t="s">
        <v>1008</v>
      </c>
      <c r="E690" s="1" t="s">
        <v>1012</v>
      </c>
      <c r="F690" s="1">
        <v>23.20507420607429</v>
      </c>
      <c r="G690" s="1">
        <v>0</v>
      </c>
      <c r="H690" s="3">
        <v>8</v>
      </c>
    </row>
    <row r="691" spans="1:8" x14ac:dyDescent="0.3">
      <c r="A691" s="2">
        <v>690</v>
      </c>
      <c r="B691" s="1" t="s">
        <v>697</v>
      </c>
      <c r="C691" s="1">
        <v>81</v>
      </c>
      <c r="D691" s="1" t="s">
        <v>1009</v>
      </c>
      <c r="E691" s="1" t="s">
        <v>1013</v>
      </c>
      <c r="F691" s="1">
        <v>38.61374815849166</v>
      </c>
      <c r="G691" s="1">
        <v>2</v>
      </c>
      <c r="H691" s="3">
        <v>3</v>
      </c>
    </row>
    <row r="692" spans="1:8" x14ac:dyDescent="0.3">
      <c r="A692" s="2">
        <v>691</v>
      </c>
      <c r="B692" s="1" t="s">
        <v>698</v>
      </c>
      <c r="C692" s="1">
        <v>57</v>
      </c>
      <c r="D692" s="1" t="s">
        <v>1009</v>
      </c>
      <c r="E692" s="1" t="s">
        <v>1013</v>
      </c>
      <c r="F692" s="1">
        <v>22.971931937175011</v>
      </c>
      <c r="G692" s="1">
        <v>2</v>
      </c>
      <c r="H692" s="3">
        <v>6</v>
      </c>
    </row>
    <row r="693" spans="1:8" x14ac:dyDescent="0.3">
      <c r="A693" s="2">
        <v>692</v>
      </c>
      <c r="B693" s="1" t="s">
        <v>699</v>
      </c>
      <c r="C693" s="1">
        <v>68</v>
      </c>
      <c r="D693" s="1" t="s">
        <v>1008</v>
      </c>
      <c r="E693" s="1" t="s">
        <v>1012</v>
      </c>
      <c r="F693" s="1">
        <v>30.04342113455645</v>
      </c>
      <c r="G693" s="1">
        <v>0</v>
      </c>
      <c r="H693" s="3">
        <v>6</v>
      </c>
    </row>
    <row r="694" spans="1:8" x14ac:dyDescent="0.3">
      <c r="A694" s="2">
        <v>693</v>
      </c>
      <c r="B694" s="1" t="s">
        <v>700</v>
      </c>
      <c r="C694" s="1">
        <v>66</v>
      </c>
      <c r="D694" s="1" t="s">
        <v>1008</v>
      </c>
      <c r="E694" s="1" t="s">
        <v>1011</v>
      </c>
      <c r="F694" s="1">
        <v>21.922387154823941</v>
      </c>
      <c r="G694" s="1">
        <v>0</v>
      </c>
      <c r="H694" s="3">
        <v>10</v>
      </c>
    </row>
    <row r="695" spans="1:8" x14ac:dyDescent="0.3">
      <c r="A695" s="2">
        <v>694</v>
      </c>
      <c r="B695" s="1" t="s">
        <v>701</v>
      </c>
      <c r="C695" s="1">
        <v>10</v>
      </c>
      <c r="D695" s="1" t="s">
        <v>1009</v>
      </c>
      <c r="E695" s="1" t="s">
        <v>1013</v>
      </c>
      <c r="F695" s="1">
        <v>23.127804746615471</v>
      </c>
      <c r="G695" s="1">
        <v>4</v>
      </c>
      <c r="H695" s="3">
        <v>10</v>
      </c>
    </row>
    <row r="696" spans="1:8" x14ac:dyDescent="0.3">
      <c r="A696" s="2">
        <v>695</v>
      </c>
      <c r="B696" s="1" t="s">
        <v>702</v>
      </c>
      <c r="C696" s="1">
        <v>75</v>
      </c>
      <c r="D696" s="1" t="s">
        <v>1009</v>
      </c>
      <c r="E696" s="1" t="s">
        <v>1013</v>
      </c>
      <c r="F696" s="1">
        <v>34.195814921734858</v>
      </c>
      <c r="G696" s="1">
        <v>5</v>
      </c>
      <c r="H696" s="3">
        <v>2</v>
      </c>
    </row>
    <row r="697" spans="1:8" x14ac:dyDescent="0.3">
      <c r="A697" s="2">
        <v>696</v>
      </c>
      <c r="B697" s="1" t="s">
        <v>703</v>
      </c>
      <c r="C697" s="1">
        <v>15</v>
      </c>
      <c r="D697" s="1" t="s">
        <v>1008</v>
      </c>
      <c r="E697" s="1" t="s">
        <v>1010</v>
      </c>
      <c r="F697" s="1">
        <v>34.128451345584551</v>
      </c>
      <c r="G697" s="1">
        <v>3</v>
      </c>
      <c r="H697" s="3">
        <v>7</v>
      </c>
    </row>
    <row r="698" spans="1:8" x14ac:dyDescent="0.3">
      <c r="A698" s="2">
        <v>697</v>
      </c>
      <c r="B698" s="1" t="s">
        <v>704</v>
      </c>
      <c r="C698" s="1">
        <v>3</v>
      </c>
      <c r="D698" s="1" t="s">
        <v>1008</v>
      </c>
      <c r="E698" s="1" t="s">
        <v>1013</v>
      </c>
      <c r="F698" s="1">
        <v>17.647733331369359</v>
      </c>
      <c r="G698" s="1">
        <v>0</v>
      </c>
      <c r="H698" s="3">
        <v>10</v>
      </c>
    </row>
    <row r="699" spans="1:8" x14ac:dyDescent="0.3">
      <c r="A699" s="2">
        <v>698</v>
      </c>
      <c r="B699" s="1" t="s">
        <v>705</v>
      </c>
      <c r="C699" s="1">
        <v>31</v>
      </c>
      <c r="D699" s="1" t="s">
        <v>1008</v>
      </c>
      <c r="E699" s="1" t="s">
        <v>1011</v>
      </c>
      <c r="F699" s="1">
        <v>22.664632824263961</v>
      </c>
      <c r="G699" s="1">
        <v>4</v>
      </c>
      <c r="H699" s="3">
        <v>2</v>
      </c>
    </row>
    <row r="700" spans="1:8" x14ac:dyDescent="0.3">
      <c r="A700" s="2">
        <v>699</v>
      </c>
      <c r="B700" s="1" t="s">
        <v>706</v>
      </c>
      <c r="C700" s="1">
        <v>31</v>
      </c>
      <c r="D700" s="1" t="s">
        <v>1008</v>
      </c>
      <c r="E700" s="1" t="s">
        <v>1011</v>
      </c>
      <c r="F700" s="1">
        <v>29.615584611298051</v>
      </c>
      <c r="G700" s="1">
        <v>1</v>
      </c>
      <c r="H700" s="3">
        <v>1</v>
      </c>
    </row>
    <row r="701" spans="1:8" x14ac:dyDescent="0.3">
      <c r="A701" s="2">
        <v>700</v>
      </c>
      <c r="B701" s="1" t="s">
        <v>707</v>
      </c>
      <c r="C701" s="1">
        <v>71</v>
      </c>
      <c r="D701" s="1" t="s">
        <v>1008</v>
      </c>
      <c r="E701" s="1" t="s">
        <v>1013</v>
      </c>
      <c r="F701" s="1">
        <v>34.100267162264068</v>
      </c>
      <c r="G701" s="1">
        <v>1</v>
      </c>
      <c r="H701" s="3">
        <v>8</v>
      </c>
    </row>
    <row r="702" spans="1:8" x14ac:dyDescent="0.3">
      <c r="A702" s="2">
        <v>701</v>
      </c>
      <c r="B702" s="1" t="s">
        <v>708</v>
      </c>
      <c r="C702" s="1">
        <v>39</v>
      </c>
      <c r="D702" s="1" t="s">
        <v>1009</v>
      </c>
      <c r="E702" s="1" t="s">
        <v>1013</v>
      </c>
      <c r="F702" s="1">
        <v>37.943071752456177</v>
      </c>
      <c r="G702" s="1">
        <v>3</v>
      </c>
      <c r="H702" s="3">
        <v>7</v>
      </c>
    </row>
    <row r="703" spans="1:8" x14ac:dyDescent="0.3">
      <c r="A703" s="2">
        <v>702</v>
      </c>
      <c r="B703" s="1" t="s">
        <v>709</v>
      </c>
      <c r="C703" s="1">
        <v>29</v>
      </c>
      <c r="D703" s="1" t="s">
        <v>1009</v>
      </c>
      <c r="E703" s="1" t="s">
        <v>1011</v>
      </c>
      <c r="F703" s="1">
        <v>22.552482653809669</v>
      </c>
      <c r="G703" s="1">
        <v>3</v>
      </c>
      <c r="H703" s="3">
        <v>2</v>
      </c>
    </row>
    <row r="704" spans="1:8" x14ac:dyDescent="0.3">
      <c r="A704" s="2">
        <v>703</v>
      </c>
      <c r="B704" s="1" t="s">
        <v>710</v>
      </c>
      <c r="C704" s="1">
        <v>90</v>
      </c>
      <c r="D704" s="1" t="s">
        <v>1009</v>
      </c>
      <c r="E704" s="1" t="s">
        <v>1011</v>
      </c>
      <c r="F704" s="1">
        <v>31.728971530769449</v>
      </c>
      <c r="G704" s="1">
        <v>5</v>
      </c>
      <c r="H704" s="3">
        <v>9</v>
      </c>
    </row>
    <row r="705" spans="1:8" x14ac:dyDescent="0.3">
      <c r="A705" s="2">
        <v>704</v>
      </c>
      <c r="B705" s="1" t="s">
        <v>711</v>
      </c>
      <c r="C705" s="1">
        <v>3</v>
      </c>
      <c r="D705" s="1" t="s">
        <v>1009</v>
      </c>
      <c r="E705" s="1" t="s">
        <v>1011</v>
      </c>
      <c r="F705" s="1">
        <v>28.322470868282519</v>
      </c>
      <c r="G705" s="1">
        <v>1</v>
      </c>
      <c r="H705" s="3">
        <v>6</v>
      </c>
    </row>
    <row r="706" spans="1:8" x14ac:dyDescent="0.3">
      <c r="A706" s="2">
        <v>705</v>
      </c>
      <c r="B706" s="1" t="s">
        <v>712</v>
      </c>
      <c r="C706" s="1">
        <v>54</v>
      </c>
      <c r="D706" s="1" t="s">
        <v>1009</v>
      </c>
      <c r="E706" s="1" t="s">
        <v>1011</v>
      </c>
      <c r="F706" s="1">
        <v>19.52712413860397</v>
      </c>
      <c r="G706" s="1">
        <v>0</v>
      </c>
      <c r="H706" s="3">
        <v>8</v>
      </c>
    </row>
    <row r="707" spans="1:8" x14ac:dyDescent="0.3">
      <c r="A707" s="2">
        <v>706</v>
      </c>
      <c r="B707" s="1" t="s">
        <v>713</v>
      </c>
      <c r="C707" s="1">
        <v>69</v>
      </c>
      <c r="D707" s="1" t="s">
        <v>1009</v>
      </c>
      <c r="E707" s="1" t="s">
        <v>1010</v>
      </c>
      <c r="F707" s="1">
        <v>25.209052902800948</v>
      </c>
      <c r="G707" s="1">
        <v>3</v>
      </c>
      <c r="H707" s="3">
        <v>6</v>
      </c>
    </row>
    <row r="708" spans="1:8" x14ac:dyDescent="0.3">
      <c r="A708" s="2">
        <v>707</v>
      </c>
      <c r="B708" s="1" t="s">
        <v>714</v>
      </c>
      <c r="C708" s="1">
        <v>71</v>
      </c>
      <c r="D708" s="1" t="s">
        <v>1009</v>
      </c>
      <c r="E708" s="1" t="s">
        <v>1013</v>
      </c>
      <c r="F708" s="1">
        <v>16.168560403913879</v>
      </c>
      <c r="G708" s="1">
        <v>1</v>
      </c>
      <c r="H708" s="3">
        <v>10</v>
      </c>
    </row>
    <row r="709" spans="1:8" x14ac:dyDescent="0.3">
      <c r="A709" s="2">
        <v>708</v>
      </c>
      <c r="B709" s="1" t="s">
        <v>715</v>
      </c>
      <c r="C709" s="1">
        <v>3</v>
      </c>
      <c r="D709" s="1" t="s">
        <v>1008</v>
      </c>
      <c r="E709" s="1" t="s">
        <v>1013</v>
      </c>
      <c r="F709" s="1">
        <v>36.753061943810067</v>
      </c>
      <c r="G709" s="1">
        <v>3</v>
      </c>
      <c r="H709" s="3">
        <v>7</v>
      </c>
    </row>
    <row r="710" spans="1:8" x14ac:dyDescent="0.3">
      <c r="A710" s="2">
        <v>709</v>
      </c>
      <c r="B710" s="1" t="s">
        <v>716</v>
      </c>
      <c r="C710" s="1">
        <v>56</v>
      </c>
      <c r="D710" s="1" t="s">
        <v>1008</v>
      </c>
      <c r="E710" s="1" t="s">
        <v>1013</v>
      </c>
      <c r="F710" s="1">
        <v>36.921224559998393</v>
      </c>
      <c r="G710" s="1">
        <v>0</v>
      </c>
      <c r="H710" s="3">
        <v>4</v>
      </c>
    </row>
    <row r="711" spans="1:8" x14ac:dyDescent="0.3">
      <c r="A711" s="2">
        <v>710</v>
      </c>
      <c r="B711" s="1" t="s">
        <v>717</v>
      </c>
      <c r="C711" s="1">
        <v>68</v>
      </c>
      <c r="D711" s="1" t="s">
        <v>1008</v>
      </c>
      <c r="E711" s="1" t="s">
        <v>1013</v>
      </c>
      <c r="F711" s="1">
        <v>23.706848224241149</v>
      </c>
      <c r="G711" s="1">
        <v>1</v>
      </c>
      <c r="H711" s="3">
        <v>8</v>
      </c>
    </row>
    <row r="712" spans="1:8" x14ac:dyDescent="0.3">
      <c r="A712" s="2">
        <v>711</v>
      </c>
      <c r="B712" s="1" t="s">
        <v>718</v>
      </c>
      <c r="C712" s="1">
        <v>60</v>
      </c>
      <c r="D712" s="1" t="s">
        <v>1009</v>
      </c>
      <c r="E712" s="1" t="s">
        <v>1011</v>
      </c>
      <c r="F712" s="1">
        <v>35.673710683984929</v>
      </c>
      <c r="G712" s="1">
        <v>1</v>
      </c>
      <c r="H712" s="3">
        <v>8</v>
      </c>
    </row>
    <row r="713" spans="1:8" x14ac:dyDescent="0.3">
      <c r="A713" s="2">
        <v>712</v>
      </c>
      <c r="B713" s="1" t="s">
        <v>719</v>
      </c>
      <c r="C713" s="1">
        <v>39</v>
      </c>
      <c r="D713" s="1" t="s">
        <v>1009</v>
      </c>
      <c r="E713" s="1" t="s">
        <v>1013</v>
      </c>
      <c r="F713" s="1">
        <v>32.784447687133458</v>
      </c>
      <c r="G713" s="1">
        <v>0</v>
      </c>
      <c r="H713" s="3">
        <v>6</v>
      </c>
    </row>
    <row r="714" spans="1:8" x14ac:dyDescent="0.3">
      <c r="A714" s="2">
        <v>713</v>
      </c>
      <c r="B714" s="1" t="s">
        <v>720</v>
      </c>
      <c r="C714" s="1">
        <v>65</v>
      </c>
      <c r="D714" s="1" t="s">
        <v>1008</v>
      </c>
      <c r="E714" s="1" t="s">
        <v>1013</v>
      </c>
      <c r="F714" s="1">
        <v>22.473819209305919</v>
      </c>
      <c r="G714" s="1">
        <v>4</v>
      </c>
      <c r="H714" s="3">
        <v>3</v>
      </c>
    </row>
    <row r="715" spans="1:8" x14ac:dyDescent="0.3">
      <c r="A715" s="2">
        <v>714</v>
      </c>
      <c r="B715" s="1" t="s">
        <v>721</v>
      </c>
      <c r="C715" s="1">
        <v>60</v>
      </c>
      <c r="D715" s="1" t="s">
        <v>1009</v>
      </c>
      <c r="E715" s="1" t="s">
        <v>1013</v>
      </c>
      <c r="F715" s="1">
        <v>15.790421186588389</v>
      </c>
      <c r="G715" s="1">
        <v>5</v>
      </c>
      <c r="H715" s="3">
        <v>1</v>
      </c>
    </row>
    <row r="716" spans="1:8" x14ac:dyDescent="0.3">
      <c r="A716" s="2">
        <v>715</v>
      </c>
      <c r="B716" s="1" t="s">
        <v>722</v>
      </c>
      <c r="C716" s="1">
        <v>1</v>
      </c>
      <c r="D716" s="1" t="s">
        <v>1009</v>
      </c>
      <c r="E716" s="1" t="s">
        <v>1013</v>
      </c>
      <c r="F716" s="1">
        <v>29.32669699310409</v>
      </c>
      <c r="G716" s="1">
        <v>0</v>
      </c>
      <c r="H716" s="3">
        <v>7</v>
      </c>
    </row>
    <row r="717" spans="1:8" x14ac:dyDescent="0.3">
      <c r="A717" s="2">
        <v>716</v>
      </c>
      <c r="B717" s="1" t="s">
        <v>723</v>
      </c>
      <c r="C717" s="1">
        <v>42</v>
      </c>
      <c r="D717" s="1" t="s">
        <v>1008</v>
      </c>
      <c r="E717" s="1" t="s">
        <v>1013</v>
      </c>
      <c r="F717" s="1">
        <v>23.878747051030182</v>
      </c>
      <c r="G717" s="1">
        <v>3</v>
      </c>
      <c r="H717" s="3">
        <v>7</v>
      </c>
    </row>
    <row r="718" spans="1:8" x14ac:dyDescent="0.3">
      <c r="A718" s="2">
        <v>717</v>
      </c>
      <c r="B718" s="1" t="s">
        <v>724</v>
      </c>
      <c r="C718" s="1">
        <v>71</v>
      </c>
      <c r="D718" s="1" t="s">
        <v>1009</v>
      </c>
      <c r="E718" s="1" t="s">
        <v>1011</v>
      </c>
      <c r="F718" s="1">
        <v>28.02692828430915</v>
      </c>
      <c r="G718" s="1">
        <v>0</v>
      </c>
      <c r="H718" s="3">
        <v>9</v>
      </c>
    </row>
    <row r="719" spans="1:8" x14ac:dyDescent="0.3">
      <c r="A719" s="2">
        <v>718</v>
      </c>
      <c r="B719" s="1" t="s">
        <v>725</v>
      </c>
      <c r="C719" s="1">
        <v>52</v>
      </c>
      <c r="D719" s="1" t="s">
        <v>1009</v>
      </c>
      <c r="E719" s="1" t="s">
        <v>1011</v>
      </c>
      <c r="F719" s="1">
        <v>37.168750609902467</v>
      </c>
      <c r="G719" s="1">
        <v>2</v>
      </c>
      <c r="H719" s="3">
        <v>7</v>
      </c>
    </row>
    <row r="720" spans="1:8" x14ac:dyDescent="0.3">
      <c r="A720" s="2">
        <v>719</v>
      </c>
      <c r="B720" s="1" t="s">
        <v>726</v>
      </c>
      <c r="C720" s="1">
        <v>10</v>
      </c>
      <c r="D720" s="1" t="s">
        <v>1009</v>
      </c>
      <c r="E720" s="1" t="s">
        <v>1011</v>
      </c>
      <c r="F720" s="1">
        <v>39.267123140814412</v>
      </c>
      <c r="G720" s="1">
        <v>4</v>
      </c>
      <c r="H720" s="3">
        <v>2</v>
      </c>
    </row>
    <row r="721" spans="1:8" x14ac:dyDescent="0.3">
      <c r="A721" s="2">
        <v>720</v>
      </c>
      <c r="B721" s="1" t="s">
        <v>727</v>
      </c>
      <c r="C721" s="1">
        <v>20</v>
      </c>
      <c r="D721" s="1" t="s">
        <v>1008</v>
      </c>
      <c r="E721" s="1" t="s">
        <v>1010</v>
      </c>
      <c r="F721" s="1">
        <v>20.132151360643221</v>
      </c>
      <c r="G721" s="1">
        <v>4</v>
      </c>
      <c r="H721" s="3">
        <v>3</v>
      </c>
    </row>
    <row r="722" spans="1:8" x14ac:dyDescent="0.3">
      <c r="A722" s="2">
        <v>721</v>
      </c>
      <c r="B722" s="1" t="s">
        <v>728</v>
      </c>
      <c r="C722" s="1">
        <v>7</v>
      </c>
      <c r="D722" s="1" t="s">
        <v>1009</v>
      </c>
      <c r="E722" s="1" t="s">
        <v>1010</v>
      </c>
      <c r="F722" s="1">
        <v>34.529796631755893</v>
      </c>
      <c r="G722" s="1">
        <v>1</v>
      </c>
      <c r="H722" s="3">
        <v>2</v>
      </c>
    </row>
    <row r="723" spans="1:8" x14ac:dyDescent="0.3">
      <c r="A723" s="2">
        <v>722</v>
      </c>
      <c r="B723" s="1" t="s">
        <v>729</v>
      </c>
      <c r="C723" s="1">
        <v>82</v>
      </c>
      <c r="D723" s="1" t="s">
        <v>1008</v>
      </c>
      <c r="E723" s="1" t="s">
        <v>1013</v>
      </c>
      <c r="F723" s="1">
        <v>36.344882850876502</v>
      </c>
      <c r="G723" s="1">
        <v>3</v>
      </c>
      <c r="H723" s="3">
        <v>3</v>
      </c>
    </row>
    <row r="724" spans="1:8" x14ac:dyDescent="0.3">
      <c r="A724" s="2">
        <v>723</v>
      </c>
      <c r="B724" s="1" t="s">
        <v>730</v>
      </c>
      <c r="C724" s="1">
        <v>60</v>
      </c>
      <c r="D724" s="1" t="s">
        <v>1008</v>
      </c>
      <c r="E724" s="1" t="s">
        <v>1010</v>
      </c>
      <c r="F724" s="1">
        <v>26.066964472537219</v>
      </c>
      <c r="G724" s="1">
        <v>3</v>
      </c>
      <c r="H724" s="3">
        <v>8</v>
      </c>
    </row>
    <row r="725" spans="1:8" x14ac:dyDescent="0.3">
      <c r="A725" s="2">
        <v>724</v>
      </c>
      <c r="B725" s="1" t="s">
        <v>731</v>
      </c>
      <c r="C725" s="1">
        <v>22</v>
      </c>
      <c r="D725" s="1" t="s">
        <v>1008</v>
      </c>
      <c r="E725" s="1" t="s">
        <v>1013</v>
      </c>
      <c r="F725" s="1">
        <v>38.086907510110557</v>
      </c>
      <c r="G725" s="1">
        <v>3</v>
      </c>
      <c r="H725" s="3">
        <v>1</v>
      </c>
    </row>
    <row r="726" spans="1:8" x14ac:dyDescent="0.3">
      <c r="A726" s="2">
        <v>725</v>
      </c>
      <c r="B726" s="1" t="s">
        <v>732</v>
      </c>
      <c r="C726" s="1">
        <v>32</v>
      </c>
      <c r="D726" s="1" t="s">
        <v>1009</v>
      </c>
      <c r="E726" s="1" t="s">
        <v>1011</v>
      </c>
      <c r="F726" s="1">
        <v>31.745877929526689</v>
      </c>
      <c r="G726" s="1">
        <v>1</v>
      </c>
      <c r="H726" s="3">
        <v>9</v>
      </c>
    </row>
    <row r="727" spans="1:8" x14ac:dyDescent="0.3">
      <c r="A727" s="2">
        <v>726</v>
      </c>
      <c r="B727" s="1" t="s">
        <v>733</v>
      </c>
      <c r="C727" s="1">
        <v>14</v>
      </c>
      <c r="D727" s="1" t="s">
        <v>1008</v>
      </c>
      <c r="E727" s="1" t="s">
        <v>1013</v>
      </c>
      <c r="F727" s="1">
        <v>20.97989088251347</v>
      </c>
      <c r="G727" s="1">
        <v>3</v>
      </c>
      <c r="H727" s="3">
        <v>9</v>
      </c>
    </row>
    <row r="728" spans="1:8" x14ac:dyDescent="0.3">
      <c r="A728" s="2">
        <v>727</v>
      </c>
      <c r="B728" s="1" t="s">
        <v>734</v>
      </c>
      <c r="C728" s="1">
        <v>60</v>
      </c>
      <c r="D728" s="1" t="s">
        <v>1009</v>
      </c>
      <c r="E728" s="1" t="s">
        <v>1012</v>
      </c>
      <c r="F728" s="1">
        <v>23.09725200100408</v>
      </c>
      <c r="G728" s="1">
        <v>1</v>
      </c>
      <c r="H728" s="3">
        <v>5</v>
      </c>
    </row>
    <row r="729" spans="1:8" x14ac:dyDescent="0.3">
      <c r="A729" s="2">
        <v>728</v>
      </c>
      <c r="B729" s="1" t="s">
        <v>735</v>
      </c>
      <c r="C729" s="1">
        <v>42</v>
      </c>
      <c r="D729" s="1" t="s">
        <v>1008</v>
      </c>
      <c r="E729" s="1" t="s">
        <v>1010</v>
      </c>
      <c r="F729" s="1">
        <v>24.670077953913829</v>
      </c>
      <c r="G729" s="1">
        <v>3</v>
      </c>
      <c r="H729" s="3">
        <v>6</v>
      </c>
    </row>
    <row r="730" spans="1:8" x14ac:dyDescent="0.3">
      <c r="A730" s="2">
        <v>729</v>
      </c>
      <c r="B730" s="1" t="s">
        <v>736</v>
      </c>
      <c r="C730" s="1">
        <v>60</v>
      </c>
      <c r="D730" s="1" t="s">
        <v>1009</v>
      </c>
      <c r="E730" s="1" t="s">
        <v>1011</v>
      </c>
      <c r="F730" s="1">
        <v>35.193387416334843</v>
      </c>
      <c r="G730" s="1">
        <v>4</v>
      </c>
      <c r="H730" s="3">
        <v>6</v>
      </c>
    </row>
    <row r="731" spans="1:8" x14ac:dyDescent="0.3">
      <c r="A731" s="2">
        <v>730</v>
      </c>
      <c r="B731" s="1" t="s">
        <v>737</v>
      </c>
      <c r="C731" s="1">
        <v>16</v>
      </c>
      <c r="D731" s="1" t="s">
        <v>1009</v>
      </c>
      <c r="E731" s="1" t="s">
        <v>1011</v>
      </c>
      <c r="F731" s="1">
        <v>33.093914075906909</v>
      </c>
      <c r="G731" s="1">
        <v>0</v>
      </c>
      <c r="H731" s="3">
        <v>1</v>
      </c>
    </row>
    <row r="732" spans="1:8" x14ac:dyDescent="0.3">
      <c r="A732" s="2">
        <v>731</v>
      </c>
      <c r="B732" s="1" t="s">
        <v>738</v>
      </c>
      <c r="C732" s="1">
        <v>41</v>
      </c>
      <c r="D732" s="1" t="s">
        <v>1008</v>
      </c>
      <c r="E732" s="1" t="s">
        <v>1013</v>
      </c>
      <c r="F732" s="1">
        <v>39.043738195994912</v>
      </c>
      <c r="G732" s="1">
        <v>5</v>
      </c>
      <c r="H732" s="3">
        <v>8</v>
      </c>
    </row>
    <row r="733" spans="1:8" x14ac:dyDescent="0.3">
      <c r="A733" s="2">
        <v>732</v>
      </c>
      <c r="B733" s="1" t="s">
        <v>739</v>
      </c>
      <c r="C733" s="1">
        <v>21</v>
      </c>
      <c r="D733" s="1" t="s">
        <v>1008</v>
      </c>
      <c r="E733" s="1" t="s">
        <v>1013</v>
      </c>
      <c r="F733" s="1">
        <v>16.790466050956411</v>
      </c>
      <c r="G733" s="1">
        <v>4</v>
      </c>
      <c r="H733" s="3">
        <v>3</v>
      </c>
    </row>
    <row r="734" spans="1:8" x14ac:dyDescent="0.3">
      <c r="A734" s="2">
        <v>733</v>
      </c>
      <c r="B734" s="1" t="s">
        <v>740</v>
      </c>
      <c r="C734" s="1">
        <v>22</v>
      </c>
      <c r="D734" s="1" t="s">
        <v>1008</v>
      </c>
      <c r="E734" s="1" t="s">
        <v>1010</v>
      </c>
      <c r="F734" s="1">
        <v>27.449277243151219</v>
      </c>
      <c r="G734" s="1">
        <v>3</v>
      </c>
      <c r="H734" s="3">
        <v>4</v>
      </c>
    </row>
    <row r="735" spans="1:8" x14ac:dyDescent="0.3">
      <c r="A735" s="2">
        <v>734</v>
      </c>
      <c r="B735" s="1" t="s">
        <v>741</v>
      </c>
      <c r="C735" s="1">
        <v>90</v>
      </c>
      <c r="D735" s="1" t="s">
        <v>1009</v>
      </c>
      <c r="E735" s="1" t="s">
        <v>1010</v>
      </c>
      <c r="F735" s="1">
        <v>26.77412423066637</v>
      </c>
      <c r="G735" s="1">
        <v>5</v>
      </c>
      <c r="H735" s="3">
        <v>7</v>
      </c>
    </row>
    <row r="736" spans="1:8" x14ac:dyDescent="0.3">
      <c r="A736" s="2">
        <v>735</v>
      </c>
      <c r="B736" s="1" t="s">
        <v>742</v>
      </c>
      <c r="C736" s="1">
        <v>7</v>
      </c>
      <c r="D736" s="1" t="s">
        <v>1009</v>
      </c>
      <c r="E736" s="1" t="s">
        <v>1012</v>
      </c>
      <c r="F736" s="1">
        <v>32.004691733265943</v>
      </c>
      <c r="G736" s="1">
        <v>2</v>
      </c>
      <c r="H736" s="3">
        <v>8</v>
      </c>
    </row>
    <row r="737" spans="1:8" x14ac:dyDescent="0.3">
      <c r="A737" s="2">
        <v>736</v>
      </c>
      <c r="B737" s="1" t="s">
        <v>743</v>
      </c>
      <c r="C737" s="1">
        <v>16</v>
      </c>
      <c r="D737" s="1" t="s">
        <v>1008</v>
      </c>
      <c r="E737" s="1" t="s">
        <v>1013</v>
      </c>
      <c r="F737" s="1">
        <v>26.198721318471829</v>
      </c>
      <c r="G737" s="1">
        <v>0</v>
      </c>
      <c r="H737" s="3">
        <v>7</v>
      </c>
    </row>
    <row r="738" spans="1:8" x14ac:dyDescent="0.3">
      <c r="A738" s="2">
        <v>737</v>
      </c>
      <c r="B738" s="1" t="s">
        <v>744</v>
      </c>
      <c r="C738" s="1">
        <v>80</v>
      </c>
      <c r="D738" s="1" t="s">
        <v>1009</v>
      </c>
      <c r="E738" s="1" t="s">
        <v>1013</v>
      </c>
      <c r="F738" s="1">
        <v>34.614119427647552</v>
      </c>
      <c r="G738" s="1">
        <v>4</v>
      </c>
      <c r="H738" s="3">
        <v>2</v>
      </c>
    </row>
    <row r="739" spans="1:8" x14ac:dyDescent="0.3">
      <c r="A739" s="2">
        <v>738</v>
      </c>
      <c r="B739" s="1" t="s">
        <v>745</v>
      </c>
      <c r="C739" s="1">
        <v>82</v>
      </c>
      <c r="D739" s="1" t="s">
        <v>1008</v>
      </c>
      <c r="E739" s="1" t="s">
        <v>1012</v>
      </c>
      <c r="F739" s="1">
        <v>32.581719371250387</v>
      </c>
      <c r="G739" s="1">
        <v>5</v>
      </c>
      <c r="H739" s="3">
        <v>3</v>
      </c>
    </row>
    <row r="740" spans="1:8" x14ac:dyDescent="0.3">
      <c r="A740" s="2">
        <v>739</v>
      </c>
      <c r="B740" s="1" t="s">
        <v>746</v>
      </c>
      <c r="C740" s="1">
        <v>18</v>
      </c>
      <c r="D740" s="1" t="s">
        <v>1009</v>
      </c>
      <c r="E740" s="1" t="s">
        <v>1013</v>
      </c>
      <c r="F740" s="1">
        <v>33.591592913882813</v>
      </c>
      <c r="G740" s="1">
        <v>5</v>
      </c>
      <c r="H740" s="3">
        <v>6</v>
      </c>
    </row>
    <row r="741" spans="1:8" x14ac:dyDescent="0.3">
      <c r="A741" s="2">
        <v>740</v>
      </c>
      <c r="B741" s="1" t="s">
        <v>747</v>
      </c>
      <c r="C741" s="1">
        <v>89</v>
      </c>
      <c r="D741" s="1" t="s">
        <v>1009</v>
      </c>
      <c r="E741" s="1" t="s">
        <v>1011</v>
      </c>
      <c r="F741" s="1">
        <v>27.5005764322547</v>
      </c>
      <c r="G741" s="1">
        <v>3</v>
      </c>
      <c r="H741" s="3">
        <v>7</v>
      </c>
    </row>
    <row r="742" spans="1:8" x14ac:dyDescent="0.3">
      <c r="A742" s="2">
        <v>741</v>
      </c>
      <c r="B742" s="1" t="s">
        <v>748</v>
      </c>
      <c r="C742" s="1">
        <v>58</v>
      </c>
      <c r="D742" s="1" t="s">
        <v>1008</v>
      </c>
      <c r="E742" s="1" t="s">
        <v>1011</v>
      </c>
      <c r="F742" s="1">
        <v>20.457493994923691</v>
      </c>
      <c r="G742" s="1">
        <v>3</v>
      </c>
      <c r="H742" s="3">
        <v>7</v>
      </c>
    </row>
    <row r="743" spans="1:8" x14ac:dyDescent="0.3">
      <c r="A743" s="2">
        <v>742</v>
      </c>
      <c r="B743" s="1" t="s">
        <v>749</v>
      </c>
      <c r="C743" s="1">
        <v>47</v>
      </c>
      <c r="D743" s="1" t="s">
        <v>1008</v>
      </c>
      <c r="E743" s="1" t="s">
        <v>1013</v>
      </c>
      <c r="F743" s="1">
        <v>28.730784063970098</v>
      </c>
      <c r="G743" s="1">
        <v>2</v>
      </c>
      <c r="H743" s="3">
        <v>10</v>
      </c>
    </row>
    <row r="744" spans="1:8" x14ac:dyDescent="0.3">
      <c r="A744" s="2">
        <v>743</v>
      </c>
      <c r="B744" s="1" t="s">
        <v>750</v>
      </c>
      <c r="C744" s="1">
        <v>34</v>
      </c>
      <c r="D744" s="1" t="s">
        <v>1009</v>
      </c>
      <c r="E744" s="1" t="s">
        <v>1011</v>
      </c>
      <c r="F744" s="1">
        <v>34.972182631186747</v>
      </c>
      <c r="G744" s="1">
        <v>0</v>
      </c>
      <c r="H744" s="3">
        <v>5</v>
      </c>
    </row>
    <row r="745" spans="1:8" x14ac:dyDescent="0.3">
      <c r="A745" s="2">
        <v>744</v>
      </c>
      <c r="B745" s="1" t="s">
        <v>751</v>
      </c>
      <c r="C745" s="1">
        <v>72</v>
      </c>
      <c r="D745" s="1" t="s">
        <v>1008</v>
      </c>
      <c r="E745" s="1" t="s">
        <v>1012</v>
      </c>
      <c r="F745" s="1">
        <v>35.844858682441753</v>
      </c>
      <c r="G745" s="1">
        <v>4</v>
      </c>
      <c r="H745" s="3">
        <v>9</v>
      </c>
    </row>
    <row r="746" spans="1:8" x14ac:dyDescent="0.3">
      <c r="A746" s="2">
        <v>745</v>
      </c>
      <c r="B746" s="1" t="s">
        <v>752</v>
      </c>
      <c r="C746" s="1">
        <v>75</v>
      </c>
      <c r="D746" s="1" t="s">
        <v>1008</v>
      </c>
      <c r="E746" s="1" t="s">
        <v>1012</v>
      </c>
      <c r="F746" s="1">
        <v>25.478249740503671</v>
      </c>
      <c r="G746" s="1">
        <v>4</v>
      </c>
      <c r="H746" s="3">
        <v>5</v>
      </c>
    </row>
    <row r="747" spans="1:8" x14ac:dyDescent="0.3">
      <c r="A747" s="2">
        <v>746</v>
      </c>
      <c r="B747" s="1" t="s">
        <v>753</v>
      </c>
      <c r="C747" s="1">
        <v>69</v>
      </c>
      <c r="D747" s="1" t="s">
        <v>1009</v>
      </c>
      <c r="E747" s="1" t="s">
        <v>1010</v>
      </c>
      <c r="F747" s="1">
        <v>29.4637136723229</v>
      </c>
      <c r="G747" s="1">
        <v>1</v>
      </c>
      <c r="H747" s="3">
        <v>7</v>
      </c>
    </row>
    <row r="748" spans="1:8" x14ac:dyDescent="0.3">
      <c r="A748" s="2">
        <v>747</v>
      </c>
      <c r="B748" s="1" t="s">
        <v>754</v>
      </c>
      <c r="C748" s="1">
        <v>87</v>
      </c>
      <c r="D748" s="1" t="s">
        <v>1008</v>
      </c>
      <c r="E748" s="1" t="s">
        <v>1011</v>
      </c>
      <c r="F748" s="1">
        <v>16.787934691834959</v>
      </c>
      <c r="G748" s="1">
        <v>1</v>
      </c>
      <c r="H748" s="3">
        <v>9</v>
      </c>
    </row>
    <row r="749" spans="1:8" x14ac:dyDescent="0.3">
      <c r="A749" s="2">
        <v>748</v>
      </c>
      <c r="B749" s="1" t="s">
        <v>755</v>
      </c>
      <c r="C749" s="1">
        <v>19</v>
      </c>
      <c r="D749" s="1" t="s">
        <v>1008</v>
      </c>
      <c r="E749" s="1" t="s">
        <v>1012</v>
      </c>
      <c r="F749" s="1">
        <v>38.262390096987531</v>
      </c>
      <c r="G749" s="1">
        <v>0</v>
      </c>
      <c r="H749" s="3">
        <v>10</v>
      </c>
    </row>
    <row r="750" spans="1:8" x14ac:dyDescent="0.3">
      <c r="A750" s="2">
        <v>749</v>
      </c>
      <c r="B750" s="1" t="s">
        <v>756</v>
      </c>
      <c r="C750" s="1">
        <v>33</v>
      </c>
      <c r="D750" s="1" t="s">
        <v>1009</v>
      </c>
      <c r="E750" s="1" t="s">
        <v>1012</v>
      </c>
      <c r="F750" s="1">
        <v>17.27139208885805</v>
      </c>
      <c r="G750" s="1">
        <v>5</v>
      </c>
      <c r="H750" s="3">
        <v>6</v>
      </c>
    </row>
    <row r="751" spans="1:8" x14ac:dyDescent="0.3">
      <c r="A751" s="2">
        <v>750</v>
      </c>
      <c r="B751" s="1" t="s">
        <v>757</v>
      </c>
      <c r="C751" s="1">
        <v>47</v>
      </c>
      <c r="D751" s="1" t="s">
        <v>1009</v>
      </c>
      <c r="E751" s="1" t="s">
        <v>1012</v>
      </c>
      <c r="F751" s="1">
        <v>15.185551617575911</v>
      </c>
      <c r="G751" s="1">
        <v>3</v>
      </c>
      <c r="H751" s="3">
        <v>3</v>
      </c>
    </row>
    <row r="752" spans="1:8" x14ac:dyDescent="0.3">
      <c r="A752" s="2">
        <v>751</v>
      </c>
      <c r="B752" s="1" t="s">
        <v>758</v>
      </c>
      <c r="C752" s="1">
        <v>44</v>
      </c>
      <c r="D752" s="1" t="s">
        <v>1009</v>
      </c>
      <c r="E752" s="1" t="s">
        <v>1010</v>
      </c>
      <c r="F752" s="1">
        <v>39.874071893121837</v>
      </c>
      <c r="G752" s="1">
        <v>3</v>
      </c>
      <c r="H752" s="3">
        <v>5</v>
      </c>
    </row>
    <row r="753" spans="1:8" x14ac:dyDescent="0.3">
      <c r="A753" s="2">
        <v>752</v>
      </c>
      <c r="B753" s="1" t="s">
        <v>759</v>
      </c>
      <c r="C753" s="1">
        <v>38</v>
      </c>
      <c r="D753" s="1" t="s">
        <v>1009</v>
      </c>
      <c r="E753" s="1" t="s">
        <v>1010</v>
      </c>
      <c r="F753" s="1">
        <v>15.403971275215749</v>
      </c>
      <c r="G753" s="1">
        <v>0</v>
      </c>
      <c r="H753" s="3">
        <v>1</v>
      </c>
    </row>
    <row r="754" spans="1:8" x14ac:dyDescent="0.3">
      <c r="A754" s="2">
        <v>753</v>
      </c>
      <c r="B754" s="1" t="s">
        <v>760</v>
      </c>
      <c r="C754" s="1">
        <v>88</v>
      </c>
      <c r="D754" s="1" t="s">
        <v>1009</v>
      </c>
      <c r="E754" s="1" t="s">
        <v>1013</v>
      </c>
      <c r="F754" s="1">
        <v>32.376698488995281</v>
      </c>
      <c r="G754" s="1">
        <v>0</v>
      </c>
      <c r="H754" s="3">
        <v>2</v>
      </c>
    </row>
    <row r="755" spans="1:8" x14ac:dyDescent="0.3">
      <c r="A755" s="2">
        <v>754</v>
      </c>
      <c r="B755" s="1" t="s">
        <v>761</v>
      </c>
      <c r="C755" s="1">
        <v>23</v>
      </c>
      <c r="D755" s="1" t="s">
        <v>1008</v>
      </c>
      <c r="E755" s="1" t="s">
        <v>1013</v>
      </c>
      <c r="F755" s="1">
        <v>29.234678120825031</v>
      </c>
      <c r="G755" s="1">
        <v>3</v>
      </c>
      <c r="H755" s="3">
        <v>2</v>
      </c>
    </row>
    <row r="756" spans="1:8" x14ac:dyDescent="0.3">
      <c r="A756" s="2">
        <v>755</v>
      </c>
      <c r="B756" s="1" t="s">
        <v>762</v>
      </c>
      <c r="C756" s="1">
        <v>81</v>
      </c>
      <c r="D756" s="1" t="s">
        <v>1009</v>
      </c>
      <c r="E756" s="1" t="s">
        <v>1011</v>
      </c>
      <c r="F756" s="1">
        <v>31.436447835806799</v>
      </c>
      <c r="G756" s="1">
        <v>4</v>
      </c>
      <c r="H756" s="3">
        <v>3</v>
      </c>
    </row>
    <row r="757" spans="1:8" x14ac:dyDescent="0.3">
      <c r="A757" s="2">
        <v>756</v>
      </c>
      <c r="B757" s="1" t="s">
        <v>763</v>
      </c>
      <c r="C757" s="1">
        <v>10</v>
      </c>
      <c r="D757" s="1" t="s">
        <v>1009</v>
      </c>
      <c r="E757" s="1" t="s">
        <v>1011</v>
      </c>
      <c r="F757" s="1">
        <v>18.329392388218881</v>
      </c>
      <c r="G757" s="1">
        <v>4</v>
      </c>
      <c r="H757" s="3">
        <v>8</v>
      </c>
    </row>
    <row r="758" spans="1:8" x14ac:dyDescent="0.3">
      <c r="A758" s="2">
        <v>757</v>
      </c>
      <c r="B758" s="1" t="s">
        <v>764</v>
      </c>
      <c r="C758" s="1">
        <v>77</v>
      </c>
      <c r="D758" s="1" t="s">
        <v>1009</v>
      </c>
      <c r="E758" s="1" t="s">
        <v>1013</v>
      </c>
      <c r="F758" s="1">
        <v>33.616353496584821</v>
      </c>
      <c r="G758" s="1">
        <v>4</v>
      </c>
      <c r="H758" s="3">
        <v>3</v>
      </c>
    </row>
    <row r="759" spans="1:8" x14ac:dyDescent="0.3">
      <c r="A759" s="2">
        <v>758</v>
      </c>
      <c r="B759" s="1" t="s">
        <v>765</v>
      </c>
      <c r="C759" s="1">
        <v>36</v>
      </c>
      <c r="D759" s="1" t="s">
        <v>1009</v>
      </c>
      <c r="E759" s="1" t="s">
        <v>1012</v>
      </c>
      <c r="F759" s="1">
        <v>28.633855524580579</v>
      </c>
      <c r="G759" s="1">
        <v>3</v>
      </c>
      <c r="H759" s="3">
        <v>8</v>
      </c>
    </row>
    <row r="760" spans="1:8" x14ac:dyDescent="0.3">
      <c r="A760" s="2">
        <v>759</v>
      </c>
      <c r="B760" s="1" t="s">
        <v>766</v>
      </c>
      <c r="C760" s="1">
        <v>48</v>
      </c>
      <c r="D760" s="1" t="s">
        <v>1009</v>
      </c>
      <c r="E760" s="1" t="s">
        <v>1011</v>
      </c>
      <c r="F760" s="1">
        <v>32.445618499010763</v>
      </c>
      <c r="G760" s="1">
        <v>1</v>
      </c>
      <c r="H760" s="3">
        <v>2</v>
      </c>
    </row>
    <row r="761" spans="1:8" x14ac:dyDescent="0.3">
      <c r="A761" s="2">
        <v>760</v>
      </c>
      <c r="B761" s="1" t="s">
        <v>767</v>
      </c>
      <c r="C761" s="1">
        <v>24</v>
      </c>
      <c r="D761" s="1" t="s">
        <v>1009</v>
      </c>
      <c r="E761" s="1" t="s">
        <v>1010</v>
      </c>
      <c r="F761" s="1">
        <v>18.363404892569079</v>
      </c>
      <c r="G761" s="1">
        <v>1</v>
      </c>
      <c r="H761" s="3">
        <v>2</v>
      </c>
    </row>
    <row r="762" spans="1:8" x14ac:dyDescent="0.3">
      <c r="A762" s="2">
        <v>761</v>
      </c>
      <c r="B762" s="1" t="s">
        <v>768</v>
      </c>
      <c r="C762" s="1">
        <v>64</v>
      </c>
      <c r="D762" s="1" t="s">
        <v>1008</v>
      </c>
      <c r="E762" s="1" t="s">
        <v>1010</v>
      </c>
      <c r="F762" s="1">
        <v>30.598710296375661</v>
      </c>
      <c r="G762" s="1">
        <v>4</v>
      </c>
      <c r="H762" s="3">
        <v>9</v>
      </c>
    </row>
    <row r="763" spans="1:8" x14ac:dyDescent="0.3">
      <c r="A763" s="2">
        <v>762</v>
      </c>
      <c r="B763" s="1" t="s">
        <v>769</v>
      </c>
      <c r="C763" s="1">
        <v>16</v>
      </c>
      <c r="D763" s="1" t="s">
        <v>1009</v>
      </c>
      <c r="E763" s="1" t="s">
        <v>1012</v>
      </c>
      <c r="F763" s="1">
        <v>39.956667357368907</v>
      </c>
      <c r="G763" s="1">
        <v>5</v>
      </c>
      <c r="H763" s="3">
        <v>8</v>
      </c>
    </row>
    <row r="764" spans="1:8" x14ac:dyDescent="0.3">
      <c r="A764" s="2">
        <v>763</v>
      </c>
      <c r="B764" s="1" t="s">
        <v>770</v>
      </c>
      <c r="C764" s="1">
        <v>35</v>
      </c>
      <c r="D764" s="1" t="s">
        <v>1009</v>
      </c>
      <c r="E764" s="1" t="s">
        <v>1012</v>
      </c>
      <c r="F764" s="1">
        <v>31.597736711761669</v>
      </c>
      <c r="G764" s="1">
        <v>1</v>
      </c>
      <c r="H764" s="3">
        <v>5</v>
      </c>
    </row>
    <row r="765" spans="1:8" x14ac:dyDescent="0.3">
      <c r="A765" s="2">
        <v>764</v>
      </c>
      <c r="B765" s="1" t="s">
        <v>771</v>
      </c>
      <c r="C765" s="1">
        <v>55</v>
      </c>
      <c r="D765" s="1" t="s">
        <v>1008</v>
      </c>
      <c r="E765" s="1" t="s">
        <v>1013</v>
      </c>
      <c r="F765" s="1">
        <v>28.45434574826896</v>
      </c>
      <c r="G765" s="1">
        <v>1</v>
      </c>
      <c r="H765" s="3">
        <v>3</v>
      </c>
    </row>
    <row r="766" spans="1:8" x14ac:dyDescent="0.3">
      <c r="A766" s="2">
        <v>765</v>
      </c>
      <c r="B766" s="1" t="s">
        <v>772</v>
      </c>
      <c r="C766" s="1">
        <v>22</v>
      </c>
      <c r="D766" s="1" t="s">
        <v>1009</v>
      </c>
      <c r="E766" s="1" t="s">
        <v>1013</v>
      </c>
      <c r="F766" s="1">
        <v>15.424845258328929</v>
      </c>
      <c r="G766" s="1">
        <v>3</v>
      </c>
      <c r="H766" s="3">
        <v>7</v>
      </c>
    </row>
    <row r="767" spans="1:8" x14ac:dyDescent="0.3">
      <c r="A767" s="2">
        <v>766</v>
      </c>
      <c r="B767" s="1" t="s">
        <v>773</v>
      </c>
      <c r="C767" s="1">
        <v>82</v>
      </c>
      <c r="D767" s="1" t="s">
        <v>1008</v>
      </c>
      <c r="E767" s="1" t="s">
        <v>1010</v>
      </c>
      <c r="F767" s="1">
        <v>23.07341948372477</v>
      </c>
      <c r="G767" s="1">
        <v>2</v>
      </c>
      <c r="H767" s="3">
        <v>1</v>
      </c>
    </row>
    <row r="768" spans="1:8" x14ac:dyDescent="0.3">
      <c r="A768" s="2">
        <v>767</v>
      </c>
      <c r="B768" s="1" t="s">
        <v>774</v>
      </c>
      <c r="C768" s="1">
        <v>62</v>
      </c>
      <c r="D768" s="1" t="s">
        <v>1008</v>
      </c>
      <c r="E768" s="1" t="s">
        <v>1012</v>
      </c>
      <c r="F768" s="1">
        <v>29.68758020457085</v>
      </c>
      <c r="G768" s="1">
        <v>3</v>
      </c>
      <c r="H768" s="3">
        <v>10</v>
      </c>
    </row>
    <row r="769" spans="1:8" x14ac:dyDescent="0.3">
      <c r="A769" s="2">
        <v>768</v>
      </c>
      <c r="B769" s="1" t="s">
        <v>775</v>
      </c>
      <c r="C769" s="1">
        <v>62</v>
      </c>
      <c r="D769" s="1" t="s">
        <v>1009</v>
      </c>
      <c r="E769" s="1" t="s">
        <v>1012</v>
      </c>
      <c r="F769" s="1">
        <v>24.05462158909047</v>
      </c>
      <c r="G769" s="1">
        <v>5</v>
      </c>
      <c r="H769" s="3">
        <v>10</v>
      </c>
    </row>
    <row r="770" spans="1:8" x14ac:dyDescent="0.3">
      <c r="A770" s="2">
        <v>769</v>
      </c>
      <c r="B770" s="1" t="s">
        <v>776</v>
      </c>
      <c r="C770" s="1">
        <v>29</v>
      </c>
      <c r="D770" s="1" t="s">
        <v>1009</v>
      </c>
      <c r="E770" s="1" t="s">
        <v>1012</v>
      </c>
      <c r="F770" s="1">
        <v>36.835415180075351</v>
      </c>
      <c r="G770" s="1">
        <v>4</v>
      </c>
      <c r="H770" s="3">
        <v>2</v>
      </c>
    </row>
    <row r="771" spans="1:8" x14ac:dyDescent="0.3">
      <c r="A771" s="2">
        <v>770</v>
      </c>
      <c r="B771" s="1" t="s">
        <v>777</v>
      </c>
      <c r="C771" s="1">
        <v>76</v>
      </c>
      <c r="D771" s="1" t="s">
        <v>1008</v>
      </c>
      <c r="E771" s="1" t="s">
        <v>1010</v>
      </c>
      <c r="F771" s="1">
        <v>16.756215992894059</v>
      </c>
      <c r="G771" s="1">
        <v>1</v>
      </c>
      <c r="H771" s="3">
        <v>4</v>
      </c>
    </row>
    <row r="772" spans="1:8" x14ac:dyDescent="0.3">
      <c r="A772" s="2">
        <v>771</v>
      </c>
      <c r="B772" s="1" t="s">
        <v>778</v>
      </c>
      <c r="C772" s="1">
        <v>65</v>
      </c>
      <c r="D772" s="1" t="s">
        <v>1008</v>
      </c>
      <c r="E772" s="1" t="s">
        <v>1010</v>
      </c>
      <c r="F772" s="1">
        <v>37.061032455694082</v>
      </c>
      <c r="G772" s="1">
        <v>2</v>
      </c>
      <c r="H772" s="3">
        <v>2</v>
      </c>
    </row>
    <row r="773" spans="1:8" x14ac:dyDescent="0.3">
      <c r="A773" s="2">
        <v>772</v>
      </c>
      <c r="B773" s="1" t="s">
        <v>779</v>
      </c>
      <c r="C773" s="1">
        <v>32</v>
      </c>
      <c r="D773" s="1" t="s">
        <v>1008</v>
      </c>
      <c r="E773" s="1" t="s">
        <v>1010</v>
      </c>
      <c r="F773" s="1">
        <v>33.61849933065205</v>
      </c>
      <c r="G773" s="1">
        <v>4</v>
      </c>
      <c r="H773" s="3">
        <v>4</v>
      </c>
    </row>
    <row r="774" spans="1:8" x14ac:dyDescent="0.3">
      <c r="A774" s="2">
        <v>773</v>
      </c>
      <c r="B774" s="1" t="s">
        <v>780</v>
      </c>
      <c r="C774" s="1">
        <v>11</v>
      </c>
      <c r="D774" s="1" t="s">
        <v>1009</v>
      </c>
      <c r="E774" s="1" t="s">
        <v>1011</v>
      </c>
      <c r="F774" s="1">
        <v>31.826325177424071</v>
      </c>
      <c r="G774" s="1">
        <v>5</v>
      </c>
      <c r="H774" s="3">
        <v>6</v>
      </c>
    </row>
    <row r="775" spans="1:8" x14ac:dyDescent="0.3">
      <c r="A775" s="2">
        <v>774</v>
      </c>
      <c r="B775" s="1" t="s">
        <v>781</v>
      </c>
      <c r="C775" s="1">
        <v>74</v>
      </c>
      <c r="D775" s="1" t="s">
        <v>1008</v>
      </c>
      <c r="E775" s="1" t="s">
        <v>1010</v>
      </c>
      <c r="F775" s="1">
        <v>35.714446306644881</v>
      </c>
      <c r="G775" s="1">
        <v>1</v>
      </c>
      <c r="H775" s="3">
        <v>8</v>
      </c>
    </row>
    <row r="776" spans="1:8" x14ac:dyDescent="0.3">
      <c r="A776" s="2">
        <v>775</v>
      </c>
      <c r="B776" s="1" t="s">
        <v>782</v>
      </c>
      <c r="C776" s="1">
        <v>66</v>
      </c>
      <c r="D776" s="1" t="s">
        <v>1008</v>
      </c>
      <c r="E776" s="1" t="s">
        <v>1010</v>
      </c>
      <c r="F776" s="1">
        <v>24.135150253198699</v>
      </c>
      <c r="G776" s="1">
        <v>3</v>
      </c>
      <c r="H776" s="3">
        <v>3</v>
      </c>
    </row>
    <row r="777" spans="1:8" x14ac:dyDescent="0.3">
      <c r="A777" s="2">
        <v>776</v>
      </c>
      <c r="B777" s="1" t="s">
        <v>783</v>
      </c>
      <c r="C777" s="1">
        <v>17</v>
      </c>
      <c r="D777" s="1" t="s">
        <v>1009</v>
      </c>
      <c r="E777" s="1" t="s">
        <v>1011</v>
      </c>
      <c r="F777" s="1">
        <v>35.051828640434053</v>
      </c>
      <c r="G777" s="1">
        <v>3</v>
      </c>
      <c r="H777" s="3">
        <v>3</v>
      </c>
    </row>
    <row r="778" spans="1:8" x14ac:dyDescent="0.3">
      <c r="A778" s="2">
        <v>777</v>
      </c>
      <c r="B778" s="1" t="s">
        <v>784</v>
      </c>
      <c r="C778" s="1">
        <v>50</v>
      </c>
      <c r="D778" s="1" t="s">
        <v>1009</v>
      </c>
      <c r="E778" s="1" t="s">
        <v>1013</v>
      </c>
      <c r="F778" s="1">
        <v>17.735546253215631</v>
      </c>
      <c r="G778" s="1">
        <v>1</v>
      </c>
      <c r="H778" s="3">
        <v>6</v>
      </c>
    </row>
    <row r="779" spans="1:8" x14ac:dyDescent="0.3">
      <c r="A779" s="2">
        <v>778</v>
      </c>
      <c r="B779" s="1" t="s">
        <v>785</v>
      </c>
      <c r="C779" s="1">
        <v>29</v>
      </c>
      <c r="D779" s="1" t="s">
        <v>1009</v>
      </c>
      <c r="E779" s="1" t="s">
        <v>1011</v>
      </c>
      <c r="F779" s="1">
        <v>25.527206286140888</v>
      </c>
      <c r="G779" s="1">
        <v>5</v>
      </c>
      <c r="H779" s="3">
        <v>10</v>
      </c>
    </row>
    <row r="780" spans="1:8" x14ac:dyDescent="0.3">
      <c r="A780" s="2">
        <v>779</v>
      </c>
      <c r="B780" s="1" t="s">
        <v>786</v>
      </c>
      <c r="C780" s="1">
        <v>81</v>
      </c>
      <c r="D780" s="1" t="s">
        <v>1008</v>
      </c>
      <c r="E780" s="1" t="s">
        <v>1010</v>
      </c>
      <c r="F780" s="1">
        <v>36.886562099709877</v>
      </c>
      <c r="G780" s="1">
        <v>4</v>
      </c>
      <c r="H780" s="3">
        <v>5</v>
      </c>
    </row>
    <row r="781" spans="1:8" x14ac:dyDescent="0.3">
      <c r="A781" s="2">
        <v>780</v>
      </c>
      <c r="B781" s="1" t="s">
        <v>787</v>
      </c>
      <c r="C781" s="1">
        <v>48</v>
      </c>
      <c r="D781" s="1" t="s">
        <v>1008</v>
      </c>
      <c r="E781" s="1" t="s">
        <v>1013</v>
      </c>
      <c r="F781" s="1">
        <v>33.087378191277111</v>
      </c>
      <c r="G781" s="1">
        <v>0</v>
      </c>
      <c r="H781" s="3">
        <v>7</v>
      </c>
    </row>
    <row r="782" spans="1:8" x14ac:dyDescent="0.3">
      <c r="A782" s="2">
        <v>781</v>
      </c>
      <c r="B782" s="1" t="s">
        <v>788</v>
      </c>
      <c r="C782" s="1">
        <v>66</v>
      </c>
      <c r="D782" s="1" t="s">
        <v>1008</v>
      </c>
      <c r="E782" s="1" t="s">
        <v>1012</v>
      </c>
      <c r="F782" s="1">
        <v>18.410993030285681</v>
      </c>
      <c r="G782" s="1">
        <v>3</v>
      </c>
      <c r="H782" s="3">
        <v>1</v>
      </c>
    </row>
    <row r="783" spans="1:8" x14ac:dyDescent="0.3">
      <c r="A783" s="2">
        <v>782</v>
      </c>
      <c r="B783" s="1" t="s">
        <v>789</v>
      </c>
      <c r="C783" s="1">
        <v>80</v>
      </c>
      <c r="D783" s="1" t="s">
        <v>1009</v>
      </c>
      <c r="E783" s="1" t="s">
        <v>1011</v>
      </c>
      <c r="F783" s="1">
        <v>31.440146754534101</v>
      </c>
      <c r="G783" s="1">
        <v>1</v>
      </c>
      <c r="H783" s="3">
        <v>10</v>
      </c>
    </row>
    <row r="784" spans="1:8" x14ac:dyDescent="0.3">
      <c r="A784" s="2">
        <v>783</v>
      </c>
      <c r="B784" s="1" t="s">
        <v>790</v>
      </c>
      <c r="C784" s="1">
        <v>79</v>
      </c>
      <c r="D784" s="1" t="s">
        <v>1008</v>
      </c>
      <c r="E784" s="1" t="s">
        <v>1012</v>
      </c>
      <c r="F784" s="1">
        <v>16.841122077074811</v>
      </c>
      <c r="G784" s="1">
        <v>3</v>
      </c>
      <c r="H784" s="3">
        <v>10</v>
      </c>
    </row>
    <row r="785" spans="1:8" x14ac:dyDescent="0.3">
      <c r="A785" s="2">
        <v>784</v>
      </c>
      <c r="B785" s="1" t="s">
        <v>791</v>
      </c>
      <c r="C785" s="1">
        <v>47</v>
      </c>
      <c r="D785" s="1" t="s">
        <v>1009</v>
      </c>
      <c r="E785" s="1" t="s">
        <v>1012</v>
      </c>
      <c r="F785" s="1">
        <v>36.538272214418782</v>
      </c>
      <c r="G785" s="1">
        <v>5</v>
      </c>
      <c r="H785" s="3">
        <v>6</v>
      </c>
    </row>
    <row r="786" spans="1:8" x14ac:dyDescent="0.3">
      <c r="A786" s="2">
        <v>785</v>
      </c>
      <c r="B786" s="1" t="s">
        <v>792</v>
      </c>
      <c r="C786" s="1">
        <v>75</v>
      </c>
      <c r="D786" s="1" t="s">
        <v>1008</v>
      </c>
      <c r="E786" s="1" t="s">
        <v>1012</v>
      </c>
      <c r="F786" s="1">
        <v>31.545749471488989</v>
      </c>
      <c r="G786" s="1">
        <v>5</v>
      </c>
      <c r="H786" s="3">
        <v>6</v>
      </c>
    </row>
    <row r="787" spans="1:8" x14ac:dyDescent="0.3">
      <c r="A787" s="2">
        <v>786</v>
      </c>
      <c r="B787" s="1" t="s">
        <v>793</v>
      </c>
      <c r="C787" s="1">
        <v>89</v>
      </c>
      <c r="D787" s="1" t="s">
        <v>1009</v>
      </c>
      <c r="E787" s="1" t="s">
        <v>1011</v>
      </c>
      <c r="F787" s="1">
        <v>15.38703586092255</v>
      </c>
      <c r="G787" s="1">
        <v>1</v>
      </c>
      <c r="H787" s="3">
        <v>2</v>
      </c>
    </row>
    <row r="788" spans="1:8" x14ac:dyDescent="0.3">
      <c r="A788" s="2">
        <v>787</v>
      </c>
      <c r="B788" s="1" t="s">
        <v>794</v>
      </c>
      <c r="C788" s="1">
        <v>5</v>
      </c>
      <c r="D788" s="1" t="s">
        <v>1008</v>
      </c>
      <c r="E788" s="1" t="s">
        <v>1013</v>
      </c>
      <c r="F788" s="1">
        <v>19.871415998758049</v>
      </c>
      <c r="G788" s="1">
        <v>4</v>
      </c>
      <c r="H788" s="3">
        <v>7</v>
      </c>
    </row>
    <row r="789" spans="1:8" x14ac:dyDescent="0.3">
      <c r="A789" s="2">
        <v>788</v>
      </c>
      <c r="B789" s="1" t="s">
        <v>795</v>
      </c>
      <c r="C789" s="1">
        <v>6</v>
      </c>
      <c r="D789" s="1" t="s">
        <v>1009</v>
      </c>
      <c r="E789" s="1" t="s">
        <v>1011</v>
      </c>
      <c r="F789" s="1">
        <v>27.510025402757691</v>
      </c>
      <c r="G789" s="1">
        <v>0</v>
      </c>
      <c r="H789" s="3">
        <v>4</v>
      </c>
    </row>
    <row r="790" spans="1:8" x14ac:dyDescent="0.3">
      <c r="A790" s="2">
        <v>789</v>
      </c>
      <c r="B790" s="1" t="s">
        <v>796</v>
      </c>
      <c r="C790" s="1">
        <v>73</v>
      </c>
      <c r="D790" s="1" t="s">
        <v>1008</v>
      </c>
      <c r="E790" s="1" t="s">
        <v>1012</v>
      </c>
      <c r="F790" s="1">
        <v>23.56171312284215</v>
      </c>
      <c r="G790" s="1">
        <v>5</v>
      </c>
      <c r="H790" s="3">
        <v>5</v>
      </c>
    </row>
    <row r="791" spans="1:8" x14ac:dyDescent="0.3">
      <c r="A791" s="2">
        <v>790</v>
      </c>
      <c r="B791" s="1" t="s">
        <v>797</v>
      </c>
      <c r="C791" s="1">
        <v>31</v>
      </c>
      <c r="D791" s="1" t="s">
        <v>1009</v>
      </c>
      <c r="E791" s="1" t="s">
        <v>1010</v>
      </c>
      <c r="F791" s="1">
        <v>19.439893872561779</v>
      </c>
      <c r="G791" s="1">
        <v>5</v>
      </c>
      <c r="H791" s="3">
        <v>1</v>
      </c>
    </row>
    <row r="792" spans="1:8" x14ac:dyDescent="0.3">
      <c r="A792" s="2">
        <v>791</v>
      </c>
      <c r="B792" s="1" t="s">
        <v>798</v>
      </c>
      <c r="C792" s="1">
        <v>54</v>
      </c>
      <c r="D792" s="1" t="s">
        <v>1008</v>
      </c>
      <c r="E792" s="1" t="s">
        <v>1011</v>
      </c>
      <c r="F792" s="1">
        <v>17.251916354899208</v>
      </c>
      <c r="G792" s="1">
        <v>4</v>
      </c>
      <c r="H792" s="3">
        <v>2</v>
      </c>
    </row>
    <row r="793" spans="1:8" x14ac:dyDescent="0.3">
      <c r="A793" s="2">
        <v>792</v>
      </c>
      <c r="B793" s="1" t="s">
        <v>799</v>
      </c>
      <c r="C793" s="1">
        <v>12</v>
      </c>
      <c r="D793" s="1" t="s">
        <v>1009</v>
      </c>
      <c r="E793" s="1" t="s">
        <v>1012</v>
      </c>
      <c r="F793" s="1">
        <v>31.797551414649391</v>
      </c>
      <c r="G793" s="1">
        <v>5</v>
      </c>
      <c r="H793" s="3">
        <v>7</v>
      </c>
    </row>
    <row r="794" spans="1:8" x14ac:dyDescent="0.3">
      <c r="A794" s="2">
        <v>793</v>
      </c>
      <c r="B794" s="1" t="s">
        <v>800</v>
      </c>
      <c r="C794" s="1">
        <v>8</v>
      </c>
      <c r="D794" s="1" t="s">
        <v>1009</v>
      </c>
      <c r="E794" s="1" t="s">
        <v>1013</v>
      </c>
      <c r="F794" s="1">
        <v>19.26797202615516</v>
      </c>
      <c r="G794" s="1">
        <v>1</v>
      </c>
      <c r="H794" s="3">
        <v>10</v>
      </c>
    </row>
    <row r="795" spans="1:8" x14ac:dyDescent="0.3">
      <c r="A795" s="2">
        <v>794</v>
      </c>
      <c r="B795" s="1" t="s">
        <v>801</v>
      </c>
      <c r="C795" s="1">
        <v>85</v>
      </c>
      <c r="D795" s="1" t="s">
        <v>1008</v>
      </c>
      <c r="E795" s="1" t="s">
        <v>1013</v>
      </c>
      <c r="F795" s="1">
        <v>36.014747598773241</v>
      </c>
      <c r="G795" s="1">
        <v>2</v>
      </c>
      <c r="H795" s="3">
        <v>7</v>
      </c>
    </row>
    <row r="796" spans="1:8" x14ac:dyDescent="0.3">
      <c r="A796" s="2">
        <v>795</v>
      </c>
      <c r="B796" s="1" t="s">
        <v>802</v>
      </c>
      <c r="C796" s="1">
        <v>29</v>
      </c>
      <c r="D796" s="1" t="s">
        <v>1008</v>
      </c>
      <c r="E796" s="1" t="s">
        <v>1013</v>
      </c>
      <c r="F796" s="1">
        <v>17.45993862325534</v>
      </c>
      <c r="G796" s="1">
        <v>3</v>
      </c>
      <c r="H796" s="3">
        <v>6</v>
      </c>
    </row>
    <row r="797" spans="1:8" x14ac:dyDescent="0.3">
      <c r="A797" s="2">
        <v>796</v>
      </c>
      <c r="B797" s="1" t="s">
        <v>803</v>
      </c>
      <c r="C797" s="1">
        <v>8</v>
      </c>
      <c r="D797" s="1" t="s">
        <v>1009</v>
      </c>
      <c r="E797" s="1" t="s">
        <v>1013</v>
      </c>
      <c r="F797" s="1">
        <v>28.620729583963669</v>
      </c>
      <c r="G797" s="1">
        <v>4</v>
      </c>
      <c r="H797" s="3">
        <v>3</v>
      </c>
    </row>
    <row r="798" spans="1:8" x14ac:dyDescent="0.3">
      <c r="A798" s="2">
        <v>797</v>
      </c>
      <c r="B798" s="1" t="s">
        <v>804</v>
      </c>
      <c r="C798" s="1">
        <v>47</v>
      </c>
      <c r="D798" s="1" t="s">
        <v>1009</v>
      </c>
      <c r="E798" s="1" t="s">
        <v>1011</v>
      </c>
      <c r="F798" s="1">
        <v>39.982116202732293</v>
      </c>
      <c r="G798" s="1">
        <v>2</v>
      </c>
      <c r="H798" s="3">
        <v>6</v>
      </c>
    </row>
    <row r="799" spans="1:8" x14ac:dyDescent="0.3">
      <c r="A799" s="2">
        <v>798</v>
      </c>
      <c r="B799" s="1" t="s">
        <v>805</v>
      </c>
      <c r="C799" s="1">
        <v>89</v>
      </c>
      <c r="D799" s="1" t="s">
        <v>1009</v>
      </c>
      <c r="E799" s="1" t="s">
        <v>1013</v>
      </c>
      <c r="F799" s="1">
        <v>28.70660694620485</v>
      </c>
      <c r="G799" s="1">
        <v>5</v>
      </c>
      <c r="H799" s="3">
        <v>6</v>
      </c>
    </row>
    <row r="800" spans="1:8" x14ac:dyDescent="0.3">
      <c r="A800" s="2">
        <v>799</v>
      </c>
      <c r="B800" s="1" t="s">
        <v>806</v>
      </c>
      <c r="C800" s="1">
        <v>7</v>
      </c>
      <c r="D800" s="1" t="s">
        <v>1009</v>
      </c>
      <c r="E800" s="1" t="s">
        <v>1011</v>
      </c>
      <c r="F800" s="1">
        <v>39.339129604752237</v>
      </c>
      <c r="G800" s="1">
        <v>3</v>
      </c>
      <c r="H800" s="3">
        <v>3</v>
      </c>
    </row>
    <row r="801" spans="1:8" x14ac:dyDescent="0.3">
      <c r="A801" s="2">
        <v>800</v>
      </c>
      <c r="B801" s="1" t="s">
        <v>807</v>
      </c>
      <c r="C801" s="1">
        <v>75</v>
      </c>
      <c r="D801" s="1" t="s">
        <v>1009</v>
      </c>
      <c r="E801" s="1" t="s">
        <v>1013</v>
      </c>
      <c r="F801" s="1">
        <v>29.329858693905859</v>
      </c>
      <c r="G801" s="1">
        <v>0</v>
      </c>
      <c r="H801" s="3">
        <v>3</v>
      </c>
    </row>
    <row r="802" spans="1:8" x14ac:dyDescent="0.3">
      <c r="A802" s="2">
        <v>801</v>
      </c>
      <c r="B802" s="1" t="s">
        <v>808</v>
      </c>
      <c r="C802" s="1">
        <v>50</v>
      </c>
      <c r="D802" s="1" t="s">
        <v>1009</v>
      </c>
      <c r="E802" s="1" t="s">
        <v>1010</v>
      </c>
      <c r="F802" s="1">
        <v>19.51993812050506</v>
      </c>
      <c r="G802" s="1">
        <v>1</v>
      </c>
      <c r="H802" s="3">
        <v>4</v>
      </c>
    </row>
    <row r="803" spans="1:8" x14ac:dyDescent="0.3">
      <c r="A803" s="2">
        <v>802</v>
      </c>
      <c r="B803" s="1" t="s">
        <v>809</v>
      </c>
      <c r="C803" s="1">
        <v>8</v>
      </c>
      <c r="D803" s="1" t="s">
        <v>1008</v>
      </c>
      <c r="E803" s="1" t="s">
        <v>1013</v>
      </c>
      <c r="F803" s="1">
        <v>37.084196037051967</v>
      </c>
      <c r="G803" s="1">
        <v>5</v>
      </c>
      <c r="H803" s="3">
        <v>6</v>
      </c>
    </row>
    <row r="804" spans="1:8" x14ac:dyDescent="0.3">
      <c r="A804" s="2">
        <v>803</v>
      </c>
      <c r="B804" s="1" t="s">
        <v>810</v>
      </c>
      <c r="C804" s="1">
        <v>20</v>
      </c>
      <c r="D804" s="1" t="s">
        <v>1008</v>
      </c>
      <c r="E804" s="1" t="s">
        <v>1012</v>
      </c>
      <c r="F804" s="1">
        <v>35.472002067443007</v>
      </c>
      <c r="G804" s="1">
        <v>0</v>
      </c>
      <c r="H804" s="3">
        <v>7</v>
      </c>
    </row>
    <row r="805" spans="1:8" x14ac:dyDescent="0.3">
      <c r="A805" s="2">
        <v>804</v>
      </c>
      <c r="B805" s="1" t="s">
        <v>811</v>
      </c>
      <c r="C805" s="1">
        <v>71</v>
      </c>
      <c r="D805" s="1" t="s">
        <v>1008</v>
      </c>
      <c r="E805" s="1" t="s">
        <v>1010</v>
      </c>
      <c r="F805" s="1">
        <v>17.12115976173807</v>
      </c>
      <c r="G805" s="1">
        <v>0</v>
      </c>
      <c r="H805" s="3">
        <v>2</v>
      </c>
    </row>
    <row r="806" spans="1:8" x14ac:dyDescent="0.3">
      <c r="A806" s="2">
        <v>805</v>
      </c>
      <c r="B806" s="1" t="s">
        <v>812</v>
      </c>
      <c r="C806" s="1">
        <v>89</v>
      </c>
      <c r="D806" s="1" t="s">
        <v>1009</v>
      </c>
      <c r="E806" s="1" t="s">
        <v>1012</v>
      </c>
      <c r="F806" s="1">
        <v>37.96366040422194</v>
      </c>
      <c r="G806" s="1">
        <v>3</v>
      </c>
      <c r="H806" s="3">
        <v>3</v>
      </c>
    </row>
    <row r="807" spans="1:8" x14ac:dyDescent="0.3">
      <c r="A807" s="2">
        <v>806</v>
      </c>
      <c r="B807" s="1" t="s">
        <v>813</v>
      </c>
      <c r="C807" s="1">
        <v>68</v>
      </c>
      <c r="D807" s="1" t="s">
        <v>1008</v>
      </c>
      <c r="E807" s="1" t="s">
        <v>1011</v>
      </c>
      <c r="F807" s="1">
        <v>18.8252636450807</v>
      </c>
      <c r="G807" s="1">
        <v>5</v>
      </c>
      <c r="H807" s="3">
        <v>8</v>
      </c>
    </row>
    <row r="808" spans="1:8" x14ac:dyDescent="0.3">
      <c r="A808" s="2">
        <v>807</v>
      </c>
      <c r="B808" s="1" t="s">
        <v>814</v>
      </c>
      <c r="C808" s="1">
        <v>48</v>
      </c>
      <c r="D808" s="1" t="s">
        <v>1008</v>
      </c>
      <c r="E808" s="1" t="s">
        <v>1010</v>
      </c>
      <c r="F808" s="1">
        <v>39.116380668856131</v>
      </c>
      <c r="G808" s="1">
        <v>1</v>
      </c>
      <c r="H808" s="3">
        <v>6</v>
      </c>
    </row>
    <row r="809" spans="1:8" x14ac:dyDescent="0.3">
      <c r="A809" s="2">
        <v>808</v>
      </c>
      <c r="B809" s="1" t="s">
        <v>815</v>
      </c>
      <c r="C809" s="1">
        <v>68</v>
      </c>
      <c r="D809" s="1" t="s">
        <v>1008</v>
      </c>
      <c r="E809" s="1" t="s">
        <v>1013</v>
      </c>
      <c r="F809" s="1">
        <v>16.11011867531877</v>
      </c>
      <c r="G809" s="1">
        <v>3</v>
      </c>
      <c r="H809" s="3">
        <v>7</v>
      </c>
    </row>
    <row r="810" spans="1:8" x14ac:dyDescent="0.3">
      <c r="A810" s="2">
        <v>809</v>
      </c>
      <c r="B810" s="1" t="s">
        <v>816</v>
      </c>
      <c r="C810" s="1">
        <v>68</v>
      </c>
      <c r="D810" s="1" t="s">
        <v>1008</v>
      </c>
      <c r="E810" s="1" t="s">
        <v>1012</v>
      </c>
      <c r="F810" s="1">
        <v>17.015141684719971</v>
      </c>
      <c r="G810" s="1">
        <v>2</v>
      </c>
      <c r="H810" s="3">
        <v>4</v>
      </c>
    </row>
    <row r="811" spans="1:8" x14ac:dyDescent="0.3">
      <c r="A811" s="2">
        <v>810</v>
      </c>
      <c r="B811" s="1" t="s">
        <v>817</v>
      </c>
      <c r="C811" s="1">
        <v>4</v>
      </c>
      <c r="D811" s="1" t="s">
        <v>1009</v>
      </c>
      <c r="E811" s="1" t="s">
        <v>1012</v>
      </c>
      <c r="F811" s="1">
        <v>38.015291361213031</v>
      </c>
      <c r="G811" s="1">
        <v>0</v>
      </c>
      <c r="H811" s="3">
        <v>8</v>
      </c>
    </row>
    <row r="812" spans="1:8" x14ac:dyDescent="0.3">
      <c r="A812" s="2">
        <v>811</v>
      </c>
      <c r="B812" s="1" t="s">
        <v>818</v>
      </c>
      <c r="C812" s="1">
        <v>21</v>
      </c>
      <c r="D812" s="1" t="s">
        <v>1009</v>
      </c>
      <c r="E812" s="1" t="s">
        <v>1011</v>
      </c>
      <c r="F812" s="1">
        <v>38.983637309829327</v>
      </c>
      <c r="G812" s="1">
        <v>5</v>
      </c>
      <c r="H812" s="3">
        <v>9</v>
      </c>
    </row>
    <row r="813" spans="1:8" x14ac:dyDescent="0.3">
      <c r="A813" s="2">
        <v>812</v>
      </c>
      <c r="B813" s="1" t="s">
        <v>819</v>
      </c>
      <c r="C813" s="1">
        <v>87</v>
      </c>
      <c r="D813" s="1" t="s">
        <v>1008</v>
      </c>
      <c r="E813" s="1" t="s">
        <v>1010</v>
      </c>
      <c r="F813" s="1">
        <v>20.227287368921541</v>
      </c>
      <c r="G813" s="1">
        <v>2</v>
      </c>
      <c r="H813" s="3">
        <v>9</v>
      </c>
    </row>
    <row r="814" spans="1:8" x14ac:dyDescent="0.3">
      <c r="A814" s="2">
        <v>813</v>
      </c>
      <c r="B814" s="1" t="s">
        <v>820</v>
      </c>
      <c r="C814" s="1">
        <v>77</v>
      </c>
      <c r="D814" s="1" t="s">
        <v>1009</v>
      </c>
      <c r="E814" s="1" t="s">
        <v>1012</v>
      </c>
      <c r="F814" s="1">
        <v>20.737876495482279</v>
      </c>
      <c r="G814" s="1">
        <v>3</v>
      </c>
      <c r="H814" s="3">
        <v>6</v>
      </c>
    </row>
    <row r="815" spans="1:8" x14ac:dyDescent="0.3">
      <c r="A815" s="2">
        <v>814</v>
      </c>
      <c r="B815" s="1" t="s">
        <v>821</v>
      </c>
      <c r="C815" s="1">
        <v>72</v>
      </c>
      <c r="D815" s="1" t="s">
        <v>1009</v>
      </c>
      <c r="E815" s="1" t="s">
        <v>1012</v>
      </c>
      <c r="F815" s="1">
        <v>22.57536706106012</v>
      </c>
      <c r="G815" s="1">
        <v>0</v>
      </c>
      <c r="H815" s="3">
        <v>2</v>
      </c>
    </row>
    <row r="816" spans="1:8" x14ac:dyDescent="0.3">
      <c r="A816" s="2">
        <v>815</v>
      </c>
      <c r="B816" s="1" t="s">
        <v>822</v>
      </c>
      <c r="C816" s="1">
        <v>36</v>
      </c>
      <c r="D816" s="1" t="s">
        <v>1009</v>
      </c>
      <c r="E816" s="1" t="s">
        <v>1012</v>
      </c>
      <c r="F816" s="1">
        <v>32.905689530236977</v>
      </c>
      <c r="G816" s="1">
        <v>3</v>
      </c>
      <c r="H816" s="3">
        <v>7</v>
      </c>
    </row>
    <row r="817" spans="1:8" x14ac:dyDescent="0.3">
      <c r="A817" s="2">
        <v>816</v>
      </c>
      <c r="B817" s="1" t="s">
        <v>823</v>
      </c>
      <c r="C817" s="1">
        <v>28</v>
      </c>
      <c r="D817" s="1" t="s">
        <v>1008</v>
      </c>
      <c r="E817" s="1" t="s">
        <v>1010</v>
      </c>
      <c r="F817" s="1">
        <v>25.75875452718163</v>
      </c>
      <c r="G817" s="1">
        <v>5</v>
      </c>
      <c r="H817" s="3">
        <v>1</v>
      </c>
    </row>
    <row r="818" spans="1:8" x14ac:dyDescent="0.3">
      <c r="A818" s="2">
        <v>817</v>
      </c>
      <c r="B818" s="1" t="s">
        <v>824</v>
      </c>
      <c r="C818" s="1">
        <v>72</v>
      </c>
      <c r="D818" s="1" t="s">
        <v>1008</v>
      </c>
      <c r="E818" s="1" t="s">
        <v>1013</v>
      </c>
      <c r="F818" s="1">
        <v>31.521293535297261</v>
      </c>
      <c r="G818" s="1">
        <v>0</v>
      </c>
      <c r="H818" s="3">
        <v>8</v>
      </c>
    </row>
    <row r="819" spans="1:8" x14ac:dyDescent="0.3">
      <c r="A819" s="2">
        <v>818</v>
      </c>
      <c r="B819" s="1" t="s">
        <v>825</v>
      </c>
      <c r="C819" s="1">
        <v>13</v>
      </c>
      <c r="D819" s="1" t="s">
        <v>1009</v>
      </c>
      <c r="E819" s="1" t="s">
        <v>1011</v>
      </c>
      <c r="F819" s="1">
        <v>26.758263639581571</v>
      </c>
      <c r="G819" s="1">
        <v>0</v>
      </c>
      <c r="H819" s="3">
        <v>2</v>
      </c>
    </row>
    <row r="820" spans="1:8" x14ac:dyDescent="0.3">
      <c r="A820" s="2">
        <v>819</v>
      </c>
      <c r="B820" s="1" t="s">
        <v>826</v>
      </c>
      <c r="C820" s="1">
        <v>67</v>
      </c>
      <c r="D820" s="1" t="s">
        <v>1008</v>
      </c>
      <c r="E820" s="1" t="s">
        <v>1013</v>
      </c>
      <c r="F820" s="1">
        <v>24.7585289035645</v>
      </c>
      <c r="G820" s="1">
        <v>5</v>
      </c>
      <c r="H820" s="3">
        <v>10</v>
      </c>
    </row>
    <row r="821" spans="1:8" x14ac:dyDescent="0.3">
      <c r="A821" s="2">
        <v>820</v>
      </c>
      <c r="B821" s="1" t="s">
        <v>827</v>
      </c>
      <c r="C821" s="1">
        <v>11</v>
      </c>
      <c r="D821" s="1" t="s">
        <v>1008</v>
      </c>
      <c r="E821" s="1" t="s">
        <v>1013</v>
      </c>
      <c r="F821" s="1">
        <v>32.317295928525482</v>
      </c>
      <c r="G821" s="1">
        <v>4</v>
      </c>
      <c r="H821" s="3">
        <v>8</v>
      </c>
    </row>
    <row r="822" spans="1:8" x14ac:dyDescent="0.3">
      <c r="A822" s="2">
        <v>821</v>
      </c>
      <c r="B822" s="1" t="s">
        <v>828</v>
      </c>
      <c r="C822" s="1">
        <v>52</v>
      </c>
      <c r="D822" s="1" t="s">
        <v>1008</v>
      </c>
      <c r="E822" s="1" t="s">
        <v>1011</v>
      </c>
      <c r="F822" s="1">
        <v>31.262890341462231</v>
      </c>
      <c r="G822" s="1">
        <v>3</v>
      </c>
      <c r="H822" s="3">
        <v>9</v>
      </c>
    </row>
    <row r="823" spans="1:8" x14ac:dyDescent="0.3">
      <c r="A823" s="2">
        <v>822</v>
      </c>
      <c r="B823" s="1" t="s">
        <v>829</v>
      </c>
      <c r="C823" s="1">
        <v>9</v>
      </c>
      <c r="D823" s="1" t="s">
        <v>1009</v>
      </c>
      <c r="E823" s="1" t="s">
        <v>1010</v>
      </c>
      <c r="F823" s="1">
        <v>34.922243295045881</v>
      </c>
      <c r="G823" s="1">
        <v>3</v>
      </c>
      <c r="H823" s="3">
        <v>2</v>
      </c>
    </row>
    <row r="824" spans="1:8" x14ac:dyDescent="0.3">
      <c r="A824" s="2">
        <v>823</v>
      </c>
      <c r="B824" s="1" t="s">
        <v>830</v>
      </c>
      <c r="C824" s="1">
        <v>14</v>
      </c>
      <c r="D824" s="1" t="s">
        <v>1009</v>
      </c>
      <c r="E824" s="1" t="s">
        <v>1010</v>
      </c>
      <c r="F824" s="1">
        <v>28.633321429329541</v>
      </c>
      <c r="G824" s="1">
        <v>2</v>
      </c>
      <c r="H824" s="3">
        <v>5</v>
      </c>
    </row>
    <row r="825" spans="1:8" x14ac:dyDescent="0.3">
      <c r="A825" s="2">
        <v>824</v>
      </c>
      <c r="B825" s="1" t="s">
        <v>831</v>
      </c>
      <c r="C825" s="1">
        <v>15</v>
      </c>
      <c r="D825" s="1" t="s">
        <v>1009</v>
      </c>
      <c r="E825" s="1" t="s">
        <v>1010</v>
      </c>
      <c r="F825" s="1">
        <v>30.939794324324961</v>
      </c>
      <c r="G825" s="1">
        <v>3</v>
      </c>
      <c r="H825" s="3">
        <v>6</v>
      </c>
    </row>
    <row r="826" spans="1:8" x14ac:dyDescent="0.3">
      <c r="A826" s="2">
        <v>825</v>
      </c>
      <c r="B826" s="1" t="s">
        <v>832</v>
      </c>
      <c r="C826" s="1">
        <v>67</v>
      </c>
      <c r="D826" s="1" t="s">
        <v>1008</v>
      </c>
      <c r="E826" s="1" t="s">
        <v>1013</v>
      </c>
      <c r="F826" s="1">
        <v>15.20261638070968</v>
      </c>
      <c r="G826" s="1">
        <v>3</v>
      </c>
      <c r="H826" s="3">
        <v>10</v>
      </c>
    </row>
    <row r="827" spans="1:8" x14ac:dyDescent="0.3">
      <c r="A827" s="2">
        <v>826</v>
      </c>
      <c r="B827" s="1" t="s">
        <v>833</v>
      </c>
      <c r="C827" s="1">
        <v>74</v>
      </c>
      <c r="D827" s="1" t="s">
        <v>1009</v>
      </c>
      <c r="E827" s="1" t="s">
        <v>1012</v>
      </c>
      <c r="F827" s="1">
        <v>33.696150363489693</v>
      </c>
      <c r="G827" s="1">
        <v>2</v>
      </c>
      <c r="H827" s="3">
        <v>4</v>
      </c>
    </row>
    <row r="828" spans="1:8" x14ac:dyDescent="0.3">
      <c r="A828" s="2">
        <v>827</v>
      </c>
      <c r="B828" s="1" t="s">
        <v>834</v>
      </c>
      <c r="C828" s="1">
        <v>39</v>
      </c>
      <c r="D828" s="1" t="s">
        <v>1009</v>
      </c>
      <c r="E828" s="1" t="s">
        <v>1013</v>
      </c>
      <c r="F828" s="1">
        <v>24.72092189123709</v>
      </c>
      <c r="G828" s="1">
        <v>4</v>
      </c>
      <c r="H828" s="3">
        <v>10</v>
      </c>
    </row>
    <row r="829" spans="1:8" x14ac:dyDescent="0.3">
      <c r="A829" s="2">
        <v>828</v>
      </c>
      <c r="B829" s="1" t="s">
        <v>835</v>
      </c>
      <c r="C829" s="1">
        <v>58</v>
      </c>
      <c r="D829" s="1" t="s">
        <v>1008</v>
      </c>
      <c r="E829" s="1" t="s">
        <v>1010</v>
      </c>
      <c r="F829" s="1">
        <v>15.862450371669141</v>
      </c>
      <c r="G829" s="1">
        <v>4</v>
      </c>
      <c r="H829" s="3">
        <v>6</v>
      </c>
    </row>
    <row r="830" spans="1:8" x14ac:dyDescent="0.3">
      <c r="A830" s="2">
        <v>829</v>
      </c>
      <c r="B830" s="1" t="s">
        <v>836</v>
      </c>
      <c r="C830" s="1">
        <v>71</v>
      </c>
      <c r="D830" s="1" t="s">
        <v>1008</v>
      </c>
      <c r="E830" s="1" t="s">
        <v>1012</v>
      </c>
      <c r="F830" s="1">
        <v>32.094090796811599</v>
      </c>
      <c r="G830" s="1">
        <v>5</v>
      </c>
      <c r="H830" s="3">
        <v>2</v>
      </c>
    </row>
    <row r="831" spans="1:8" x14ac:dyDescent="0.3">
      <c r="A831" s="2">
        <v>830</v>
      </c>
      <c r="B831" s="1" t="s">
        <v>837</v>
      </c>
      <c r="C831" s="1">
        <v>28</v>
      </c>
      <c r="D831" s="1" t="s">
        <v>1009</v>
      </c>
      <c r="E831" s="1" t="s">
        <v>1010</v>
      </c>
      <c r="F831" s="1">
        <v>28.498196630212689</v>
      </c>
      <c r="G831" s="1">
        <v>2</v>
      </c>
      <c r="H831" s="3">
        <v>10</v>
      </c>
    </row>
    <row r="832" spans="1:8" x14ac:dyDescent="0.3">
      <c r="A832" s="2">
        <v>831</v>
      </c>
      <c r="B832" s="1" t="s">
        <v>838</v>
      </c>
      <c r="C832" s="1">
        <v>66</v>
      </c>
      <c r="D832" s="1" t="s">
        <v>1008</v>
      </c>
      <c r="E832" s="1" t="s">
        <v>1012</v>
      </c>
      <c r="F832" s="1">
        <v>18.193005964289441</v>
      </c>
      <c r="G832" s="1">
        <v>1</v>
      </c>
      <c r="H832" s="3">
        <v>3</v>
      </c>
    </row>
    <row r="833" spans="1:8" x14ac:dyDescent="0.3">
      <c r="A833" s="2">
        <v>832</v>
      </c>
      <c r="B833" s="1" t="s">
        <v>839</v>
      </c>
      <c r="C833" s="1">
        <v>86</v>
      </c>
      <c r="D833" s="1" t="s">
        <v>1009</v>
      </c>
      <c r="E833" s="1" t="s">
        <v>1010</v>
      </c>
      <c r="F833" s="1">
        <v>35.961781702159229</v>
      </c>
      <c r="G833" s="1">
        <v>1</v>
      </c>
      <c r="H833" s="3">
        <v>5</v>
      </c>
    </row>
    <row r="834" spans="1:8" x14ac:dyDescent="0.3">
      <c r="A834" s="2">
        <v>833</v>
      </c>
      <c r="B834" s="1" t="s">
        <v>840</v>
      </c>
      <c r="C834" s="1">
        <v>4</v>
      </c>
      <c r="D834" s="1" t="s">
        <v>1008</v>
      </c>
      <c r="E834" s="1" t="s">
        <v>1011</v>
      </c>
      <c r="F834" s="1">
        <v>38.384970702387022</v>
      </c>
      <c r="G834" s="1">
        <v>2</v>
      </c>
      <c r="H834" s="3">
        <v>4</v>
      </c>
    </row>
    <row r="835" spans="1:8" x14ac:dyDescent="0.3">
      <c r="A835" s="2">
        <v>834</v>
      </c>
      <c r="B835" s="1" t="s">
        <v>841</v>
      </c>
      <c r="C835" s="1">
        <v>85</v>
      </c>
      <c r="D835" s="1" t="s">
        <v>1008</v>
      </c>
      <c r="E835" s="1" t="s">
        <v>1012</v>
      </c>
      <c r="F835" s="1">
        <v>18.611323365254119</v>
      </c>
      <c r="G835" s="1">
        <v>2</v>
      </c>
      <c r="H835" s="3">
        <v>1</v>
      </c>
    </row>
    <row r="836" spans="1:8" x14ac:dyDescent="0.3">
      <c r="A836" s="2">
        <v>835</v>
      </c>
      <c r="B836" s="1" t="s">
        <v>842</v>
      </c>
      <c r="C836" s="1">
        <v>11</v>
      </c>
      <c r="D836" s="1" t="s">
        <v>1008</v>
      </c>
      <c r="E836" s="1" t="s">
        <v>1010</v>
      </c>
      <c r="F836" s="1">
        <v>24.167894304320281</v>
      </c>
      <c r="G836" s="1">
        <v>5</v>
      </c>
      <c r="H836" s="3">
        <v>5</v>
      </c>
    </row>
    <row r="837" spans="1:8" x14ac:dyDescent="0.3">
      <c r="A837" s="2">
        <v>836</v>
      </c>
      <c r="B837" s="1" t="s">
        <v>843</v>
      </c>
      <c r="C837" s="1">
        <v>82</v>
      </c>
      <c r="D837" s="1" t="s">
        <v>1008</v>
      </c>
      <c r="E837" s="1" t="s">
        <v>1011</v>
      </c>
      <c r="F837" s="1">
        <v>22.792817873712959</v>
      </c>
      <c r="G837" s="1">
        <v>3</v>
      </c>
      <c r="H837" s="3">
        <v>5</v>
      </c>
    </row>
    <row r="838" spans="1:8" x14ac:dyDescent="0.3">
      <c r="A838" s="2">
        <v>837</v>
      </c>
      <c r="B838" s="1" t="s">
        <v>844</v>
      </c>
      <c r="C838" s="1">
        <v>28</v>
      </c>
      <c r="D838" s="1" t="s">
        <v>1008</v>
      </c>
      <c r="E838" s="1" t="s">
        <v>1011</v>
      </c>
      <c r="F838" s="1">
        <v>21.568881347054749</v>
      </c>
      <c r="G838" s="1">
        <v>1</v>
      </c>
      <c r="H838" s="3">
        <v>9</v>
      </c>
    </row>
    <row r="839" spans="1:8" x14ac:dyDescent="0.3">
      <c r="A839" s="2">
        <v>838</v>
      </c>
      <c r="B839" s="1" t="s">
        <v>845</v>
      </c>
      <c r="C839" s="1">
        <v>50</v>
      </c>
      <c r="D839" s="1" t="s">
        <v>1009</v>
      </c>
      <c r="E839" s="1" t="s">
        <v>1011</v>
      </c>
      <c r="F839" s="1">
        <v>25.306060302105578</v>
      </c>
      <c r="G839" s="1">
        <v>2</v>
      </c>
      <c r="H839" s="3">
        <v>3</v>
      </c>
    </row>
    <row r="840" spans="1:8" x14ac:dyDescent="0.3">
      <c r="A840" s="2">
        <v>839</v>
      </c>
      <c r="B840" s="1" t="s">
        <v>846</v>
      </c>
      <c r="C840" s="1">
        <v>8</v>
      </c>
      <c r="D840" s="1" t="s">
        <v>1008</v>
      </c>
      <c r="E840" s="1" t="s">
        <v>1010</v>
      </c>
      <c r="F840" s="1">
        <v>22.278758759329818</v>
      </c>
      <c r="G840" s="1">
        <v>3</v>
      </c>
      <c r="H840" s="3">
        <v>10</v>
      </c>
    </row>
    <row r="841" spans="1:8" x14ac:dyDescent="0.3">
      <c r="A841" s="2">
        <v>840</v>
      </c>
      <c r="B841" s="1" t="s">
        <v>847</v>
      </c>
      <c r="C841" s="1">
        <v>34</v>
      </c>
      <c r="D841" s="1" t="s">
        <v>1008</v>
      </c>
      <c r="E841" s="1" t="s">
        <v>1011</v>
      </c>
      <c r="F841" s="1">
        <v>22.353011359756461</v>
      </c>
      <c r="G841" s="1">
        <v>5</v>
      </c>
      <c r="H841" s="3">
        <v>7</v>
      </c>
    </row>
    <row r="842" spans="1:8" x14ac:dyDescent="0.3">
      <c r="A842" s="2">
        <v>841</v>
      </c>
      <c r="B842" s="1" t="s">
        <v>848</v>
      </c>
      <c r="C842" s="1">
        <v>69</v>
      </c>
      <c r="D842" s="1" t="s">
        <v>1009</v>
      </c>
      <c r="E842" s="1" t="s">
        <v>1013</v>
      </c>
      <c r="F842" s="1">
        <v>17.805597987822431</v>
      </c>
      <c r="G842" s="1">
        <v>0</v>
      </c>
      <c r="H842" s="3">
        <v>5</v>
      </c>
    </row>
    <row r="843" spans="1:8" x14ac:dyDescent="0.3">
      <c r="A843" s="2">
        <v>842</v>
      </c>
      <c r="B843" s="1" t="s">
        <v>849</v>
      </c>
      <c r="C843" s="1">
        <v>68</v>
      </c>
      <c r="D843" s="1" t="s">
        <v>1008</v>
      </c>
      <c r="E843" s="1" t="s">
        <v>1010</v>
      </c>
      <c r="F843" s="1">
        <v>19.812728760867209</v>
      </c>
      <c r="G843" s="1">
        <v>1</v>
      </c>
      <c r="H843" s="3">
        <v>10</v>
      </c>
    </row>
    <row r="844" spans="1:8" x14ac:dyDescent="0.3">
      <c r="A844" s="2">
        <v>843</v>
      </c>
      <c r="B844" s="1" t="s">
        <v>850</v>
      </c>
      <c r="C844" s="1">
        <v>24</v>
      </c>
      <c r="D844" s="1" t="s">
        <v>1008</v>
      </c>
      <c r="E844" s="1" t="s">
        <v>1010</v>
      </c>
      <c r="F844" s="1">
        <v>25.110972288927709</v>
      </c>
      <c r="G844" s="1">
        <v>0</v>
      </c>
      <c r="H844" s="3">
        <v>6</v>
      </c>
    </row>
    <row r="845" spans="1:8" x14ac:dyDescent="0.3">
      <c r="A845" s="2">
        <v>844</v>
      </c>
      <c r="B845" s="1" t="s">
        <v>851</v>
      </c>
      <c r="C845" s="1">
        <v>65</v>
      </c>
      <c r="D845" s="1" t="s">
        <v>1009</v>
      </c>
      <c r="E845" s="1" t="s">
        <v>1010</v>
      </c>
      <c r="F845" s="1">
        <v>38.226345871616033</v>
      </c>
      <c r="G845" s="1">
        <v>0</v>
      </c>
      <c r="H845" s="3">
        <v>2</v>
      </c>
    </row>
    <row r="846" spans="1:8" x14ac:dyDescent="0.3">
      <c r="A846" s="2">
        <v>845</v>
      </c>
      <c r="B846" s="1" t="s">
        <v>852</v>
      </c>
      <c r="C846" s="1">
        <v>75</v>
      </c>
      <c r="D846" s="1" t="s">
        <v>1009</v>
      </c>
      <c r="E846" s="1" t="s">
        <v>1011</v>
      </c>
      <c r="F846" s="1">
        <v>16.771144259934609</v>
      </c>
      <c r="G846" s="1">
        <v>3</v>
      </c>
      <c r="H846" s="3">
        <v>5</v>
      </c>
    </row>
    <row r="847" spans="1:8" x14ac:dyDescent="0.3">
      <c r="A847" s="2">
        <v>846</v>
      </c>
      <c r="B847" s="1" t="s">
        <v>853</v>
      </c>
      <c r="C847" s="1">
        <v>59</v>
      </c>
      <c r="D847" s="1" t="s">
        <v>1008</v>
      </c>
      <c r="E847" s="1" t="s">
        <v>1013</v>
      </c>
      <c r="F847" s="1">
        <v>17.501418513425559</v>
      </c>
      <c r="G847" s="1">
        <v>3</v>
      </c>
      <c r="H847" s="3">
        <v>6</v>
      </c>
    </row>
    <row r="848" spans="1:8" x14ac:dyDescent="0.3">
      <c r="A848" s="2">
        <v>847</v>
      </c>
      <c r="B848" s="1" t="s">
        <v>854</v>
      </c>
      <c r="C848" s="1">
        <v>57</v>
      </c>
      <c r="D848" s="1" t="s">
        <v>1009</v>
      </c>
      <c r="E848" s="1" t="s">
        <v>1011</v>
      </c>
      <c r="F848" s="1">
        <v>35.232205182630487</v>
      </c>
      <c r="G848" s="1">
        <v>5</v>
      </c>
      <c r="H848" s="3">
        <v>10</v>
      </c>
    </row>
    <row r="849" spans="1:8" x14ac:dyDescent="0.3">
      <c r="A849" s="2">
        <v>848</v>
      </c>
      <c r="B849" s="1" t="s">
        <v>855</v>
      </c>
      <c r="C849" s="1">
        <v>48</v>
      </c>
      <c r="D849" s="1" t="s">
        <v>1008</v>
      </c>
      <c r="E849" s="1" t="s">
        <v>1011</v>
      </c>
      <c r="F849" s="1">
        <v>29.139840145319351</v>
      </c>
      <c r="G849" s="1">
        <v>5</v>
      </c>
      <c r="H849" s="3">
        <v>2</v>
      </c>
    </row>
    <row r="850" spans="1:8" x14ac:dyDescent="0.3">
      <c r="A850" s="2">
        <v>849</v>
      </c>
      <c r="B850" s="1" t="s">
        <v>856</v>
      </c>
      <c r="C850" s="1">
        <v>87</v>
      </c>
      <c r="D850" s="1" t="s">
        <v>1009</v>
      </c>
      <c r="E850" s="1" t="s">
        <v>1010</v>
      </c>
      <c r="F850" s="1">
        <v>37.925618832334401</v>
      </c>
      <c r="G850" s="1">
        <v>2</v>
      </c>
      <c r="H850" s="3">
        <v>6</v>
      </c>
    </row>
    <row r="851" spans="1:8" x14ac:dyDescent="0.3">
      <c r="A851" s="2">
        <v>850</v>
      </c>
      <c r="B851" s="1" t="s">
        <v>857</v>
      </c>
      <c r="C851" s="1">
        <v>83</v>
      </c>
      <c r="D851" s="1" t="s">
        <v>1009</v>
      </c>
      <c r="E851" s="1" t="s">
        <v>1012</v>
      </c>
      <c r="F851" s="1">
        <v>26.94503530429829</v>
      </c>
      <c r="G851" s="1">
        <v>1</v>
      </c>
      <c r="H851" s="3">
        <v>7</v>
      </c>
    </row>
    <row r="852" spans="1:8" x14ac:dyDescent="0.3">
      <c r="A852" s="2">
        <v>851</v>
      </c>
      <c r="B852" s="1" t="s">
        <v>858</v>
      </c>
      <c r="C852" s="1">
        <v>87</v>
      </c>
      <c r="D852" s="1" t="s">
        <v>1009</v>
      </c>
      <c r="E852" s="1" t="s">
        <v>1011</v>
      </c>
      <c r="F852" s="1">
        <v>17.50569727061399</v>
      </c>
      <c r="G852" s="1">
        <v>4</v>
      </c>
      <c r="H852" s="3">
        <v>3</v>
      </c>
    </row>
    <row r="853" spans="1:8" x14ac:dyDescent="0.3">
      <c r="A853" s="2">
        <v>852</v>
      </c>
      <c r="B853" s="1" t="s">
        <v>859</v>
      </c>
      <c r="C853" s="1">
        <v>67</v>
      </c>
      <c r="D853" s="1" t="s">
        <v>1008</v>
      </c>
      <c r="E853" s="1" t="s">
        <v>1013</v>
      </c>
      <c r="F853" s="1">
        <v>31.95032890266112</v>
      </c>
      <c r="G853" s="1">
        <v>0</v>
      </c>
      <c r="H853" s="3">
        <v>7</v>
      </c>
    </row>
    <row r="854" spans="1:8" x14ac:dyDescent="0.3">
      <c r="A854" s="2">
        <v>853</v>
      </c>
      <c r="B854" s="1" t="s">
        <v>860</v>
      </c>
      <c r="C854" s="1">
        <v>52</v>
      </c>
      <c r="D854" s="1" t="s">
        <v>1009</v>
      </c>
      <c r="E854" s="1" t="s">
        <v>1010</v>
      </c>
      <c r="F854" s="1">
        <v>16.09333436757678</v>
      </c>
      <c r="G854" s="1">
        <v>5</v>
      </c>
      <c r="H854" s="3">
        <v>9</v>
      </c>
    </row>
    <row r="855" spans="1:8" x14ac:dyDescent="0.3">
      <c r="A855" s="2">
        <v>854</v>
      </c>
      <c r="B855" s="1" t="s">
        <v>861</v>
      </c>
      <c r="C855" s="1">
        <v>24</v>
      </c>
      <c r="D855" s="1" t="s">
        <v>1009</v>
      </c>
      <c r="E855" s="1" t="s">
        <v>1013</v>
      </c>
      <c r="F855" s="1">
        <v>16.38509404054809</v>
      </c>
      <c r="G855" s="1">
        <v>1</v>
      </c>
      <c r="H855" s="3">
        <v>8</v>
      </c>
    </row>
    <row r="856" spans="1:8" x14ac:dyDescent="0.3">
      <c r="A856" s="2">
        <v>855</v>
      </c>
      <c r="B856" s="1" t="s">
        <v>862</v>
      </c>
      <c r="C856" s="1">
        <v>77</v>
      </c>
      <c r="D856" s="1" t="s">
        <v>1009</v>
      </c>
      <c r="E856" s="1" t="s">
        <v>1012</v>
      </c>
      <c r="F856" s="1">
        <v>33.954521586009292</v>
      </c>
      <c r="G856" s="1">
        <v>1</v>
      </c>
      <c r="H856" s="3">
        <v>1</v>
      </c>
    </row>
    <row r="857" spans="1:8" x14ac:dyDescent="0.3">
      <c r="A857" s="2">
        <v>856</v>
      </c>
      <c r="B857" s="1" t="s">
        <v>863</v>
      </c>
      <c r="C857" s="1">
        <v>84</v>
      </c>
      <c r="D857" s="1" t="s">
        <v>1009</v>
      </c>
      <c r="E857" s="1" t="s">
        <v>1010</v>
      </c>
      <c r="F857" s="1">
        <v>28.046319123175579</v>
      </c>
      <c r="G857" s="1">
        <v>2</v>
      </c>
      <c r="H857" s="3">
        <v>1</v>
      </c>
    </row>
    <row r="858" spans="1:8" x14ac:dyDescent="0.3">
      <c r="A858" s="2">
        <v>857</v>
      </c>
      <c r="B858" s="1" t="s">
        <v>864</v>
      </c>
      <c r="C858" s="1">
        <v>71</v>
      </c>
      <c r="D858" s="1" t="s">
        <v>1008</v>
      </c>
      <c r="E858" s="1" t="s">
        <v>1013</v>
      </c>
      <c r="F858" s="1">
        <v>31.156081511674689</v>
      </c>
      <c r="G858" s="1">
        <v>3</v>
      </c>
      <c r="H858" s="3">
        <v>8</v>
      </c>
    </row>
    <row r="859" spans="1:8" x14ac:dyDescent="0.3">
      <c r="A859" s="2">
        <v>858</v>
      </c>
      <c r="B859" s="1" t="s">
        <v>865</v>
      </c>
      <c r="C859" s="1">
        <v>16</v>
      </c>
      <c r="D859" s="1" t="s">
        <v>1009</v>
      </c>
      <c r="E859" s="1" t="s">
        <v>1010</v>
      </c>
      <c r="F859" s="1">
        <v>29.31651461268909</v>
      </c>
      <c r="G859" s="1">
        <v>3</v>
      </c>
      <c r="H859" s="3">
        <v>1</v>
      </c>
    </row>
    <row r="860" spans="1:8" x14ac:dyDescent="0.3">
      <c r="A860" s="2">
        <v>859</v>
      </c>
      <c r="B860" s="1" t="s">
        <v>866</v>
      </c>
      <c r="C860" s="1">
        <v>45</v>
      </c>
      <c r="D860" s="1" t="s">
        <v>1008</v>
      </c>
      <c r="E860" s="1" t="s">
        <v>1013</v>
      </c>
      <c r="F860" s="1">
        <v>21.67150904336869</v>
      </c>
      <c r="G860" s="1">
        <v>0</v>
      </c>
      <c r="H860" s="3">
        <v>5</v>
      </c>
    </row>
    <row r="861" spans="1:8" x14ac:dyDescent="0.3">
      <c r="A861" s="2">
        <v>860</v>
      </c>
      <c r="B861" s="1" t="s">
        <v>867</v>
      </c>
      <c r="C861" s="1">
        <v>77</v>
      </c>
      <c r="D861" s="1" t="s">
        <v>1008</v>
      </c>
      <c r="E861" s="1" t="s">
        <v>1012</v>
      </c>
      <c r="F861" s="1">
        <v>25.95616440855003</v>
      </c>
      <c r="G861" s="1">
        <v>3</v>
      </c>
      <c r="H861" s="3">
        <v>10</v>
      </c>
    </row>
    <row r="862" spans="1:8" x14ac:dyDescent="0.3">
      <c r="A862" s="2">
        <v>861</v>
      </c>
      <c r="B862" s="1" t="s">
        <v>868</v>
      </c>
      <c r="C862" s="1">
        <v>73</v>
      </c>
      <c r="D862" s="1" t="s">
        <v>1009</v>
      </c>
      <c r="E862" s="1" t="s">
        <v>1011</v>
      </c>
      <c r="F862" s="1">
        <v>29.050365975636691</v>
      </c>
      <c r="G862" s="1">
        <v>5</v>
      </c>
      <c r="H862" s="3">
        <v>9</v>
      </c>
    </row>
    <row r="863" spans="1:8" x14ac:dyDescent="0.3">
      <c r="A863" s="2">
        <v>862</v>
      </c>
      <c r="B863" s="1" t="s">
        <v>869</v>
      </c>
      <c r="C863" s="1">
        <v>20</v>
      </c>
      <c r="D863" s="1" t="s">
        <v>1009</v>
      </c>
      <c r="E863" s="1" t="s">
        <v>1012</v>
      </c>
      <c r="F863" s="1">
        <v>19.71514181418749</v>
      </c>
      <c r="G863" s="1">
        <v>2</v>
      </c>
      <c r="H863" s="3">
        <v>3</v>
      </c>
    </row>
    <row r="864" spans="1:8" x14ac:dyDescent="0.3">
      <c r="A864" s="2">
        <v>863</v>
      </c>
      <c r="B864" s="1" t="s">
        <v>870</v>
      </c>
      <c r="C864" s="1">
        <v>46</v>
      </c>
      <c r="D864" s="1" t="s">
        <v>1008</v>
      </c>
      <c r="E864" s="1" t="s">
        <v>1013</v>
      </c>
      <c r="F864" s="1">
        <v>37.878752730437341</v>
      </c>
      <c r="G864" s="1">
        <v>0</v>
      </c>
      <c r="H864" s="3">
        <v>6</v>
      </c>
    </row>
    <row r="865" spans="1:8" x14ac:dyDescent="0.3">
      <c r="A865" s="2">
        <v>864</v>
      </c>
      <c r="B865" s="1" t="s">
        <v>871</v>
      </c>
      <c r="C865" s="1">
        <v>16</v>
      </c>
      <c r="D865" s="1" t="s">
        <v>1008</v>
      </c>
      <c r="E865" s="1" t="s">
        <v>1011</v>
      </c>
      <c r="F865" s="1">
        <v>34.81097264476405</v>
      </c>
      <c r="G865" s="1">
        <v>0</v>
      </c>
      <c r="H865" s="3">
        <v>7</v>
      </c>
    </row>
    <row r="866" spans="1:8" x14ac:dyDescent="0.3">
      <c r="A866" s="2">
        <v>865</v>
      </c>
      <c r="B866" s="1" t="s">
        <v>872</v>
      </c>
      <c r="C866" s="1">
        <v>80</v>
      </c>
      <c r="D866" s="1" t="s">
        <v>1009</v>
      </c>
      <c r="E866" s="1" t="s">
        <v>1013</v>
      </c>
      <c r="F866" s="1">
        <v>29.085898291351899</v>
      </c>
      <c r="G866" s="1">
        <v>0</v>
      </c>
      <c r="H866" s="3">
        <v>4</v>
      </c>
    </row>
    <row r="867" spans="1:8" x14ac:dyDescent="0.3">
      <c r="A867" s="2">
        <v>866</v>
      </c>
      <c r="B867" s="1" t="s">
        <v>873</v>
      </c>
      <c r="C867" s="1">
        <v>40</v>
      </c>
      <c r="D867" s="1" t="s">
        <v>1008</v>
      </c>
      <c r="E867" s="1" t="s">
        <v>1011</v>
      </c>
      <c r="F867" s="1">
        <v>34.665458724407969</v>
      </c>
      <c r="G867" s="1">
        <v>3</v>
      </c>
      <c r="H867" s="3">
        <v>10</v>
      </c>
    </row>
    <row r="868" spans="1:8" x14ac:dyDescent="0.3">
      <c r="A868" s="2">
        <v>867</v>
      </c>
      <c r="B868" s="1" t="s">
        <v>874</v>
      </c>
      <c r="C868" s="1">
        <v>25</v>
      </c>
      <c r="D868" s="1" t="s">
        <v>1009</v>
      </c>
      <c r="E868" s="1" t="s">
        <v>1012</v>
      </c>
      <c r="F868" s="1">
        <v>33.773164598898958</v>
      </c>
      <c r="G868" s="1">
        <v>3</v>
      </c>
      <c r="H868" s="3">
        <v>4</v>
      </c>
    </row>
    <row r="869" spans="1:8" x14ac:dyDescent="0.3">
      <c r="A869" s="2">
        <v>868</v>
      </c>
      <c r="B869" s="1" t="s">
        <v>875</v>
      </c>
      <c r="C869" s="1">
        <v>69</v>
      </c>
      <c r="D869" s="1" t="s">
        <v>1008</v>
      </c>
      <c r="E869" s="1" t="s">
        <v>1012</v>
      </c>
      <c r="F869" s="1">
        <v>19.773588164670759</v>
      </c>
      <c r="G869" s="1">
        <v>4</v>
      </c>
      <c r="H869" s="3">
        <v>10</v>
      </c>
    </row>
    <row r="870" spans="1:8" x14ac:dyDescent="0.3">
      <c r="A870" s="2">
        <v>869</v>
      </c>
      <c r="B870" s="1" t="s">
        <v>876</v>
      </c>
      <c r="C870" s="1">
        <v>6</v>
      </c>
      <c r="D870" s="1" t="s">
        <v>1008</v>
      </c>
      <c r="E870" s="1" t="s">
        <v>1012</v>
      </c>
      <c r="F870" s="1">
        <v>18.739206156956101</v>
      </c>
      <c r="G870" s="1">
        <v>3</v>
      </c>
      <c r="H870" s="3">
        <v>4</v>
      </c>
    </row>
    <row r="871" spans="1:8" x14ac:dyDescent="0.3">
      <c r="A871" s="2">
        <v>870</v>
      </c>
      <c r="B871" s="1" t="s">
        <v>877</v>
      </c>
      <c r="C871" s="1">
        <v>72</v>
      </c>
      <c r="D871" s="1" t="s">
        <v>1008</v>
      </c>
      <c r="E871" s="1" t="s">
        <v>1011</v>
      </c>
      <c r="F871" s="1">
        <v>32.085258501568639</v>
      </c>
      <c r="G871" s="1">
        <v>2</v>
      </c>
      <c r="H871" s="3">
        <v>1</v>
      </c>
    </row>
    <row r="872" spans="1:8" x14ac:dyDescent="0.3">
      <c r="A872" s="2">
        <v>871</v>
      </c>
      <c r="B872" s="1" t="s">
        <v>878</v>
      </c>
      <c r="C872" s="1">
        <v>67</v>
      </c>
      <c r="D872" s="1" t="s">
        <v>1009</v>
      </c>
      <c r="E872" s="1" t="s">
        <v>1012</v>
      </c>
      <c r="F872" s="1">
        <v>22.222480952812109</v>
      </c>
      <c r="G872" s="1">
        <v>0</v>
      </c>
      <c r="H872" s="3">
        <v>5</v>
      </c>
    </row>
    <row r="873" spans="1:8" x14ac:dyDescent="0.3">
      <c r="A873" s="2">
        <v>872</v>
      </c>
      <c r="B873" s="1" t="s">
        <v>879</v>
      </c>
      <c r="C873" s="1">
        <v>65</v>
      </c>
      <c r="D873" s="1" t="s">
        <v>1009</v>
      </c>
      <c r="E873" s="1" t="s">
        <v>1012</v>
      </c>
      <c r="F873" s="1">
        <v>37.075203944009473</v>
      </c>
      <c r="G873" s="1">
        <v>2</v>
      </c>
      <c r="H873" s="3">
        <v>9</v>
      </c>
    </row>
    <row r="874" spans="1:8" x14ac:dyDescent="0.3">
      <c r="A874" s="2">
        <v>873</v>
      </c>
      <c r="B874" s="1" t="s">
        <v>880</v>
      </c>
      <c r="C874" s="1">
        <v>30</v>
      </c>
      <c r="D874" s="1" t="s">
        <v>1008</v>
      </c>
      <c r="E874" s="1" t="s">
        <v>1012</v>
      </c>
      <c r="F874" s="1">
        <v>31.496605392853368</v>
      </c>
      <c r="G874" s="1">
        <v>2</v>
      </c>
      <c r="H874" s="3">
        <v>6</v>
      </c>
    </row>
    <row r="875" spans="1:8" x14ac:dyDescent="0.3">
      <c r="A875" s="2">
        <v>874</v>
      </c>
      <c r="B875" s="1" t="s">
        <v>881</v>
      </c>
      <c r="C875" s="1">
        <v>81</v>
      </c>
      <c r="D875" s="1" t="s">
        <v>1008</v>
      </c>
      <c r="E875" s="1" t="s">
        <v>1010</v>
      </c>
      <c r="F875" s="1">
        <v>30.46692417443051</v>
      </c>
      <c r="G875" s="1">
        <v>3</v>
      </c>
      <c r="H875" s="3">
        <v>1</v>
      </c>
    </row>
    <row r="876" spans="1:8" x14ac:dyDescent="0.3">
      <c r="A876" s="2">
        <v>875</v>
      </c>
      <c r="B876" s="1" t="s">
        <v>882</v>
      </c>
      <c r="C876" s="1">
        <v>83</v>
      </c>
      <c r="D876" s="1" t="s">
        <v>1008</v>
      </c>
      <c r="E876" s="1" t="s">
        <v>1010</v>
      </c>
      <c r="F876" s="1">
        <v>39.664161801622441</v>
      </c>
      <c r="G876" s="1">
        <v>2</v>
      </c>
      <c r="H876" s="3">
        <v>4</v>
      </c>
    </row>
    <row r="877" spans="1:8" x14ac:dyDescent="0.3">
      <c r="A877" s="2">
        <v>876</v>
      </c>
      <c r="B877" s="1" t="s">
        <v>883</v>
      </c>
      <c r="C877" s="1">
        <v>56</v>
      </c>
      <c r="D877" s="1" t="s">
        <v>1009</v>
      </c>
      <c r="E877" s="1" t="s">
        <v>1013</v>
      </c>
      <c r="F877" s="1">
        <v>16.199626220060871</v>
      </c>
      <c r="G877" s="1">
        <v>3</v>
      </c>
      <c r="H877" s="3">
        <v>10</v>
      </c>
    </row>
    <row r="878" spans="1:8" x14ac:dyDescent="0.3">
      <c r="A878" s="2">
        <v>877</v>
      </c>
      <c r="B878" s="1" t="s">
        <v>884</v>
      </c>
      <c r="C878" s="1">
        <v>15</v>
      </c>
      <c r="D878" s="1" t="s">
        <v>1009</v>
      </c>
      <c r="E878" s="1" t="s">
        <v>1010</v>
      </c>
      <c r="F878" s="1">
        <v>21.436210381037121</v>
      </c>
      <c r="G878" s="1">
        <v>4</v>
      </c>
      <c r="H878" s="3">
        <v>9</v>
      </c>
    </row>
    <row r="879" spans="1:8" x14ac:dyDescent="0.3">
      <c r="A879" s="2">
        <v>878</v>
      </c>
      <c r="B879" s="1" t="s">
        <v>885</v>
      </c>
      <c r="C879" s="1">
        <v>25</v>
      </c>
      <c r="D879" s="1" t="s">
        <v>1008</v>
      </c>
      <c r="E879" s="1" t="s">
        <v>1011</v>
      </c>
      <c r="F879" s="1">
        <v>33.259781097509489</v>
      </c>
      <c r="G879" s="1">
        <v>1</v>
      </c>
      <c r="H879" s="3">
        <v>2</v>
      </c>
    </row>
    <row r="880" spans="1:8" x14ac:dyDescent="0.3">
      <c r="A880" s="2">
        <v>879</v>
      </c>
      <c r="B880" s="1" t="s">
        <v>886</v>
      </c>
      <c r="C880" s="1">
        <v>56</v>
      </c>
      <c r="D880" s="1" t="s">
        <v>1008</v>
      </c>
      <c r="E880" s="1" t="s">
        <v>1013</v>
      </c>
      <c r="F880" s="1">
        <v>26.949067873141249</v>
      </c>
      <c r="G880" s="1">
        <v>4</v>
      </c>
      <c r="H880" s="3">
        <v>10</v>
      </c>
    </row>
    <row r="881" spans="1:8" x14ac:dyDescent="0.3">
      <c r="A881" s="2">
        <v>880</v>
      </c>
      <c r="B881" s="1" t="s">
        <v>887</v>
      </c>
      <c r="C881" s="1">
        <v>42</v>
      </c>
      <c r="D881" s="1" t="s">
        <v>1009</v>
      </c>
      <c r="E881" s="1" t="s">
        <v>1012</v>
      </c>
      <c r="F881" s="1">
        <v>26.571707312665449</v>
      </c>
      <c r="G881" s="1">
        <v>3</v>
      </c>
      <c r="H881" s="3">
        <v>6</v>
      </c>
    </row>
    <row r="882" spans="1:8" x14ac:dyDescent="0.3">
      <c r="A882" s="2">
        <v>881</v>
      </c>
      <c r="B882" s="1" t="s">
        <v>888</v>
      </c>
      <c r="C882" s="1">
        <v>27</v>
      </c>
      <c r="D882" s="1" t="s">
        <v>1009</v>
      </c>
      <c r="E882" s="1" t="s">
        <v>1011</v>
      </c>
      <c r="F882" s="1">
        <v>36.500357276651798</v>
      </c>
      <c r="G882" s="1">
        <v>4</v>
      </c>
      <c r="H882" s="3">
        <v>10</v>
      </c>
    </row>
    <row r="883" spans="1:8" x14ac:dyDescent="0.3">
      <c r="A883" s="2">
        <v>882</v>
      </c>
      <c r="B883" s="1" t="s">
        <v>889</v>
      </c>
      <c r="C883" s="1">
        <v>71</v>
      </c>
      <c r="D883" s="1" t="s">
        <v>1009</v>
      </c>
      <c r="E883" s="1" t="s">
        <v>1011</v>
      </c>
      <c r="F883" s="1">
        <v>17.584135495518829</v>
      </c>
      <c r="G883" s="1">
        <v>1</v>
      </c>
      <c r="H883" s="3">
        <v>1</v>
      </c>
    </row>
    <row r="884" spans="1:8" x14ac:dyDescent="0.3">
      <c r="A884" s="2">
        <v>883</v>
      </c>
      <c r="B884" s="1" t="s">
        <v>890</v>
      </c>
      <c r="C884" s="1">
        <v>63</v>
      </c>
      <c r="D884" s="1" t="s">
        <v>1009</v>
      </c>
      <c r="E884" s="1" t="s">
        <v>1013</v>
      </c>
      <c r="F884" s="1">
        <v>23.556558955635321</v>
      </c>
      <c r="G884" s="1">
        <v>5</v>
      </c>
      <c r="H884" s="3">
        <v>6</v>
      </c>
    </row>
    <row r="885" spans="1:8" x14ac:dyDescent="0.3">
      <c r="A885" s="2">
        <v>884</v>
      </c>
      <c r="B885" s="1" t="s">
        <v>891</v>
      </c>
      <c r="C885" s="1">
        <v>37</v>
      </c>
      <c r="D885" s="1" t="s">
        <v>1009</v>
      </c>
      <c r="E885" s="1" t="s">
        <v>1012</v>
      </c>
      <c r="F885" s="1">
        <v>27.28299235790211</v>
      </c>
      <c r="G885" s="1">
        <v>1</v>
      </c>
      <c r="H885" s="3">
        <v>1</v>
      </c>
    </row>
    <row r="886" spans="1:8" x14ac:dyDescent="0.3">
      <c r="A886" s="2">
        <v>885</v>
      </c>
      <c r="B886" s="1" t="s">
        <v>892</v>
      </c>
      <c r="C886" s="1">
        <v>59</v>
      </c>
      <c r="D886" s="1" t="s">
        <v>1008</v>
      </c>
      <c r="E886" s="1" t="s">
        <v>1011</v>
      </c>
      <c r="F886" s="1">
        <v>35.420100101075022</v>
      </c>
      <c r="G886" s="1">
        <v>0</v>
      </c>
      <c r="H886" s="3">
        <v>2</v>
      </c>
    </row>
    <row r="887" spans="1:8" x14ac:dyDescent="0.3">
      <c r="A887" s="2">
        <v>886</v>
      </c>
      <c r="B887" s="1" t="s">
        <v>893</v>
      </c>
      <c r="C887" s="1">
        <v>49</v>
      </c>
      <c r="D887" s="1" t="s">
        <v>1009</v>
      </c>
      <c r="E887" s="1" t="s">
        <v>1011</v>
      </c>
      <c r="F887" s="1">
        <v>28.638441685011941</v>
      </c>
      <c r="G887" s="1">
        <v>1</v>
      </c>
      <c r="H887" s="3">
        <v>9</v>
      </c>
    </row>
    <row r="888" spans="1:8" x14ac:dyDescent="0.3">
      <c r="A888" s="2">
        <v>887</v>
      </c>
      <c r="B888" s="1" t="s">
        <v>894</v>
      </c>
      <c r="C888" s="1">
        <v>15</v>
      </c>
      <c r="D888" s="1" t="s">
        <v>1008</v>
      </c>
      <c r="E888" s="1" t="s">
        <v>1013</v>
      </c>
      <c r="F888" s="1">
        <v>35.105056269424068</v>
      </c>
      <c r="G888" s="1">
        <v>2</v>
      </c>
      <c r="H888" s="3">
        <v>1</v>
      </c>
    </row>
    <row r="889" spans="1:8" x14ac:dyDescent="0.3">
      <c r="A889" s="2">
        <v>888</v>
      </c>
      <c r="B889" s="1" t="s">
        <v>895</v>
      </c>
      <c r="C889" s="1">
        <v>25</v>
      </c>
      <c r="D889" s="1" t="s">
        <v>1009</v>
      </c>
      <c r="E889" s="1" t="s">
        <v>1011</v>
      </c>
      <c r="F889" s="1">
        <v>30.862022414450848</v>
      </c>
      <c r="G889" s="1">
        <v>4</v>
      </c>
      <c r="H889" s="3">
        <v>6</v>
      </c>
    </row>
    <row r="890" spans="1:8" x14ac:dyDescent="0.3">
      <c r="A890" s="2">
        <v>889</v>
      </c>
      <c r="B890" s="1" t="s">
        <v>896</v>
      </c>
      <c r="C890" s="1">
        <v>77</v>
      </c>
      <c r="D890" s="1" t="s">
        <v>1008</v>
      </c>
      <c r="E890" s="1" t="s">
        <v>1013</v>
      </c>
      <c r="F890" s="1">
        <v>20.017285321176871</v>
      </c>
      <c r="G890" s="1">
        <v>2</v>
      </c>
      <c r="H890" s="3">
        <v>10</v>
      </c>
    </row>
    <row r="891" spans="1:8" x14ac:dyDescent="0.3">
      <c r="A891" s="2">
        <v>890</v>
      </c>
      <c r="B891" s="1" t="s">
        <v>897</v>
      </c>
      <c r="C891" s="1">
        <v>14</v>
      </c>
      <c r="D891" s="1" t="s">
        <v>1009</v>
      </c>
      <c r="E891" s="1" t="s">
        <v>1010</v>
      </c>
      <c r="F891" s="1">
        <v>31.501185249503209</v>
      </c>
      <c r="G891" s="1">
        <v>3</v>
      </c>
      <c r="H891" s="3">
        <v>4</v>
      </c>
    </row>
    <row r="892" spans="1:8" x14ac:dyDescent="0.3">
      <c r="A892" s="2">
        <v>891</v>
      </c>
      <c r="B892" s="1" t="s">
        <v>898</v>
      </c>
      <c r="C892" s="1">
        <v>28</v>
      </c>
      <c r="D892" s="1" t="s">
        <v>1008</v>
      </c>
      <c r="E892" s="1" t="s">
        <v>1010</v>
      </c>
      <c r="F892" s="1">
        <v>25.69354985715184</v>
      </c>
      <c r="G892" s="1">
        <v>5</v>
      </c>
      <c r="H892" s="3">
        <v>6</v>
      </c>
    </row>
    <row r="893" spans="1:8" x14ac:dyDescent="0.3">
      <c r="A893" s="2">
        <v>892</v>
      </c>
      <c r="B893" s="1" t="s">
        <v>899</v>
      </c>
      <c r="C893" s="1">
        <v>84</v>
      </c>
      <c r="D893" s="1" t="s">
        <v>1008</v>
      </c>
      <c r="E893" s="1" t="s">
        <v>1010</v>
      </c>
      <c r="F893" s="1">
        <v>26.723205747921408</v>
      </c>
      <c r="G893" s="1">
        <v>5</v>
      </c>
      <c r="H893" s="3">
        <v>5</v>
      </c>
    </row>
    <row r="894" spans="1:8" x14ac:dyDescent="0.3">
      <c r="A894" s="2">
        <v>893</v>
      </c>
      <c r="B894" s="1" t="s">
        <v>900</v>
      </c>
      <c r="C894" s="1">
        <v>53</v>
      </c>
      <c r="D894" s="1" t="s">
        <v>1009</v>
      </c>
      <c r="E894" s="1" t="s">
        <v>1011</v>
      </c>
      <c r="F894" s="1">
        <v>37.779290923057253</v>
      </c>
      <c r="G894" s="1">
        <v>5</v>
      </c>
      <c r="H894" s="3">
        <v>3</v>
      </c>
    </row>
    <row r="895" spans="1:8" x14ac:dyDescent="0.3">
      <c r="A895" s="2">
        <v>894</v>
      </c>
      <c r="B895" s="1" t="s">
        <v>901</v>
      </c>
      <c r="C895" s="1">
        <v>70</v>
      </c>
      <c r="D895" s="1" t="s">
        <v>1009</v>
      </c>
      <c r="E895" s="1" t="s">
        <v>1010</v>
      </c>
      <c r="F895" s="1">
        <v>34.02479297676345</v>
      </c>
      <c r="G895" s="1">
        <v>0</v>
      </c>
      <c r="H895" s="3">
        <v>5</v>
      </c>
    </row>
    <row r="896" spans="1:8" x14ac:dyDescent="0.3">
      <c r="A896" s="2">
        <v>895</v>
      </c>
      <c r="B896" s="1" t="s">
        <v>902</v>
      </c>
      <c r="C896" s="1">
        <v>71</v>
      </c>
      <c r="D896" s="1" t="s">
        <v>1009</v>
      </c>
      <c r="E896" s="1" t="s">
        <v>1013</v>
      </c>
      <c r="F896" s="1">
        <v>29.293012013423411</v>
      </c>
      <c r="G896" s="1">
        <v>4</v>
      </c>
      <c r="H896" s="3">
        <v>9</v>
      </c>
    </row>
    <row r="897" spans="1:8" x14ac:dyDescent="0.3">
      <c r="A897" s="2">
        <v>896</v>
      </c>
      <c r="B897" s="1" t="s">
        <v>903</v>
      </c>
      <c r="C897" s="1">
        <v>45</v>
      </c>
      <c r="D897" s="1" t="s">
        <v>1009</v>
      </c>
      <c r="E897" s="1" t="s">
        <v>1011</v>
      </c>
      <c r="F897" s="1">
        <v>22.044800260441971</v>
      </c>
      <c r="G897" s="1">
        <v>2</v>
      </c>
      <c r="H897" s="3">
        <v>5</v>
      </c>
    </row>
    <row r="898" spans="1:8" x14ac:dyDescent="0.3">
      <c r="A898" s="2">
        <v>897</v>
      </c>
      <c r="B898" s="1" t="s">
        <v>904</v>
      </c>
      <c r="C898" s="1">
        <v>53</v>
      </c>
      <c r="D898" s="1" t="s">
        <v>1008</v>
      </c>
      <c r="E898" s="1" t="s">
        <v>1010</v>
      </c>
      <c r="F898" s="1">
        <v>24.884857755282852</v>
      </c>
      <c r="G898" s="1">
        <v>1</v>
      </c>
      <c r="H898" s="3">
        <v>8</v>
      </c>
    </row>
    <row r="899" spans="1:8" x14ac:dyDescent="0.3">
      <c r="A899" s="2">
        <v>898</v>
      </c>
      <c r="B899" s="1" t="s">
        <v>905</v>
      </c>
      <c r="C899" s="1">
        <v>3</v>
      </c>
      <c r="D899" s="1" t="s">
        <v>1008</v>
      </c>
      <c r="E899" s="1" t="s">
        <v>1013</v>
      </c>
      <c r="F899" s="1">
        <v>24.05263868311016</v>
      </c>
      <c r="G899" s="1">
        <v>0</v>
      </c>
      <c r="H899" s="3">
        <v>6</v>
      </c>
    </row>
    <row r="900" spans="1:8" x14ac:dyDescent="0.3">
      <c r="A900" s="2">
        <v>899</v>
      </c>
      <c r="B900" s="1" t="s">
        <v>906</v>
      </c>
      <c r="C900" s="1">
        <v>48</v>
      </c>
      <c r="D900" s="1" t="s">
        <v>1008</v>
      </c>
      <c r="E900" s="1" t="s">
        <v>1010</v>
      </c>
      <c r="F900" s="1">
        <v>19.851594221225579</v>
      </c>
      <c r="G900" s="1">
        <v>1</v>
      </c>
      <c r="H900" s="3">
        <v>8</v>
      </c>
    </row>
    <row r="901" spans="1:8" x14ac:dyDescent="0.3">
      <c r="A901" s="2">
        <v>900</v>
      </c>
      <c r="B901" s="1" t="s">
        <v>907</v>
      </c>
      <c r="C901" s="1">
        <v>15</v>
      </c>
      <c r="D901" s="1" t="s">
        <v>1008</v>
      </c>
      <c r="E901" s="1" t="s">
        <v>1011</v>
      </c>
      <c r="F901" s="1">
        <v>35.857564391843333</v>
      </c>
      <c r="G901" s="1">
        <v>1</v>
      </c>
      <c r="H901" s="3">
        <v>5</v>
      </c>
    </row>
    <row r="902" spans="1:8" x14ac:dyDescent="0.3">
      <c r="A902" s="2">
        <v>901</v>
      </c>
      <c r="B902" s="1" t="s">
        <v>908</v>
      </c>
      <c r="C902" s="1">
        <v>31</v>
      </c>
      <c r="D902" s="1" t="s">
        <v>1008</v>
      </c>
      <c r="E902" s="1" t="s">
        <v>1011</v>
      </c>
      <c r="F902" s="1">
        <v>23.955842422373099</v>
      </c>
      <c r="G902" s="1">
        <v>3</v>
      </c>
      <c r="H902" s="3">
        <v>1</v>
      </c>
    </row>
    <row r="903" spans="1:8" x14ac:dyDescent="0.3">
      <c r="A903" s="2">
        <v>902</v>
      </c>
      <c r="B903" s="1" t="s">
        <v>909</v>
      </c>
      <c r="C903" s="1">
        <v>70</v>
      </c>
      <c r="D903" s="1" t="s">
        <v>1009</v>
      </c>
      <c r="E903" s="1" t="s">
        <v>1011</v>
      </c>
      <c r="F903" s="1">
        <v>38.466392841517212</v>
      </c>
      <c r="G903" s="1">
        <v>1</v>
      </c>
      <c r="H903" s="3">
        <v>4</v>
      </c>
    </row>
    <row r="904" spans="1:8" x14ac:dyDescent="0.3">
      <c r="A904" s="2">
        <v>903</v>
      </c>
      <c r="B904" s="1" t="s">
        <v>910</v>
      </c>
      <c r="C904" s="1">
        <v>6</v>
      </c>
      <c r="D904" s="1" t="s">
        <v>1009</v>
      </c>
      <c r="E904" s="1" t="s">
        <v>1011</v>
      </c>
      <c r="F904" s="1">
        <v>28.76783384909389</v>
      </c>
      <c r="G904" s="1">
        <v>5</v>
      </c>
      <c r="H904" s="3">
        <v>1</v>
      </c>
    </row>
    <row r="905" spans="1:8" x14ac:dyDescent="0.3">
      <c r="A905" s="2">
        <v>904</v>
      </c>
      <c r="B905" s="1" t="s">
        <v>911</v>
      </c>
      <c r="C905" s="1">
        <v>37</v>
      </c>
      <c r="D905" s="1" t="s">
        <v>1008</v>
      </c>
      <c r="E905" s="1" t="s">
        <v>1011</v>
      </c>
      <c r="F905" s="1">
        <v>15.585721964211981</v>
      </c>
      <c r="G905" s="1">
        <v>5</v>
      </c>
      <c r="H905" s="3">
        <v>5</v>
      </c>
    </row>
    <row r="906" spans="1:8" x14ac:dyDescent="0.3">
      <c r="A906" s="2">
        <v>905</v>
      </c>
      <c r="B906" s="1" t="s">
        <v>912</v>
      </c>
      <c r="C906" s="1">
        <v>54</v>
      </c>
      <c r="D906" s="1" t="s">
        <v>1009</v>
      </c>
      <c r="E906" s="1" t="s">
        <v>1010</v>
      </c>
      <c r="F906" s="1">
        <v>29.6035336065849</v>
      </c>
      <c r="G906" s="1">
        <v>4</v>
      </c>
      <c r="H906" s="3">
        <v>10</v>
      </c>
    </row>
    <row r="907" spans="1:8" x14ac:dyDescent="0.3">
      <c r="A907" s="2">
        <v>906</v>
      </c>
      <c r="B907" s="1" t="s">
        <v>913</v>
      </c>
      <c r="C907" s="1">
        <v>29</v>
      </c>
      <c r="D907" s="1" t="s">
        <v>1008</v>
      </c>
      <c r="E907" s="1" t="s">
        <v>1012</v>
      </c>
      <c r="F907" s="1">
        <v>29.977708640001989</v>
      </c>
      <c r="G907" s="1">
        <v>1</v>
      </c>
      <c r="H907" s="3">
        <v>8</v>
      </c>
    </row>
    <row r="908" spans="1:8" x14ac:dyDescent="0.3">
      <c r="A908" s="2">
        <v>907</v>
      </c>
      <c r="B908" s="1" t="s">
        <v>914</v>
      </c>
      <c r="C908" s="1">
        <v>63</v>
      </c>
      <c r="D908" s="1" t="s">
        <v>1009</v>
      </c>
      <c r="E908" s="1" t="s">
        <v>1010</v>
      </c>
      <c r="F908" s="1">
        <v>34.024158977475572</v>
      </c>
      <c r="G908" s="1">
        <v>3</v>
      </c>
      <c r="H908" s="3">
        <v>7</v>
      </c>
    </row>
    <row r="909" spans="1:8" x14ac:dyDescent="0.3">
      <c r="A909" s="2">
        <v>908</v>
      </c>
      <c r="B909" s="1" t="s">
        <v>915</v>
      </c>
      <c r="C909" s="1">
        <v>79</v>
      </c>
      <c r="D909" s="1" t="s">
        <v>1009</v>
      </c>
      <c r="E909" s="1" t="s">
        <v>1011</v>
      </c>
      <c r="F909" s="1">
        <v>38.779441300416451</v>
      </c>
      <c r="G909" s="1">
        <v>0</v>
      </c>
      <c r="H909" s="3">
        <v>3</v>
      </c>
    </row>
    <row r="910" spans="1:8" x14ac:dyDescent="0.3">
      <c r="A910" s="2">
        <v>909</v>
      </c>
      <c r="B910" s="1" t="s">
        <v>916</v>
      </c>
      <c r="C910" s="1">
        <v>69</v>
      </c>
      <c r="D910" s="1" t="s">
        <v>1008</v>
      </c>
      <c r="E910" s="1" t="s">
        <v>1010</v>
      </c>
      <c r="F910" s="1">
        <v>16.039460574958881</v>
      </c>
      <c r="G910" s="1">
        <v>4</v>
      </c>
      <c r="H910" s="3">
        <v>10</v>
      </c>
    </row>
    <row r="911" spans="1:8" x14ac:dyDescent="0.3">
      <c r="A911" s="2">
        <v>910</v>
      </c>
      <c r="B911" s="1" t="s">
        <v>917</v>
      </c>
      <c r="C911" s="1">
        <v>4</v>
      </c>
      <c r="D911" s="1" t="s">
        <v>1009</v>
      </c>
      <c r="E911" s="1" t="s">
        <v>1013</v>
      </c>
      <c r="F911" s="1">
        <v>17.163498075435221</v>
      </c>
      <c r="G911" s="1">
        <v>2</v>
      </c>
      <c r="H911" s="3">
        <v>2</v>
      </c>
    </row>
    <row r="912" spans="1:8" x14ac:dyDescent="0.3">
      <c r="A912" s="2">
        <v>911</v>
      </c>
      <c r="B912" s="1" t="s">
        <v>918</v>
      </c>
      <c r="C912" s="1">
        <v>1</v>
      </c>
      <c r="D912" s="1" t="s">
        <v>1009</v>
      </c>
      <c r="E912" s="1" t="s">
        <v>1010</v>
      </c>
      <c r="F912" s="1">
        <v>21.03192961788783</v>
      </c>
      <c r="G912" s="1">
        <v>4</v>
      </c>
      <c r="H912" s="3">
        <v>9</v>
      </c>
    </row>
    <row r="913" spans="1:8" x14ac:dyDescent="0.3">
      <c r="A913" s="2">
        <v>912</v>
      </c>
      <c r="B913" s="1" t="s">
        <v>919</v>
      </c>
      <c r="C913" s="1">
        <v>84</v>
      </c>
      <c r="D913" s="1" t="s">
        <v>1008</v>
      </c>
      <c r="E913" s="1" t="s">
        <v>1011</v>
      </c>
      <c r="F913" s="1">
        <v>33.424138481071992</v>
      </c>
      <c r="G913" s="1">
        <v>4</v>
      </c>
      <c r="H913" s="3">
        <v>9</v>
      </c>
    </row>
    <row r="914" spans="1:8" x14ac:dyDescent="0.3">
      <c r="A914" s="2">
        <v>913</v>
      </c>
      <c r="B914" s="1" t="s">
        <v>920</v>
      </c>
      <c r="C914" s="1">
        <v>59</v>
      </c>
      <c r="D914" s="1" t="s">
        <v>1008</v>
      </c>
      <c r="E914" s="1" t="s">
        <v>1012</v>
      </c>
      <c r="F914" s="1">
        <v>22.819232963055221</v>
      </c>
      <c r="G914" s="1">
        <v>3</v>
      </c>
      <c r="H914" s="3">
        <v>1</v>
      </c>
    </row>
    <row r="915" spans="1:8" x14ac:dyDescent="0.3">
      <c r="A915" s="2">
        <v>914</v>
      </c>
      <c r="B915" s="1" t="s">
        <v>921</v>
      </c>
      <c r="C915" s="1">
        <v>89</v>
      </c>
      <c r="D915" s="1" t="s">
        <v>1008</v>
      </c>
      <c r="E915" s="1" t="s">
        <v>1011</v>
      </c>
      <c r="F915" s="1">
        <v>38.85663185576896</v>
      </c>
      <c r="G915" s="1">
        <v>0</v>
      </c>
      <c r="H915" s="3">
        <v>9</v>
      </c>
    </row>
    <row r="916" spans="1:8" x14ac:dyDescent="0.3">
      <c r="A916" s="2">
        <v>915</v>
      </c>
      <c r="B916" s="1" t="s">
        <v>922</v>
      </c>
      <c r="C916" s="1">
        <v>77</v>
      </c>
      <c r="D916" s="1" t="s">
        <v>1008</v>
      </c>
      <c r="E916" s="1" t="s">
        <v>1011</v>
      </c>
      <c r="F916" s="1">
        <v>17.883790478574731</v>
      </c>
      <c r="G916" s="1">
        <v>1</v>
      </c>
      <c r="H916" s="3">
        <v>6</v>
      </c>
    </row>
    <row r="917" spans="1:8" x14ac:dyDescent="0.3">
      <c r="A917" s="2">
        <v>916</v>
      </c>
      <c r="B917" s="1" t="s">
        <v>923</v>
      </c>
      <c r="C917" s="1">
        <v>52</v>
      </c>
      <c r="D917" s="1" t="s">
        <v>1009</v>
      </c>
      <c r="E917" s="1" t="s">
        <v>1013</v>
      </c>
      <c r="F917" s="1">
        <v>31.914397226417542</v>
      </c>
      <c r="G917" s="1">
        <v>4</v>
      </c>
      <c r="H917" s="3">
        <v>8</v>
      </c>
    </row>
    <row r="918" spans="1:8" x14ac:dyDescent="0.3">
      <c r="A918" s="2">
        <v>917</v>
      </c>
      <c r="B918" s="1" t="s">
        <v>924</v>
      </c>
      <c r="C918" s="1">
        <v>30</v>
      </c>
      <c r="D918" s="1" t="s">
        <v>1009</v>
      </c>
      <c r="E918" s="1" t="s">
        <v>1012</v>
      </c>
      <c r="F918" s="1">
        <v>27.68923983297973</v>
      </c>
      <c r="G918" s="1">
        <v>1</v>
      </c>
      <c r="H918" s="3">
        <v>6</v>
      </c>
    </row>
    <row r="919" spans="1:8" x14ac:dyDescent="0.3">
      <c r="A919" s="2">
        <v>918</v>
      </c>
      <c r="B919" s="1" t="s">
        <v>925</v>
      </c>
      <c r="C919" s="1">
        <v>8</v>
      </c>
      <c r="D919" s="1" t="s">
        <v>1008</v>
      </c>
      <c r="E919" s="1" t="s">
        <v>1013</v>
      </c>
      <c r="F919" s="1">
        <v>33.994532812853393</v>
      </c>
      <c r="G919" s="1">
        <v>5</v>
      </c>
      <c r="H919" s="3">
        <v>2</v>
      </c>
    </row>
    <row r="920" spans="1:8" x14ac:dyDescent="0.3">
      <c r="A920" s="2">
        <v>919</v>
      </c>
      <c r="B920" s="1" t="s">
        <v>926</v>
      </c>
      <c r="C920" s="1">
        <v>47</v>
      </c>
      <c r="D920" s="1" t="s">
        <v>1008</v>
      </c>
      <c r="E920" s="1" t="s">
        <v>1012</v>
      </c>
      <c r="F920" s="1">
        <v>30.714725335118711</v>
      </c>
      <c r="G920" s="1">
        <v>4</v>
      </c>
      <c r="H920" s="3">
        <v>7</v>
      </c>
    </row>
    <row r="921" spans="1:8" x14ac:dyDescent="0.3">
      <c r="A921" s="2">
        <v>920</v>
      </c>
      <c r="B921" s="1" t="s">
        <v>927</v>
      </c>
      <c r="C921" s="1">
        <v>15</v>
      </c>
      <c r="D921" s="1" t="s">
        <v>1008</v>
      </c>
      <c r="E921" s="1" t="s">
        <v>1010</v>
      </c>
      <c r="F921" s="1">
        <v>20.25743032295064</v>
      </c>
      <c r="G921" s="1">
        <v>0</v>
      </c>
      <c r="H921" s="3">
        <v>4</v>
      </c>
    </row>
    <row r="922" spans="1:8" x14ac:dyDescent="0.3">
      <c r="A922" s="2">
        <v>921</v>
      </c>
      <c r="B922" s="1" t="s">
        <v>928</v>
      </c>
      <c r="C922" s="1">
        <v>49</v>
      </c>
      <c r="D922" s="1" t="s">
        <v>1009</v>
      </c>
      <c r="E922" s="1" t="s">
        <v>1012</v>
      </c>
      <c r="F922" s="1">
        <v>26.9934880147587</v>
      </c>
      <c r="G922" s="1">
        <v>0</v>
      </c>
      <c r="H922" s="3">
        <v>2</v>
      </c>
    </row>
    <row r="923" spans="1:8" x14ac:dyDescent="0.3">
      <c r="A923" s="2">
        <v>922</v>
      </c>
      <c r="B923" s="1" t="s">
        <v>929</v>
      </c>
      <c r="C923" s="1">
        <v>46</v>
      </c>
      <c r="D923" s="1" t="s">
        <v>1009</v>
      </c>
      <c r="E923" s="1" t="s">
        <v>1013</v>
      </c>
      <c r="F923" s="1">
        <v>15.409395687020989</v>
      </c>
      <c r="G923" s="1">
        <v>5</v>
      </c>
      <c r="H923" s="3">
        <v>1</v>
      </c>
    </row>
    <row r="924" spans="1:8" x14ac:dyDescent="0.3">
      <c r="A924" s="2">
        <v>923</v>
      </c>
      <c r="B924" s="1" t="s">
        <v>930</v>
      </c>
      <c r="C924" s="1">
        <v>1</v>
      </c>
      <c r="D924" s="1" t="s">
        <v>1009</v>
      </c>
      <c r="E924" s="1" t="s">
        <v>1010</v>
      </c>
      <c r="F924" s="1">
        <v>36.881701556959108</v>
      </c>
      <c r="G924" s="1">
        <v>2</v>
      </c>
      <c r="H924" s="3">
        <v>8</v>
      </c>
    </row>
    <row r="925" spans="1:8" x14ac:dyDescent="0.3">
      <c r="A925" s="2">
        <v>924</v>
      </c>
      <c r="B925" s="1" t="s">
        <v>931</v>
      </c>
      <c r="C925" s="1">
        <v>25</v>
      </c>
      <c r="D925" s="1" t="s">
        <v>1008</v>
      </c>
      <c r="E925" s="1" t="s">
        <v>1011</v>
      </c>
      <c r="F925" s="1">
        <v>33.486155951225477</v>
      </c>
      <c r="G925" s="1">
        <v>1</v>
      </c>
      <c r="H925" s="3">
        <v>8</v>
      </c>
    </row>
    <row r="926" spans="1:8" x14ac:dyDescent="0.3">
      <c r="A926" s="2">
        <v>925</v>
      </c>
      <c r="B926" s="1" t="s">
        <v>932</v>
      </c>
      <c r="C926" s="1">
        <v>74</v>
      </c>
      <c r="D926" s="1" t="s">
        <v>1009</v>
      </c>
      <c r="E926" s="1" t="s">
        <v>1012</v>
      </c>
      <c r="F926" s="1">
        <v>35.174307250155771</v>
      </c>
      <c r="G926" s="1">
        <v>2</v>
      </c>
      <c r="H926" s="3">
        <v>4</v>
      </c>
    </row>
    <row r="927" spans="1:8" x14ac:dyDescent="0.3">
      <c r="A927" s="2">
        <v>926</v>
      </c>
      <c r="B927" s="1" t="s">
        <v>933</v>
      </c>
      <c r="C927" s="1">
        <v>65</v>
      </c>
      <c r="D927" s="1" t="s">
        <v>1008</v>
      </c>
      <c r="E927" s="1" t="s">
        <v>1012</v>
      </c>
      <c r="F927" s="1">
        <v>32.119144389867003</v>
      </c>
      <c r="G927" s="1">
        <v>0</v>
      </c>
      <c r="H927" s="3">
        <v>7</v>
      </c>
    </row>
    <row r="928" spans="1:8" x14ac:dyDescent="0.3">
      <c r="A928" s="2">
        <v>927</v>
      </c>
      <c r="B928" s="1" t="s">
        <v>934</v>
      </c>
      <c r="C928" s="1">
        <v>4</v>
      </c>
      <c r="D928" s="1" t="s">
        <v>1008</v>
      </c>
      <c r="E928" s="1" t="s">
        <v>1011</v>
      </c>
      <c r="F928" s="1">
        <v>25.564211591720319</v>
      </c>
      <c r="G928" s="1">
        <v>3</v>
      </c>
      <c r="H928" s="3">
        <v>5</v>
      </c>
    </row>
    <row r="929" spans="1:8" x14ac:dyDescent="0.3">
      <c r="A929" s="2">
        <v>928</v>
      </c>
      <c r="B929" s="1" t="s">
        <v>935</v>
      </c>
      <c r="C929" s="1">
        <v>68</v>
      </c>
      <c r="D929" s="1" t="s">
        <v>1009</v>
      </c>
      <c r="E929" s="1" t="s">
        <v>1013</v>
      </c>
      <c r="F929" s="1">
        <v>23.136630821543569</v>
      </c>
      <c r="G929" s="1">
        <v>5</v>
      </c>
      <c r="H929" s="3">
        <v>9</v>
      </c>
    </row>
    <row r="930" spans="1:8" x14ac:dyDescent="0.3">
      <c r="A930" s="2">
        <v>929</v>
      </c>
      <c r="B930" s="1" t="s">
        <v>936</v>
      </c>
      <c r="C930" s="1">
        <v>46</v>
      </c>
      <c r="D930" s="1" t="s">
        <v>1009</v>
      </c>
      <c r="E930" s="1" t="s">
        <v>1011</v>
      </c>
      <c r="F930" s="1">
        <v>24.790235259122198</v>
      </c>
      <c r="G930" s="1">
        <v>2</v>
      </c>
      <c r="H930" s="3">
        <v>7</v>
      </c>
    </row>
    <row r="931" spans="1:8" x14ac:dyDescent="0.3">
      <c r="A931" s="2">
        <v>930</v>
      </c>
      <c r="B931" s="1" t="s">
        <v>937</v>
      </c>
      <c r="C931" s="1">
        <v>81</v>
      </c>
      <c r="D931" s="1" t="s">
        <v>1008</v>
      </c>
      <c r="E931" s="1" t="s">
        <v>1010</v>
      </c>
      <c r="F931" s="1">
        <v>36.086658392412133</v>
      </c>
      <c r="G931" s="1">
        <v>5</v>
      </c>
      <c r="H931" s="3">
        <v>4</v>
      </c>
    </row>
    <row r="932" spans="1:8" x14ac:dyDescent="0.3">
      <c r="A932" s="2">
        <v>931</v>
      </c>
      <c r="B932" s="1" t="s">
        <v>938</v>
      </c>
      <c r="C932" s="1">
        <v>39</v>
      </c>
      <c r="D932" s="1" t="s">
        <v>1008</v>
      </c>
      <c r="E932" s="1" t="s">
        <v>1011</v>
      </c>
      <c r="F932" s="1">
        <v>18.246270430099749</v>
      </c>
      <c r="G932" s="1">
        <v>5</v>
      </c>
      <c r="H932" s="3">
        <v>6</v>
      </c>
    </row>
    <row r="933" spans="1:8" x14ac:dyDescent="0.3">
      <c r="A933" s="2">
        <v>932</v>
      </c>
      <c r="B933" s="1" t="s">
        <v>939</v>
      </c>
      <c r="C933" s="1">
        <v>33</v>
      </c>
      <c r="D933" s="1" t="s">
        <v>1008</v>
      </c>
      <c r="E933" s="1" t="s">
        <v>1010</v>
      </c>
      <c r="F933" s="1">
        <v>23.771534434535159</v>
      </c>
      <c r="G933" s="1">
        <v>4</v>
      </c>
      <c r="H933" s="3">
        <v>10</v>
      </c>
    </row>
    <row r="934" spans="1:8" x14ac:dyDescent="0.3">
      <c r="A934" s="2">
        <v>933</v>
      </c>
      <c r="B934" s="1" t="s">
        <v>940</v>
      </c>
      <c r="C934" s="1">
        <v>35</v>
      </c>
      <c r="D934" s="1" t="s">
        <v>1009</v>
      </c>
      <c r="E934" s="1" t="s">
        <v>1011</v>
      </c>
      <c r="F934" s="1">
        <v>28.068254592499489</v>
      </c>
      <c r="G934" s="1">
        <v>3</v>
      </c>
      <c r="H934" s="3">
        <v>1</v>
      </c>
    </row>
    <row r="935" spans="1:8" x14ac:dyDescent="0.3">
      <c r="A935" s="2">
        <v>934</v>
      </c>
      <c r="B935" s="1" t="s">
        <v>941</v>
      </c>
      <c r="C935" s="1">
        <v>80</v>
      </c>
      <c r="D935" s="1" t="s">
        <v>1009</v>
      </c>
      <c r="E935" s="1" t="s">
        <v>1010</v>
      </c>
      <c r="F935" s="1">
        <v>15.84706575636385</v>
      </c>
      <c r="G935" s="1">
        <v>1</v>
      </c>
      <c r="H935" s="3">
        <v>4</v>
      </c>
    </row>
    <row r="936" spans="1:8" x14ac:dyDescent="0.3">
      <c r="A936" s="2">
        <v>935</v>
      </c>
      <c r="B936" s="1" t="s">
        <v>942</v>
      </c>
      <c r="C936" s="1">
        <v>50</v>
      </c>
      <c r="D936" s="1" t="s">
        <v>1008</v>
      </c>
      <c r="E936" s="1" t="s">
        <v>1011</v>
      </c>
      <c r="F936" s="1">
        <v>34.978717544955089</v>
      </c>
      <c r="G936" s="1">
        <v>4</v>
      </c>
      <c r="H936" s="3">
        <v>2</v>
      </c>
    </row>
    <row r="937" spans="1:8" x14ac:dyDescent="0.3">
      <c r="A937" s="2">
        <v>936</v>
      </c>
      <c r="B937" s="1" t="s">
        <v>943</v>
      </c>
      <c r="C937" s="1">
        <v>20</v>
      </c>
      <c r="D937" s="1" t="s">
        <v>1009</v>
      </c>
      <c r="E937" s="1" t="s">
        <v>1013</v>
      </c>
      <c r="F937" s="1">
        <v>18.18995837143223</v>
      </c>
      <c r="G937" s="1">
        <v>3</v>
      </c>
      <c r="H937" s="3">
        <v>9</v>
      </c>
    </row>
    <row r="938" spans="1:8" x14ac:dyDescent="0.3">
      <c r="A938" s="2">
        <v>937</v>
      </c>
      <c r="B938" s="1" t="s">
        <v>944</v>
      </c>
      <c r="C938" s="1">
        <v>2</v>
      </c>
      <c r="D938" s="1" t="s">
        <v>1008</v>
      </c>
      <c r="E938" s="1" t="s">
        <v>1013</v>
      </c>
      <c r="F938" s="1">
        <v>18.607296270660719</v>
      </c>
      <c r="G938" s="1">
        <v>0</v>
      </c>
      <c r="H938" s="3">
        <v>9</v>
      </c>
    </row>
    <row r="939" spans="1:8" x14ac:dyDescent="0.3">
      <c r="A939" s="2">
        <v>938</v>
      </c>
      <c r="B939" s="1" t="s">
        <v>945</v>
      </c>
      <c r="C939" s="1">
        <v>21</v>
      </c>
      <c r="D939" s="1" t="s">
        <v>1008</v>
      </c>
      <c r="E939" s="1" t="s">
        <v>1010</v>
      </c>
      <c r="F939" s="1">
        <v>36.978240933865663</v>
      </c>
      <c r="G939" s="1">
        <v>2</v>
      </c>
      <c r="H939" s="3">
        <v>2</v>
      </c>
    </row>
    <row r="940" spans="1:8" x14ac:dyDescent="0.3">
      <c r="A940" s="2">
        <v>939</v>
      </c>
      <c r="B940" s="1" t="s">
        <v>946</v>
      </c>
      <c r="C940" s="1">
        <v>8</v>
      </c>
      <c r="D940" s="1" t="s">
        <v>1009</v>
      </c>
      <c r="E940" s="1" t="s">
        <v>1011</v>
      </c>
      <c r="F940" s="1">
        <v>30.276599668793551</v>
      </c>
      <c r="G940" s="1">
        <v>5</v>
      </c>
      <c r="H940" s="3">
        <v>6</v>
      </c>
    </row>
    <row r="941" spans="1:8" x14ac:dyDescent="0.3">
      <c r="A941" s="2">
        <v>940</v>
      </c>
      <c r="B941" s="1" t="s">
        <v>947</v>
      </c>
      <c r="C941" s="1">
        <v>1</v>
      </c>
      <c r="D941" s="1" t="s">
        <v>1008</v>
      </c>
      <c r="E941" s="1" t="s">
        <v>1010</v>
      </c>
      <c r="F941" s="1">
        <v>20.672035508397229</v>
      </c>
      <c r="G941" s="1">
        <v>3</v>
      </c>
      <c r="H941" s="3">
        <v>2</v>
      </c>
    </row>
    <row r="942" spans="1:8" x14ac:dyDescent="0.3">
      <c r="A942" s="2">
        <v>941</v>
      </c>
      <c r="B942" s="1" t="s">
        <v>948</v>
      </c>
      <c r="C942" s="1">
        <v>74</v>
      </c>
      <c r="D942" s="1" t="s">
        <v>1009</v>
      </c>
      <c r="E942" s="1" t="s">
        <v>1011</v>
      </c>
      <c r="F942" s="1">
        <v>35.904691629323139</v>
      </c>
      <c r="G942" s="1">
        <v>3</v>
      </c>
      <c r="H942" s="3">
        <v>3</v>
      </c>
    </row>
    <row r="943" spans="1:8" x14ac:dyDescent="0.3">
      <c r="A943" s="2">
        <v>942</v>
      </c>
      <c r="B943" s="1" t="s">
        <v>949</v>
      </c>
      <c r="C943" s="1">
        <v>56</v>
      </c>
      <c r="D943" s="1" t="s">
        <v>1008</v>
      </c>
      <c r="E943" s="1" t="s">
        <v>1012</v>
      </c>
      <c r="F943" s="1">
        <v>15.004530151334411</v>
      </c>
      <c r="G943" s="1">
        <v>5</v>
      </c>
      <c r="H943" s="3">
        <v>5</v>
      </c>
    </row>
    <row r="944" spans="1:8" x14ac:dyDescent="0.3">
      <c r="A944" s="2">
        <v>943</v>
      </c>
      <c r="B944" s="1" t="s">
        <v>950</v>
      </c>
      <c r="C944" s="1">
        <v>70</v>
      </c>
      <c r="D944" s="1" t="s">
        <v>1008</v>
      </c>
      <c r="E944" s="1" t="s">
        <v>1010</v>
      </c>
      <c r="F944" s="1">
        <v>32.077057283762677</v>
      </c>
      <c r="G944" s="1">
        <v>0</v>
      </c>
      <c r="H944" s="3">
        <v>2</v>
      </c>
    </row>
    <row r="945" spans="1:8" x14ac:dyDescent="0.3">
      <c r="A945" s="2">
        <v>944</v>
      </c>
      <c r="B945" s="1" t="s">
        <v>951</v>
      </c>
      <c r="C945" s="1">
        <v>39</v>
      </c>
      <c r="D945" s="1" t="s">
        <v>1008</v>
      </c>
      <c r="E945" s="1" t="s">
        <v>1012</v>
      </c>
      <c r="F945" s="1">
        <v>29.54771589898284</v>
      </c>
      <c r="G945" s="1">
        <v>5</v>
      </c>
      <c r="H945" s="3">
        <v>10</v>
      </c>
    </row>
    <row r="946" spans="1:8" x14ac:dyDescent="0.3">
      <c r="A946" s="2">
        <v>945</v>
      </c>
      <c r="B946" s="1" t="s">
        <v>952</v>
      </c>
      <c r="C946" s="1">
        <v>20</v>
      </c>
      <c r="D946" s="1" t="s">
        <v>1009</v>
      </c>
      <c r="E946" s="1" t="s">
        <v>1012</v>
      </c>
      <c r="F946" s="1">
        <v>33.721149417764153</v>
      </c>
      <c r="G946" s="1">
        <v>3</v>
      </c>
      <c r="H946" s="3">
        <v>5</v>
      </c>
    </row>
    <row r="947" spans="1:8" x14ac:dyDescent="0.3">
      <c r="A947" s="2">
        <v>946</v>
      </c>
      <c r="B947" s="1" t="s">
        <v>953</v>
      </c>
      <c r="C947" s="1">
        <v>85</v>
      </c>
      <c r="D947" s="1" t="s">
        <v>1008</v>
      </c>
      <c r="E947" s="1" t="s">
        <v>1010</v>
      </c>
      <c r="F947" s="1">
        <v>21.467345307765189</v>
      </c>
      <c r="G947" s="1">
        <v>5</v>
      </c>
      <c r="H947" s="3">
        <v>2</v>
      </c>
    </row>
    <row r="948" spans="1:8" x14ac:dyDescent="0.3">
      <c r="A948" s="2">
        <v>947</v>
      </c>
      <c r="B948" s="1" t="s">
        <v>954</v>
      </c>
      <c r="C948" s="1">
        <v>78</v>
      </c>
      <c r="D948" s="1" t="s">
        <v>1008</v>
      </c>
      <c r="E948" s="1" t="s">
        <v>1012</v>
      </c>
      <c r="F948" s="1">
        <v>17.11136284596332</v>
      </c>
      <c r="G948" s="1">
        <v>2</v>
      </c>
      <c r="H948" s="3">
        <v>1</v>
      </c>
    </row>
    <row r="949" spans="1:8" x14ac:dyDescent="0.3">
      <c r="A949" s="2">
        <v>948</v>
      </c>
      <c r="B949" s="1" t="s">
        <v>955</v>
      </c>
      <c r="C949" s="1">
        <v>88</v>
      </c>
      <c r="D949" s="1" t="s">
        <v>1008</v>
      </c>
      <c r="E949" s="1" t="s">
        <v>1012</v>
      </c>
      <c r="F949" s="1">
        <v>27.06194623233803</v>
      </c>
      <c r="G949" s="1">
        <v>4</v>
      </c>
      <c r="H949" s="3">
        <v>8</v>
      </c>
    </row>
    <row r="950" spans="1:8" x14ac:dyDescent="0.3">
      <c r="A950" s="2">
        <v>949</v>
      </c>
      <c r="B950" s="1" t="s">
        <v>956</v>
      </c>
      <c r="C950" s="1">
        <v>48</v>
      </c>
      <c r="D950" s="1" t="s">
        <v>1009</v>
      </c>
      <c r="E950" s="1" t="s">
        <v>1011</v>
      </c>
      <c r="F950" s="1">
        <v>16.030159772543399</v>
      </c>
      <c r="G950" s="1">
        <v>2</v>
      </c>
      <c r="H950" s="3">
        <v>8</v>
      </c>
    </row>
    <row r="951" spans="1:8" x14ac:dyDescent="0.3">
      <c r="A951" s="2">
        <v>950</v>
      </c>
      <c r="B951" s="1" t="s">
        <v>957</v>
      </c>
      <c r="C951" s="1">
        <v>55</v>
      </c>
      <c r="D951" s="1" t="s">
        <v>1008</v>
      </c>
      <c r="E951" s="1" t="s">
        <v>1010</v>
      </c>
      <c r="F951" s="1">
        <v>21.205642580559541</v>
      </c>
      <c r="G951" s="1">
        <v>4</v>
      </c>
      <c r="H951" s="3">
        <v>6</v>
      </c>
    </row>
    <row r="952" spans="1:8" x14ac:dyDescent="0.3">
      <c r="A952" s="2">
        <v>951</v>
      </c>
      <c r="B952" s="1" t="s">
        <v>958</v>
      </c>
      <c r="C952" s="1">
        <v>74</v>
      </c>
      <c r="D952" s="1" t="s">
        <v>1009</v>
      </c>
      <c r="E952" s="1" t="s">
        <v>1012</v>
      </c>
      <c r="F952" s="1">
        <v>39.809338504852448</v>
      </c>
      <c r="G952" s="1">
        <v>3</v>
      </c>
      <c r="H952" s="3">
        <v>1</v>
      </c>
    </row>
    <row r="953" spans="1:8" x14ac:dyDescent="0.3">
      <c r="A953" s="2">
        <v>952</v>
      </c>
      <c r="B953" s="1" t="s">
        <v>959</v>
      </c>
      <c r="C953" s="1">
        <v>17</v>
      </c>
      <c r="D953" s="1" t="s">
        <v>1008</v>
      </c>
      <c r="E953" s="1" t="s">
        <v>1012</v>
      </c>
      <c r="F953" s="1">
        <v>22.51289688395358</v>
      </c>
      <c r="G953" s="1">
        <v>2</v>
      </c>
      <c r="H953" s="3">
        <v>6</v>
      </c>
    </row>
    <row r="954" spans="1:8" x14ac:dyDescent="0.3">
      <c r="A954" s="2">
        <v>953</v>
      </c>
      <c r="B954" s="1" t="s">
        <v>960</v>
      </c>
      <c r="C954" s="1">
        <v>43</v>
      </c>
      <c r="D954" s="1" t="s">
        <v>1009</v>
      </c>
      <c r="E954" s="1" t="s">
        <v>1013</v>
      </c>
      <c r="F954" s="1">
        <v>25.040486170948309</v>
      </c>
      <c r="G954" s="1">
        <v>5</v>
      </c>
      <c r="H954" s="3">
        <v>2</v>
      </c>
    </row>
    <row r="955" spans="1:8" x14ac:dyDescent="0.3">
      <c r="A955" s="2">
        <v>954</v>
      </c>
      <c r="B955" s="1" t="s">
        <v>961</v>
      </c>
      <c r="C955" s="1">
        <v>15</v>
      </c>
      <c r="D955" s="1" t="s">
        <v>1009</v>
      </c>
      <c r="E955" s="1" t="s">
        <v>1010</v>
      </c>
      <c r="F955" s="1">
        <v>25.980198060685019</v>
      </c>
      <c r="G955" s="1">
        <v>2</v>
      </c>
      <c r="H955" s="3">
        <v>1</v>
      </c>
    </row>
    <row r="956" spans="1:8" x14ac:dyDescent="0.3">
      <c r="A956" s="2">
        <v>955</v>
      </c>
      <c r="B956" s="1" t="s">
        <v>962</v>
      </c>
      <c r="C956" s="1">
        <v>70</v>
      </c>
      <c r="D956" s="1" t="s">
        <v>1009</v>
      </c>
      <c r="E956" s="1" t="s">
        <v>1012</v>
      </c>
      <c r="F956" s="1">
        <v>25.88428815059358</v>
      </c>
      <c r="G956" s="1">
        <v>4</v>
      </c>
      <c r="H956" s="3">
        <v>2</v>
      </c>
    </row>
    <row r="957" spans="1:8" x14ac:dyDescent="0.3">
      <c r="A957" s="2">
        <v>956</v>
      </c>
      <c r="B957" s="1" t="s">
        <v>963</v>
      </c>
      <c r="C957" s="1">
        <v>32</v>
      </c>
      <c r="D957" s="1" t="s">
        <v>1009</v>
      </c>
      <c r="E957" s="1" t="s">
        <v>1012</v>
      </c>
      <c r="F957" s="1">
        <v>24.68347935631687</v>
      </c>
      <c r="G957" s="1">
        <v>2</v>
      </c>
      <c r="H957" s="3">
        <v>7</v>
      </c>
    </row>
    <row r="958" spans="1:8" x14ac:dyDescent="0.3">
      <c r="A958" s="2">
        <v>957</v>
      </c>
      <c r="B958" s="1" t="s">
        <v>964</v>
      </c>
      <c r="C958" s="1">
        <v>25</v>
      </c>
      <c r="D958" s="1" t="s">
        <v>1008</v>
      </c>
      <c r="E958" s="1" t="s">
        <v>1013</v>
      </c>
      <c r="F958" s="1">
        <v>34.372085903234037</v>
      </c>
      <c r="G958" s="1">
        <v>0</v>
      </c>
      <c r="H958" s="3">
        <v>10</v>
      </c>
    </row>
    <row r="959" spans="1:8" x14ac:dyDescent="0.3">
      <c r="A959" s="2">
        <v>958</v>
      </c>
      <c r="B959" s="1" t="s">
        <v>965</v>
      </c>
      <c r="C959" s="1">
        <v>67</v>
      </c>
      <c r="D959" s="1" t="s">
        <v>1009</v>
      </c>
      <c r="E959" s="1" t="s">
        <v>1011</v>
      </c>
      <c r="F959" s="1">
        <v>23.94140358881231</v>
      </c>
      <c r="G959" s="1">
        <v>3</v>
      </c>
      <c r="H959" s="3">
        <v>9</v>
      </c>
    </row>
    <row r="960" spans="1:8" x14ac:dyDescent="0.3">
      <c r="A960" s="2">
        <v>959</v>
      </c>
      <c r="B960" s="1" t="s">
        <v>966</v>
      </c>
      <c r="C960" s="1">
        <v>90</v>
      </c>
      <c r="D960" s="1" t="s">
        <v>1008</v>
      </c>
      <c r="E960" s="1" t="s">
        <v>1012</v>
      </c>
      <c r="F960" s="1">
        <v>35.407757297944947</v>
      </c>
      <c r="G960" s="1">
        <v>1</v>
      </c>
      <c r="H960" s="3">
        <v>4</v>
      </c>
    </row>
    <row r="961" spans="1:8" x14ac:dyDescent="0.3">
      <c r="A961" s="2">
        <v>960</v>
      </c>
      <c r="B961" s="1" t="s">
        <v>967</v>
      </c>
      <c r="C961" s="1">
        <v>88</v>
      </c>
      <c r="D961" s="1" t="s">
        <v>1009</v>
      </c>
      <c r="E961" s="1" t="s">
        <v>1011</v>
      </c>
      <c r="F961" s="1">
        <v>28.032934153313729</v>
      </c>
      <c r="G961" s="1">
        <v>1</v>
      </c>
      <c r="H961" s="3">
        <v>8</v>
      </c>
    </row>
    <row r="962" spans="1:8" x14ac:dyDescent="0.3">
      <c r="A962" s="2">
        <v>961</v>
      </c>
      <c r="B962" s="1" t="s">
        <v>968</v>
      </c>
      <c r="C962" s="1">
        <v>61</v>
      </c>
      <c r="D962" s="1" t="s">
        <v>1008</v>
      </c>
      <c r="E962" s="1" t="s">
        <v>1011</v>
      </c>
      <c r="F962" s="1">
        <v>18.93486869800822</v>
      </c>
      <c r="G962" s="1">
        <v>0</v>
      </c>
      <c r="H962" s="3">
        <v>10</v>
      </c>
    </row>
    <row r="963" spans="1:8" x14ac:dyDescent="0.3">
      <c r="A963" s="2">
        <v>962</v>
      </c>
      <c r="B963" s="1" t="s">
        <v>969</v>
      </c>
      <c r="C963" s="1">
        <v>34</v>
      </c>
      <c r="D963" s="1" t="s">
        <v>1008</v>
      </c>
      <c r="E963" s="1" t="s">
        <v>1012</v>
      </c>
      <c r="F963" s="1">
        <v>32.206167441159849</v>
      </c>
      <c r="G963" s="1">
        <v>3</v>
      </c>
      <c r="H963" s="3">
        <v>6</v>
      </c>
    </row>
    <row r="964" spans="1:8" x14ac:dyDescent="0.3">
      <c r="A964" s="2">
        <v>963</v>
      </c>
      <c r="B964" s="1" t="s">
        <v>970</v>
      </c>
      <c r="C964" s="1">
        <v>18</v>
      </c>
      <c r="D964" s="1" t="s">
        <v>1009</v>
      </c>
      <c r="E964" s="1" t="s">
        <v>1013</v>
      </c>
      <c r="F964" s="1">
        <v>31.237688119380341</v>
      </c>
      <c r="G964" s="1">
        <v>4</v>
      </c>
      <c r="H964" s="3">
        <v>7</v>
      </c>
    </row>
    <row r="965" spans="1:8" x14ac:dyDescent="0.3">
      <c r="A965" s="2">
        <v>964</v>
      </c>
      <c r="B965" s="1" t="s">
        <v>971</v>
      </c>
      <c r="C965" s="1">
        <v>81</v>
      </c>
      <c r="D965" s="1" t="s">
        <v>1008</v>
      </c>
      <c r="E965" s="1" t="s">
        <v>1012</v>
      </c>
      <c r="F965" s="1">
        <v>28.78989390911148</v>
      </c>
      <c r="G965" s="1">
        <v>3</v>
      </c>
      <c r="H965" s="3">
        <v>4</v>
      </c>
    </row>
    <row r="966" spans="1:8" x14ac:dyDescent="0.3">
      <c r="A966" s="2">
        <v>965</v>
      </c>
      <c r="B966" s="1" t="s">
        <v>972</v>
      </c>
      <c r="C966" s="1">
        <v>40</v>
      </c>
      <c r="D966" s="1" t="s">
        <v>1008</v>
      </c>
      <c r="E966" s="1" t="s">
        <v>1010</v>
      </c>
      <c r="F966" s="1">
        <v>35.246500016662011</v>
      </c>
      <c r="G966" s="1">
        <v>4</v>
      </c>
      <c r="H966" s="3">
        <v>1</v>
      </c>
    </row>
    <row r="967" spans="1:8" x14ac:dyDescent="0.3">
      <c r="A967" s="2">
        <v>966</v>
      </c>
      <c r="B967" s="1" t="s">
        <v>973</v>
      </c>
      <c r="C967" s="1">
        <v>24</v>
      </c>
      <c r="D967" s="1" t="s">
        <v>1008</v>
      </c>
      <c r="E967" s="1" t="s">
        <v>1010</v>
      </c>
      <c r="F967" s="1">
        <v>30.125217389138371</v>
      </c>
      <c r="G967" s="1">
        <v>1</v>
      </c>
      <c r="H967" s="3">
        <v>7</v>
      </c>
    </row>
    <row r="968" spans="1:8" x14ac:dyDescent="0.3">
      <c r="A968" s="2">
        <v>967</v>
      </c>
      <c r="B968" s="1" t="s">
        <v>974</v>
      </c>
      <c r="C968" s="1">
        <v>4</v>
      </c>
      <c r="D968" s="1" t="s">
        <v>1009</v>
      </c>
      <c r="E968" s="1" t="s">
        <v>1011</v>
      </c>
      <c r="F968" s="1">
        <v>26.404822726965261</v>
      </c>
      <c r="G968" s="1">
        <v>5</v>
      </c>
      <c r="H968" s="3">
        <v>5</v>
      </c>
    </row>
    <row r="969" spans="1:8" x14ac:dyDescent="0.3">
      <c r="A969" s="2">
        <v>968</v>
      </c>
      <c r="B969" s="1" t="s">
        <v>975</v>
      </c>
      <c r="C969" s="1">
        <v>33</v>
      </c>
      <c r="D969" s="1" t="s">
        <v>1008</v>
      </c>
      <c r="E969" s="1" t="s">
        <v>1010</v>
      </c>
      <c r="F969" s="1">
        <v>37.071466112701387</v>
      </c>
      <c r="G969" s="1">
        <v>0</v>
      </c>
      <c r="H969" s="3">
        <v>2</v>
      </c>
    </row>
    <row r="970" spans="1:8" x14ac:dyDescent="0.3">
      <c r="A970" s="2">
        <v>969</v>
      </c>
      <c r="B970" s="1" t="s">
        <v>976</v>
      </c>
      <c r="C970" s="1">
        <v>79</v>
      </c>
      <c r="D970" s="1" t="s">
        <v>1009</v>
      </c>
      <c r="E970" s="1" t="s">
        <v>1010</v>
      </c>
      <c r="F970" s="1">
        <v>23.0379003972979</v>
      </c>
      <c r="G970" s="1">
        <v>1</v>
      </c>
      <c r="H970" s="3">
        <v>10</v>
      </c>
    </row>
    <row r="971" spans="1:8" x14ac:dyDescent="0.3">
      <c r="A971" s="2">
        <v>970</v>
      </c>
      <c r="B971" s="1" t="s">
        <v>977</v>
      </c>
      <c r="C971" s="1">
        <v>48</v>
      </c>
      <c r="D971" s="1" t="s">
        <v>1008</v>
      </c>
      <c r="E971" s="1" t="s">
        <v>1011</v>
      </c>
      <c r="F971" s="1">
        <v>27.44846063302526</v>
      </c>
      <c r="G971" s="1">
        <v>5</v>
      </c>
      <c r="H971" s="3">
        <v>8</v>
      </c>
    </row>
    <row r="972" spans="1:8" x14ac:dyDescent="0.3">
      <c r="A972" s="2">
        <v>971</v>
      </c>
      <c r="B972" s="1" t="s">
        <v>978</v>
      </c>
      <c r="C972" s="1">
        <v>76</v>
      </c>
      <c r="D972" s="1" t="s">
        <v>1008</v>
      </c>
      <c r="E972" s="1" t="s">
        <v>1011</v>
      </c>
      <c r="F972" s="1">
        <v>16.396777978956091</v>
      </c>
      <c r="G972" s="1">
        <v>3</v>
      </c>
      <c r="H972" s="3">
        <v>2</v>
      </c>
    </row>
    <row r="973" spans="1:8" x14ac:dyDescent="0.3">
      <c r="A973" s="2">
        <v>972</v>
      </c>
      <c r="B973" s="1" t="s">
        <v>979</v>
      </c>
      <c r="C973" s="1">
        <v>21</v>
      </c>
      <c r="D973" s="1" t="s">
        <v>1008</v>
      </c>
      <c r="E973" s="1" t="s">
        <v>1011</v>
      </c>
      <c r="F973" s="1">
        <v>30.536483526564599</v>
      </c>
      <c r="G973" s="1">
        <v>4</v>
      </c>
      <c r="H973" s="3">
        <v>7</v>
      </c>
    </row>
    <row r="974" spans="1:8" x14ac:dyDescent="0.3">
      <c r="A974" s="2">
        <v>973</v>
      </c>
      <c r="B974" s="1" t="s">
        <v>980</v>
      </c>
      <c r="C974" s="1">
        <v>53</v>
      </c>
      <c r="D974" s="1" t="s">
        <v>1009</v>
      </c>
      <c r="E974" s="1" t="s">
        <v>1011</v>
      </c>
      <c r="F974" s="1">
        <v>34.519674837856542</v>
      </c>
      <c r="G974" s="1">
        <v>5</v>
      </c>
      <c r="H974" s="3">
        <v>2</v>
      </c>
    </row>
    <row r="975" spans="1:8" x14ac:dyDescent="0.3">
      <c r="A975" s="2">
        <v>974</v>
      </c>
      <c r="B975" s="1" t="s">
        <v>981</v>
      </c>
      <c r="C975" s="1">
        <v>8</v>
      </c>
      <c r="D975" s="1" t="s">
        <v>1008</v>
      </c>
      <c r="E975" s="1" t="s">
        <v>1013</v>
      </c>
      <c r="F975" s="1">
        <v>38.336633455310341</v>
      </c>
      <c r="G975" s="1">
        <v>5</v>
      </c>
      <c r="H975" s="3">
        <v>6</v>
      </c>
    </row>
    <row r="976" spans="1:8" x14ac:dyDescent="0.3">
      <c r="A976" s="2">
        <v>975</v>
      </c>
      <c r="B976" s="1" t="s">
        <v>982</v>
      </c>
      <c r="C976" s="1">
        <v>15</v>
      </c>
      <c r="D976" s="1" t="s">
        <v>1008</v>
      </c>
      <c r="E976" s="1" t="s">
        <v>1013</v>
      </c>
      <c r="F976" s="1">
        <v>17.412165426709471</v>
      </c>
      <c r="G976" s="1">
        <v>5</v>
      </c>
      <c r="H976" s="3">
        <v>9</v>
      </c>
    </row>
    <row r="977" spans="1:8" x14ac:dyDescent="0.3">
      <c r="A977" s="2">
        <v>976</v>
      </c>
      <c r="B977" s="1" t="s">
        <v>983</v>
      </c>
      <c r="C977" s="1">
        <v>11</v>
      </c>
      <c r="D977" s="1" t="s">
        <v>1008</v>
      </c>
      <c r="E977" s="1" t="s">
        <v>1012</v>
      </c>
      <c r="F977" s="1">
        <v>18.195291841469569</v>
      </c>
      <c r="G977" s="1">
        <v>2</v>
      </c>
      <c r="H977" s="3">
        <v>6</v>
      </c>
    </row>
    <row r="978" spans="1:8" x14ac:dyDescent="0.3">
      <c r="A978" s="2">
        <v>977</v>
      </c>
      <c r="B978" s="1" t="s">
        <v>984</v>
      </c>
      <c r="C978" s="1">
        <v>35</v>
      </c>
      <c r="D978" s="1" t="s">
        <v>1009</v>
      </c>
      <c r="E978" s="1" t="s">
        <v>1010</v>
      </c>
      <c r="F978" s="1">
        <v>38.259612494073139</v>
      </c>
      <c r="G978" s="1">
        <v>0</v>
      </c>
      <c r="H978" s="3">
        <v>4</v>
      </c>
    </row>
    <row r="979" spans="1:8" x14ac:dyDescent="0.3">
      <c r="A979" s="2">
        <v>978</v>
      </c>
      <c r="B979" s="1" t="s">
        <v>985</v>
      </c>
      <c r="C979" s="1">
        <v>89</v>
      </c>
      <c r="D979" s="1" t="s">
        <v>1008</v>
      </c>
      <c r="E979" s="1" t="s">
        <v>1012</v>
      </c>
      <c r="F979" s="1">
        <v>27.306463369167329</v>
      </c>
      <c r="G979" s="1">
        <v>0</v>
      </c>
      <c r="H979" s="3">
        <v>9</v>
      </c>
    </row>
    <row r="980" spans="1:8" x14ac:dyDescent="0.3">
      <c r="A980" s="2">
        <v>979</v>
      </c>
      <c r="B980" s="1" t="s">
        <v>986</v>
      </c>
      <c r="C980" s="1">
        <v>84</v>
      </c>
      <c r="D980" s="1" t="s">
        <v>1008</v>
      </c>
      <c r="E980" s="1" t="s">
        <v>1010</v>
      </c>
      <c r="F980" s="1">
        <v>17.126420592125431</v>
      </c>
      <c r="G980" s="1">
        <v>2</v>
      </c>
      <c r="H980" s="3">
        <v>9</v>
      </c>
    </row>
    <row r="981" spans="1:8" x14ac:dyDescent="0.3">
      <c r="A981" s="2">
        <v>980</v>
      </c>
      <c r="B981" s="1" t="s">
        <v>987</v>
      </c>
      <c r="C981" s="1">
        <v>74</v>
      </c>
      <c r="D981" s="1" t="s">
        <v>1008</v>
      </c>
      <c r="E981" s="1" t="s">
        <v>1012</v>
      </c>
      <c r="F981" s="1">
        <v>36.710998115973823</v>
      </c>
      <c r="G981" s="1">
        <v>4</v>
      </c>
      <c r="H981" s="3">
        <v>1</v>
      </c>
    </row>
    <row r="982" spans="1:8" x14ac:dyDescent="0.3">
      <c r="A982" s="2">
        <v>981</v>
      </c>
      <c r="B982" s="1" t="s">
        <v>988</v>
      </c>
      <c r="C982" s="1">
        <v>82</v>
      </c>
      <c r="D982" s="1" t="s">
        <v>1009</v>
      </c>
      <c r="E982" s="1" t="s">
        <v>1012</v>
      </c>
      <c r="F982" s="1">
        <v>31.00665428661517</v>
      </c>
      <c r="G982" s="1">
        <v>1</v>
      </c>
      <c r="H982" s="3">
        <v>3</v>
      </c>
    </row>
    <row r="983" spans="1:8" x14ac:dyDescent="0.3">
      <c r="A983" s="2">
        <v>982</v>
      </c>
      <c r="B983" s="1" t="s">
        <v>989</v>
      </c>
      <c r="C983" s="1">
        <v>88</v>
      </c>
      <c r="D983" s="1" t="s">
        <v>1008</v>
      </c>
      <c r="E983" s="1" t="s">
        <v>1012</v>
      </c>
      <c r="F983" s="1">
        <v>26.30629314482627</v>
      </c>
      <c r="G983" s="1">
        <v>1</v>
      </c>
      <c r="H983" s="3">
        <v>3</v>
      </c>
    </row>
    <row r="984" spans="1:8" x14ac:dyDescent="0.3">
      <c r="A984" s="2">
        <v>983</v>
      </c>
      <c r="B984" s="1" t="s">
        <v>990</v>
      </c>
      <c r="C984" s="1">
        <v>4</v>
      </c>
      <c r="D984" s="1" t="s">
        <v>1009</v>
      </c>
      <c r="E984" s="1" t="s">
        <v>1012</v>
      </c>
      <c r="F984" s="1">
        <v>15.804086525876169</v>
      </c>
      <c r="G984" s="1">
        <v>3</v>
      </c>
      <c r="H984" s="3">
        <v>6</v>
      </c>
    </row>
    <row r="985" spans="1:8" x14ac:dyDescent="0.3">
      <c r="A985" s="2">
        <v>984</v>
      </c>
      <c r="B985" s="1" t="s">
        <v>991</v>
      </c>
      <c r="C985" s="1">
        <v>81</v>
      </c>
      <c r="D985" s="1" t="s">
        <v>1009</v>
      </c>
      <c r="E985" s="1" t="s">
        <v>1013</v>
      </c>
      <c r="F985" s="1">
        <v>33.122628431956187</v>
      </c>
      <c r="G985" s="1">
        <v>2</v>
      </c>
      <c r="H985" s="3">
        <v>7</v>
      </c>
    </row>
    <row r="986" spans="1:8" x14ac:dyDescent="0.3">
      <c r="A986" s="2">
        <v>985</v>
      </c>
      <c r="B986" s="1" t="s">
        <v>992</v>
      </c>
      <c r="C986" s="1">
        <v>79</v>
      </c>
      <c r="D986" s="1" t="s">
        <v>1008</v>
      </c>
      <c r="E986" s="1" t="s">
        <v>1012</v>
      </c>
      <c r="F986" s="1">
        <v>38.01056707376231</v>
      </c>
      <c r="G986" s="1">
        <v>4</v>
      </c>
      <c r="H986" s="3">
        <v>1</v>
      </c>
    </row>
    <row r="987" spans="1:8" x14ac:dyDescent="0.3">
      <c r="A987" s="2">
        <v>986</v>
      </c>
      <c r="B987" s="1" t="s">
        <v>993</v>
      </c>
      <c r="C987" s="1">
        <v>61</v>
      </c>
      <c r="D987" s="1" t="s">
        <v>1009</v>
      </c>
      <c r="E987" s="1" t="s">
        <v>1010</v>
      </c>
      <c r="F987" s="1">
        <v>25.694983604005419</v>
      </c>
      <c r="G987" s="1">
        <v>3</v>
      </c>
      <c r="H987" s="3">
        <v>2</v>
      </c>
    </row>
    <row r="988" spans="1:8" x14ac:dyDescent="0.3">
      <c r="A988" s="2">
        <v>987</v>
      </c>
      <c r="B988" s="1" t="s">
        <v>994</v>
      </c>
      <c r="C988" s="1">
        <v>12</v>
      </c>
      <c r="D988" s="1" t="s">
        <v>1008</v>
      </c>
      <c r="E988" s="1" t="s">
        <v>1012</v>
      </c>
      <c r="F988" s="1">
        <v>18.67724841925391</v>
      </c>
      <c r="G988" s="1">
        <v>4</v>
      </c>
      <c r="H988" s="3">
        <v>7</v>
      </c>
    </row>
    <row r="989" spans="1:8" x14ac:dyDescent="0.3">
      <c r="A989" s="2">
        <v>988</v>
      </c>
      <c r="B989" s="1" t="s">
        <v>995</v>
      </c>
      <c r="C989" s="1">
        <v>44</v>
      </c>
      <c r="D989" s="1" t="s">
        <v>1009</v>
      </c>
      <c r="E989" s="1" t="s">
        <v>1012</v>
      </c>
      <c r="F989" s="1">
        <v>17.960884254377518</v>
      </c>
      <c r="G989" s="1">
        <v>0</v>
      </c>
      <c r="H989" s="3">
        <v>7</v>
      </c>
    </row>
    <row r="990" spans="1:8" x14ac:dyDescent="0.3">
      <c r="A990" s="2">
        <v>989</v>
      </c>
      <c r="B990" s="1" t="s">
        <v>996</v>
      </c>
      <c r="C990" s="1">
        <v>45</v>
      </c>
      <c r="D990" s="1" t="s">
        <v>1009</v>
      </c>
      <c r="E990" s="1" t="s">
        <v>1010</v>
      </c>
      <c r="F990" s="1">
        <v>30.50211976059742</v>
      </c>
      <c r="G990" s="1">
        <v>0</v>
      </c>
      <c r="H990" s="3">
        <v>9</v>
      </c>
    </row>
    <row r="991" spans="1:8" x14ac:dyDescent="0.3">
      <c r="A991" s="2">
        <v>990</v>
      </c>
      <c r="B991" s="1" t="s">
        <v>997</v>
      </c>
      <c r="C991" s="1">
        <v>71</v>
      </c>
      <c r="D991" s="1" t="s">
        <v>1009</v>
      </c>
      <c r="E991" s="1" t="s">
        <v>1011</v>
      </c>
      <c r="F991" s="1">
        <v>20.26506786876482</v>
      </c>
      <c r="G991" s="1">
        <v>4</v>
      </c>
      <c r="H991" s="3">
        <v>5</v>
      </c>
    </row>
    <row r="992" spans="1:8" x14ac:dyDescent="0.3">
      <c r="A992" s="2">
        <v>991</v>
      </c>
      <c r="B992" s="1" t="s">
        <v>998</v>
      </c>
      <c r="C992" s="1">
        <v>90</v>
      </c>
      <c r="D992" s="1" t="s">
        <v>1008</v>
      </c>
      <c r="E992" s="1" t="s">
        <v>1013</v>
      </c>
      <c r="F992" s="1">
        <v>37.778724788392722</v>
      </c>
      <c r="G992" s="1">
        <v>0</v>
      </c>
      <c r="H992" s="3">
        <v>7</v>
      </c>
    </row>
    <row r="993" spans="1:8" x14ac:dyDescent="0.3">
      <c r="A993" s="2">
        <v>992</v>
      </c>
      <c r="B993" s="1" t="s">
        <v>999</v>
      </c>
      <c r="C993" s="1">
        <v>80</v>
      </c>
      <c r="D993" s="1" t="s">
        <v>1009</v>
      </c>
      <c r="E993" s="1" t="s">
        <v>1012</v>
      </c>
      <c r="F993" s="1">
        <v>20.011311197249</v>
      </c>
      <c r="G993" s="1">
        <v>5</v>
      </c>
      <c r="H993" s="3">
        <v>6</v>
      </c>
    </row>
    <row r="994" spans="1:8" x14ac:dyDescent="0.3">
      <c r="A994" s="2">
        <v>993</v>
      </c>
      <c r="B994" s="1" t="s">
        <v>1000</v>
      </c>
      <c r="C994" s="1">
        <v>62</v>
      </c>
      <c r="D994" s="1" t="s">
        <v>1008</v>
      </c>
      <c r="E994" s="1" t="s">
        <v>1013</v>
      </c>
      <c r="F994" s="1">
        <v>39.514011803007527</v>
      </c>
      <c r="G994" s="1">
        <v>0</v>
      </c>
      <c r="H994" s="3">
        <v>8</v>
      </c>
    </row>
    <row r="995" spans="1:8" x14ac:dyDescent="0.3">
      <c r="A995" s="2">
        <v>994</v>
      </c>
      <c r="B995" s="1" t="s">
        <v>1001</v>
      </c>
      <c r="C995" s="1">
        <v>56</v>
      </c>
      <c r="D995" s="1" t="s">
        <v>1009</v>
      </c>
      <c r="E995" s="1" t="s">
        <v>1013</v>
      </c>
      <c r="F995" s="1">
        <v>20.1819009408886</v>
      </c>
      <c r="G995" s="1">
        <v>4</v>
      </c>
      <c r="H995" s="3">
        <v>3</v>
      </c>
    </row>
    <row r="996" spans="1:8" x14ac:dyDescent="0.3">
      <c r="A996" s="2">
        <v>995</v>
      </c>
      <c r="B996" s="1" t="s">
        <v>1002</v>
      </c>
      <c r="C996" s="1">
        <v>2</v>
      </c>
      <c r="D996" s="1" t="s">
        <v>1008</v>
      </c>
      <c r="E996" s="1" t="s">
        <v>1010</v>
      </c>
      <c r="F996" s="1">
        <v>17.628424361268319</v>
      </c>
      <c r="G996" s="1">
        <v>5</v>
      </c>
      <c r="H996" s="3">
        <v>5</v>
      </c>
    </row>
    <row r="997" spans="1:8" x14ac:dyDescent="0.3">
      <c r="A997" s="2">
        <v>996</v>
      </c>
      <c r="B997" s="1" t="s">
        <v>1003</v>
      </c>
      <c r="C997" s="1">
        <v>25</v>
      </c>
      <c r="D997" s="1" t="s">
        <v>1009</v>
      </c>
      <c r="E997" s="1" t="s">
        <v>1013</v>
      </c>
      <c r="F997" s="1">
        <v>20.462415404522879</v>
      </c>
      <c r="G997" s="1">
        <v>2</v>
      </c>
      <c r="H997" s="3">
        <v>8</v>
      </c>
    </row>
    <row r="998" spans="1:8" x14ac:dyDescent="0.3">
      <c r="A998" s="2">
        <v>997</v>
      </c>
      <c r="B998" s="1" t="s">
        <v>1004</v>
      </c>
      <c r="C998" s="1">
        <v>25</v>
      </c>
      <c r="D998" s="1" t="s">
        <v>1009</v>
      </c>
      <c r="E998" s="1" t="s">
        <v>1012</v>
      </c>
      <c r="F998" s="1">
        <v>39.523268513228743</v>
      </c>
      <c r="G998" s="1">
        <v>4</v>
      </c>
      <c r="H998" s="3">
        <v>10</v>
      </c>
    </row>
    <row r="999" spans="1:8" x14ac:dyDescent="0.3">
      <c r="A999" s="2">
        <v>998</v>
      </c>
      <c r="B999" s="1" t="s">
        <v>1005</v>
      </c>
      <c r="C999" s="1">
        <v>19</v>
      </c>
      <c r="D999" s="1" t="s">
        <v>1009</v>
      </c>
      <c r="E999" s="1" t="s">
        <v>1013</v>
      </c>
      <c r="F999" s="1">
        <v>18.990861545582309</v>
      </c>
      <c r="G999" s="1">
        <v>1</v>
      </c>
      <c r="H999" s="3">
        <v>1</v>
      </c>
    </row>
    <row r="1000" spans="1:8" x14ac:dyDescent="0.3">
      <c r="A1000" s="2">
        <v>999</v>
      </c>
      <c r="B1000" s="1" t="s">
        <v>1006</v>
      </c>
      <c r="C1000" s="1">
        <v>26</v>
      </c>
      <c r="D1000" s="1" t="s">
        <v>1009</v>
      </c>
      <c r="E1000" s="1" t="s">
        <v>1011</v>
      </c>
      <c r="F1000" s="1">
        <v>31.70512816973547</v>
      </c>
      <c r="G1000" s="1">
        <v>0</v>
      </c>
      <c r="H1000" s="3">
        <v>7</v>
      </c>
    </row>
    <row r="1001" spans="1:8" x14ac:dyDescent="0.3">
      <c r="A1001" s="7">
        <v>1000</v>
      </c>
      <c r="B1001" s="8" t="s">
        <v>1007</v>
      </c>
      <c r="C1001" s="8">
        <v>52</v>
      </c>
      <c r="D1001" s="8" t="s">
        <v>1009</v>
      </c>
      <c r="E1001" s="8" t="s">
        <v>1011</v>
      </c>
      <c r="F1001" s="8">
        <v>18.205054513497458</v>
      </c>
      <c r="G1001" s="8">
        <v>0</v>
      </c>
      <c r="H1001" s="9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1"/>
  <sheetViews>
    <sheetView workbookViewId="0">
      <selection activeCell="H1" sqref="H1:H1048576"/>
    </sheetView>
  </sheetViews>
  <sheetFormatPr defaultRowHeight="14.4" x14ac:dyDescent="0.3"/>
  <cols>
    <col min="1" max="1" width="9.5546875" customWidth="1"/>
    <col min="2" max="2" width="14.21875" bestFit="1" customWidth="1"/>
    <col min="3" max="3" width="16.44140625" style="11" customWidth="1"/>
    <col min="4" max="4" width="15.88671875" style="11" customWidth="1"/>
    <col min="5" max="5" width="16.109375" customWidth="1"/>
    <col min="6" max="6" width="18.77734375" customWidth="1"/>
    <col min="7" max="7" width="13" customWidth="1"/>
    <col min="8" max="8" width="13.88671875" bestFit="1" customWidth="1"/>
    <col min="9" max="9" width="16.6640625" bestFit="1" customWidth="1"/>
    <col min="10" max="10" width="22.44140625" bestFit="1" customWidth="1"/>
    <col min="11" max="11" width="21" style="11" bestFit="1" customWidth="1"/>
  </cols>
  <sheetData>
    <row r="1" spans="1:11" x14ac:dyDescent="0.3">
      <c r="A1" s="13" t="s">
        <v>1014</v>
      </c>
      <c r="B1" s="14" t="s">
        <v>0</v>
      </c>
      <c r="C1" s="15" t="s">
        <v>1015</v>
      </c>
      <c r="D1" s="15" t="s">
        <v>1016</v>
      </c>
      <c r="E1" s="14" t="s">
        <v>1017</v>
      </c>
      <c r="F1" s="14" t="s">
        <v>1018</v>
      </c>
      <c r="G1" s="14" t="s">
        <v>1019</v>
      </c>
      <c r="H1" s="14" t="s">
        <v>1020</v>
      </c>
      <c r="I1" s="14" t="s">
        <v>1021</v>
      </c>
      <c r="J1" s="14" t="s">
        <v>1242</v>
      </c>
      <c r="K1" s="16" t="s">
        <v>1243</v>
      </c>
    </row>
    <row r="2" spans="1:11" x14ac:dyDescent="0.3">
      <c r="A2" s="2">
        <v>1111</v>
      </c>
      <c r="B2" s="1">
        <v>2</v>
      </c>
      <c r="C2" s="10">
        <v>44868</v>
      </c>
      <c r="D2" s="10">
        <v>44871</v>
      </c>
      <c r="E2" s="1">
        <v>3</v>
      </c>
      <c r="F2" s="1" t="s">
        <v>1024</v>
      </c>
      <c r="G2" s="1" t="s">
        <v>1037</v>
      </c>
      <c r="H2" s="1">
        <v>74</v>
      </c>
      <c r="I2" s="1" t="s">
        <v>1043</v>
      </c>
      <c r="J2" s="1">
        <f t="shared" ref="J2:J65" si="0">IF(AND(B3=B2,C3-D2&lt;=30),1,0)</f>
        <v>0</v>
      </c>
      <c r="K2" s="12" t="str">
        <f t="shared" ref="K2:K65" si="1">IF(J2=0,"",C3)</f>
        <v/>
      </c>
    </row>
    <row r="3" spans="1:11" x14ac:dyDescent="0.3">
      <c r="A3" s="2">
        <v>982</v>
      </c>
      <c r="B3" s="1">
        <v>2</v>
      </c>
      <c r="C3" s="10">
        <v>44925</v>
      </c>
      <c r="D3" s="10">
        <v>44931</v>
      </c>
      <c r="E3" s="1">
        <v>6</v>
      </c>
      <c r="F3" s="1" t="s">
        <v>1027</v>
      </c>
      <c r="G3" s="1" t="s">
        <v>1040</v>
      </c>
      <c r="H3" s="1">
        <v>75</v>
      </c>
      <c r="I3" s="1" t="s">
        <v>1042</v>
      </c>
      <c r="J3" s="1">
        <f t="shared" si="0"/>
        <v>0</v>
      </c>
      <c r="K3" s="12" t="str">
        <f t="shared" si="1"/>
        <v/>
      </c>
    </row>
    <row r="4" spans="1:11" x14ac:dyDescent="0.3">
      <c r="A4" s="2">
        <v>2456</v>
      </c>
      <c r="B4" s="1">
        <v>2</v>
      </c>
      <c r="C4" s="10">
        <v>45193</v>
      </c>
      <c r="D4" s="10">
        <v>45197</v>
      </c>
      <c r="E4" s="1">
        <v>4</v>
      </c>
      <c r="F4" s="1" t="s">
        <v>1022</v>
      </c>
      <c r="G4" s="1" t="s">
        <v>1035</v>
      </c>
      <c r="H4" s="1">
        <v>114</v>
      </c>
      <c r="I4" s="1" t="s">
        <v>1041</v>
      </c>
      <c r="J4" s="1">
        <f t="shared" si="0"/>
        <v>1</v>
      </c>
      <c r="K4" s="12">
        <f t="shared" si="1"/>
        <v>45214</v>
      </c>
    </row>
    <row r="5" spans="1:11" x14ac:dyDescent="0.3">
      <c r="A5" s="2">
        <v>1873</v>
      </c>
      <c r="B5" s="1">
        <v>2</v>
      </c>
      <c r="C5" s="10">
        <v>45214</v>
      </c>
      <c r="D5" s="10">
        <v>45217</v>
      </c>
      <c r="E5" s="1">
        <v>3</v>
      </c>
      <c r="F5" s="1" t="s">
        <v>1024</v>
      </c>
      <c r="G5" s="1" t="s">
        <v>1037</v>
      </c>
      <c r="H5" s="1">
        <v>182</v>
      </c>
      <c r="I5" s="1" t="s">
        <v>1043</v>
      </c>
      <c r="J5" s="1">
        <f t="shared" si="0"/>
        <v>0</v>
      </c>
      <c r="K5" s="12" t="str">
        <f t="shared" si="1"/>
        <v/>
      </c>
    </row>
    <row r="6" spans="1:11" x14ac:dyDescent="0.3">
      <c r="A6" s="2">
        <v>298</v>
      </c>
      <c r="B6" s="1">
        <v>2</v>
      </c>
      <c r="C6" s="10">
        <v>45282</v>
      </c>
      <c r="D6" s="10">
        <v>45290</v>
      </c>
      <c r="E6" s="1">
        <v>8</v>
      </c>
      <c r="F6" s="1" t="s">
        <v>1028</v>
      </c>
      <c r="G6" s="1" t="s">
        <v>1040</v>
      </c>
      <c r="H6" s="1">
        <v>190</v>
      </c>
      <c r="I6" s="1" t="s">
        <v>1044</v>
      </c>
      <c r="J6" s="1">
        <f t="shared" si="0"/>
        <v>0</v>
      </c>
      <c r="K6" s="12" t="str">
        <f t="shared" si="1"/>
        <v/>
      </c>
    </row>
    <row r="7" spans="1:11" x14ac:dyDescent="0.3">
      <c r="A7" s="2">
        <v>2655</v>
      </c>
      <c r="B7" s="1">
        <v>2</v>
      </c>
      <c r="C7" s="10">
        <v>45367</v>
      </c>
      <c r="D7" s="10">
        <v>45381</v>
      </c>
      <c r="E7" s="1">
        <v>14</v>
      </c>
      <c r="F7" s="1" t="s">
        <v>1028</v>
      </c>
      <c r="G7" s="1" t="s">
        <v>1040</v>
      </c>
      <c r="H7" s="1">
        <v>115</v>
      </c>
      <c r="I7" s="1" t="s">
        <v>1043</v>
      </c>
      <c r="J7" s="1">
        <f t="shared" si="0"/>
        <v>0</v>
      </c>
      <c r="K7" s="12" t="str">
        <f t="shared" si="1"/>
        <v/>
      </c>
    </row>
    <row r="8" spans="1:11" x14ac:dyDescent="0.3">
      <c r="A8" s="2">
        <v>2234</v>
      </c>
      <c r="B8" s="1">
        <v>3</v>
      </c>
      <c r="C8" s="10">
        <v>44914</v>
      </c>
      <c r="D8" s="10">
        <v>44918</v>
      </c>
      <c r="E8" s="1">
        <v>4</v>
      </c>
      <c r="F8" s="1" t="s">
        <v>1031</v>
      </c>
      <c r="G8" s="1" t="s">
        <v>1036</v>
      </c>
      <c r="H8" s="1">
        <v>131</v>
      </c>
      <c r="I8" s="1" t="s">
        <v>1044</v>
      </c>
      <c r="J8" s="1">
        <f t="shared" si="0"/>
        <v>0</v>
      </c>
      <c r="K8" s="12" t="str">
        <f t="shared" si="1"/>
        <v/>
      </c>
    </row>
    <row r="9" spans="1:11" x14ac:dyDescent="0.3">
      <c r="A9" s="2">
        <v>2510</v>
      </c>
      <c r="B9" s="1">
        <v>3</v>
      </c>
      <c r="C9" s="10">
        <v>45056</v>
      </c>
      <c r="D9" s="10">
        <v>45065</v>
      </c>
      <c r="E9" s="1">
        <v>9</v>
      </c>
      <c r="F9" s="1" t="s">
        <v>1034</v>
      </c>
      <c r="G9" s="1" t="s">
        <v>1035</v>
      </c>
      <c r="H9" s="1">
        <v>7</v>
      </c>
      <c r="I9" s="1" t="s">
        <v>1043</v>
      </c>
      <c r="J9" s="1">
        <f t="shared" si="0"/>
        <v>0</v>
      </c>
      <c r="K9" s="12" t="str">
        <f t="shared" si="1"/>
        <v/>
      </c>
    </row>
    <row r="10" spans="1:11" x14ac:dyDescent="0.3">
      <c r="A10" s="2">
        <v>1878</v>
      </c>
      <c r="B10" s="1">
        <v>3</v>
      </c>
      <c r="C10" s="10">
        <v>45213</v>
      </c>
      <c r="D10" s="10">
        <v>45221</v>
      </c>
      <c r="E10" s="1">
        <v>8</v>
      </c>
      <c r="F10" s="1" t="s">
        <v>1027</v>
      </c>
      <c r="G10" s="1" t="s">
        <v>1040</v>
      </c>
      <c r="H10" s="1">
        <v>74</v>
      </c>
      <c r="I10" s="1" t="s">
        <v>1043</v>
      </c>
      <c r="J10" s="1">
        <f t="shared" si="0"/>
        <v>0</v>
      </c>
      <c r="K10" s="12" t="str">
        <f t="shared" si="1"/>
        <v/>
      </c>
    </row>
    <row r="11" spans="1:11" x14ac:dyDescent="0.3">
      <c r="A11" s="2">
        <v>2396</v>
      </c>
      <c r="B11" s="1">
        <v>3</v>
      </c>
      <c r="C11" s="10">
        <v>45518</v>
      </c>
      <c r="D11" s="10">
        <v>45525</v>
      </c>
      <c r="E11" s="1">
        <v>7</v>
      </c>
      <c r="F11" s="1" t="s">
        <v>1025</v>
      </c>
      <c r="G11" s="1" t="s">
        <v>1038</v>
      </c>
      <c r="H11" s="1">
        <v>79</v>
      </c>
      <c r="I11" s="1" t="s">
        <v>1041</v>
      </c>
      <c r="J11" s="1">
        <f t="shared" si="0"/>
        <v>0</v>
      </c>
      <c r="K11" s="12" t="str">
        <f t="shared" si="1"/>
        <v/>
      </c>
    </row>
    <row r="12" spans="1:11" x14ac:dyDescent="0.3">
      <c r="A12" s="2">
        <v>1919</v>
      </c>
      <c r="B12" s="1">
        <v>4</v>
      </c>
      <c r="C12" s="10">
        <v>45540</v>
      </c>
      <c r="D12" s="10">
        <v>45555</v>
      </c>
      <c r="E12" s="1">
        <v>15</v>
      </c>
      <c r="F12" s="1" t="s">
        <v>1027</v>
      </c>
      <c r="G12" s="1" t="s">
        <v>1040</v>
      </c>
      <c r="H12" s="1">
        <v>177</v>
      </c>
      <c r="I12" s="1" t="s">
        <v>1043</v>
      </c>
      <c r="J12" s="1">
        <f t="shared" si="0"/>
        <v>0</v>
      </c>
      <c r="K12" s="12" t="str">
        <f t="shared" si="1"/>
        <v/>
      </c>
    </row>
    <row r="13" spans="1:11" x14ac:dyDescent="0.3">
      <c r="A13" s="2">
        <v>1157</v>
      </c>
      <c r="B13" s="1">
        <v>5</v>
      </c>
      <c r="C13" s="10">
        <v>45506</v>
      </c>
      <c r="D13" s="10">
        <v>45512</v>
      </c>
      <c r="E13" s="1">
        <v>6</v>
      </c>
      <c r="F13" s="1" t="s">
        <v>1030</v>
      </c>
      <c r="G13" s="1" t="s">
        <v>1038</v>
      </c>
      <c r="H13" s="1">
        <v>200</v>
      </c>
      <c r="I13" s="1" t="s">
        <v>1041</v>
      </c>
      <c r="J13" s="1">
        <f t="shared" si="0"/>
        <v>0</v>
      </c>
      <c r="K13" s="12" t="str">
        <f t="shared" si="1"/>
        <v/>
      </c>
    </row>
    <row r="14" spans="1:11" x14ac:dyDescent="0.3">
      <c r="A14" s="2">
        <v>56</v>
      </c>
      <c r="B14" s="1">
        <v>6</v>
      </c>
      <c r="C14" s="10">
        <v>44775</v>
      </c>
      <c r="D14" s="10">
        <v>44783</v>
      </c>
      <c r="E14" s="1">
        <v>8</v>
      </c>
      <c r="F14" s="1" t="s">
        <v>1028</v>
      </c>
      <c r="G14" s="1" t="s">
        <v>1040</v>
      </c>
      <c r="H14" s="1">
        <v>174</v>
      </c>
      <c r="I14" s="1" t="s">
        <v>1042</v>
      </c>
      <c r="J14" s="1">
        <f t="shared" si="0"/>
        <v>0</v>
      </c>
      <c r="K14" s="12" t="str">
        <f t="shared" si="1"/>
        <v/>
      </c>
    </row>
    <row r="15" spans="1:11" x14ac:dyDescent="0.3">
      <c r="A15" s="2">
        <v>288</v>
      </c>
      <c r="B15" s="1">
        <v>6</v>
      </c>
      <c r="C15" s="10">
        <v>44987</v>
      </c>
      <c r="D15" s="10">
        <v>44998</v>
      </c>
      <c r="E15" s="1">
        <v>11</v>
      </c>
      <c r="F15" s="1" t="s">
        <v>1023</v>
      </c>
      <c r="G15" s="1" t="s">
        <v>1036</v>
      </c>
      <c r="H15" s="1">
        <v>194</v>
      </c>
      <c r="I15" s="1" t="s">
        <v>1042</v>
      </c>
      <c r="J15" s="1">
        <f t="shared" si="0"/>
        <v>0</v>
      </c>
      <c r="K15" s="12" t="str">
        <f t="shared" si="1"/>
        <v/>
      </c>
    </row>
    <row r="16" spans="1:11" x14ac:dyDescent="0.3">
      <c r="A16" s="2">
        <v>81</v>
      </c>
      <c r="B16" s="1">
        <v>6</v>
      </c>
      <c r="C16" s="10">
        <v>45077</v>
      </c>
      <c r="D16" s="10">
        <v>45080</v>
      </c>
      <c r="E16" s="1">
        <v>3</v>
      </c>
      <c r="F16" s="1" t="s">
        <v>1026</v>
      </c>
      <c r="G16" s="1" t="s">
        <v>1039</v>
      </c>
      <c r="H16" s="1">
        <v>165</v>
      </c>
      <c r="I16" s="1" t="s">
        <v>1041</v>
      </c>
      <c r="J16" s="1">
        <f t="shared" si="0"/>
        <v>0</v>
      </c>
      <c r="K16" s="12" t="str">
        <f t="shared" si="1"/>
        <v/>
      </c>
    </row>
    <row r="17" spans="1:11" x14ac:dyDescent="0.3">
      <c r="A17" s="2">
        <v>2846</v>
      </c>
      <c r="B17" s="1">
        <v>6</v>
      </c>
      <c r="C17" s="10">
        <v>45209</v>
      </c>
      <c r="D17" s="10">
        <v>45214</v>
      </c>
      <c r="E17" s="1">
        <v>5</v>
      </c>
      <c r="F17" s="1" t="s">
        <v>1023</v>
      </c>
      <c r="G17" s="1" t="s">
        <v>1036</v>
      </c>
      <c r="H17" s="1">
        <v>183</v>
      </c>
      <c r="I17" s="1" t="s">
        <v>1041</v>
      </c>
      <c r="J17" s="1">
        <f t="shared" si="0"/>
        <v>0</v>
      </c>
      <c r="K17" s="12" t="str">
        <f t="shared" si="1"/>
        <v/>
      </c>
    </row>
    <row r="18" spans="1:11" x14ac:dyDescent="0.3">
      <c r="A18" s="2">
        <v>1816</v>
      </c>
      <c r="B18" s="1">
        <v>6</v>
      </c>
      <c r="C18" s="10">
        <v>45551</v>
      </c>
      <c r="D18" s="10">
        <v>45566</v>
      </c>
      <c r="E18" s="1">
        <v>15</v>
      </c>
      <c r="F18" s="1" t="s">
        <v>1027</v>
      </c>
      <c r="G18" s="1" t="s">
        <v>1040</v>
      </c>
      <c r="H18" s="1">
        <v>25</v>
      </c>
      <c r="I18" s="1" t="s">
        <v>1042</v>
      </c>
      <c r="J18" s="1">
        <f t="shared" si="0"/>
        <v>0</v>
      </c>
      <c r="K18" s="12" t="str">
        <f t="shared" si="1"/>
        <v/>
      </c>
    </row>
    <row r="19" spans="1:11" x14ac:dyDescent="0.3">
      <c r="A19" s="2">
        <v>1705</v>
      </c>
      <c r="B19" s="1">
        <v>7</v>
      </c>
      <c r="C19" s="10">
        <v>44726</v>
      </c>
      <c r="D19" s="10">
        <v>44738</v>
      </c>
      <c r="E19" s="1">
        <v>12</v>
      </c>
      <c r="F19" s="1" t="s">
        <v>1028</v>
      </c>
      <c r="G19" s="1" t="s">
        <v>1040</v>
      </c>
      <c r="H19" s="1">
        <v>85</v>
      </c>
      <c r="I19" s="1" t="s">
        <v>1043</v>
      </c>
      <c r="J19" s="1">
        <f t="shared" si="0"/>
        <v>0</v>
      </c>
      <c r="K19" s="12" t="str">
        <f t="shared" si="1"/>
        <v/>
      </c>
    </row>
    <row r="20" spans="1:11" x14ac:dyDescent="0.3">
      <c r="A20" s="2">
        <v>171</v>
      </c>
      <c r="B20" s="1">
        <v>7</v>
      </c>
      <c r="C20" s="10">
        <v>44988</v>
      </c>
      <c r="D20" s="10">
        <v>44993</v>
      </c>
      <c r="E20" s="1">
        <v>5</v>
      </c>
      <c r="F20" s="1" t="s">
        <v>1025</v>
      </c>
      <c r="G20" s="1" t="s">
        <v>1038</v>
      </c>
      <c r="H20" s="1">
        <v>123</v>
      </c>
      <c r="I20" s="1" t="s">
        <v>1044</v>
      </c>
      <c r="J20" s="1">
        <f t="shared" si="0"/>
        <v>0</v>
      </c>
      <c r="K20" s="12" t="str">
        <f t="shared" si="1"/>
        <v/>
      </c>
    </row>
    <row r="21" spans="1:11" x14ac:dyDescent="0.3">
      <c r="A21" s="2">
        <v>1522</v>
      </c>
      <c r="B21" s="1">
        <v>8</v>
      </c>
      <c r="C21" s="10">
        <v>44737</v>
      </c>
      <c r="D21" s="10">
        <v>44742</v>
      </c>
      <c r="E21" s="1">
        <v>5</v>
      </c>
      <c r="F21" s="1" t="s">
        <v>1023</v>
      </c>
      <c r="G21" s="1" t="s">
        <v>1036</v>
      </c>
      <c r="H21" s="1">
        <v>3</v>
      </c>
      <c r="I21" s="1" t="s">
        <v>1043</v>
      </c>
      <c r="J21" s="1">
        <f t="shared" si="0"/>
        <v>0</v>
      </c>
      <c r="K21" s="12" t="str">
        <f t="shared" si="1"/>
        <v/>
      </c>
    </row>
    <row r="22" spans="1:11" x14ac:dyDescent="0.3">
      <c r="A22" s="2">
        <v>1176</v>
      </c>
      <c r="B22" s="1">
        <v>8</v>
      </c>
      <c r="C22" s="10">
        <v>45232</v>
      </c>
      <c r="D22" s="10">
        <v>45233</v>
      </c>
      <c r="E22" s="1">
        <v>1</v>
      </c>
      <c r="F22" s="1" t="s">
        <v>1026</v>
      </c>
      <c r="G22" s="1" t="s">
        <v>1039</v>
      </c>
      <c r="H22" s="1">
        <v>16</v>
      </c>
      <c r="I22" s="1" t="s">
        <v>1043</v>
      </c>
      <c r="J22" s="1">
        <f t="shared" si="0"/>
        <v>0</v>
      </c>
      <c r="K22" s="12" t="str">
        <f t="shared" si="1"/>
        <v/>
      </c>
    </row>
    <row r="23" spans="1:11" x14ac:dyDescent="0.3">
      <c r="A23" s="2">
        <v>2563</v>
      </c>
      <c r="B23" s="1">
        <v>8</v>
      </c>
      <c r="C23" s="10">
        <v>45274</v>
      </c>
      <c r="D23" s="10">
        <v>45281</v>
      </c>
      <c r="E23" s="1">
        <v>7</v>
      </c>
      <c r="F23" s="1" t="s">
        <v>1028</v>
      </c>
      <c r="G23" s="1" t="s">
        <v>1040</v>
      </c>
      <c r="H23" s="1">
        <v>43</v>
      </c>
      <c r="I23" s="1" t="s">
        <v>1044</v>
      </c>
      <c r="J23" s="1">
        <f t="shared" si="0"/>
        <v>0</v>
      </c>
      <c r="K23" s="12" t="str">
        <f t="shared" si="1"/>
        <v/>
      </c>
    </row>
    <row r="24" spans="1:11" x14ac:dyDescent="0.3">
      <c r="A24" s="2">
        <v>396</v>
      </c>
      <c r="B24" s="1">
        <v>8</v>
      </c>
      <c r="C24" s="10">
        <v>45323</v>
      </c>
      <c r="D24" s="10">
        <v>45325</v>
      </c>
      <c r="E24" s="1">
        <v>2</v>
      </c>
      <c r="F24" s="1" t="s">
        <v>1022</v>
      </c>
      <c r="G24" s="1" t="s">
        <v>1035</v>
      </c>
      <c r="H24" s="1">
        <v>165</v>
      </c>
      <c r="I24" s="1" t="s">
        <v>1043</v>
      </c>
      <c r="J24" s="1">
        <f t="shared" si="0"/>
        <v>0</v>
      </c>
      <c r="K24" s="12" t="str">
        <f t="shared" si="1"/>
        <v/>
      </c>
    </row>
    <row r="25" spans="1:11" x14ac:dyDescent="0.3">
      <c r="A25" s="2">
        <v>2198</v>
      </c>
      <c r="B25" s="1">
        <v>8</v>
      </c>
      <c r="C25" s="10">
        <v>45405</v>
      </c>
      <c r="D25" s="10">
        <v>45413</v>
      </c>
      <c r="E25" s="1">
        <v>8</v>
      </c>
      <c r="F25" s="1" t="s">
        <v>1031</v>
      </c>
      <c r="G25" s="1" t="s">
        <v>1036</v>
      </c>
      <c r="H25" s="1">
        <v>78</v>
      </c>
      <c r="I25" s="1" t="s">
        <v>1044</v>
      </c>
      <c r="J25" s="1">
        <f t="shared" si="0"/>
        <v>0</v>
      </c>
      <c r="K25" s="12" t="str">
        <f t="shared" si="1"/>
        <v/>
      </c>
    </row>
    <row r="26" spans="1:11" x14ac:dyDescent="0.3">
      <c r="A26" s="2">
        <v>2591</v>
      </c>
      <c r="B26" s="1">
        <v>9</v>
      </c>
      <c r="C26" s="10">
        <v>45100</v>
      </c>
      <c r="D26" s="10">
        <v>45107</v>
      </c>
      <c r="E26" s="1">
        <v>7</v>
      </c>
      <c r="F26" s="1" t="s">
        <v>1025</v>
      </c>
      <c r="G26" s="1" t="s">
        <v>1038</v>
      </c>
      <c r="H26" s="1">
        <v>175</v>
      </c>
      <c r="I26" s="1" t="s">
        <v>1043</v>
      </c>
      <c r="J26" s="1">
        <f t="shared" si="0"/>
        <v>0</v>
      </c>
      <c r="K26" s="12" t="str">
        <f t="shared" si="1"/>
        <v/>
      </c>
    </row>
    <row r="27" spans="1:11" x14ac:dyDescent="0.3">
      <c r="A27" s="2">
        <v>340</v>
      </c>
      <c r="B27" s="1">
        <v>10</v>
      </c>
      <c r="C27" s="10">
        <v>44678</v>
      </c>
      <c r="D27" s="10">
        <v>44683</v>
      </c>
      <c r="E27" s="1">
        <v>5</v>
      </c>
      <c r="F27" s="1" t="s">
        <v>1024</v>
      </c>
      <c r="G27" s="1" t="s">
        <v>1037</v>
      </c>
      <c r="H27" s="1">
        <v>121</v>
      </c>
      <c r="I27" s="1" t="s">
        <v>1042</v>
      </c>
      <c r="J27" s="1">
        <f t="shared" si="0"/>
        <v>0</v>
      </c>
      <c r="K27" s="12" t="str">
        <f t="shared" si="1"/>
        <v/>
      </c>
    </row>
    <row r="28" spans="1:11" x14ac:dyDescent="0.3">
      <c r="A28" s="2">
        <v>277</v>
      </c>
      <c r="B28" s="1">
        <v>10</v>
      </c>
      <c r="C28" s="10">
        <v>44812</v>
      </c>
      <c r="D28" s="10">
        <v>44817</v>
      </c>
      <c r="E28" s="1">
        <v>5</v>
      </c>
      <c r="F28" s="1" t="s">
        <v>1027</v>
      </c>
      <c r="G28" s="1" t="s">
        <v>1040</v>
      </c>
      <c r="H28" s="1">
        <v>172</v>
      </c>
      <c r="I28" s="1" t="s">
        <v>1043</v>
      </c>
      <c r="J28" s="1">
        <f t="shared" si="0"/>
        <v>0</v>
      </c>
      <c r="K28" s="12" t="str">
        <f t="shared" si="1"/>
        <v/>
      </c>
    </row>
    <row r="29" spans="1:11" x14ac:dyDescent="0.3">
      <c r="A29" s="2">
        <v>716</v>
      </c>
      <c r="B29" s="1">
        <v>10</v>
      </c>
      <c r="C29" s="10">
        <v>44891</v>
      </c>
      <c r="D29" s="10">
        <v>44902</v>
      </c>
      <c r="E29" s="1">
        <v>11</v>
      </c>
      <c r="F29" s="1" t="s">
        <v>1023</v>
      </c>
      <c r="G29" s="1" t="s">
        <v>1036</v>
      </c>
      <c r="H29" s="1">
        <v>102</v>
      </c>
      <c r="I29" s="1" t="s">
        <v>1043</v>
      </c>
      <c r="J29" s="1">
        <f t="shared" si="0"/>
        <v>0</v>
      </c>
      <c r="K29" s="12" t="str">
        <f t="shared" si="1"/>
        <v/>
      </c>
    </row>
    <row r="30" spans="1:11" x14ac:dyDescent="0.3">
      <c r="A30" s="2">
        <v>1504</v>
      </c>
      <c r="B30" s="1">
        <v>10</v>
      </c>
      <c r="C30" s="10">
        <v>45383</v>
      </c>
      <c r="D30" s="10">
        <v>45386</v>
      </c>
      <c r="E30" s="1">
        <v>3</v>
      </c>
      <c r="F30" s="1" t="s">
        <v>1030</v>
      </c>
      <c r="G30" s="1" t="s">
        <v>1038</v>
      </c>
      <c r="H30" s="1">
        <v>98</v>
      </c>
      <c r="I30" s="1" t="s">
        <v>1043</v>
      </c>
      <c r="J30" s="1">
        <f t="shared" si="0"/>
        <v>0</v>
      </c>
      <c r="K30" s="12" t="str">
        <f t="shared" si="1"/>
        <v/>
      </c>
    </row>
    <row r="31" spans="1:11" x14ac:dyDescent="0.3">
      <c r="A31" s="2">
        <v>2572</v>
      </c>
      <c r="B31" s="1">
        <v>13</v>
      </c>
      <c r="C31" s="10">
        <v>44859</v>
      </c>
      <c r="D31" s="10">
        <v>44860</v>
      </c>
      <c r="E31" s="1">
        <v>1</v>
      </c>
      <c r="F31" s="1" t="s">
        <v>1034</v>
      </c>
      <c r="G31" s="1" t="s">
        <v>1035</v>
      </c>
      <c r="H31" s="1">
        <v>151</v>
      </c>
      <c r="I31" s="1" t="s">
        <v>1043</v>
      </c>
      <c r="J31" s="1">
        <f t="shared" si="0"/>
        <v>0</v>
      </c>
      <c r="K31" s="12" t="str">
        <f t="shared" si="1"/>
        <v/>
      </c>
    </row>
    <row r="32" spans="1:11" x14ac:dyDescent="0.3">
      <c r="A32" s="2">
        <v>1844</v>
      </c>
      <c r="B32" s="1">
        <v>13</v>
      </c>
      <c r="C32" s="10">
        <v>45010</v>
      </c>
      <c r="D32" s="10">
        <v>45011</v>
      </c>
      <c r="E32" s="1">
        <v>1</v>
      </c>
      <c r="F32" s="1" t="s">
        <v>1022</v>
      </c>
      <c r="G32" s="1" t="s">
        <v>1035</v>
      </c>
      <c r="H32" s="1">
        <v>188</v>
      </c>
      <c r="I32" s="1" t="s">
        <v>1044</v>
      </c>
      <c r="J32" s="1">
        <f t="shared" si="0"/>
        <v>0</v>
      </c>
      <c r="K32" s="12" t="str">
        <f t="shared" si="1"/>
        <v/>
      </c>
    </row>
    <row r="33" spans="1:11" x14ac:dyDescent="0.3">
      <c r="A33" s="2">
        <v>1682</v>
      </c>
      <c r="B33" s="1">
        <v>13</v>
      </c>
      <c r="C33" s="10">
        <v>45142</v>
      </c>
      <c r="D33" s="10">
        <v>45147</v>
      </c>
      <c r="E33" s="1">
        <v>5</v>
      </c>
      <c r="F33" s="1" t="s">
        <v>1027</v>
      </c>
      <c r="G33" s="1" t="s">
        <v>1040</v>
      </c>
      <c r="H33" s="1">
        <v>112</v>
      </c>
      <c r="I33" s="1" t="s">
        <v>1043</v>
      </c>
      <c r="J33" s="1">
        <f t="shared" si="0"/>
        <v>0</v>
      </c>
      <c r="K33" s="12" t="str">
        <f t="shared" si="1"/>
        <v/>
      </c>
    </row>
    <row r="34" spans="1:11" x14ac:dyDescent="0.3">
      <c r="A34" s="2">
        <v>430</v>
      </c>
      <c r="B34" s="1">
        <v>13</v>
      </c>
      <c r="C34" s="10">
        <v>45203</v>
      </c>
      <c r="D34" s="10">
        <v>45212</v>
      </c>
      <c r="E34" s="1">
        <v>9</v>
      </c>
      <c r="F34" s="1" t="s">
        <v>1028</v>
      </c>
      <c r="G34" s="1" t="s">
        <v>1040</v>
      </c>
      <c r="H34" s="1">
        <v>97</v>
      </c>
      <c r="I34" s="1" t="s">
        <v>1044</v>
      </c>
      <c r="J34" s="1">
        <f t="shared" si="0"/>
        <v>0</v>
      </c>
      <c r="K34" s="12" t="str">
        <f t="shared" si="1"/>
        <v/>
      </c>
    </row>
    <row r="35" spans="1:11" x14ac:dyDescent="0.3">
      <c r="A35" s="2">
        <v>1406</v>
      </c>
      <c r="B35" s="1">
        <v>13</v>
      </c>
      <c r="C35" s="10">
        <v>45413</v>
      </c>
      <c r="D35" s="10">
        <v>45422</v>
      </c>
      <c r="E35" s="1">
        <v>9</v>
      </c>
      <c r="F35" s="1" t="s">
        <v>1031</v>
      </c>
      <c r="G35" s="1" t="s">
        <v>1036</v>
      </c>
      <c r="H35" s="1">
        <v>10</v>
      </c>
      <c r="I35" s="1" t="s">
        <v>1042</v>
      </c>
      <c r="J35" s="1">
        <f t="shared" si="0"/>
        <v>0</v>
      </c>
      <c r="K35" s="12" t="str">
        <f t="shared" si="1"/>
        <v/>
      </c>
    </row>
    <row r="36" spans="1:11" x14ac:dyDescent="0.3">
      <c r="A36" s="2">
        <v>724</v>
      </c>
      <c r="B36" s="1">
        <v>14</v>
      </c>
      <c r="C36" s="10">
        <v>44722</v>
      </c>
      <c r="D36" s="10">
        <v>44725</v>
      </c>
      <c r="E36" s="1">
        <v>3</v>
      </c>
      <c r="F36" s="1" t="s">
        <v>1022</v>
      </c>
      <c r="G36" s="1" t="s">
        <v>1035</v>
      </c>
      <c r="H36" s="1">
        <v>21</v>
      </c>
      <c r="I36" s="1" t="s">
        <v>1041</v>
      </c>
      <c r="J36" s="1">
        <f t="shared" si="0"/>
        <v>0</v>
      </c>
      <c r="K36" s="12" t="str">
        <f t="shared" si="1"/>
        <v/>
      </c>
    </row>
    <row r="37" spans="1:11" x14ac:dyDescent="0.3">
      <c r="A37" s="2">
        <v>1067</v>
      </c>
      <c r="B37" s="1">
        <v>14</v>
      </c>
      <c r="C37" s="10">
        <v>45198</v>
      </c>
      <c r="D37" s="10">
        <v>45204</v>
      </c>
      <c r="E37" s="1">
        <v>6</v>
      </c>
      <c r="F37" s="1" t="s">
        <v>1033</v>
      </c>
      <c r="G37" s="1" t="s">
        <v>1038</v>
      </c>
      <c r="H37" s="1">
        <v>113</v>
      </c>
      <c r="I37" s="1" t="s">
        <v>1043</v>
      </c>
      <c r="J37" s="1">
        <f t="shared" si="0"/>
        <v>0</v>
      </c>
      <c r="K37" s="12" t="str">
        <f t="shared" si="1"/>
        <v/>
      </c>
    </row>
    <row r="38" spans="1:11" x14ac:dyDescent="0.3">
      <c r="A38" s="2">
        <v>1447</v>
      </c>
      <c r="B38" s="1">
        <v>15</v>
      </c>
      <c r="C38" s="10">
        <v>44645</v>
      </c>
      <c r="D38" s="10">
        <v>44651</v>
      </c>
      <c r="E38" s="1">
        <v>6</v>
      </c>
      <c r="F38" s="1" t="s">
        <v>1027</v>
      </c>
      <c r="G38" s="1" t="s">
        <v>1040</v>
      </c>
      <c r="H38" s="1">
        <v>153</v>
      </c>
      <c r="I38" s="1" t="s">
        <v>1041</v>
      </c>
      <c r="J38" s="1">
        <f t="shared" si="0"/>
        <v>0</v>
      </c>
      <c r="K38" s="12" t="str">
        <f t="shared" si="1"/>
        <v/>
      </c>
    </row>
    <row r="39" spans="1:11" x14ac:dyDescent="0.3">
      <c r="A39" s="2">
        <v>1057</v>
      </c>
      <c r="B39" s="1">
        <v>15</v>
      </c>
      <c r="C39" s="10">
        <v>44761</v>
      </c>
      <c r="D39" s="10">
        <v>44764</v>
      </c>
      <c r="E39" s="1">
        <v>3</v>
      </c>
      <c r="F39" s="1" t="s">
        <v>1030</v>
      </c>
      <c r="G39" s="1" t="s">
        <v>1038</v>
      </c>
      <c r="H39" s="1">
        <v>121</v>
      </c>
      <c r="I39" s="1" t="s">
        <v>1041</v>
      </c>
      <c r="J39" s="1">
        <f t="shared" si="0"/>
        <v>1</v>
      </c>
      <c r="K39" s="12">
        <f t="shared" si="1"/>
        <v>44787</v>
      </c>
    </row>
    <row r="40" spans="1:11" x14ac:dyDescent="0.3">
      <c r="A40" s="2">
        <v>1054</v>
      </c>
      <c r="B40" s="1">
        <v>15</v>
      </c>
      <c r="C40" s="10">
        <v>44787</v>
      </c>
      <c r="D40" s="10">
        <v>44792</v>
      </c>
      <c r="E40" s="1">
        <v>5</v>
      </c>
      <c r="F40" s="1" t="s">
        <v>1029</v>
      </c>
      <c r="G40" s="1" t="s">
        <v>1037</v>
      </c>
      <c r="H40" s="1">
        <v>77</v>
      </c>
      <c r="I40" s="1" t="s">
        <v>1042</v>
      </c>
      <c r="J40" s="1">
        <f t="shared" si="0"/>
        <v>0</v>
      </c>
      <c r="K40" s="12" t="str">
        <f t="shared" si="1"/>
        <v/>
      </c>
    </row>
    <row r="41" spans="1:11" x14ac:dyDescent="0.3">
      <c r="A41" s="2">
        <v>2565</v>
      </c>
      <c r="B41" s="1">
        <v>15</v>
      </c>
      <c r="C41" s="10">
        <v>44828</v>
      </c>
      <c r="D41" s="10">
        <v>44832</v>
      </c>
      <c r="E41" s="1">
        <v>4</v>
      </c>
      <c r="F41" s="1" t="s">
        <v>1033</v>
      </c>
      <c r="G41" s="1" t="s">
        <v>1038</v>
      </c>
      <c r="H41" s="1">
        <v>109</v>
      </c>
      <c r="I41" s="1" t="s">
        <v>1042</v>
      </c>
      <c r="J41" s="1">
        <f t="shared" si="0"/>
        <v>0</v>
      </c>
      <c r="K41" s="12" t="str">
        <f t="shared" si="1"/>
        <v/>
      </c>
    </row>
    <row r="42" spans="1:11" x14ac:dyDescent="0.3">
      <c r="A42" s="2">
        <v>628</v>
      </c>
      <c r="B42" s="1">
        <v>15</v>
      </c>
      <c r="C42" s="10">
        <v>45050</v>
      </c>
      <c r="D42" s="10">
        <v>45053</v>
      </c>
      <c r="E42" s="1">
        <v>3</v>
      </c>
      <c r="F42" s="1" t="s">
        <v>1033</v>
      </c>
      <c r="G42" s="1" t="s">
        <v>1038</v>
      </c>
      <c r="H42" s="1">
        <v>35</v>
      </c>
      <c r="I42" s="1" t="s">
        <v>1044</v>
      </c>
      <c r="J42" s="1">
        <f t="shared" si="0"/>
        <v>0</v>
      </c>
      <c r="K42" s="12" t="str">
        <f t="shared" si="1"/>
        <v/>
      </c>
    </row>
    <row r="43" spans="1:11" x14ac:dyDescent="0.3">
      <c r="A43" s="2">
        <v>1346</v>
      </c>
      <c r="B43" s="1">
        <v>15</v>
      </c>
      <c r="C43" s="10">
        <v>45609</v>
      </c>
      <c r="D43" s="10">
        <v>45616</v>
      </c>
      <c r="E43" s="1">
        <v>7</v>
      </c>
      <c r="F43" s="1" t="s">
        <v>1023</v>
      </c>
      <c r="G43" s="1" t="s">
        <v>1036</v>
      </c>
      <c r="H43" s="1">
        <v>154</v>
      </c>
      <c r="I43" s="1" t="s">
        <v>1041</v>
      </c>
      <c r="J43" s="1">
        <f t="shared" si="0"/>
        <v>0</v>
      </c>
      <c r="K43" s="12" t="str">
        <f t="shared" si="1"/>
        <v/>
      </c>
    </row>
    <row r="44" spans="1:11" x14ac:dyDescent="0.3">
      <c r="A44" s="2">
        <v>1724</v>
      </c>
      <c r="B44" s="1">
        <v>16</v>
      </c>
      <c r="C44" s="10">
        <v>44601</v>
      </c>
      <c r="D44" s="10">
        <v>44604</v>
      </c>
      <c r="E44" s="1">
        <v>3</v>
      </c>
      <c r="F44" s="1" t="s">
        <v>1029</v>
      </c>
      <c r="G44" s="1" t="s">
        <v>1037</v>
      </c>
      <c r="H44" s="1">
        <v>84</v>
      </c>
      <c r="I44" s="1" t="s">
        <v>1042</v>
      </c>
      <c r="J44" s="1">
        <f t="shared" si="0"/>
        <v>0</v>
      </c>
      <c r="K44" s="12" t="str">
        <f t="shared" si="1"/>
        <v/>
      </c>
    </row>
    <row r="45" spans="1:11" x14ac:dyDescent="0.3">
      <c r="A45" s="2">
        <v>2982</v>
      </c>
      <c r="B45" s="1">
        <v>16</v>
      </c>
      <c r="C45" s="10">
        <v>45130</v>
      </c>
      <c r="D45" s="10">
        <v>45132</v>
      </c>
      <c r="E45" s="1">
        <v>2</v>
      </c>
      <c r="F45" s="1" t="s">
        <v>1029</v>
      </c>
      <c r="G45" s="1" t="s">
        <v>1037</v>
      </c>
      <c r="H45" s="1">
        <v>156</v>
      </c>
      <c r="I45" s="1" t="s">
        <v>1041</v>
      </c>
      <c r="J45" s="1">
        <f t="shared" si="0"/>
        <v>0</v>
      </c>
      <c r="K45" s="12" t="str">
        <f t="shared" si="1"/>
        <v/>
      </c>
    </row>
    <row r="46" spans="1:11" x14ac:dyDescent="0.3">
      <c r="A46" s="2">
        <v>1702</v>
      </c>
      <c r="B46" s="1">
        <v>16</v>
      </c>
      <c r="C46" s="10">
        <v>45362</v>
      </c>
      <c r="D46" s="10">
        <v>45369</v>
      </c>
      <c r="E46" s="1">
        <v>7</v>
      </c>
      <c r="F46" s="1" t="s">
        <v>1030</v>
      </c>
      <c r="G46" s="1" t="s">
        <v>1038</v>
      </c>
      <c r="H46" s="1">
        <v>36</v>
      </c>
      <c r="I46" s="1" t="s">
        <v>1042</v>
      </c>
      <c r="J46" s="1">
        <f t="shared" si="0"/>
        <v>1</v>
      </c>
      <c r="K46" s="12">
        <f t="shared" si="1"/>
        <v>45390</v>
      </c>
    </row>
    <row r="47" spans="1:11" x14ac:dyDescent="0.3">
      <c r="A47" s="2">
        <v>2172</v>
      </c>
      <c r="B47" s="1">
        <v>16</v>
      </c>
      <c r="C47" s="10">
        <v>45390</v>
      </c>
      <c r="D47" s="10">
        <v>45392</v>
      </c>
      <c r="E47" s="1">
        <v>2</v>
      </c>
      <c r="F47" s="1" t="s">
        <v>1029</v>
      </c>
      <c r="G47" s="1" t="s">
        <v>1037</v>
      </c>
      <c r="H47" s="1">
        <v>197</v>
      </c>
      <c r="I47" s="1" t="s">
        <v>1041</v>
      </c>
      <c r="J47" s="1">
        <f t="shared" si="0"/>
        <v>1</v>
      </c>
      <c r="K47" s="12">
        <f t="shared" si="1"/>
        <v>45396</v>
      </c>
    </row>
    <row r="48" spans="1:11" x14ac:dyDescent="0.3">
      <c r="A48" s="2">
        <v>432</v>
      </c>
      <c r="B48" s="1">
        <v>16</v>
      </c>
      <c r="C48" s="10">
        <v>45396</v>
      </c>
      <c r="D48" s="10">
        <v>45398</v>
      </c>
      <c r="E48" s="1">
        <v>2</v>
      </c>
      <c r="F48" s="1" t="s">
        <v>1034</v>
      </c>
      <c r="G48" s="1" t="s">
        <v>1035</v>
      </c>
      <c r="H48" s="1">
        <v>4</v>
      </c>
      <c r="I48" s="1" t="s">
        <v>1043</v>
      </c>
      <c r="J48" s="1">
        <f t="shared" si="0"/>
        <v>0</v>
      </c>
      <c r="K48" s="12" t="str">
        <f t="shared" si="1"/>
        <v/>
      </c>
    </row>
    <row r="49" spans="1:11" x14ac:dyDescent="0.3">
      <c r="A49" s="2">
        <v>19</v>
      </c>
      <c r="B49" s="1">
        <v>18</v>
      </c>
      <c r="C49" s="10">
        <v>44574</v>
      </c>
      <c r="D49" s="10">
        <v>44580</v>
      </c>
      <c r="E49" s="1">
        <v>6</v>
      </c>
      <c r="F49" s="1" t="s">
        <v>1027</v>
      </c>
      <c r="G49" s="1" t="s">
        <v>1040</v>
      </c>
      <c r="H49" s="1">
        <v>129</v>
      </c>
      <c r="I49" s="1" t="s">
        <v>1043</v>
      </c>
      <c r="J49" s="1">
        <f t="shared" si="0"/>
        <v>0</v>
      </c>
      <c r="K49" s="12" t="str">
        <f t="shared" si="1"/>
        <v/>
      </c>
    </row>
    <row r="50" spans="1:11" x14ac:dyDescent="0.3">
      <c r="A50" s="2">
        <v>1795</v>
      </c>
      <c r="B50" s="1">
        <v>18</v>
      </c>
      <c r="C50" s="10">
        <v>44882</v>
      </c>
      <c r="D50" s="10">
        <v>44889</v>
      </c>
      <c r="E50" s="1">
        <v>7</v>
      </c>
      <c r="F50" s="1" t="s">
        <v>1034</v>
      </c>
      <c r="G50" s="1" t="s">
        <v>1035</v>
      </c>
      <c r="H50" s="1">
        <v>193</v>
      </c>
      <c r="I50" s="1" t="s">
        <v>1042</v>
      </c>
      <c r="J50" s="1">
        <f t="shared" si="0"/>
        <v>0</v>
      </c>
      <c r="K50" s="12" t="str">
        <f t="shared" si="1"/>
        <v/>
      </c>
    </row>
    <row r="51" spans="1:11" x14ac:dyDescent="0.3">
      <c r="A51" s="2">
        <v>698</v>
      </c>
      <c r="B51" s="1">
        <v>19</v>
      </c>
      <c r="C51" s="10">
        <v>44829</v>
      </c>
      <c r="D51" s="10">
        <v>44833</v>
      </c>
      <c r="E51" s="1">
        <v>4</v>
      </c>
      <c r="F51" s="1" t="s">
        <v>1029</v>
      </c>
      <c r="G51" s="1" t="s">
        <v>1037</v>
      </c>
      <c r="H51" s="1">
        <v>153</v>
      </c>
      <c r="I51" s="1" t="s">
        <v>1042</v>
      </c>
      <c r="J51" s="1">
        <f t="shared" si="0"/>
        <v>0</v>
      </c>
      <c r="K51" s="12" t="str">
        <f t="shared" si="1"/>
        <v/>
      </c>
    </row>
    <row r="52" spans="1:11" x14ac:dyDescent="0.3">
      <c r="A52" s="2">
        <v>2830</v>
      </c>
      <c r="B52" s="1">
        <v>19</v>
      </c>
      <c r="C52" s="10">
        <v>45476</v>
      </c>
      <c r="D52" s="10">
        <v>45479</v>
      </c>
      <c r="E52" s="1">
        <v>3</v>
      </c>
      <c r="F52" s="1" t="s">
        <v>1030</v>
      </c>
      <c r="G52" s="1" t="s">
        <v>1038</v>
      </c>
      <c r="H52" s="1">
        <v>58</v>
      </c>
      <c r="I52" s="1" t="s">
        <v>1044</v>
      </c>
      <c r="J52" s="1">
        <f t="shared" si="0"/>
        <v>0</v>
      </c>
      <c r="K52" s="12" t="str">
        <f t="shared" si="1"/>
        <v/>
      </c>
    </row>
    <row r="53" spans="1:11" x14ac:dyDescent="0.3">
      <c r="A53" s="2">
        <v>968</v>
      </c>
      <c r="B53" s="1">
        <v>19</v>
      </c>
      <c r="C53" s="10">
        <v>45574</v>
      </c>
      <c r="D53" s="10">
        <v>45576</v>
      </c>
      <c r="E53" s="1">
        <v>2</v>
      </c>
      <c r="F53" s="1" t="s">
        <v>1024</v>
      </c>
      <c r="G53" s="1" t="s">
        <v>1037</v>
      </c>
      <c r="H53" s="1">
        <v>121</v>
      </c>
      <c r="I53" s="1" t="s">
        <v>1043</v>
      </c>
      <c r="J53" s="1">
        <f t="shared" si="0"/>
        <v>1</v>
      </c>
      <c r="K53" s="12">
        <f t="shared" si="1"/>
        <v>45589</v>
      </c>
    </row>
    <row r="54" spans="1:11" x14ac:dyDescent="0.3">
      <c r="A54" s="2">
        <v>426</v>
      </c>
      <c r="B54" s="1">
        <v>19</v>
      </c>
      <c r="C54" s="10">
        <v>45589</v>
      </c>
      <c r="D54" s="10">
        <v>45590</v>
      </c>
      <c r="E54" s="1">
        <v>1</v>
      </c>
      <c r="F54" s="1" t="s">
        <v>1034</v>
      </c>
      <c r="G54" s="1" t="s">
        <v>1035</v>
      </c>
      <c r="H54" s="1">
        <v>179</v>
      </c>
      <c r="I54" s="1" t="s">
        <v>1044</v>
      </c>
      <c r="J54" s="1">
        <f t="shared" si="0"/>
        <v>0</v>
      </c>
      <c r="K54" s="12" t="str">
        <f t="shared" si="1"/>
        <v/>
      </c>
    </row>
    <row r="55" spans="1:11" x14ac:dyDescent="0.3">
      <c r="A55" s="2">
        <v>707</v>
      </c>
      <c r="B55" s="1">
        <v>20</v>
      </c>
      <c r="C55" s="10">
        <v>44622</v>
      </c>
      <c r="D55" s="10">
        <v>44627</v>
      </c>
      <c r="E55" s="1">
        <v>5</v>
      </c>
      <c r="F55" s="1" t="s">
        <v>1025</v>
      </c>
      <c r="G55" s="1" t="s">
        <v>1038</v>
      </c>
      <c r="H55" s="1">
        <v>75</v>
      </c>
      <c r="I55" s="1" t="s">
        <v>1043</v>
      </c>
      <c r="J55" s="1">
        <f t="shared" si="0"/>
        <v>1</v>
      </c>
      <c r="K55" s="12">
        <f t="shared" si="1"/>
        <v>44643</v>
      </c>
    </row>
    <row r="56" spans="1:11" x14ac:dyDescent="0.3">
      <c r="A56" s="2">
        <v>1886</v>
      </c>
      <c r="B56" s="1">
        <v>20</v>
      </c>
      <c r="C56" s="10">
        <v>44643</v>
      </c>
      <c r="D56" s="10">
        <v>44648</v>
      </c>
      <c r="E56" s="1">
        <v>5</v>
      </c>
      <c r="F56" s="1" t="s">
        <v>1034</v>
      </c>
      <c r="G56" s="1" t="s">
        <v>1035</v>
      </c>
      <c r="H56" s="1">
        <v>17</v>
      </c>
      <c r="I56" s="1" t="s">
        <v>1043</v>
      </c>
      <c r="J56" s="1">
        <f t="shared" si="0"/>
        <v>0</v>
      </c>
      <c r="K56" s="12" t="str">
        <f t="shared" si="1"/>
        <v/>
      </c>
    </row>
    <row r="57" spans="1:11" x14ac:dyDescent="0.3">
      <c r="A57" s="2">
        <v>743</v>
      </c>
      <c r="B57" s="1">
        <v>20</v>
      </c>
      <c r="C57" s="10">
        <v>44848</v>
      </c>
      <c r="D57" s="10">
        <v>44855</v>
      </c>
      <c r="E57" s="1">
        <v>7</v>
      </c>
      <c r="F57" s="1" t="s">
        <v>1025</v>
      </c>
      <c r="G57" s="1" t="s">
        <v>1038</v>
      </c>
      <c r="H57" s="1">
        <v>162</v>
      </c>
      <c r="I57" s="1" t="s">
        <v>1044</v>
      </c>
      <c r="J57" s="1">
        <f t="shared" si="0"/>
        <v>0</v>
      </c>
      <c r="K57" s="12" t="str">
        <f t="shared" si="1"/>
        <v/>
      </c>
    </row>
    <row r="58" spans="1:11" x14ac:dyDescent="0.3">
      <c r="A58" s="2">
        <v>2704</v>
      </c>
      <c r="B58" s="1">
        <v>20</v>
      </c>
      <c r="C58" s="10">
        <v>45281</v>
      </c>
      <c r="D58" s="10">
        <v>45282</v>
      </c>
      <c r="E58" s="1">
        <v>1</v>
      </c>
      <c r="F58" s="1" t="s">
        <v>1032</v>
      </c>
      <c r="G58" s="1" t="s">
        <v>1039</v>
      </c>
      <c r="H58" s="1">
        <v>133</v>
      </c>
      <c r="I58" s="1" t="s">
        <v>1044</v>
      </c>
      <c r="J58" s="1">
        <f t="shared" si="0"/>
        <v>0</v>
      </c>
      <c r="K58" s="12" t="str">
        <f t="shared" si="1"/>
        <v/>
      </c>
    </row>
    <row r="59" spans="1:11" x14ac:dyDescent="0.3">
      <c r="A59" s="2">
        <v>512</v>
      </c>
      <c r="B59" s="1">
        <v>20</v>
      </c>
      <c r="C59" s="10">
        <v>45628</v>
      </c>
      <c r="D59" s="10">
        <v>45644</v>
      </c>
      <c r="E59" s="1">
        <v>16</v>
      </c>
      <c r="F59" s="1" t="s">
        <v>1028</v>
      </c>
      <c r="G59" s="1" t="s">
        <v>1040</v>
      </c>
      <c r="H59" s="1">
        <v>138</v>
      </c>
      <c r="I59" s="1" t="s">
        <v>1043</v>
      </c>
      <c r="J59" s="1">
        <f t="shared" si="0"/>
        <v>0</v>
      </c>
      <c r="K59" s="12" t="str">
        <f t="shared" si="1"/>
        <v/>
      </c>
    </row>
    <row r="60" spans="1:11" x14ac:dyDescent="0.3">
      <c r="A60" s="2">
        <v>2372</v>
      </c>
      <c r="B60" s="1">
        <v>21</v>
      </c>
      <c r="C60" s="10">
        <v>44682</v>
      </c>
      <c r="D60" s="10">
        <v>44685</v>
      </c>
      <c r="E60" s="1">
        <v>3</v>
      </c>
      <c r="F60" s="1" t="s">
        <v>1026</v>
      </c>
      <c r="G60" s="1" t="s">
        <v>1039</v>
      </c>
      <c r="H60" s="1">
        <v>98</v>
      </c>
      <c r="I60" s="1" t="s">
        <v>1043</v>
      </c>
      <c r="J60" s="1">
        <f t="shared" si="0"/>
        <v>0</v>
      </c>
      <c r="K60" s="12" t="str">
        <f t="shared" si="1"/>
        <v/>
      </c>
    </row>
    <row r="61" spans="1:11" x14ac:dyDescent="0.3">
      <c r="A61" s="2">
        <v>2599</v>
      </c>
      <c r="B61" s="1">
        <v>21</v>
      </c>
      <c r="C61" s="10">
        <v>45283</v>
      </c>
      <c r="D61" s="10">
        <v>45292</v>
      </c>
      <c r="E61" s="1">
        <v>9</v>
      </c>
      <c r="F61" s="1" t="s">
        <v>1028</v>
      </c>
      <c r="G61" s="1" t="s">
        <v>1040</v>
      </c>
      <c r="H61" s="1">
        <v>134</v>
      </c>
      <c r="I61" s="1" t="s">
        <v>1041</v>
      </c>
      <c r="J61" s="1">
        <f t="shared" si="0"/>
        <v>0</v>
      </c>
      <c r="K61" s="12" t="str">
        <f t="shared" si="1"/>
        <v/>
      </c>
    </row>
    <row r="62" spans="1:11" x14ac:dyDescent="0.3">
      <c r="A62" s="2">
        <v>598</v>
      </c>
      <c r="B62" s="1">
        <v>21</v>
      </c>
      <c r="C62" s="10">
        <v>45415</v>
      </c>
      <c r="D62" s="10">
        <v>45427</v>
      </c>
      <c r="E62" s="1">
        <v>12</v>
      </c>
      <c r="F62" s="1" t="s">
        <v>1027</v>
      </c>
      <c r="G62" s="1" t="s">
        <v>1040</v>
      </c>
      <c r="H62" s="1">
        <v>199</v>
      </c>
      <c r="I62" s="1" t="s">
        <v>1042</v>
      </c>
      <c r="J62" s="1">
        <f t="shared" si="0"/>
        <v>0</v>
      </c>
      <c r="K62" s="12" t="str">
        <f t="shared" si="1"/>
        <v/>
      </c>
    </row>
    <row r="63" spans="1:11" x14ac:dyDescent="0.3">
      <c r="A63" s="2">
        <v>2139</v>
      </c>
      <c r="B63" s="1">
        <v>21</v>
      </c>
      <c r="C63" s="10">
        <v>45478</v>
      </c>
      <c r="D63" s="10">
        <v>45483</v>
      </c>
      <c r="E63" s="1">
        <v>5</v>
      </c>
      <c r="F63" s="1" t="s">
        <v>1025</v>
      </c>
      <c r="G63" s="1" t="s">
        <v>1038</v>
      </c>
      <c r="H63" s="1">
        <v>50</v>
      </c>
      <c r="I63" s="1" t="s">
        <v>1042</v>
      </c>
      <c r="J63" s="1">
        <f t="shared" si="0"/>
        <v>0</v>
      </c>
      <c r="K63" s="12" t="str">
        <f t="shared" si="1"/>
        <v/>
      </c>
    </row>
    <row r="64" spans="1:11" x14ac:dyDescent="0.3">
      <c r="A64" s="2">
        <v>814</v>
      </c>
      <c r="B64" s="1">
        <v>22</v>
      </c>
      <c r="C64" s="10">
        <v>44586</v>
      </c>
      <c r="D64" s="10">
        <v>44591</v>
      </c>
      <c r="E64" s="1">
        <v>5</v>
      </c>
      <c r="F64" s="1" t="s">
        <v>1024</v>
      </c>
      <c r="G64" s="1" t="s">
        <v>1037</v>
      </c>
      <c r="H64" s="1">
        <v>44</v>
      </c>
      <c r="I64" s="1" t="s">
        <v>1041</v>
      </c>
      <c r="J64" s="1">
        <f t="shared" si="0"/>
        <v>0</v>
      </c>
      <c r="K64" s="12" t="str">
        <f t="shared" si="1"/>
        <v/>
      </c>
    </row>
    <row r="65" spans="1:11" x14ac:dyDescent="0.3">
      <c r="A65" s="2">
        <v>729</v>
      </c>
      <c r="B65" s="1">
        <v>23</v>
      </c>
      <c r="C65" s="10">
        <v>44658</v>
      </c>
      <c r="D65" s="10">
        <v>44671</v>
      </c>
      <c r="E65" s="1">
        <v>13</v>
      </c>
      <c r="F65" s="1" t="s">
        <v>1027</v>
      </c>
      <c r="G65" s="1" t="s">
        <v>1040</v>
      </c>
      <c r="H65" s="1">
        <v>17</v>
      </c>
      <c r="I65" s="1" t="s">
        <v>1044</v>
      </c>
      <c r="J65" s="1">
        <f t="shared" si="0"/>
        <v>0</v>
      </c>
      <c r="K65" s="12" t="str">
        <f t="shared" si="1"/>
        <v/>
      </c>
    </row>
    <row r="66" spans="1:11" x14ac:dyDescent="0.3">
      <c r="A66" s="2">
        <v>1902</v>
      </c>
      <c r="B66" s="1">
        <v>23</v>
      </c>
      <c r="C66" s="10">
        <v>44716</v>
      </c>
      <c r="D66" s="10">
        <v>44721</v>
      </c>
      <c r="E66" s="1">
        <v>5</v>
      </c>
      <c r="F66" s="1" t="s">
        <v>1030</v>
      </c>
      <c r="G66" s="1" t="s">
        <v>1038</v>
      </c>
      <c r="H66" s="1">
        <v>3</v>
      </c>
      <c r="I66" s="1" t="s">
        <v>1041</v>
      </c>
      <c r="J66" s="1">
        <f t="shared" ref="J66:J129" si="2">IF(AND(B67=B66,C67-D66&lt;=30),1,0)</f>
        <v>0</v>
      </c>
      <c r="K66" s="12" t="str">
        <f t="shared" ref="K66:K129" si="3">IF(J66=0,"",C67)</f>
        <v/>
      </c>
    </row>
    <row r="67" spans="1:11" x14ac:dyDescent="0.3">
      <c r="A67" s="2">
        <v>614</v>
      </c>
      <c r="B67" s="1">
        <v>24</v>
      </c>
      <c r="C67" s="10">
        <v>45197</v>
      </c>
      <c r="D67" s="10">
        <v>45203</v>
      </c>
      <c r="E67" s="1">
        <v>6</v>
      </c>
      <c r="F67" s="1" t="s">
        <v>1022</v>
      </c>
      <c r="G67" s="1" t="s">
        <v>1035</v>
      </c>
      <c r="H67" s="1">
        <v>32</v>
      </c>
      <c r="I67" s="1" t="s">
        <v>1041</v>
      </c>
      <c r="J67" s="1">
        <f t="shared" si="2"/>
        <v>0</v>
      </c>
      <c r="K67" s="12" t="str">
        <f t="shared" si="3"/>
        <v/>
      </c>
    </row>
    <row r="68" spans="1:11" x14ac:dyDescent="0.3">
      <c r="A68" s="2">
        <v>1255</v>
      </c>
      <c r="B68" s="1">
        <v>25</v>
      </c>
      <c r="C68" s="10">
        <v>44988</v>
      </c>
      <c r="D68" s="10">
        <v>44996</v>
      </c>
      <c r="E68" s="1">
        <v>8</v>
      </c>
      <c r="F68" s="1" t="s">
        <v>1023</v>
      </c>
      <c r="G68" s="1" t="s">
        <v>1036</v>
      </c>
      <c r="H68" s="1">
        <v>123</v>
      </c>
      <c r="I68" s="1" t="s">
        <v>1043</v>
      </c>
      <c r="J68" s="1">
        <f t="shared" si="2"/>
        <v>0</v>
      </c>
      <c r="K68" s="12" t="str">
        <f t="shared" si="3"/>
        <v/>
      </c>
    </row>
    <row r="69" spans="1:11" x14ac:dyDescent="0.3">
      <c r="A69" s="2">
        <v>2933</v>
      </c>
      <c r="B69" s="1">
        <v>25</v>
      </c>
      <c r="C69" s="10">
        <v>45316</v>
      </c>
      <c r="D69" s="10">
        <v>45319</v>
      </c>
      <c r="E69" s="1">
        <v>3</v>
      </c>
      <c r="F69" s="1" t="s">
        <v>1029</v>
      </c>
      <c r="G69" s="1" t="s">
        <v>1037</v>
      </c>
      <c r="H69" s="1">
        <v>160</v>
      </c>
      <c r="I69" s="1" t="s">
        <v>1041</v>
      </c>
      <c r="J69" s="1">
        <f t="shared" si="2"/>
        <v>1</v>
      </c>
      <c r="K69" s="12">
        <f t="shared" si="3"/>
        <v>45347</v>
      </c>
    </row>
    <row r="70" spans="1:11" x14ac:dyDescent="0.3">
      <c r="A70" s="2">
        <v>2548</v>
      </c>
      <c r="B70" s="1">
        <v>25</v>
      </c>
      <c r="C70" s="10">
        <v>45347</v>
      </c>
      <c r="D70" s="10">
        <v>45354</v>
      </c>
      <c r="E70" s="1">
        <v>7</v>
      </c>
      <c r="F70" s="1" t="s">
        <v>1023</v>
      </c>
      <c r="G70" s="1" t="s">
        <v>1036</v>
      </c>
      <c r="H70" s="1">
        <v>64</v>
      </c>
      <c r="I70" s="1" t="s">
        <v>1044</v>
      </c>
      <c r="J70" s="1">
        <f t="shared" si="2"/>
        <v>0</v>
      </c>
      <c r="K70" s="12" t="str">
        <f t="shared" si="3"/>
        <v/>
      </c>
    </row>
    <row r="71" spans="1:11" x14ac:dyDescent="0.3">
      <c r="A71" s="2">
        <v>1874</v>
      </c>
      <c r="B71" s="1">
        <v>26</v>
      </c>
      <c r="C71" s="10">
        <v>44687</v>
      </c>
      <c r="D71" s="10">
        <v>44693</v>
      </c>
      <c r="E71" s="1">
        <v>6</v>
      </c>
      <c r="F71" s="1" t="s">
        <v>1023</v>
      </c>
      <c r="G71" s="1" t="s">
        <v>1036</v>
      </c>
      <c r="H71" s="1">
        <v>176</v>
      </c>
      <c r="I71" s="1" t="s">
        <v>1044</v>
      </c>
      <c r="J71" s="1">
        <f t="shared" si="2"/>
        <v>0</v>
      </c>
      <c r="K71" s="12" t="str">
        <f t="shared" si="3"/>
        <v/>
      </c>
    </row>
    <row r="72" spans="1:11" x14ac:dyDescent="0.3">
      <c r="A72" s="2">
        <v>2258</v>
      </c>
      <c r="B72" s="1">
        <v>26</v>
      </c>
      <c r="C72" s="10">
        <v>44755</v>
      </c>
      <c r="D72" s="10">
        <v>44765</v>
      </c>
      <c r="E72" s="1">
        <v>10</v>
      </c>
      <c r="F72" s="1" t="s">
        <v>1031</v>
      </c>
      <c r="G72" s="1" t="s">
        <v>1036</v>
      </c>
      <c r="H72" s="1">
        <v>140</v>
      </c>
      <c r="I72" s="1" t="s">
        <v>1041</v>
      </c>
      <c r="J72" s="1">
        <f t="shared" si="2"/>
        <v>0</v>
      </c>
      <c r="K72" s="12" t="str">
        <f t="shared" si="3"/>
        <v/>
      </c>
    </row>
    <row r="73" spans="1:11" x14ac:dyDescent="0.3">
      <c r="A73" s="2">
        <v>549</v>
      </c>
      <c r="B73" s="1">
        <v>26</v>
      </c>
      <c r="C73" s="10">
        <v>45617</v>
      </c>
      <c r="D73" s="10">
        <v>45622</v>
      </c>
      <c r="E73" s="1">
        <v>5</v>
      </c>
      <c r="F73" s="1" t="s">
        <v>1029</v>
      </c>
      <c r="G73" s="1" t="s">
        <v>1037</v>
      </c>
      <c r="H73" s="1">
        <v>81</v>
      </c>
      <c r="I73" s="1" t="s">
        <v>1044</v>
      </c>
      <c r="J73" s="1">
        <f t="shared" si="2"/>
        <v>0</v>
      </c>
      <c r="K73" s="12" t="str">
        <f t="shared" si="3"/>
        <v/>
      </c>
    </row>
    <row r="74" spans="1:11" x14ac:dyDescent="0.3">
      <c r="A74" s="2">
        <v>2582</v>
      </c>
      <c r="B74" s="1">
        <v>27</v>
      </c>
      <c r="C74" s="10">
        <v>44675</v>
      </c>
      <c r="D74" s="10">
        <v>44677</v>
      </c>
      <c r="E74" s="1">
        <v>2</v>
      </c>
      <c r="F74" s="1" t="s">
        <v>1034</v>
      </c>
      <c r="G74" s="1" t="s">
        <v>1035</v>
      </c>
      <c r="H74" s="1">
        <v>155</v>
      </c>
      <c r="I74" s="1" t="s">
        <v>1041</v>
      </c>
      <c r="J74" s="1">
        <f t="shared" si="2"/>
        <v>0</v>
      </c>
      <c r="K74" s="12" t="str">
        <f t="shared" si="3"/>
        <v/>
      </c>
    </row>
    <row r="75" spans="1:11" x14ac:dyDescent="0.3">
      <c r="A75" s="2">
        <v>748</v>
      </c>
      <c r="B75" s="1">
        <v>27</v>
      </c>
      <c r="C75" s="10">
        <v>44714</v>
      </c>
      <c r="D75" s="10">
        <v>44719</v>
      </c>
      <c r="E75" s="1">
        <v>5</v>
      </c>
      <c r="F75" s="1" t="s">
        <v>1029</v>
      </c>
      <c r="G75" s="1" t="s">
        <v>1037</v>
      </c>
      <c r="H75" s="1">
        <v>149</v>
      </c>
      <c r="I75" s="1" t="s">
        <v>1041</v>
      </c>
      <c r="J75" s="1">
        <f t="shared" si="2"/>
        <v>0</v>
      </c>
      <c r="K75" s="12" t="str">
        <f t="shared" si="3"/>
        <v/>
      </c>
    </row>
    <row r="76" spans="1:11" x14ac:dyDescent="0.3">
      <c r="A76" s="2">
        <v>68</v>
      </c>
      <c r="B76" s="1">
        <v>28</v>
      </c>
      <c r="C76" s="10">
        <v>44644</v>
      </c>
      <c r="D76" s="10">
        <v>44649</v>
      </c>
      <c r="E76" s="1">
        <v>5</v>
      </c>
      <c r="F76" s="1" t="s">
        <v>1024</v>
      </c>
      <c r="G76" s="1" t="s">
        <v>1037</v>
      </c>
      <c r="H76" s="1">
        <v>132</v>
      </c>
      <c r="I76" s="1" t="s">
        <v>1044</v>
      </c>
      <c r="J76" s="1">
        <f t="shared" si="2"/>
        <v>1</v>
      </c>
      <c r="K76" s="12">
        <f t="shared" si="3"/>
        <v>44672</v>
      </c>
    </row>
    <row r="77" spans="1:11" x14ac:dyDescent="0.3">
      <c r="A77" s="2">
        <v>1202</v>
      </c>
      <c r="B77" s="1">
        <v>28</v>
      </c>
      <c r="C77" s="10">
        <v>44672</v>
      </c>
      <c r="D77" s="10">
        <v>44687</v>
      </c>
      <c r="E77" s="1">
        <v>15</v>
      </c>
      <c r="F77" s="1" t="s">
        <v>1028</v>
      </c>
      <c r="G77" s="1" t="s">
        <v>1040</v>
      </c>
      <c r="H77" s="1">
        <v>157</v>
      </c>
      <c r="I77" s="1" t="s">
        <v>1043</v>
      </c>
      <c r="J77" s="1">
        <f t="shared" si="2"/>
        <v>0</v>
      </c>
      <c r="K77" s="12" t="str">
        <f t="shared" si="3"/>
        <v/>
      </c>
    </row>
    <row r="78" spans="1:11" x14ac:dyDescent="0.3">
      <c r="A78" s="2">
        <v>1421</v>
      </c>
      <c r="B78" s="1">
        <v>28</v>
      </c>
      <c r="C78" s="10">
        <v>44747</v>
      </c>
      <c r="D78" s="10">
        <v>44755</v>
      </c>
      <c r="E78" s="1">
        <v>8</v>
      </c>
      <c r="F78" s="1" t="s">
        <v>1031</v>
      </c>
      <c r="G78" s="1" t="s">
        <v>1036</v>
      </c>
      <c r="H78" s="1">
        <v>118</v>
      </c>
      <c r="I78" s="1" t="s">
        <v>1044</v>
      </c>
      <c r="J78" s="1">
        <f t="shared" si="2"/>
        <v>0</v>
      </c>
      <c r="K78" s="12" t="str">
        <f t="shared" si="3"/>
        <v/>
      </c>
    </row>
    <row r="79" spans="1:11" x14ac:dyDescent="0.3">
      <c r="A79" s="2">
        <v>2789</v>
      </c>
      <c r="B79" s="1">
        <v>28</v>
      </c>
      <c r="C79" s="10">
        <v>44850</v>
      </c>
      <c r="D79" s="10">
        <v>44853</v>
      </c>
      <c r="E79" s="1">
        <v>3</v>
      </c>
      <c r="F79" s="1" t="s">
        <v>1032</v>
      </c>
      <c r="G79" s="1" t="s">
        <v>1039</v>
      </c>
      <c r="H79" s="1">
        <v>115</v>
      </c>
      <c r="I79" s="1" t="s">
        <v>1043</v>
      </c>
      <c r="J79" s="1">
        <f t="shared" si="2"/>
        <v>0</v>
      </c>
      <c r="K79" s="12" t="str">
        <f t="shared" si="3"/>
        <v/>
      </c>
    </row>
    <row r="80" spans="1:11" x14ac:dyDescent="0.3">
      <c r="A80" s="2">
        <v>1007</v>
      </c>
      <c r="B80" s="1">
        <v>28</v>
      </c>
      <c r="C80" s="10">
        <v>45452</v>
      </c>
      <c r="D80" s="10">
        <v>45458</v>
      </c>
      <c r="E80" s="1">
        <v>6</v>
      </c>
      <c r="F80" s="1" t="s">
        <v>1030</v>
      </c>
      <c r="G80" s="1" t="s">
        <v>1038</v>
      </c>
      <c r="H80" s="1">
        <v>157</v>
      </c>
      <c r="I80" s="1" t="s">
        <v>1041</v>
      </c>
      <c r="J80" s="1">
        <f t="shared" si="2"/>
        <v>0</v>
      </c>
      <c r="K80" s="12" t="str">
        <f t="shared" si="3"/>
        <v/>
      </c>
    </row>
    <row r="81" spans="1:11" x14ac:dyDescent="0.3">
      <c r="A81" s="2">
        <v>1218</v>
      </c>
      <c r="B81" s="1">
        <v>30</v>
      </c>
      <c r="C81" s="10">
        <v>44923</v>
      </c>
      <c r="D81" s="10">
        <v>44926</v>
      </c>
      <c r="E81" s="1">
        <v>3</v>
      </c>
      <c r="F81" s="1" t="s">
        <v>1024</v>
      </c>
      <c r="G81" s="1" t="s">
        <v>1037</v>
      </c>
      <c r="H81" s="1">
        <v>109</v>
      </c>
      <c r="I81" s="1" t="s">
        <v>1044</v>
      </c>
      <c r="J81" s="1">
        <f t="shared" si="2"/>
        <v>0</v>
      </c>
      <c r="K81" s="12" t="str">
        <f t="shared" si="3"/>
        <v/>
      </c>
    </row>
    <row r="82" spans="1:11" x14ac:dyDescent="0.3">
      <c r="A82" s="2">
        <v>863</v>
      </c>
      <c r="B82" s="1">
        <v>30</v>
      </c>
      <c r="C82" s="10">
        <v>45067</v>
      </c>
      <c r="D82" s="10">
        <v>45073</v>
      </c>
      <c r="E82" s="1">
        <v>6</v>
      </c>
      <c r="F82" s="1" t="s">
        <v>1022</v>
      </c>
      <c r="G82" s="1" t="s">
        <v>1035</v>
      </c>
      <c r="H82" s="1">
        <v>179</v>
      </c>
      <c r="I82" s="1" t="s">
        <v>1041</v>
      </c>
      <c r="J82" s="1">
        <f t="shared" si="2"/>
        <v>0</v>
      </c>
      <c r="K82" s="12" t="str">
        <f t="shared" si="3"/>
        <v/>
      </c>
    </row>
    <row r="83" spans="1:11" x14ac:dyDescent="0.3">
      <c r="A83" s="2">
        <v>558</v>
      </c>
      <c r="B83" s="1">
        <v>30</v>
      </c>
      <c r="C83" s="10">
        <v>45323</v>
      </c>
      <c r="D83" s="10">
        <v>45329</v>
      </c>
      <c r="E83" s="1">
        <v>6</v>
      </c>
      <c r="F83" s="1" t="s">
        <v>1023</v>
      </c>
      <c r="G83" s="1" t="s">
        <v>1036</v>
      </c>
      <c r="H83" s="1">
        <v>195</v>
      </c>
      <c r="I83" s="1" t="s">
        <v>1043</v>
      </c>
      <c r="J83" s="1">
        <f t="shared" si="2"/>
        <v>0</v>
      </c>
      <c r="K83" s="12" t="str">
        <f t="shared" si="3"/>
        <v/>
      </c>
    </row>
    <row r="84" spans="1:11" x14ac:dyDescent="0.3">
      <c r="A84" s="2">
        <v>1611</v>
      </c>
      <c r="B84" s="1">
        <v>30</v>
      </c>
      <c r="C84" s="10">
        <v>45553</v>
      </c>
      <c r="D84" s="10">
        <v>45558</v>
      </c>
      <c r="E84" s="1">
        <v>5</v>
      </c>
      <c r="F84" s="1" t="s">
        <v>1031</v>
      </c>
      <c r="G84" s="1" t="s">
        <v>1036</v>
      </c>
      <c r="H84" s="1">
        <v>167</v>
      </c>
      <c r="I84" s="1" t="s">
        <v>1044</v>
      </c>
      <c r="J84" s="1">
        <f t="shared" si="2"/>
        <v>0</v>
      </c>
      <c r="K84" s="12" t="str">
        <f t="shared" si="3"/>
        <v/>
      </c>
    </row>
    <row r="85" spans="1:11" x14ac:dyDescent="0.3">
      <c r="A85" s="2">
        <v>2236</v>
      </c>
      <c r="B85" s="1">
        <v>31</v>
      </c>
      <c r="C85" s="10">
        <v>44666</v>
      </c>
      <c r="D85" s="10">
        <v>44684</v>
      </c>
      <c r="E85" s="1">
        <v>18</v>
      </c>
      <c r="F85" s="1" t="s">
        <v>1027</v>
      </c>
      <c r="G85" s="1" t="s">
        <v>1040</v>
      </c>
      <c r="H85" s="1">
        <v>167</v>
      </c>
      <c r="I85" s="1" t="s">
        <v>1043</v>
      </c>
      <c r="J85" s="1">
        <f t="shared" si="2"/>
        <v>0</v>
      </c>
      <c r="K85" s="12" t="str">
        <f t="shared" si="3"/>
        <v/>
      </c>
    </row>
    <row r="86" spans="1:11" x14ac:dyDescent="0.3">
      <c r="A86" s="2">
        <v>395</v>
      </c>
      <c r="B86" s="1">
        <v>31</v>
      </c>
      <c r="C86" s="10">
        <v>45407</v>
      </c>
      <c r="D86" s="10">
        <v>45417</v>
      </c>
      <c r="E86" s="1">
        <v>10</v>
      </c>
      <c r="F86" s="1" t="s">
        <v>1022</v>
      </c>
      <c r="G86" s="1" t="s">
        <v>1035</v>
      </c>
      <c r="H86" s="1">
        <v>66</v>
      </c>
      <c r="I86" s="1" t="s">
        <v>1044</v>
      </c>
      <c r="J86" s="1">
        <f t="shared" si="2"/>
        <v>0</v>
      </c>
      <c r="K86" s="12" t="str">
        <f t="shared" si="3"/>
        <v/>
      </c>
    </row>
    <row r="87" spans="1:11" x14ac:dyDescent="0.3">
      <c r="A87" s="2">
        <v>2682</v>
      </c>
      <c r="B87" s="1">
        <v>32</v>
      </c>
      <c r="C87" s="10">
        <v>44588</v>
      </c>
      <c r="D87" s="10">
        <v>44601</v>
      </c>
      <c r="E87" s="1">
        <v>13</v>
      </c>
      <c r="F87" s="1" t="s">
        <v>1028</v>
      </c>
      <c r="G87" s="1" t="s">
        <v>1040</v>
      </c>
      <c r="H87" s="1">
        <v>4</v>
      </c>
      <c r="I87" s="1" t="s">
        <v>1044</v>
      </c>
      <c r="J87" s="1">
        <f t="shared" si="2"/>
        <v>0</v>
      </c>
      <c r="K87" s="12" t="str">
        <f t="shared" si="3"/>
        <v/>
      </c>
    </row>
    <row r="88" spans="1:11" x14ac:dyDescent="0.3">
      <c r="A88" s="2">
        <v>1717</v>
      </c>
      <c r="B88" s="1">
        <v>32</v>
      </c>
      <c r="C88" s="10">
        <v>45165</v>
      </c>
      <c r="D88" s="10">
        <v>45179</v>
      </c>
      <c r="E88" s="1">
        <v>14</v>
      </c>
      <c r="F88" s="1" t="s">
        <v>1027</v>
      </c>
      <c r="G88" s="1" t="s">
        <v>1040</v>
      </c>
      <c r="H88" s="1">
        <v>25</v>
      </c>
      <c r="I88" s="1" t="s">
        <v>1042</v>
      </c>
      <c r="J88" s="1">
        <f t="shared" si="2"/>
        <v>0</v>
      </c>
      <c r="K88" s="12" t="str">
        <f t="shared" si="3"/>
        <v/>
      </c>
    </row>
    <row r="89" spans="1:11" x14ac:dyDescent="0.3">
      <c r="A89" s="2">
        <v>259</v>
      </c>
      <c r="B89" s="1">
        <v>32</v>
      </c>
      <c r="C89" s="10">
        <v>45291</v>
      </c>
      <c r="D89" s="10">
        <v>45294</v>
      </c>
      <c r="E89" s="1">
        <v>3</v>
      </c>
      <c r="F89" s="1" t="s">
        <v>1024</v>
      </c>
      <c r="G89" s="1" t="s">
        <v>1037</v>
      </c>
      <c r="H89" s="1">
        <v>74</v>
      </c>
      <c r="I89" s="1" t="s">
        <v>1041</v>
      </c>
      <c r="J89" s="1">
        <f t="shared" si="2"/>
        <v>0</v>
      </c>
      <c r="K89" s="12" t="str">
        <f t="shared" si="3"/>
        <v/>
      </c>
    </row>
    <row r="90" spans="1:11" x14ac:dyDescent="0.3">
      <c r="A90" s="2">
        <v>236</v>
      </c>
      <c r="B90" s="1">
        <v>32</v>
      </c>
      <c r="C90" s="10">
        <v>45597</v>
      </c>
      <c r="D90" s="10">
        <v>45599</v>
      </c>
      <c r="E90" s="1">
        <v>2</v>
      </c>
      <c r="F90" s="1" t="s">
        <v>1022</v>
      </c>
      <c r="G90" s="1" t="s">
        <v>1035</v>
      </c>
      <c r="H90" s="1">
        <v>101</v>
      </c>
      <c r="I90" s="1" t="s">
        <v>1041</v>
      </c>
      <c r="J90" s="1">
        <f t="shared" si="2"/>
        <v>0</v>
      </c>
      <c r="K90" s="12" t="str">
        <f t="shared" si="3"/>
        <v/>
      </c>
    </row>
    <row r="91" spans="1:11" x14ac:dyDescent="0.3">
      <c r="A91" s="2">
        <v>1780</v>
      </c>
      <c r="B91" s="1">
        <v>33</v>
      </c>
      <c r="C91" s="10">
        <v>45175</v>
      </c>
      <c r="D91" s="10">
        <v>45179</v>
      </c>
      <c r="E91" s="1">
        <v>4</v>
      </c>
      <c r="F91" s="1" t="s">
        <v>1034</v>
      </c>
      <c r="G91" s="1" t="s">
        <v>1035</v>
      </c>
      <c r="H91" s="1">
        <v>138</v>
      </c>
      <c r="I91" s="1" t="s">
        <v>1041</v>
      </c>
      <c r="J91" s="1">
        <f t="shared" si="2"/>
        <v>0</v>
      </c>
      <c r="K91" s="12" t="str">
        <f t="shared" si="3"/>
        <v/>
      </c>
    </row>
    <row r="92" spans="1:11" x14ac:dyDescent="0.3">
      <c r="A92" s="2">
        <v>2791</v>
      </c>
      <c r="B92" s="1">
        <v>33</v>
      </c>
      <c r="C92" s="10">
        <v>45300</v>
      </c>
      <c r="D92" s="10">
        <v>45302</v>
      </c>
      <c r="E92" s="1">
        <v>2</v>
      </c>
      <c r="F92" s="1" t="s">
        <v>1032</v>
      </c>
      <c r="G92" s="1" t="s">
        <v>1039</v>
      </c>
      <c r="H92" s="1">
        <v>14</v>
      </c>
      <c r="I92" s="1" t="s">
        <v>1041</v>
      </c>
      <c r="J92" s="1">
        <f t="shared" si="2"/>
        <v>0</v>
      </c>
      <c r="K92" s="12" t="str">
        <f t="shared" si="3"/>
        <v/>
      </c>
    </row>
    <row r="93" spans="1:11" x14ac:dyDescent="0.3">
      <c r="A93" s="2">
        <v>1977</v>
      </c>
      <c r="B93" s="1">
        <v>34</v>
      </c>
      <c r="C93" s="10">
        <v>45130</v>
      </c>
      <c r="D93" s="10">
        <v>45135</v>
      </c>
      <c r="E93" s="1">
        <v>5</v>
      </c>
      <c r="F93" s="1" t="s">
        <v>1031</v>
      </c>
      <c r="G93" s="1" t="s">
        <v>1036</v>
      </c>
      <c r="H93" s="1">
        <v>193</v>
      </c>
      <c r="I93" s="1" t="s">
        <v>1041</v>
      </c>
      <c r="J93" s="1">
        <f t="shared" si="2"/>
        <v>1</v>
      </c>
      <c r="K93" s="12">
        <f t="shared" si="3"/>
        <v>45144</v>
      </c>
    </row>
    <row r="94" spans="1:11" x14ac:dyDescent="0.3">
      <c r="A94" s="2">
        <v>1455</v>
      </c>
      <c r="B94" s="1">
        <v>34</v>
      </c>
      <c r="C94" s="10">
        <v>45144</v>
      </c>
      <c r="D94" s="10">
        <v>45154</v>
      </c>
      <c r="E94" s="1">
        <v>10</v>
      </c>
      <c r="F94" s="1" t="s">
        <v>1031</v>
      </c>
      <c r="G94" s="1" t="s">
        <v>1036</v>
      </c>
      <c r="H94" s="1">
        <v>79</v>
      </c>
      <c r="I94" s="1" t="s">
        <v>1044</v>
      </c>
      <c r="J94" s="1">
        <f t="shared" si="2"/>
        <v>0</v>
      </c>
      <c r="K94" s="12" t="str">
        <f t="shared" si="3"/>
        <v/>
      </c>
    </row>
    <row r="95" spans="1:11" x14ac:dyDescent="0.3">
      <c r="A95" s="2">
        <v>1401</v>
      </c>
      <c r="B95" s="1">
        <v>34</v>
      </c>
      <c r="C95" s="10">
        <v>45405</v>
      </c>
      <c r="D95" s="10">
        <v>45410</v>
      </c>
      <c r="E95" s="1">
        <v>5</v>
      </c>
      <c r="F95" s="1" t="s">
        <v>1022</v>
      </c>
      <c r="G95" s="1" t="s">
        <v>1035</v>
      </c>
      <c r="H95" s="1">
        <v>31</v>
      </c>
      <c r="I95" s="1" t="s">
        <v>1042</v>
      </c>
      <c r="J95" s="1">
        <f t="shared" si="2"/>
        <v>0</v>
      </c>
      <c r="K95" s="12" t="str">
        <f t="shared" si="3"/>
        <v/>
      </c>
    </row>
    <row r="96" spans="1:11" x14ac:dyDescent="0.3">
      <c r="A96" s="2">
        <v>984</v>
      </c>
      <c r="B96" s="1">
        <v>35</v>
      </c>
      <c r="C96" s="10">
        <v>44572</v>
      </c>
      <c r="D96" s="10">
        <v>44579</v>
      </c>
      <c r="E96" s="1">
        <v>7</v>
      </c>
      <c r="F96" s="1" t="s">
        <v>1022</v>
      </c>
      <c r="G96" s="1" t="s">
        <v>1035</v>
      </c>
      <c r="H96" s="1">
        <v>171</v>
      </c>
      <c r="I96" s="1" t="s">
        <v>1041</v>
      </c>
      <c r="J96" s="1">
        <f t="shared" si="2"/>
        <v>0</v>
      </c>
      <c r="K96" s="12" t="str">
        <f t="shared" si="3"/>
        <v/>
      </c>
    </row>
    <row r="97" spans="1:11" x14ac:dyDescent="0.3">
      <c r="A97" s="2">
        <v>2723</v>
      </c>
      <c r="B97" s="1">
        <v>35</v>
      </c>
      <c r="C97" s="10">
        <v>44807</v>
      </c>
      <c r="D97" s="10">
        <v>44810</v>
      </c>
      <c r="E97" s="1">
        <v>3</v>
      </c>
      <c r="F97" s="1" t="s">
        <v>1032</v>
      </c>
      <c r="G97" s="1" t="s">
        <v>1039</v>
      </c>
      <c r="H97" s="1">
        <v>195</v>
      </c>
      <c r="I97" s="1" t="s">
        <v>1044</v>
      </c>
      <c r="J97" s="1">
        <f t="shared" si="2"/>
        <v>0</v>
      </c>
      <c r="K97" s="12" t="str">
        <f t="shared" si="3"/>
        <v/>
      </c>
    </row>
    <row r="98" spans="1:11" x14ac:dyDescent="0.3">
      <c r="A98" s="2">
        <v>2721</v>
      </c>
      <c r="B98" s="1">
        <v>36</v>
      </c>
      <c r="C98" s="10">
        <v>44600</v>
      </c>
      <c r="D98" s="10">
        <v>44605</v>
      </c>
      <c r="E98" s="1">
        <v>5</v>
      </c>
      <c r="F98" s="1" t="s">
        <v>1024</v>
      </c>
      <c r="G98" s="1" t="s">
        <v>1037</v>
      </c>
      <c r="H98" s="1">
        <v>121</v>
      </c>
      <c r="I98" s="1" t="s">
        <v>1043</v>
      </c>
      <c r="J98" s="1">
        <f t="shared" si="2"/>
        <v>0</v>
      </c>
      <c r="K98" s="12" t="str">
        <f t="shared" si="3"/>
        <v/>
      </c>
    </row>
    <row r="99" spans="1:11" x14ac:dyDescent="0.3">
      <c r="A99" s="2">
        <v>1333</v>
      </c>
      <c r="B99" s="1">
        <v>36</v>
      </c>
      <c r="C99" s="10">
        <v>44649</v>
      </c>
      <c r="D99" s="10">
        <v>44650</v>
      </c>
      <c r="E99" s="1">
        <v>1</v>
      </c>
      <c r="F99" s="1" t="s">
        <v>1032</v>
      </c>
      <c r="G99" s="1" t="s">
        <v>1039</v>
      </c>
      <c r="H99" s="1">
        <v>185</v>
      </c>
      <c r="I99" s="1" t="s">
        <v>1044</v>
      </c>
      <c r="J99" s="1">
        <f t="shared" si="2"/>
        <v>0</v>
      </c>
      <c r="K99" s="12" t="str">
        <f t="shared" si="3"/>
        <v/>
      </c>
    </row>
    <row r="100" spans="1:11" x14ac:dyDescent="0.3">
      <c r="A100" s="2">
        <v>2226</v>
      </c>
      <c r="B100" s="1">
        <v>36</v>
      </c>
      <c r="C100" s="10">
        <v>45044</v>
      </c>
      <c r="D100" s="10">
        <v>45047</v>
      </c>
      <c r="E100" s="1">
        <v>3</v>
      </c>
      <c r="F100" s="1" t="s">
        <v>1026</v>
      </c>
      <c r="G100" s="1" t="s">
        <v>1039</v>
      </c>
      <c r="H100" s="1">
        <v>81</v>
      </c>
      <c r="I100" s="1" t="s">
        <v>1044</v>
      </c>
      <c r="J100" s="1">
        <f t="shared" si="2"/>
        <v>0</v>
      </c>
      <c r="K100" s="12" t="str">
        <f t="shared" si="3"/>
        <v/>
      </c>
    </row>
    <row r="101" spans="1:11" x14ac:dyDescent="0.3">
      <c r="A101" s="2">
        <v>2536</v>
      </c>
      <c r="B101" s="1">
        <v>36</v>
      </c>
      <c r="C101" s="10">
        <v>45604</v>
      </c>
      <c r="D101" s="10">
        <v>45609</v>
      </c>
      <c r="E101" s="1">
        <v>5</v>
      </c>
      <c r="F101" s="1" t="s">
        <v>1029</v>
      </c>
      <c r="G101" s="1" t="s">
        <v>1037</v>
      </c>
      <c r="H101" s="1">
        <v>50</v>
      </c>
      <c r="I101" s="1" t="s">
        <v>1044</v>
      </c>
      <c r="J101" s="1">
        <f t="shared" si="2"/>
        <v>0</v>
      </c>
      <c r="K101" s="12" t="str">
        <f t="shared" si="3"/>
        <v/>
      </c>
    </row>
    <row r="102" spans="1:11" x14ac:dyDescent="0.3">
      <c r="A102" s="2">
        <v>1788</v>
      </c>
      <c r="B102" s="1">
        <v>36</v>
      </c>
      <c r="C102" s="10">
        <v>45647</v>
      </c>
      <c r="D102" s="10">
        <v>45655</v>
      </c>
      <c r="E102" s="1">
        <v>8</v>
      </c>
      <c r="F102" s="1" t="s">
        <v>1027</v>
      </c>
      <c r="G102" s="1" t="s">
        <v>1040</v>
      </c>
      <c r="H102" s="1">
        <v>10</v>
      </c>
      <c r="I102" s="1" t="s">
        <v>1044</v>
      </c>
      <c r="J102" s="1">
        <f t="shared" si="2"/>
        <v>0</v>
      </c>
      <c r="K102" s="12" t="str">
        <f t="shared" si="3"/>
        <v/>
      </c>
    </row>
    <row r="103" spans="1:11" x14ac:dyDescent="0.3">
      <c r="A103" s="2">
        <v>2912</v>
      </c>
      <c r="B103" s="1">
        <v>37</v>
      </c>
      <c r="C103" s="10">
        <v>44590</v>
      </c>
      <c r="D103" s="10">
        <v>44597</v>
      </c>
      <c r="E103" s="1">
        <v>7</v>
      </c>
      <c r="F103" s="1" t="s">
        <v>1022</v>
      </c>
      <c r="G103" s="1" t="s">
        <v>1035</v>
      </c>
      <c r="H103" s="1">
        <v>59</v>
      </c>
      <c r="I103" s="1" t="s">
        <v>1044</v>
      </c>
      <c r="J103" s="1">
        <f t="shared" si="2"/>
        <v>1</v>
      </c>
      <c r="K103" s="12">
        <f t="shared" si="3"/>
        <v>44593</v>
      </c>
    </row>
    <row r="104" spans="1:11" x14ac:dyDescent="0.3">
      <c r="A104" s="2">
        <v>2134</v>
      </c>
      <c r="B104" s="1">
        <v>37</v>
      </c>
      <c r="C104" s="10">
        <v>44593</v>
      </c>
      <c r="D104" s="10">
        <v>44595</v>
      </c>
      <c r="E104" s="1">
        <v>2</v>
      </c>
      <c r="F104" s="1" t="s">
        <v>1024</v>
      </c>
      <c r="G104" s="1" t="s">
        <v>1037</v>
      </c>
      <c r="H104" s="1">
        <v>99</v>
      </c>
      <c r="I104" s="1" t="s">
        <v>1043</v>
      </c>
      <c r="J104" s="1">
        <f t="shared" si="2"/>
        <v>0</v>
      </c>
      <c r="K104" s="12" t="str">
        <f t="shared" si="3"/>
        <v/>
      </c>
    </row>
    <row r="105" spans="1:11" x14ac:dyDescent="0.3">
      <c r="A105" s="2">
        <v>1186</v>
      </c>
      <c r="B105" s="1">
        <v>37</v>
      </c>
      <c r="C105" s="10">
        <v>44851</v>
      </c>
      <c r="D105" s="10">
        <v>44862</v>
      </c>
      <c r="E105" s="1">
        <v>11</v>
      </c>
      <c r="F105" s="1" t="s">
        <v>1031</v>
      </c>
      <c r="G105" s="1" t="s">
        <v>1036</v>
      </c>
      <c r="H105" s="1">
        <v>110</v>
      </c>
      <c r="I105" s="1" t="s">
        <v>1044</v>
      </c>
      <c r="J105" s="1">
        <f t="shared" si="2"/>
        <v>1</v>
      </c>
      <c r="K105" s="12">
        <f t="shared" si="3"/>
        <v>44854</v>
      </c>
    </row>
    <row r="106" spans="1:11" x14ac:dyDescent="0.3">
      <c r="A106" s="2">
        <v>1565</v>
      </c>
      <c r="B106" s="1">
        <v>37</v>
      </c>
      <c r="C106" s="10">
        <v>44854</v>
      </c>
      <c r="D106" s="10">
        <v>44865</v>
      </c>
      <c r="E106" s="1">
        <v>11</v>
      </c>
      <c r="F106" s="1" t="s">
        <v>1027</v>
      </c>
      <c r="G106" s="1" t="s">
        <v>1040</v>
      </c>
      <c r="H106" s="1">
        <v>158</v>
      </c>
      <c r="I106" s="1" t="s">
        <v>1041</v>
      </c>
      <c r="J106" s="1">
        <f t="shared" si="2"/>
        <v>0</v>
      </c>
      <c r="K106" s="12" t="str">
        <f t="shared" si="3"/>
        <v/>
      </c>
    </row>
    <row r="107" spans="1:11" x14ac:dyDescent="0.3">
      <c r="A107" s="2">
        <v>11</v>
      </c>
      <c r="B107" s="1">
        <v>37</v>
      </c>
      <c r="C107" s="10">
        <v>45202</v>
      </c>
      <c r="D107" s="10">
        <v>45206</v>
      </c>
      <c r="E107" s="1">
        <v>4</v>
      </c>
      <c r="F107" s="1" t="s">
        <v>1029</v>
      </c>
      <c r="G107" s="1" t="s">
        <v>1037</v>
      </c>
      <c r="H107" s="1">
        <v>154</v>
      </c>
      <c r="I107" s="1" t="s">
        <v>1043</v>
      </c>
      <c r="J107" s="1">
        <f t="shared" si="2"/>
        <v>0</v>
      </c>
      <c r="K107" s="12" t="str">
        <f t="shared" si="3"/>
        <v/>
      </c>
    </row>
    <row r="108" spans="1:11" x14ac:dyDescent="0.3">
      <c r="A108" s="2">
        <v>2202</v>
      </c>
      <c r="B108" s="1">
        <v>37</v>
      </c>
      <c r="C108" s="10">
        <v>45467</v>
      </c>
      <c r="D108" s="10">
        <v>45474</v>
      </c>
      <c r="E108" s="1">
        <v>7</v>
      </c>
      <c r="F108" s="1" t="s">
        <v>1030</v>
      </c>
      <c r="G108" s="1" t="s">
        <v>1038</v>
      </c>
      <c r="H108" s="1">
        <v>194</v>
      </c>
      <c r="I108" s="1" t="s">
        <v>1042</v>
      </c>
      <c r="J108" s="1">
        <f t="shared" si="2"/>
        <v>0</v>
      </c>
      <c r="K108" s="12" t="str">
        <f t="shared" si="3"/>
        <v/>
      </c>
    </row>
    <row r="109" spans="1:11" x14ac:dyDescent="0.3">
      <c r="A109" s="2">
        <v>1464</v>
      </c>
      <c r="B109" s="1">
        <v>38</v>
      </c>
      <c r="C109" s="10">
        <v>44626</v>
      </c>
      <c r="D109" s="10">
        <v>44631</v>
      </c>
      <c r="E109" s="1">
        <v>5</v>
      </c>
      <c r="F109" s="1" t="s">
        <v>1034</v>
      </c>
      <c r="G109" s="1" t="s">
        <v>1035</v>
      </c>
      <c r="H109" s="1">
        <v>90</v>
      </c>
      <c r="I109" s="1" t="s">
        <v>1042</v>
      </c>
      <c r="J109" s="1">
        <f t="shared" si="2"/>
        <v>0</v>
      </c>
      <c r="K109" s="12" t="str">
        <f t="shared" si="3"/>
        <v/>
      </c>
    </row>
    <row r="110" spans="1:11" x14ac:dyDescent="0.3">
      <c r="A110" s="2">
        <v>849</v>
      </c>
      <c r="B110" s="1">
        <v>38</v>
      </c>
      <c r="C110" s="10">
        <v>44974</v>
      </c>
      <c r="D110" s="10">
        <v>44978</v>
      </c>
      <c r="E110" s="1">
        <v>4</v>
      </c>
      <c r="F110" s="1" t="s">
        <v>1033</v>
      </c>
      <c r="G110" s="1" t="s">
        <v>1038</v>
      </c>
      <c r="H110" s="1">
        <v>3</v>
      </c>
      <c r="I110" s="1" t="s">
        <v>1041</v>
      </c>
      <c r="J110" s="1">
        <f t="shared" si="2"/>
        <v>0</v>
      </c>
      <c r="K110" s="12" t="str">
        <f t="shared" si="3"/>
        <v/>
      </c>
    </row>
    <row r="111" spans="1:11" x14ac:dyDescent="0.3">
      <c r="A111" s="2">
        <v>136</v>
      </c>
      <c r="B111" s="1">
        <v>38</v>
      </c>
      <c r="C111" s="10">
        <v>45640</v>
      </c>
      <c r="D111" s="10">
        <v>45647</v>
      </c>
      <c r="E111" s="1">
        <v>7</v>
      </c>
      <c r="F111" s="1" t="s">
        <v>1025</v>
      </c>
      <c r="G111" s="1" t="s">
        <v>1038</v>
      </c>
      <c r="H111" s="1">
        <v>73</v>
      </c>
      <c r="I111" s="1" t="s">
        <v>1044</v>
      </c>
      <c r="J111" s="1">
        <f t="shared" si="2"/>
        <v>0</v>
      </c>
      <c r="K111" s="12" t="str">
        <f t="shared" si="3"/>
        <v/>
      </c>
    </row>
    <row r="112" spans="1:11" x14ac:dyDescent="0.3">
      <c r="A112" s="2">
        <v>1</v>
      </c>
      <c r="B112" s="1">
        <v>39</v>
      </c>
      <c r="C112" s="10">
        <v>45229</v>
      </c>
      <c r="D112" s="10">
        <v>45237</v>
      </c>
      <c r="E112" s="1">
        <v>8</v>
      </c>
      <c r="F112" s="1" t="s">
        <v>1022</v>
      </c>
      <c r="G112" s="1" t="s">
        <v>1035</v>
      </c>
      <c r="H112" s="1">
        <v>95</v>
      </c>
      <c r="I112" s="1" t="s">
        <v>1041</v>
      </c>
      <c r="J112" s="1">
        <f t="shared" si="2"/>
        <v>0</v>
      </c>
      <c r="K112" s="12" t="str">
        <f t="shared" si="3"/>
        <v/>
      </c>
    </row>
    <row r="113" spans="1:11" x14ac:dyDescent="0.3">
      <c r="A113" s="2">
        <v>2844</v>
      </c>
      <c r="B113" s="1">
        <v>39</v>
      </c>
      <c r="C113" s="10">
        <v>45312</v>
      </c>
      <c r="D113" s="10">
        <v>45323</v>
      </c>
      <c r="E113" s="1">
        <v>11</v>
      </c>
      <c r="F113" s="1" t="s">
        <v>1031</v>
      </c>
      <c r="G113" s="1" t="s">
        <v>1036</v>
      </c>
      <c r="H113" s="1">
        <v>61</v>
      </c>
      <c r="I113" s="1" t="s">
        <v>1042</v>
      </c>
      <c r="J113" s="1">
        <f t="shared" si="2"/>
        <v>0</v>
      </c>
      <c r="K113" s="12" t="str">
        <f t="shared" si="3"/>
        <v/>
      </c>
    </row>
    <row r="114" spans="1:11" x14ac:dyDescent="0.3">
      <c r="A114" s="2">
        <v>1502</v>
      </c>
      <c r="B114" s="1">
        <v>40</v>
      </c>
      <c r="C114" s="10">
        <v>44864</v>
      </c>
      <c r="D114" s="10">
        <v>44870</v>
      </c>
      <c r="E114" s="1">
        <v>6</v>
      </c>
      <c r="F114" s="1" t="s">
        <v>1033</v>
      </c>
      <c r="G114" s="1" t="s">
        <v>1038</v>
      </c>
      <c r="H114" s="1">
        <v>61</v>
      </c>
      <c r="I114" s="1" t="s">
        <v>1044</v>
      </c>
      <c r="J114" s="1">
        <f t="shared" si="2"/>
        <v>0</v>
      </c>
      <c r="K114" s="12" t="str">
        <f t="shared" si="3"/>
        <v/>
      </c>
    </row>
    <row r="115" spans="1:11" x14ac:dyDescent="0.3">
      <c r="A115" s="2">
        <v>1281</v>
      </c>
      <c r="B115" s="1">
        <v>40</v>
      </c>
      <c r="C115" s="10">
        <v>45453</v>
      </c>
      <c r="D115" s="10">
        <v>45458</v>
      </c>
      <c r="E115" s="1">
        <v>5</v>
      </c>
      <c r="F115" s="1" t="s">
        <v>1024</v>
      </c>
      <c r="G115" s="1" t="s">
        <v>1037</v>
      </c>
      <c r="H115" s="1">
        <v>68</v>
      </c>
      <c r="I115" s="1" t="s">
        <v>1043</v>
      </c>
      <c r="J115" s="1">
        <f t="shared" si="2"/>
        <v>1</v>
      </c>
      <c r="K115" s="12">
        <f t="shared" si="3"/>
        <v>45484</v>
      </c>
    </row>
    <row r="116" spans="1:11" x14ac:dyDescent="0.3">
      <c r="A116" s="2">
        <v>1556</v>
      </c>
      <c r="B116" s="1">
        <v>40</v>
      </c>
      <c r="C116" s="10">
        <v>45484</v>
      </c>
      <c r="D116" s="10">
        <v>45494</v>
      </c>
      <c r="E116" s="1">
        <v>10</v>
      </c>
      <c r="F116" s="1" t="s">
        <v>1031</v>
      </c>
      <c r="G116" s="1" t="s">
        <v>1036</v>
      </c>
      <c r="H116" s="1">
        <v>89</v>
      </c>
      <c r="I116" s="1" t="s">
        <v>1044</v>
      </c>
      <c r="J116" s="1">
        <f t="shared" si="2"/>
        <v>0</v>
      </c>
      <c r="K116" s="12" t="str">
        <f t="shared" si="3"/>
        <v/>
      </c>
    </row>
    <row r="117" spans="1:11" x14ac:dyDescent="0.3">
      <c r="A117" s="2">
        <v>1789</v>
      </c>
      <c r="B117" s="1">
        <v>40</v>
      </c>
      <c r="C117" s="10">
        <v>45621</v>
      </c>
      <c r="D117" s="10">
        <v>45627</v>
      </c>
      <c r="E117" s="1">
        <v>6</v>
      </c>
      <c r="F117" s="1" t="s">
        <v>1033</v>
      </c>
      <c r="G117" s="1" t="s">
        <v>1038</v>
      </c>
      <c r="H117" s="1">
        <v>166</v>
      </c>
      <c r="I117" s="1" t="s">
        <v>1042</v>
      </c>
      <c r="J117" s="1">
        <f t="shared" si="2"/>
        <v>0</v>
      </c>
      <c r="K117" s="12" t="str">
        <f t="shared" si="3"/>
        <v/>
      </c>
    </row>
    <row r="118" spans="1:11" x14ac:dyDescent="0.3">
      <c r="A118" s="2">
        <v>2513</v>
      </c>
      <c r="B118" s="1">
        <v>41</v>
      </c>
      <c r="C118" s="10">
        <v>44780</v>
      </c>
      <c r="D118" s="10">
        <v>44785</v>
      </c>
      <c r="E118" s="1">
        <v>5</v>
      </c>
      <c r="F118" s="1" t="s">
        <v>1034</v>
      </c>
      <c r="G118" s="1" t="s">
        <v>1035</v>
      </c>
      <c r="H118" s="1">
        <v>158</v>
      </c>
      <c r="I118" s="1" t="s">
        <v>1042</v>
      </c>
      <c r="J118" s="1">
        <f t="shared" si="2"/>
        <v>0</v>
      </c>
      <c r="K118" s="12" t="str">
        <f t="shared" si="3"/>
        <v/>
      </c>
    </row>
    <row r="119" spans="1:11" x14ac:dyDescent="0.3">
      <c r="A119" s="2">
        <v>211</v>
      </c>
      <c r="B119" s="1">
        <v>41</v>
      </c>
      <c r="C119" s="10">
        <v>44991</v>
      </c>
      <c r="D119" s="10">
        <v>44996</v>
      </c>
      <c r="E119" s="1">
        <v>5</v>
      </c>
      <c r="F119" s="1" t="s">
        <v>1034</v>
      </c>
      <c r="G119" s="1" t="s">
        <v>1035</v>
      </c>
      <c r="H119" s="1">
        <v>133</v>
      </c>
      <c r="I119" s="1" t="s">
        <v>1042</v>
      </c>
      <c r="J119" s="1">
        <f t="shared" si="2"/>
        <v>0</v>
      </c>
      <c r="K119" s="12" t="str">
        <f t="shared" si="3"/>
        <v/>
      </c>
    </row>
    <row r="120" spans="1:11" x14ac:dyDescent="0.3">
      <c r="A120" s="2">
        <v>655</v>
      </c>
      <c r="B120" s="1">
        <v>41</v>
      </c>
      <c r="C120" s="10">
        <v>45108</v>
      </c>
      <c r="D120" s="10">
        <v>45115</v>
      </c>
      <c r="E120" s="1">
        <v>7</v>
      </c>
      <c r="F120" s="1" t="s">
        <v>1030</v>
      </c>
      <c r="G120" s="1" t="s">
        <v>1038</v>
      </c>
      <c r="H120" s="1">
        <v>36</v>
      </c>
      <c r="I120" s="1" t="s">
        <v>1042</v>
      </c>
      <c r="J120" s="1">
        <f t="shared" si="2"/>
        <v>0</v>
      </c>
      <c r="K120" s="12" t="str">
        <f t="shared" si="3"/>
        <v/>
      </c>
    </row>
    <row r="121" spans="1:11" x14ac:dyDescent="0.3">
      <c r="A121" s="2">
        <v>181</v>
      </c>
      <c r="B121" s="1">
        <v>42</v>
      </c>
      <c r="C121" s="10">
        <v>44626</v>
      </c>
      <c r="D121" s="10">
        <v>44628</v>
      </c>
      <c r="E121" s="1">
        <v>2</v>
      </c>
      <c r="F121" s="1" t="s">
        <v>1032</v>
      </c>
      <c r="G121" s="1" t="s">
        <v>1039</v>
      </c>
      <c r="H121" s="1">
        <v>95</v>
      </c>
      <c r="I121" s="1" t="s">
        <v>1043</v>
      </c>
      <c r="J121" s="1">
        <f t="shared" si="2"/>
        <v>0</v>
      </c>
      <c r="K121" s="12" t="str">
        <f t="shared" si="3"/>
        <v/>
      </c>
    </row>
    <row r="122" spans="1:11" x14ac:dyDescent="0.3">
      <c r="A122" s="2">
        <v>1314</v>
      </c>
      <c r="B122" s="1">
        <v>42</v>
      </c>
      <c r="C122" s="10">
        <v>44763</v>
      </c>
      <c r="D122" s="10">
        <v>44775</v>
      </c>
      <c r="E122" s="1">
        <v>12</v>
      </c>
      <c r="F122" s="1" t="s">
        <v>1031</v>
      </c>
      <c r="G122" s="1" t="s">
        <v>1036</v>
      </c>
      <c r="H122" s="1">
        <v>76</v>
      </c>
      <c r="I122" s="1" t="s">
        <v>1043</v>
      </c>
      <c r="J122" s="1">
        <f t="shared" si="2"/>
        <v>0</v>
      </c>
      <c r="K122" s="12" t="str">
        <f t="shared" si="3"/>
        <v/>
      </c>
    </row>
    <row r="123" spans="1:11" x14ac:dyDescent="0.3">
      <c r="A123" s="2">
        <v>95</v>
      </c>
      <c r="B123" s="1">
        <v>42</v>
      </c>
      <c r="C123" s="10">
        <v>45231</v>
      </c>
      <c r="D123" s="10">
        <v>45237</v>
      </c>
      <c r="E123" s="1">
        <v>6</v>
      </c>
      <c r="F123" s="1" t="s">
        <v>1031</v>
      </c>
      <c r="G123" s="1" t="s">
        <v>1036</v>
      </c>
      <c r="H123" s="1">
        <v>42</v>
      </c>
      <c r="I123" s="1" t="s">
        <v>1044</v>
      </c>
      <c r="J123" s="1">
        <f t="shared" si="2"/>
        <v>0</v>
      </c>
      <c r="K123" s="12" t="str">
        <f t="shared" si="3"/>
        <v/>
      </c>
    </row>
    <row r="124" spans="1:11" x14ac:dyDescent="0.3">
      <c r="A124" s="2">
        <v>856</v>
      </c>
      <c r="B124" s="1">
        <v>43</v>
      </c>
      <c r="C124" s="10">
        <v>44864</v>
      </c>
      <c r="D124" s="10">
        <v>44867</v>
      </c>
      <c r="E124" s="1">
        <v>3</v>
      </c>
      <c r="F124" s="1" t="s">
        <v>1033</v>
      </c>
      <c r="G124" s="1" t="s">
        <v>1038</v>
      </c>
      <c r="H124" s="1">
        <v>140</v>
      </c>
      <c r="I124" s="1" t="s">
        <v>1041</v>
      </c>
      <c r="J124" s="1">
        <f t="shared" si="2"/>
        <v>0</v>
      </c>
      <c r="K124" s="12" t="str">
        <f t="shared" si="3"/>
        <v/>
      </c>
    </row>
    <row r="125" spans="1:11" x14ac:dyDescent="0.3">
      <c r="A125" s="2">
        <v>2042</v>
      </c>
      <c r="B125" s="1">
        <v>43</v>
      </c>
      <c r="C125" s="10">
        <v>44934</v>
      </c>
      <c r="D125" s="10">
        <v>44949</v>
      </c>
      <c r="E125" s="1">
        <v>15</v>
      </c>
      <c r="F125" s="1" t="s">
        <v>1028</v>
      </c>
      <c r="G125" s="1" t="s">
        <v>1040</v>
      </c>
      <c r="H125" s="1">
        <v>117</v>
      </c>
      <c r="I125" s="1" t="s">
        <v>1043</v>
      </c>
      <c r="J125" s="1">
        <f t="shared" si="2"/>
        <v>0</v>
      </c>
      <c r="K125" s="12" t="str">
        <f t="shared" si="3"/>
        <v/>
      </c>
    </row>
    <row r="126" spans="1:11" x14ac:dyDescent="0.3">
      <c r="A126" s="2">
        <v>1412</v>
      </c>
      <c r="B126" s="1">
        <v>43</v>
      </c>
      <c r="C126" s="10">
        <v>45106</v>
      </c>
      <c r="D126" s="10">
        <v>45111</v>
      </c>
      <c r="E126" s="1">
        <v>5</v>
      </c>
      <c r="F126" s="1" t="s">
        <v>1029</v>
      </c>
      <c r="G126" s="1" t="s">
        <v>1037</v>
      </c>
      <c r="H126" s="1">
        <v>118</v>
      </c>
      <c r="I126" s="1" t="s">
        <v>1041</v>
      </c>
      <c r="J126" s="1">
        <f t="shared" si="2"/>
        <v>0</v>
      </c>
      <c r="K126" s="12" t="str">
        <f t="shared" si="3"/>
        <v/>
      </c>
    </row>
    <row r="127" spans="1:11" x14ac:dyDescent="0.3">
      <c r="A127" s="2">
        <v>1732</v>
      </c>
      <c r="B127" s="1">
        <v>43</v>
      </c>
      <c r="C127" s="10">
        <v>45648</v>
      </c>
      <c r="D127" s="10">
        <v>45655</v>
      </c>
      <c r="E127" s="1">
        <v>7</v>
      </c>
      <c r="F127" s="1" t="s">
        <v>1031</v>
      </c>
      <c r="G127" s="1" t="s">
        <v>1036</v>
      </c>
      <c r="H127" s="1">
        <v>179</v>
      </c>
      <c r="I127" s="1" t="s">
        <v>1044</v>
      </c>
      <c r="J127" s="1">
        <f t="shared" si="2"/>
        <v>0</v>
      </c>
      <c r="K127" s="12" t="str">
        <f t="shared" si="3"/>
        <v/>
      </c>
    </row>
    <row r="128" spans="1:11" x14ac:dyDescent="0.3">
      <c r="A128" s="2">
        <v>651</v>
      </c>
      <c r="B128" s="1">
        <v>44</v>
      </c>
      <c r="C128" s="10">
        <v>44596</v>
      </c>
      <c r="D128" s="10">
        <v>44601</v>
      </c>
      <c r="E128" s="1">
        <v>5</v>
      </c>
      <c r="F128" s="1" t="s">
        <v>1033</v>
      </c>
      <c r="G128" s="1" t="s">
        <v>1038</v>
      </c>
      <c r="H128" s="1">
        <v>55</v>
      </c>
      <c r="I128" s="1" t="s">
        <v>1042</v>
      </c>
      <c r="J128" s="1">
        <f t="shared" si="2"/>
        <v>1</v>
      </c>
      <c r="K128" s="12">
        <f t="shared" si="3"/>
        <v>44609</v>
      </c>
    </row>
    <row r="129" spans="1:11" x14ac:dyDescent="0.3">
      <c r="A129" s="2">
        <v>2150</v>
      </c>
      <c r="B129" s="1">
        <v>44</v>
      </c>
      <c r="C129" s="10">
        <v>44609</v>
      </c>
      <c r="D129" s="10">
        <v>44612</v>
      </c>
      <c r="E129" s="1">
        <v>3</v>
      </c>
      <c r="F129" s="1" t="s">
        <v>1025</v>
      </c>
      <c r="G129" s="1" t="s">
        <v>1038</v>
      </c>
      <c r="H129" s="1">
        <v>62</v>
      </c>
      <c r="I129" s="1" t="s">
        <v>1043</v>
      </c>
      <c r="J129" s="1">
        <f t="shared" si="2"/>
        <v>1</v>
      </c>
      <c r="K129" s="12">
        <f t="shared" si="3"/>
        <v>44609</v>
      </c>
    </row>
    <row r="130" spans="1:11" x14ac:dyDescent="0.3">
      <c r="A130" s="2">
        <v>2308</v>
      </c>
      <c r="B130" s="1">
        <v>44</v>
      </c>
      <c r="C130" s="10">
        <v>44609</v>
      </c>
      <c r="D130" s="10">
        <v>44614</v>
      </c>
      <c r="E130" s="1">
        <v>5</v>
      </c>
      <c r="F130" s="1" t="s">
        <v>1034</v>
      </c>
      <c r="G130" s="1" t="s">
        <v>1035</v>
      </c>
      <c r="H130" s="1">
        <v>84</v>
      </c>
      <c r="I130" s="1" t="s">
        <v>1044</v>
      </c>
      <c r="J130" s="1">
        <f t="shared" ref="J130:J193" si="4">IF(AND(B131=B130,C131-D130&lt;=30),1,0)</f>
        <v>0</v>
      </c>
      <c r="K130" s="12" t="str">
        <f t="shared" ref="K130:K193" si="5">IF(J130=0,"",C131)</f>
        <v/>
      </c>
    </row>
    <row r="131" spans="1:11" x14ac:dyDescent="0.3">
      <c r="A131" s="2">
        <v>2820</v>
      </c>
      <c r="B131" s="1">
        <v>44</v>
      </c>
      <c r="C131" s="10">
        <v>45021</v>
      </c>
      <c r="D131" s="10">
        <v>45032</v>
      </c>
      <c r="E131" s="1">
        <v>11</v>
      </c>
      <c r="F131" s="1" t="s">
        <v>1028</v>
      </c>
      <c r="G131" s="1" t="s">
        <v>1040</v>
      </c>
      <c r="H131" s="1">
        <v>69</v>
      </c>
      <c r="I131" s="1" t="s">
        <v>1043</v>
      </c>
      <c r="J131" s="1">
        <f t="shared" si="4"/>
        <v>1</v>
      </c>
      <c r="K131" s="12">
        <f t="shared" si="5"/>
        <v>45062</v>
      </c>
    </row>
    <row r="132" spans="1:11" x14ac:dyDescent="0.3">
      <c r="A132" s="2">
        <v>99</v>
      </c>
      <c r="B132" s="1">
        <v>44</v>
      </c>
      <c r="C132" s="10">
        <v>45062</v>
      </c>
      <c r="D132" s="10">
        <v>45065</v>
      </c>
      <c r="E132" s="1">
        <v>3</v>
      </c>
      <c r="F132" s="1" t="s">
        <v>1032</v>
      </c>
      <c r="G132" s="1" t="s">
        <v>1039</v>
      </c>
      <c r="H132" s="1">
        <v>58</v>
      </c>
      <c r="I132" s="1" t="s">
        <v>1042</v>
      </c>
      <c r="J132" s="1">
        <f t="shared" si="4"/>
        <v>0</v>
      </c>
      <c r="K132" s="12" t="str">
        <f t="shared" si="5"/>
        <v/>
      </c>
    </row>
    <row r="133" spans="1:11" x14ac:dyDescent="0.3">
      <c r="A133" s="2">
        <v>1701</v>
      </c>
      <c r="B133" s="1">
        <v>44</v>
      </c>
      <c r="C133" s="10">
        <v>45153</v>
      </c>
      <c r="D133" s="10">
        <v>45155</v>
      </c>
      <c r="E133" s="1">
        <v>2</v>
      </c>
      <c r="F133" s="1" t="s">
        <v>1032</v>
      </c>
      <c r="G133" s="1" t="s">
        <v>1039</v>
      </c>
      <c r="H133" s="1">
        <v>76</v>
      </c>
      <c r="I133" s="1" t="s">
        <v>1044</v>
      </c>
      <c r="J133" s="1">
        <f t="shared" si="4"/>
        <v>0</v>
      </c>
      <c r="K133" s="12" t="str">
        <f t="shared" si="5"/>
        <v/>
      </c>
    </row>
    <row r="134" spans="1:11" x14ac:dyDescent="0.3">
      <c r="A134" s="2">
        <v>1279</v>
      </c>
      <c r="B134" s="1">
        <v>44</v>
      </c>
      <c r="C134" s="10">
        <v>45408</v>
      </c>
      <c r="D134" s="10">
        <v>45411</v>
      </c>
      <c r="E134" s="1">
        <v>3</v>
      </c>
      <c r="F134" s="1" t="s">
        <v>1032</v>
      </c>
      <c r="G134" s="1" t="s">
        <v>1039</v>
      </c>
      <c r="H134" s="1">
        <v>174</v>
      </c>
      <c r="I134" s="1" t="s">
        <v>1041</v>
      </c>
      <c r="J134" s="1">
        <f t="shared" si="4"/>
        <v>0</v>
      </c>
      <c r="K134" s="12" t="str">
        <f t="shared" si="5"/>
        <v/>
      </c>
    </row>
    <row r="135" spans="1:11" x14ac:dyDescent="0.3">
      <c r="A135" s="2">
        <v>2817</v>
      </c>
      <c r="B135" s="1">
        <v>45</v>
      </c>
      <c r="C135" s="10">
        <v>44593</v>
      </c>
      <c r="D135" s="10">
        <v>44596</v>
      </c>
      <c r="E135" s="1">
        <v>3</v>
      </c>
      <c r="F135" s="1" t="s">
        <v>1029</v>
      </c>
      <c r="G135" s="1" t="s">
        <v>1037</v>
      </c>
      <c r="H135" s="1">
        <v>194</v>
      </c>
      <c r="I135" s="1" t="s">
        <v>1041</v>
      </c>
      <c r="J135" s="1">
        <f t="shared" si="4"/>
        <v>0</v>
      </c>
      <c r="K135" s="12" t="str">
        <f t="shared" si="5"/>
        <v/>
      </c>
    </row>
    <row r="136" spans="1:11" x14ac:dyDescent="0.3">
      <c r="A136" s="2">
        <v>2193</v>
      </c>
      <c r="B136" s="1">
        <v>45</v>
      </c>
      <c r="C136" s="10">
        <v>45032</v>
      </c>
      <c r="D136" s="10">
        <v>45035</v>
      </c>
      <c r="E136" s="1">
        <v>3</v>
      </c>
      <c r="F136" s="1" t="s">
        <v>1033</v>
      </c>
      <c r="G136" s="1" t="s">
        <v>1038</v>
      </c>
      <c r="H136" s="1">
        <v>165</v>
      </c>
      <c r="I136" s="1" t="s">
        <v>1041</v>
      </c>
      <c r="J136" s="1">
        <f t="shared" si="4"/>
        <v>0</v>
      </c>
      <c r="K136" s="12" t="str">
        <f t="shared" si="5"/>
        <v/>
      </c>
    </row>
    <row r="137" spans="1:11" x14ac:dyDescent="0.3">
      <c r="A137" s="2">
        <v>965</v>
      </c>
      <c r="B137" s="1">
        <v>45</v>
      </c>
      <c r="C137" s="10">
        <v>45531</v>
      </c>
      <c r="D137" s="10">
        <v>45535</v>
      </c>
      <c r="E137" s="1">
        <v>4</v>
      </c>
      <c r="F137" s="1" t="s">
        <v>1031</v>
      </c>
      <c r="G137" s="1" t="s">
        <v>1036</v>
      </c>
      <c r="H137" s="1">
        <v>6</v>
      </c>
      <c r="I137" s="1" t="s">
        <v>1042</v>
      </c>
      <c r="J137" s="1">
        <f t="shared" si="4"/>
        <v>0</v>
      </c>
      <c r="K137" s="12" t="str">
        <f t="shared" si="5"/>
        <v/>
      </c>
    </row>
    <row r="138" spans="1:11" x14ac:dyDescent="0.3">
      <c r="A138" s="2">
        <v>979</v>
      </c>
      <c r="B138" s="1">
        <v>46</v>
      </c>
      <c r="C138" s="10">
        <v>44574</v>
      </c>
      <c r="D138" s="10">
        <v>44581</v>
      </c>
      <c r="E138" s="1">
        <v>7</v>
      </c>
      <c r="F138" s="1" t="s">
        <v>1033</v>
      </c>
      <c r="G138" s="1" t="s">
        <v>1038</v>
      </c>
      <c r="H138" s="1">
        <v>174</v>
      </c>
      <c r="I138" s="1" t="s">
        <v>1042</v>
      </c>
      <c r="J138" s="1">
        <f t="shared" si="4"/>
        <v>1</v>
      </c>
      <c r="K138" s="12">
        <f t="shared" si="5"/>
        <v>44595</v>
      </c>
    </row>
    <row r="139" spans="1:11" x14ac:dyDescent="0.3">
      <c r="A139" s="2">
        <v>1662</v>
      </c>
      <c r="B139" s="1">
        <v>46</v>
      </c>
      <c r="C139" s="10">
        <v>44595</v>
      </c>
      <c r="D139" s="10">
        <v>44602</v>
      </c>
      <c r="E139" s="1">
        <v>7</v>
      </c>
      <c r="F139" s="1" t="s">
        <v>1031</v>
      </c>
      <c r="G139" s="1" t="s">
        <v>1036</v>
      </c>
      <c r="H139" s="1">
        <v>149</v>
      </c>
      <c r="I139" s="1" t="s">
        <v>1041</v>
      </c>
      <c r="J139" s="1">
        <f t="shared" si="4"/>
        <v>0</v>
      </c>
      <c r="K139" s="12" t="str">
        <f t="shared" si="5"/>
        <v/>
      </c>
    </row>
    <row r="140" spans="1:11" x14ac:dyDescent="0.3">
      <c r="A140" s="2">
        <v>1579</v>
      </c>
      <c r="B140" s="1">
        <v>46</v>
      </c>
      <c r="C140" s="10">
        <v>45551</v>
      </c>
      <c r="D140" s="10">
        <v>45553</v>
      </c>
      <c r="E140" s="1">
        <v>2</v>
      </c>
      <c r="F140" s="1" t="s">
        <v>1024</v>
      </c>
      <c r="G140" s="1" t="s">
        <v>1037</v>
      </c>
      <c r="H140" s="1">
        <v>126</v>
      </c>
      <c r="I140" s="1" t="s">
        <v>1043</v>
      </c>
      <c r="J140" s="1">
        <f t="shared" si="4"/>
        <v>0</v>
      </c>
      <c r="K140" s="12" t="str">
        <f t="shared" si="5"/>
        <v/>
      </c>
    </row>
    <row r="141" spans="1:11" x14ac:dyDescent="0.3">
      <c r="A141" s="2">
        <v>926</v>
      </c>
      <c r="B141" s="1">
        <v>47</v>
      </c>
      <c r="C141" s="10">
        <v>44656</v>
      </c>
      <c r="D141" s="10">
        <v>44657</v>
      </c>
      <c r="E141" s="1">
        <v>1</v>
      </c>
      <c r="F141" s="1" t="s">
        <v>1026</v>
      </c>
      <c r="G141" s="1" t="s">
        <v>1039</v>
      </c>
      <c r="H141" s="1">
        <v>77</v>
      </c>
      <c r="I141" s="1" t="s">
        <v>1043</v>
      </c>
      <c r="J141" s="1">
        <f t="shared" si="4"/>
        <v>0</v>
      </c>
      <c r="K141" s="12" t="str">
        <f t="shared" si="5"/>
        <v/>
      </c>
    </row>
    <row r="142" spans="1:11" x14ac:dyDescent="0.3">
      <c r="A142" s="2">
        <v>2405</v>
      </c>
      <c r="B142" s="1">
        <v>47</v>
      </c>
      <c r="C142" s="10">
        <v>44719</v>
      </c>
      <c r="D142" s="10">
        <v>44725</v>
      </c>
      <c r="E142" s="1">
        <v>6</v>
      </c>
      <c r="F142" s="1" t="s">
        <v>1025</v>
      </c>
      <c r="G142" s="1" t="s">
        <v>1038</v>
      </c>
      <c r="H142" s="1">
        <v>167</v>
      </c>
      <c r="I142" s="1" t="s">
        <v>1044</v>
      </c>
      <c r="J142" s="1">
        <f t="shared" si="4"/>
        <v>0</v>
      </c>
      <c r="K142" s="12" t="str">
        <f t="shared" si="5"/>
        <v/>
      </c>
    </row>
    <row r="143" spans="1:11" x14ac:dyDescent="0.3">
      <c r="A143" s="2">
        <v>1893</v>
      </c>
      <c r="B143" s="1">
        <v>47</v>
      </c>
      <c r="C143" s="10">
        <v>44851</v>
      </c>
      <c r="D143" s="10">
        <v>44859</v>
      </c>
      <c r="E143" s="1">
        <v>8</v>
      </c>
      <c r="F143" s="1" t="s">
        <v>1031</v>
      </c>
      <c r="G143" s="1" t="s">
        <v>1036</v>
      </c>
      <c r="H143" s="1">
        <v>182</v>
      </c>
      <c r="I143" s="1" t="s">
        <v>1042</v>
      </c>
      <c r="J143" s="1">
        <f t="shared" si="4"/>
        <v>1</v>
      </c>
      <c r="K143" s="12">
        <f t="shared" si="5"/>
        <v>44859</v>
      </c>
    </row>
    <row r="144" spans="1:11" x14ac:dyDescent="0.3">
      <c r="A144" s="2">
        <v>1083</v>
      </c>
      <c r="B144" s="1">
        <v>47</v>
      </c>
      <c r="C144" s="10">
        <v>44859</v>
      </c>
      <c r="D144" s="10">
        <v>44864</v>
      </c>
      <c r="E144" s="1">
        <v>5</v>
      </c>
      <c r="F144" s="1" t="s">
        <v>1028</v>
      </c>
      <c r="G144" s="1" t="s">
        <v>1040</v>
      </c>
      <c r="H144" s="1">
        <v>72</v>
      </c>
      <c r="I144" s="1" t="s">
        <v>1043</v>
      </c>
      <c r="J144" s="1">
        <f t="shared" si="4"/>
        <v>0</v>
      </c>
      <c r="K144" s="12" t="str">
        <f t="shared" si="5"/>
        <v/>
      </c>
    </row>
    <row r="145" spans="1:11" x14ac:dyDescent="0.3">
      <c r="A145" s="2">
        <v>196</v>
      </c>
      <c r="B145" s="1">
        <v>47</v>
      </c>
      <c r="C145" s="10">
        <v>45026</v>
      </c>
      <c r="D145" s="10">
        <v>45040</v>
      </c>
      <c r="E145" s="1">
        <v>14</v>
      </c>
      <c r="F145" s="1" t="s">
        <v>1028</v>
      </c>
      <c r="G145" s="1" t="s">
        <v>1040</v>
      </c>
      <c r="H145" s="1">
        <v>140</v>
      </c>
      <c r="I145" s="1" t="s">
        <v>1041</v>
      </c>
      <c r="J145" s="1">
        <f t="shared" si="4"/>
        <v>0</v>
      </c>
      <c r="K145" s="12" t="str">
        <f t="shared" si="5"/>
        <v/>
      </c>
    </row>
    <row r="146" spans="1:11" x14ac:dyDescent="0.3">
      <c r="A146" s="2">
        <v>1663</v>
      </c>
      <c r="B146" s="1">
        <v>47</v>
      </c>
      <c r="C146" s="10">
        <v>45272</v>
      </c>
      <c r="D146" s="10">
        <v>45278</v>
      </c>
      <c r="E146" s="1">
        <v>6</v>
      </c>
      <c r="F146" s="1" t="s">
        <v>1023</v>
      </c>
      <c r="G146" s="1" t="s">
        <v>1036</v>
      </c>
      <c r="H146" s="1">
        <v>89</v>
      </c>
      <c r="I146" s="1" t="s">
        <v>1043</v>
      </c>
      <c r="J146" s="1">
        <f t="shared" si="4"/>
        <v>0</v>
      </c>
      <c r="K146" s="12" t="str">
        <f t="shared" si="5"/>
        <v/>
      </c>
    </row>
    <row r="147" spans="1:11" x14ac:dyDescent="0.3">
      <c r="A147" s="2">
        <v>1190</v>
      </c>
      <c r="B147" s="1">
        <v>48</v>
      </c>
      <c r="C147" s="10">
        <v>44724</v>
      </c>
      <c r="D147" s="10">
        <v>44729</v>
      </c>
      <c r="E147" s="1">
        <v>5</v>
      </c>
      <c r="F147" s="1" t="s">
        <v>1033</v>
      </c>
      <c r="G147" s="1" t="s">
        <v>1038</v>
      </c>
      <c r="H147" s="1">
        <v>139</v>
      </c>
      <c r="I147" s="1" t="s">
        <v>1042</v>
      </c>
      <c r="J147" s="1">
        <f t="shared" si="4"/>
        <v>0</v>
      </c>
      <c r="K147" s="12" t="str">
        <f t="shared" si="5"/>
        <v/>
      </c>
    </row>
    <row r="148" spans="1:11" x14ac:dyDescent="0.3">
      <c r="A148" s="2">
        <v>957</v>
      </c>
      <c r="B148" s="1">
        <v>48</v>
      </c>
      <c r="C148" s="10">
        <v>44765</v>
      </c>
      <c r="D148" s="10">
        <v>44767</v>
      </c>
      <c r="E148" s="1">
        <v>2</v>
      </c>
      <c r="F148" s="1" t="s">
        <v>1024</v>
      </c>
      <c r="G148" s="1" t="s">
        <v>1037</v>
      </c>
      <c r="H148" s="1">
        <v>102</v>
      </c>
      <c r="I148" s="1" t="s">
        <v>1043</v>
      </c>
      <c r="J148" s="1">
        <f t="shared" si="4"/>
        <v>0</v>
      </c>
      <c r="K148" s="12" t="str">
        <f t="shared" si="5"/>
        <v/>
      </c>
    </row>
    <row r="149" spans="1:11" x14ac:dyDescent="0.3">
      <c r="A149" s="2">
        <v>705</v>
      </c>
      <c r="B149" s="1">
        <v>48</v>
      </c>
      <c r="C149" s="10">
        <v>45045</v>
      </c>
      <c r="D149" s="10">
        <v>45047</v>
      </c>
      <c r="E149" s="1">
        <v>2</v>
      </c>
      <c r="F149" s="1" t="s">
        <v>1024</v>
      </c>
      <c r="G149" s="1" t="s">
        <v>1037</v>
      </c>
      <c r="H149" s="1">
        <v>15</v>
      </c>
      <c r="I149" s="1" t="s">
        <v>1041</v>
      </c>
      <c r="J149" s="1">
        <f t="shared" si="4"/>
        <v>0</v>
      </c>
      <c r="K149" s="12" t="str">
        <f t="shared" si="5"/>
        <v/>
      </c>
    </row>
    <row r="150" spans="1:11" x14ac:dyDescent="0.3">
      <c r="A150" s="2">
        <v>1217</v>
      </c>
      <c r="B150" s="1">
        <v>48</v>
      </c>
      <c r="C150" s="10">
        <v>45655</v>
      </c>
      <c r="D150" s="10">
        <v>45662</v>
      </c>
      <c r="E150" s="1">
        <v>7</v>
      </c>
      <c r="F150" s="1" t="s">
        <v>1028</v>
      </c>
      <c r="G150" s="1" t="s">
        <v>1040</v>
      </c>
      <c r="H150" s="1">
        <v>13</v>
      </c>
      <c r="I150" s="1" t="s">
        <v>1041</v>
      </c>
      <c r="J150" s="1">
        <f t="shared" si="4"/>
        <v>0</v>
      </c>
      <c r="K150" s="12" t="str">
        <f t="shared" si="5"/>
        <v/>
      </c>
    </row>
    <row r="151" spans="1:11" x14ac:dyDescent="0.3">
      <c r="A151" s="2">
        <v>2654</v>
      </c>
      <c r="B151" s="1">
        <v>49</v>
      </c>
      <c r="C151" s="10">
        <v>45306</v>
      </c>
      <c r="D151" s="10">
        <v>45310</v>
      </c>
      <c r="E151" s="1">
        <v>4</v>
      </c>
      <c r="F151" s="1" t="s">
        <v>1024</v>
      </c>
      <c r="G151" s="1" t="s">
        <v>1037</v>
      </c>
      <c r="H151" s="1">
        <v>64</v>
      </c>
      <c r="I151" s="1" t="s">
        <v>1043</v>
      </c>
      <c r="J151" s="1">
        <f t="shared" si="4"/>
        <v>0</v>
      </c>
      <c r="K151" s="12" t="str">
        <f t="shared" si="5"/>
        <v/>
      </c>
    </row>
    <row r="152" spans="1:11" x14ac:dyDescent="0.3">
      <c r="A152" s="2">
        <v>2937</v>
      </c>
      <c r="B152" s="1">
        <v>49</v>
      </c>
      <c r="C152" s="10">
        <v>45355</v>
      </c>
      <c r="D152" s="10">
        <v>45362</v>
      </c>
      <c r="E152" s="1">
        <v>7</v>
      </c>
      <c r="F152" s="1" t="s">
        <v>1022</v>
      </c>
      <c r="G152" s="1" t="s">
        <v>1035</v>
      </c>
      <c r="H152" s="1">
        <v>34</v>
      </c>
      <c r="I152" s="1" t="s">
        <v>1042</v>
      </c>
      <c r="J152" s="1">
        <f t="shared" si="4"/>
        <v>0</v>
      </c>
      <c r="K152" s="12" t="str">
        <f t="shared" si="5"/>
        <v/>
      </c>
    </row>
    <row r="153" spans="1:11" x14ac:dyDescent="0.3">
      <c r="A153" s="2">
        <v>1590</v>
      </c>
      <c r="B153" s="1">
        <v>49</v>
      </c>
      <c r="C153" s="10">
        <v>45456</v>
      </c>
      <c r="D153" s="10">
        <v>45463</v>
      </c>
      <c r="E153" s="1">
        <v>7</v>
      </c>
      <c r="F153" s="1" t="s">
        <v>1030</v>
      </c>
      <c r="G153" s="1" t="s">
        <v>1038</v>
      </c>
      <c r="H153" s="1">
        <v>62</v>
      </c>
      <c r="I153" s="1" t="s">
        <v>1044</v>
      </c>
      <c r="J153" s="1">
        <f t="shared" si="4"/>
        <v>0</v>
      </c>
      <c r="K153" s="12" t="str">
        <f t="shared" si="5"/>
        <v/>
      </c>
    </row>
    <row r="154" spans="1:11" x14ac:dyDescent="0.3">
      <c r="A154" s="2">
        <v>482</v>
      </c>
      <c r="B154" s="1">
        <v>50</v>
      </c>
      <c r="C154" s="10">
        <v>45505</v>
      </c>
      <c r="D154" s="10">
        <v>45515</v>
      </c>
      <c r="E154" s="1">
        <v>10</v>
      </c>
      <c r="F154" s="1" t="s">
        <v>1027</v>
      </c>
      <c r="G154" s="1" t="s">
        <v>1040</v>
      </c>
      <c r="H154" s="1">
        <v>147</v>
      </c>
      <c r="I154" s="1" t="s">
        <v>1044</v>
      </c>
      <c r="J154" s="1">
        <f t="shared" si="4"/>
        <v>0</v>
      </c>
      <c r="K154" s="12" t="str">
        <f t="shared" si="5"/>
        <v/>
      </c>
    </row>
    <row r="155" spans="1:11" x14ac:dyDescent="0.3">
      <c r="A155" s="2">
        <v>1604</v>
      </c>
      <c r="B155" s="1">
        <v>50</v>
      </c>
      <c r="C155" s="10">
        <v>45623</v>
      </c>
      <c r="D155" s="10">
        <v>45626</v>
      </c>
      <c r="E155" s="1">
        <v>3</v>
      </c>
      <c r="F155" s="1" t="s">
        <v>1026</v>
      </c>
      <c r="G155" s="1" t="s">
        <v>1039</v>
      </c>
      <c r="H155" s="1">
        <v>159</v>
      </c>
      <c r="I155" s="1" t="s">
        <v>1044</v>
      </c>
      <c r="J155" s="1">
        <f t="shared" si="4"/>
        <v>0</v>
      </c>
      <c r="K155" s="12" t="str">
        <f t="shared" si="5"/>
        <v/>
      </c>
    </row>
    <row r="156" spans="1:11" x14ac:dyDescent="0.3">
      <c r="A156" s="2">
        <v>2212</v>
      </c>
      <c r="B156" s="1">
        <v>51</v>
      </c>
      <c r="C156" s="10">
        <v>44896</v>
      </c>
      <c r="D156" s="10">
        <v>44899</v>
      </c>
      <c r="E156" s="1">
        <v>3</v>
      </c>
      <c r="F156" s="1" t="s">
        <v>1026</v>
      </c>
      <c r="G156" s="1" t="s">
        <v>1039</v>
      </c>
      <c r="H156" s="1">
        <v>29</v>
      </c>
      <c r="I156" s="1" t="s">
        <v>1041</v>
      </c>
      <c r="J156" s="1">
        <f t="shared" si="4"/>
        <v>0</v>
      </c>
      <c r="K156" s="12" t="str">
        <f t="shared" si="5"/>
        <v/>
      </c>
    </row>
    <row r="157" spans="1:11" x14ac:dyDescent="0.3">
      <c r="A157" s="2">
        <v>1074</v>
      </c>
      <c r="B157" s="1">
        <v>52</v>
      </c>
      <c r="C157" s="10">
        <v>44855</v>
      </c>
      <c r="D157" s="10">
        <v>44861</v>
      </c>
      <c r="E157" s="1">
        <v>6</v>
      </c>
      <c r="F157" s="1" t="s">
        <v>1023</v>
      </c>
      <c r="G157" s="1" t="s">
        <v>1036</v>
      </c>
      <c r="H157" s="1">
        <v>4</v>
      </c>
      <c r="I157" s="1" t="s">
        <v>1041</v>
      </c>
      <c r="J157" s="1">
        <f t="shared" si="4"/>
        <v>0</v>
      </c>
      <c r="K157" s="12" t="str">
        <f t="shared" si="5"/>
        <v/>
      </c>
    </row>
    <row r="158" spans="1:11" x14ac:dyDescent="0.3">
      <c r="A158" s="2">
        <v>1171</v>
      </c>
      <c r="B158" s="1">
        <v>53</v>
      </c>
      <c r="C158" s="10">
        <v>44610</v>
      </c>
      <c r="D158" s="10">
        <v>44618</v>
      </c>
      <c r="E158" s="1">
        <v>8</v>
      </c>
      <c r="F158" s="1" t="s">
        <v>1022</v>
      </c>
      <c r="G158" s="1" t="s">
        <v>1035</v>
      </c>
      <c r="H158" s="1">
        <v>93</v>
      </c>
      <c r="I158" s="1" t="s">
        <v>1044</v>
      </c>
      <c r="J158" s="1">
        <f t="shared" si="4"/>
        <v>0</v>
      </c>
      <c r="K158" s="12" t="str">
        <f t="shared" si="5"/>
        <v/>
      </c>
    </row>
    <row r="159" spans="1:11" x14ac:dyDescent="0.3">
      <c r="A159" s="2">
        <v>2747</v>
      </c>
      <c r="B159" s="1">
        <v>53</v>
      </c>
      <c r="C159" s="10">
        <v>45244</v>
      </c>
      <c r="D159" s="10">
        <v>45253</v>
      </c>
      <c r="E159" s="1">
        <v>9</v>
      </c>
      <c r="F159" s="1" t="s">
        <v>1034</v>
      </c>
      <c r="G159" s="1" t="s">
        <v>1035</v>
      </c>
      <c r="H159" s="1">
        <v>112</v>
      </c>
      <c r="I159" s="1" t="s">
        <v>1042</v>
      </c>
      <c r="J159" s="1">
        <f t="shared" si="4"/>
        <v>0</v>
      </c>
      <c r="K159" s="12" t="str">
        <f t="shared" si="5"/>
        <v/>
      </c>
    </row>
    <row r="160" spans="1:11" x14ac:dyDescent="0.3">
      <c r="A160" s="2">
        <v>451</v>
      </c>
      <c r="B160" s="1">
        <v>54</v>
      </c>
      <c r="C160" s="10">
        <v>44929</v>
      </c>
      <c r="D160" s="10">
        <v>44932</v>
      </c>
      <c r="E160" s="1">
        <v>3</v>
      </c>
      <c r="F160" s="1" t="s">
        <v>1025</v>
      </c>
      <c r="G160" s="1" t="s">
        <v>1038</v>
      </c>
      <c r="H160" s="1">
        <v>121</v>
      </c>
      <c r="I160" s="1" t="s">
        <v>1043</v>
      </c>
      <c r="J160" s="1">
        <f t="shared" si="4"/>
        <v>0</v>
      </c>
      <c r="K160" s="12" t="str">
        <f t="shared" si="5"/>
        <v/>
      </c>
    </row>
    <row r="161" spans="1:11" x14ac:dyDescent="0.3">
      <c r="A161" s="2">
        <v>1633</v>
      </c>
      <c r="B161" s="1">
        <v>54</v>
      </c>
      <c r="C161" s="10">
        <v>45644</v>
      </c>
      <c r="D161" s="10">
        <v>45649</v>
      </c>
      <c r="E161" s="1">
        <v>5</v>
      </c>
      <c r="F161" s="1" t="s">
        <v>1022</v>
      </c>
      <c r="G161" s="1" t="s">
        <v>1035</v>
      </c>
      <c r="H161" s="1">
        <v>28</v>
      </c>
      <c r="I161" s="1" t="s">
        <v>1044</v>
      </c>
      <c r="J161" s="1">
        <f t="shared" si="4"/>
        <v>0</v>
      </c>
      <c r="K161" s="12" t="str">
        <f t="shared" si="5"/>
        <v/>
      </c>
    </row>
    <row r="162" spans="1:11" x14ac:dyDescent="0.3">
      <c r="A162" s="2">
        <v>2427</v>
      </c>
      <c r="B162" s="1">
        <v>55</v>
      </c>
      <c r="C162" s="10">
        <v>44568</v>
      </c>
      <c r="D162" s="10">
        <v>44581</v>
      </c>
      <c r="E162" s="1">
        <v>13</v>
      </c>
      <c r="F162" s="1" t="s">
        <v>1028</v>
      </c>
      <c r="G162" s="1" t="s">
        <v>1040</v>
      </c>
      <c r="H162" s="1">
        <v>181</v>
      </c>
      <c r="I162" s="1" t="s">
        <v>1042</v>
      </c>
      <c r="J162" s="1">
        <f t="shared" si="4"/>
        <v>0</v>
      </c>
      <c r="K162" s="12" t="str">
        <f t="shared" si="5"/>
        <v/>
      </c>
    </row>
    <row r="163" spans="1:11" x14ac:dyDescent="0.3">
      <c r="A163" s="2">
        <v>24</v>
      </c>
      <c r="B163" s="1">
        <v>55</v>
      </c>
      <c r="C163" s="10">
        <v>44905</v>
      </c>
      <c r="D163" s="10">
        <v>44913</v>
      </c>
      <c r="E163" s="1">
        <v>8</v>
      </c>
      <c r="F163" s="1" t="s">
        <v>1031</v>
      </c>
      <c r="G163" s="1" t="s">
        <v>1036</v>
      </c>
      <c r="H163" s="1">
        <v>6</v>
      </c>
      <c r="I163" s="1" t="s">
        <v>1042</v>
      </c>
      <c r="J163" s="1">
        <f t="shared" si="4"/>
        <v>1</v>
      </c>
      <c r="K163" s="12">
        <f t="shared" si="5"/>
        <v>44926</v>
      </c>
    </row>
    <row r="164" spans="1:11" x14ac:dyDescent="0.3">
      <c r="A164" s="2">
        <v>2473</v>
      </c>
      <c r="B164" s="1">
        <v>55</v>
      </c>
      <c r="C164" s="10">
        <v>44926</v>
      </c>
      <c r="D164" s="10">
        <v>44928</v>
      </c>
      <c r="E164" s="1">
        <v>2</v>
      </c>
      <c r="F164" s="1" t="s">
        <v>1032</v>
      </c>
      <c r="G164" s="1" t="s">
        <v>1039</v>
      </c>
      <c r="H164" s="1">
        <v>81</v>
      </c>
      <c r="I164" s="1" t="s">
        <v>1044</v>
      </c>
      <c r="J164" s="1">
        <f t="shared" si="4"/>
        <v>1</v>
      </c>
      <c r="K164" s="12">
        <f t="shared" si="5"/>
        <v>44948</v>
      </c>
    </row>
    <row r="165" spans="1:11" x14ac:dyDescent="0.3">
      <c r="A165" s="2">
        <v>2498</v>
      </c>
      <c r="B165" s="1">
        <v>55</v>
      </c>
      <c r="C165" s="10">
        <v>44948</v>
      </c>
      <c r="D165" s="10">
        <v>44959</v>
      </c>
      <c r="E165" s="1">
        <v>11</v>
      </c>
      <c r="F165" s="1" t="s">
        <v>1028</v>
      </c>
      <c r="G165" s="1" t="s">
        <v>1040</v>
      </c>
      <c r="H165" s="1">
        <v>95</v>
      </c>
      <c r="I165" s="1" t="s">
        <v>1041</v>
      </c>
      <c r="J165" s="1">
        <f t="shared" si="4"/>
        <v>0</v>
      </c>
      <c r="K165" s="12" t="str">
        <f t="shared" si="5"/>
        <v/>
      </c>
    </row>
    <row r="166" spans="1:11" x14ac:dyDescent="0.3">
      <c r="A166" s="2">
        <v>2440</v>
      </c>
      <c r="B166" s="1">
        <v>55</v>
      </c>
      <c r="C166" s="10">
        <v>45117</v>
      </c>
      <c r="D166" s="10">
        <v>45119</v>
      </c>
      <c r="E166" s="1">
        <v>2</v>
      </c>
      <c r="F166" s="1" t="s">
        <v>1024</v>
      </c>
      <c r="G166" s="1" t="s">
        <v>1037</v>
      </c>
      <c r="H166" s="1">
        <v>36</v>
      </c>
      <c r="I166" s="1" t="s">
        <v>1041</v>
      </c>
      <c r="J166" s="1">
        <f t="shared" si="4"/>
        <v>0</v>
      </c>
      <c r="K166" s="12" t="str">
        <f t="shared" si="5"/>
        <v/>
      </c>
    </row>
    <row r="167" spans="1:11" x14ac:dyDescent="0.3">
      <c r="A167" s="2">
        <v>881</v>
      </c>
      <c r="B167" s="1">
        <v>56</v>
      </c>
      <c r="C167" s="10">
        <v>44652</v>
      </c>
      <c r="D167" s="10">
        <v>44669</v>
      </c>
      <c r="E167" s="1">
        <v>17</v>
      </c>
      <c r="F167" s="1" t="s">
        <v>1027</v>
      </c>
      <c r="G167" s="1" t="s">
        <v>1040</v>
      </c>
      <c r="H167" s="1">
        <v>5</v>
      </c>
      <c r="I167" s="1" t="s">
        <v>1043</v>
      </c>
      <c r="J167" s="1">
        <f t="shared" si="4"/>
        <v>0</v>
      </c>
      <c r="K167" s="12" t="str">
        <f t="shared" si="5"/>
        <v/>
      </c>
    </row>
    <row r="168" spans="1:11" x14ac:dyDescent="0.3">
      <c r="A168" s="2">
        <v>1591</v>
      </c>
      <c r="B168" s="1">
        <v>56</v>
      </c>
      <c r="C168" s="10">
        <v>45203</v>
      </c>
      <c r="D168" s="10">
        <v>45205</v>
      </c>
      <c r="E168" s="1">
        <v>2</v>
      </c>
      <c r="F168" s="1" t="s">
        <v>1024</v>
      </c>
      <c r="G168" s="1" t="s">
        <v>1037</v>
      </c>
      <c r="H168" s="1">
        <v>183</v>
      </c>
      <c r="I168" s="1" t="s">
        <v>1043</v>
      </c>
      <c r="J168" s="1">
        <f t="shared" si="4"/>
        <v>0</v>
      </c>
      <c r="K168" s="12" t="str">
        <f t="shared" si="5"/>
        <v/>
      </c>
    </row>
    <row r="169" spans="1:11" x14ac:dyDescent="0.3">
      <c r="A169" s="2">
        <v>345</v>
      </c>
      <c r="B169" s="1">
        <v>56</v>
      </c>
      <c r="C169" s="10">
        <v>45236</v>
      </c>
      <c r="D169" s="10">
        <v>45240</v>
      </c>
      <c r="E169" s="1">
        <v>4</v>
      </c>
      <c r="F169" s="1" t="s">
        <v>1029</v>
      </c>
      <c r="G169" s="1" t="s">
        <v>1037</v>
      </c>
      <c r="H169" s="1">
        <v>20</v>
      </c>
      <c r="I169" s="1" t="s">
        <v>1042</v>
      </c>
      <c r="J169" s="1">
        <f t="shared" si="4"/>
        <v>0</v>
      </c>
      <c r="K169" s="12" t="str">
        <f t="shared" si="5"/>
        <v/>
      </c>
    </row>
    <row r="170" spans="1:11" x14ac:dyDescent="0.3">
      <c r="A170" s="2">
        <v>1592</v>
      </c>
      <c r="B170" s="1">
        <v>57</v>
      </c>
      <c r="C170" s="10">
        <v>44939</v>
      </c>
      <c r="D170" s="10">
        <v>44943</v>
      </c>
      <c r="E170" s="1">
        <v>4</v>
      </c>
      <c r="F170" s="1" t="s">
        <v>1023</v>
      </c>
      <c r="G170" s="1" t="s">
        <v>1036</v>
      </c>
      <c r="H170" s="1">
        <v>73</v>
      </c>
      <c r="I170" s="1" t="s">
        <v>1044</v>
      </c>
      <c r="J170" s="1">
        <f t="shared" si="4"/>
        <v>0</v>
      </c>
      <c r="K170" s="12" t="str">
        <f t="shared" si="5"/>
        <v/>
      </c>
    </row>
    <row r="171" spans="1:11" x14ac:dyDescent="0.3">
      <c r="A171" s="2">
        <v>1399</v>
      </c>
      <c r="B171" s="1">
        <v>57</v>
      </c>
      <c r="C171" s="10">
        <v>45022</v>
      </c>
      <c r="D171" s="10">
        <v>45024</v>
      </c>
      <c r="E171" s="1">
        <v>2</v>
      </c>
      <c r="F171" s="1" t="s">
        <v>1024</v>
      </c>
      <c r="G171" s="1" t="s">
        <v>1037</v>
      </c>
      <c r="H171" s="1">
        <v>33</v>
      </c>
      <c r="I171" s="1" t="s">
        <v>1041</v>
      </c>
      <c r="J171" s="1">
        <f t="shared" si="4"/>
        <v>0</v>
      </c>
      <c r="K171" s="12" t="str">
        <f t="shared" si="5"/>
        <v/>
      </c>
    </row>
    <row r="172" spans="1:11" x14ac:dyDescent="0.3">
      <c r="A172" s="2">
        <v>1021</v>
      </c>
      <c r="B172" s="1">
        <v>57</v>
      </c>
      <c r="C172" s="10">
        <v>45467</v>
      </c>
      <c r="D172" s="10">
        <v>45472</v>
      </c>
      <c r="E172" s="1">
        <v>5</v>
      </c>
      <c r="F172" s="1" t="s">
        <v>1029</v>
      </c>
      <c r="G172" s="1" t="s">
        <v>1037</v>
      </c>
      <c r="H172" s="1">
        <v>117</v>
      </c>
      <c r="I172" s="1" t="s">
        <v>1043</v>
      </c>
      <c r="J172" s="1">
        <f t="shared" si="4"/>
        <v>0</v>
      </c>
      <c r="K172" s="12" t="str">
        <f t="shared" si="5"/>
        <v/>
      </c>
    </row>
    <row r="173" spans="1:11" x14ac:dyDescent="0.3">
      <c r="A173" s="2">
        <v>2055</v>
      </c>
      <c r="B173" s="1">
        <v>58</v>
      </c>
      <c r="C173" s="10">
        <v>44831</v>
      </c>
      <c r="D173" s="10">
        <v>44837</v>
      </c>
      <c r="E173" s="1">
        <v>6</v>
      </c>
      <c r="F173" s="1" t="s">
        <v>1023</v>
      </c>
      <c r="G173" s="1" t="s">
        <v>1036</v>
      </c>
      <c r="H173" s="1">
        <v>150</v>
      </c>
      <c r="I173" s="1" t="s">
        <v>1044</v>
      </c>
      <c r="J173" s="1">
        <f t="shared" si="4"/>
        <v>0</v>
      </c>
      <c r="K173" s="12" t="str">
        <f t="shared" si="5"/>
        <v/>
      </c>
    </row>
    <row r="174" spans="1:11" x14ac:dyDescent="0.3">
      <c r="A174" s="2">
        <v>2622</v>
      </c>
      <c r="B174" s="1">
        <v>58</v>
      </c>
      <c r="C174" s="10">
        <v>44928</v>
      </c>
      <c r="D174" s="10">
        <v>44940</v>
      </c>
      <c r="E174" s="1">
        <v>12</v>
      </c>
      <c r="F174" s="1" t="s">
        <v>1023</v>
      </c>
      <c r="G174" s="1" t="s">
        <v>1036</v>
      </c>
      <c r="H174" s="1">
        <v>177</v>
      </c>
      <c r="I174" s="1" t="s">
        <v>1041</v>
      </c>
      <c r="J174" s="1">
        <f t="shared" si="4"/>
        <v>0</v>
      </c>
      <c r="K174" s="12" t="str">
        <f t="shared" si="5"/>
        <v/>
      </c>
    </row>
    <row r="175" spans="1:11" x14ac:dyDescent="0.3">
      <c r="A175" s="2">
        <v>441</v>
      </c>
      <c r="B175" s="1">
        <v>58</v>
      </c>
      <c r="C175" s="10">
        <v>45140</v>
      </c>
      <c r="D175" s="10">
        <v>45141</v>
      </c>
      <c r="E175" s="1">
        <v>1</v>
      </c>
      <c r="F175" s="1" t="s">
        <v>1032</v>
      </c>
      <c r="G175" s="1" t="s">
        <v>1039</v>
      </c>
      <c r="H175" s="1">
        <v>81</v>
      </c>
      <c r="I175" s="1" t="s">
        <v>1044</v>
      </c>
      <c r="J175" s="1">
        <f t="shared" si="4"/>
        <v>0</v>
      </c>
      <c r="K175" s="12" t="str">
        <f t="shared" si="5"/>
        <v/>
      </c>
    </row>
    <row r="176" spans="1:11" x14ac:dyDescent="0.3">
      <c r="A176" s="2">
        <v>1580</v>
      </c>
      <c r="B176" s="1">
        <v>58</v>
      </c>
      <c r="C176" s="10">
        <v>45331</v>
      </c>
      <c r="D176" s="10">
        <v>45338</v>
      </c>
      <c r="E176" s="1">
        <v>7</v>
      </c>
      <c r="F176" s="1" t="s">
        <v>1033</v>
      </c>
      <c r="G176" s="1" t="s">
        <v>1038</v>
      </c>
      <c r="H176" s="1">
        <v>51</v>
      </c>
      <c r="I176" s="1" t="s">
        <v>1042</v>
      </c>
      <c r="J176" s="1">
        <f t="shared" si="4"/>
        <v>0</v>
      </c>
      <c r="K176" s="12" t="str">
        <f t="shared" si="5"/>
        <v/>
      </c>
    </row>
    <row r="177" spans="1:11" x14ac:dyDescent="0.3">
      <c r="A177" s="2">
        <v>2881</v>
      </c>
      <c r="B177" s="1">
        <v>58</v>
      </c>
      <c r="C177" s="10">
        <v>45530</v>
      </c>
      <c r="D177" s="10">
        <v>45532</v>
      </c>
      <c r="E177" s="1">
        <v>2</v>
      </c>
      <c r="F177" s="1" t="s">
        <v>1024</v>
      </c>
      <c r="G177" s="1" t="s">
        <v>1037</v>
      </c>
      <c r="H177" s="1">
        <v>33</v>
      </c>
      <c r="I177" s="1" t="s">
        <v>1041</v>
      </c>
      <c r="J177" s="1">
        <f t="shared" si="4"/>
        <v>0</v>
      </c>
      <c r="K177" s="12" t="str">
        <f t="shared" si="5"/>
        <v/>
      </c>
    </row>
    <row r="178" spans="1:11" x14ac:dyDescent="0.3">
      <c r="A178" s="2">
        <v>604</v>
      </c>
      <c r="B178" s="1">
        <v>59</v>
      </c>
      <c r="C178" s="10">
        <v>44822</v>
      </c>
      <c r="D178" s="10">
        <v>44828</v>
      </c>
      <c r="E178" s="1">
        <v>6</v>
      </c>
      <c r="F178" s="1" t="s">
        <v>1033</v>
      </c>
      <c r="G178" s="1" t="s">
        <v>1038</v>
      </c>
      <c r="H178" s="1">
        <v>177</v>
      </c>
      <c r="I178" s="1" t="s">
        <v>1041</v>
      </c>
      <c r="J178" s="1">
        <f t="shared" si="4"/>
        <v>0</v>
      </c>
      <c r="K178" s="12" t="str">
        <f t="shared" si="5"/>
        <v/>
      </c>
    </row>
    <row r="179" spans="1:11" x14ac:dyDescent="0.3">
      <c r="A179" s="2">
        <v>1915</v>
      </c>
      <c r="B179" s="1">
        <v>59</v>
      </c>
      <c r="C179" s="10">
        <v>45529</v>
      </c>
      <c r="D179" s="10">
        <v>45538</v>
      </c>
      <c r="E179" s="1">
        <v>9</v>
      </c>
      <c r="F179" s="1" t="s">
        <v>1034</v>
      </c>
      <c r="G179" s="1" t="s">
        <v>1035</v>
      </c>
      <c r="H179" s="1">
        <v>6</v>
      </c>
      <c r="I179" s="1" t="s">
        <v>1043</v>
      </c>
      <c r="J179" s="1">
        <f t="shared" si="4"/>
        <v>0</v>
      </c>
      <c r="K179" s="12" t="str">
        <f t="shared" si="5"/>
        <v/>
      </c>
    </row>
    <row r="180" spans="1:11" x14ac:dyDescent="0.3">
      <c r="A180" s="2">
        <v>2154</v>
      </c>
      <c r="B180" s="1">
        <v>60</v>
      </c>
      <c r="C180" s="10">
        <v>45140</v>
      </c>
      <c r="D180" s="10">
        <v>45143</v>
      </c>
      <c r="E180" s="1">
        <v>3</v>
      </c>
      <c r="F180" s="1" t="s">
        <v>1029</v>
      </c>
      <c r="G180" s="1" t="s">
        <v>1037</v>
      </c>
      <c r="H180" s="1">
        <v>181</v>
      </c>
      <c r="I180" s="1" t="s">
        <v>1041</v>
      </c>
      <c r="J180" s="1">
        <f t="shared" si="4"/>
        <v>0</v>
      </c>
      <c r="K180" s="12" t="str">
        <f t="shared" si="5"/>
        <v/>
      </c>
    </row>
    <row r="181" spans="1:11" x14ac:dyDescent="0.3">
      <c r="A181" s="2">
        <v>1145</v>
      </c>
      <c r="B181" s="1">
        <v>60</v>
      </c>
      <c r="C181" s="10">
        <v>45174</v>
      </c>
      <c r="D181" s="10">
        <v>45179</v>
      </c>
      <c r="E181" s="1">
        <v>5</v>
      </c>
      <c r="F181" s="1" t="s">
        <v>1030</v>
      </c>
      <c r="G181" s="1" t="s">
        <v>1038</v>
      </c>
      <c r="H181" s="1">
        <v>184</v>
      </c>
      <c r="I181" s="1" t="s">
        <v>1044</v>
      </c>
      <c r="J181" s="1">
        <f t="shared" si="4"/>
        <v>0</v>
      </c>
      <c r="K181" s="12" t="str">
        <f t="shared" si="5"/>
        <v/>
      </c>
    </row>
    <row r="182" spans="1:11" x14ac:dyDescent="0.3">
      <c r="A182" s="2">
        <v>323</v>
      </c>
      <c r="B182" s="1">
        <v>61</v>
      </c>
      <c r="C182" s="10">
        <v>44794</v>
      </c>
      <c r="D182" s="10">
        <v>44801</v>
      </c>
      <c r="E182" s="1">
        <v>7</v>
      </c>
      <c r="F182" s="1" t="s">
        <v>1025</v>
      </c>
      <c r="G182" s="1" t="s">
        <v>1038</v>
      </c>
      <c r="H182" s="1">
        <v>193</v>
      </c>
      <c r="I182" s="1" t="s">
        <v>1042</v>
      </c>
      <c r="J182" s="1">
        <f t="shared" si="4"/>
        <v>0</v>
      </c>
      <c r="K182" s="12" t="str">
        <f t="shared" si="5"/>
        <v/>
      </c>
    </row>
    <row r="183" spans="1:11" x14ac:dyDescent="0.3">
      <c r="A183" s="2">
        <v>2604</v>
      </c>
      <c r="B183" s="1">
        <v>61</v>
      </c>
      <c r="C183" s="10">
        <v>45138</v>
      </c>
      <c r="D183" s="10">
        <v>45142</v>
      </c>
      <c r="E183" s="1">
        <v>4</v>
      </c>
      <c r="F183" s="1" t="s">
        <v>1024</v>
      </c>
      <c r="G183" s="1" t="s">
        <v>1037</v>
      </c>
      <c r="H183" s="1">
        <v>37</v>
      </c>
      <c r="I183" s="1" t="s">
        <v>1041</v>
      </c>
      <c r="J183" s="1">
        <f t="shared" si="4"/>
        <v>0</v>
      </c>
      <c r="K183" s="12" t="str">
        <f t="shared" si="5"/>
        <v/>
      </c>
    </row>
    <row r="184" spans="1:11" x14ac:dyDescent="0.3">
      <c r="A184" s="2">
        <v>2173</v>
      </c>
      <c r="B184" s="1">
        <v>62</v>
      </c>
      <c r="C184" s="10">
        <v>44691</v>
      </c>
      <c r="D184" s="10">
        <v>44693</v>
      </c>
      <c r="E184" s="1">
        <v>2</v>
      </c>
      <c r="F184" s="1" t="s">
        <v>1032</v>
      </c>
      <c r="G184" s="1" t="s">
        <v>1039</v>
      </c>
      <c r="H184" s="1">
        <v>171</v>
      </c>
      <c r="I184" s="1" t="s">
        <v>1043</v>
      </c>
      <c r="J184" s="1">
        <f t="shared" si="4"/>
        <v>0</v>
      </c>
      <c r="K184" s="12" t="str">
        <f t="shared" si="5"/>
        <v/>
      </c>
    </row>
    <row r="185" spans="1:11" x14ac:dyDescent="0.3">
      <c r="A185" s="2">
        <v>833</v>
      </c>
      <c r="B185" s="1">
        <v>62</v>
      </c>
      <c r="C185" s="10">
        <v>44823</v>
      </c>
      <c r="D185" s="10">
        <v>44827</v>
      </c>
      <c r="E185" s="1">
        <v>4</v>
      </c>
      <c r="F185" s="1" t="s">
        <v>1024</v>
      </c>
      <c r="G185" s="1" t="s">
        <v>1037</v>
      </c>
      <c r="H185" s="1">
        <v>77</v>
      </c>
      <c r="I185" s="1" t="s">
        <v>1042</v>
      </c>
      <c r="J185" s="1">
        <f t="shared" si="4"/>
        <v>0</v>
      </c>
      <c r="K185" s="12" t="str">
        <f t="shared" si="5"/>
        <v/>
      </c>
    </row>
    <row r="186" spans="1:11" x14ac:dyDescent="0.3">
      <c r="A186" s="2">
        <v>2949</v>
      </c>
      <c r="B186" s="1">
        <v>62</v>
      </c>
      <c r="C186" s="10">
        <v>45157</v>
      </c>
      <c r="D186" s="10">
        <v>45165</v>
      </c>
      <c r="E186" s="1">
        <v>8</v>
      </c>
      <c r="F186" s="1" t="s">
        <v>1027</v>
      </c>
      <c r="G186" s="1" t="s">
        <v>1040</v>
      </c>
      <c r="H186" s="1">
        <v>13</v>
      </c>
      <c r="I186" s="1" t="s">
        <v>1044</v>
      </c>
      <c r="J186" s="1">
        <f t="shared" si="4"/>
        <v>0</v>
      </c>
      <c r="K186" s="12" t="str">
        <f t="shared" si="5"/>
        <v/>
      </c>
    </row>
    <row r="187" spans="1:11" x14ac:dyDescent="0.3">
      <c r="A187" s="2">
        <v>1304</v>
      </c>
      <c r="B187" s="1">
        <v>63</v>
      </c>
      <c r="C187" s="10">
        <v>44658</v>
      </c>
      <c r="D187" s="10">
        <v>44659</v>
      </c>
      <c r="E187" s="1">
        <v>1</v>
      </c>
      <c r="F187" s="1" t="s">
        <v>1026</v>
      </c>
      <c r="G187" s="1" t="s">
        <v>1039</v>
      </c>
      <c r="H187" s="1">
        <v>47</v>
      </c>
      <c r="I187" s="1" t="s">
        <v>1042</v>
      </c>
      <c r="J187" s="1">
        <f t="shared" si="4"/>
        <v>1</v>
      </c>
      <c r="K187" s="12">
        <f t="shared" si="5"/>
        <v>44681</v>
      </c>
    </row>
    <row r="188" spans="1:11" x14ac:dyDescent="0.3">
      <c r="A188" s="2">
        <v>2390</v>
      </c>
      <c r="B188" s="1">
        <v>63</v>
      </c>
      <c r="C188" s="10">
        <v>44681</v>
      </c>
      <c r="D188" s="10">
        <v>44686</v>
      </c>
      <c r="E188" s="1">
        <v>5</v>
      </c>
      <c r="F188" s="1" t="s">
        <v>1027</v>
      </c>
      <c r="G188" s="1" t="s">
        <v>1040</v>
      </c>
      <c r="H188" s="1">
        <v>169</v>
      </c>
      <c r="I188" s="1" t="s">
        <v>1043</v>
      </c>
      <c r="J188" s="1">
        <f t="shared" si="4"/>
        <v>0</v>
      </c>
      <c r="K188" s="12" t="str">
        <f t="shared" si="5"/>
        <v/>
      </c>
    </row>
    <row r="189" spans="1:11" x14ac:dyDescent="0.3">
      <c r="A189" s="2">
        <v>1443</v>
      </c>
      <c r="B189" s="1">
        <v>64</v>
      </c>
      <c r="C189" s="10">
        <v>45367</v>
      </c>
      <c r="D189" s="10">
        <v>45368</v>
      </c>
      <c r="E189" s="1">
        <v>1</v>
      </c>
      <c r="F189" s="1" t="s">
        <v>1034</v>
      </c>
      <c r="G189" s="1" t="s">
        <v>1035</v>
      </c>
      <c r="H189" s="1">
        <v>188</v>
      </c>
      <c r="I189" s="1" t="s">
        <v>1041</v>
      </c>
      <c r="J189" s="1">
        <f t="shared" si="4"/>
        <v>0</v>
      </c>
      <c r="K189" s="12" t="str">
        <f t="shared" si="5"/>
        <v/>
      </c>
    </row>
    <row r="190" spans="1:11" x14ac:dyDescent="0.3">
      <c r="A190" s="2">
        <v>1076</v>
      </c>
      <c r="B190" s="1">
        <v>65</v>
      </c>
      <c r="C190" s="10">
        <v>44885</v>
      </c>
      <c r="D190" s="10">
        <v>44894</v>
      </c>
      <c r="E190" s="1">
        <v>9</v>
      </c>
      <c r="F190" s="1" t="s">
        <v>1027</v>
      </c>
      <c r="G190" s="1" t="s">
        <v>1040</v>
      </c>
      <c r="H190" s="1">
        <v>193</v>
      </c>
      <c r="I190" s="1" t="s">
        <v>1043</v>
      </c>
      <c r="J190" s="1">
        <f t="shared" si="4"/>
        <v>1</v>
      </c>
      <c r="K190" s="12">
        <f t="shared" si="5"/>
        <v>44897</v>
      </c>
    </row>
    <row r="191" spans="1:11" x14ac:dyDescent="0.3">
      <c r="A191" s="2">
        <v>1730</v>
      </c>
      <c r="B191" s="1">
        <v>65</v>
      </c>
      <c r="C191" s="10">
        <v>44897</v>
      </c>
      <c r="D191" s="10">
        <v>44912</v>
      </c>
      <c r="E191" s="1">
        <v>15</v>
      </c>
      <c r="F191" s="1" t="s">
        <v>1028</v>
      </c>
      <c r="G191" s="1" t="s">
        <v>1040</v>
      </c>
      <c r="H191" s="1">
        <v>43</v>
      </c>
      <c r="I191" s="1" t="s">
        <v>1043</v>
      </c>
      <c r="J191" s="1">
        <f t="shared" si="4"/>
        <v>0</v>
      </c>
      <c r="K191" s="12" t="str">
        <f t="shared" si="5"/>
        <v/>
      </c>
    </row>
    <row r="192" spans="1:11" x14ac:dyDescent="0.3">
      <c r="A192" s="2">
        <v>69</v>
      </c>
      <c r="B192" s="1">
        <v>65</v>
      </c>
      <c r="C192" s="10">
        <v>45008</v>
      </c>
      <c r="D192" s="10">
        <v>45009</v>
      </c>
      <c r="E192" s="1">
        <v>1</v>
      </c>
      <c r="F192" s="1" t="s">
        <v>1026</v>
      </c>
      <c r="G192" s="1" t="s">
        <v>1039</v>
      </c>
      <c r="H192" s="1">
        <v>140</v>
      </c>
      <c r="I192" s="1" t="s">
        <v>1043</v>
      </c>
      <c r="J192" s="1">
        <f t="shared" si="4"/>
        <v>0</v>
      </c>
      <c r="K192" s="12" t="str">
        <f t="shared" si="5"/>
        <v/>
      </c>
    </row>
    <row r="193" spans="1:11" x14ac:dyDescent="0.3">
      <c r="A193" s="2">
        <v>90</v>
      </c>
      <c r="B193" s="1">
        <v>65</v>
      </c>
      <c r="C193" s="10">
        <v>45354</v>
      </c>
      <c r="D193" s="10">
        <v>45356</v>
      </c>
      <c r="E193" s="1">
        <v>2</v>
      </c>
      <c r="F193" s="1" t="s">
        <v>1029</v>
      </c>
      <c r="G193" s="1" t="s">
        <v>1037</v>
      </c>
      <c r="H193" s="1">
        <v>47</v>
      </c>
      <c r="I193" s="1" t="s">
        <v>1041</v>
      </c>
      <c r="J193" s="1">
        <f t="shared" si="4"/>
        <v>0</v>
      </c>
      <c r="K193" s="12" t="str">
        <f t="shared" si="5"/>
        <v/>
      </c>
    </row>
    <row r="194" spans="1:11" x14ac:dyDescent="0.3">
      <c r="A194" s="2">
        <v>2717</v>
      </c>
      <c r="B194" s="1">
        <v>66</v>
      </c>
      <c r="C194" s="10">
        <v>45497</v>
      </c>
      <c r="D194" s="10">
        <v>45499</v>
      </c>
      <c r="E194" s="1">
        <v>2</v>
      </c>
      <c r="F194" s="1" t="s">
        <v>1032</v>
      </c>
      <c r="G194" s="1" t="s">
        <v>1039</v>
      </c>
      <c r="H194" s="1">
        <v>32</v>
      </c>
      <c r="I194" s="1" t="s">
        <v>1041</v>
      </c>
      <c r="J194" s="1">
        <f t="shared" ref="J194:J257" si="6">IF(AND(B195=B194,C195-D194&lt;=30),1,0)</f>
        <v>0</v>
      </c>
      <c r="K194" s="12" t="str">
        <f t="shared" ref="K194:K257" si="7">IF(J194=0,"",C195)</f>
        <v/>
      </c>
    </row>
    <row r="195" spans="1:11" x14ac:dyDescent="0.3">
      <c r="A195" s="2">
        <v>502</v>
      </c>
      <c r="B195" s="1">
        <v>67</v>
      </c>
      <c r="C195" s="10">
        <v>44563</v>
      </c>
      <c r="D195" s="10">
        <v>44572</v>
      </c>
      <c r="E195" s="1">
        <v>9</v>
      </c>
      <c r="F195" s="1" t="s">
        <v>1028</v>
      </c>
      <c r="G195" s="1" t="s">
        <v>1040</v>
      </c>
      <c r="H195" s="1">
        <v>79</v>
      </c>
      <c r="I195" s="1" t="s">
        <v>1042</v>
      </c>
      <c r="J195" s="1">
        <f t="shared" si="6"/>
        <v>1</v>
      </c>
      <c r="K195" s="12">
        <f t="shared" si="7"/>
        <v>44587</v>
      </c>
    </row>
    <row r="196" spans="1:11" x14ac:dyDescent="0.3">
      <c r="A196" s="2">
        <v>1672</v>
      </c>
      <c r="B196" s="1">
        <v>67</v>
      </c>
      <c r="C196" s="10">
        <v>44587</v>
      </c>
      <c r="D196" s="10">
        <v>44593</v>
      </c>
      <c r="E196" s="1">
        <v>6</v>
      </c>
      <c r="F196" s="1" t="s">
        <v>1031</v>
      </c>
      <c r="G196" s="1" t="s">
        <v>1036</v>
      </c>
      <c r="H196" s="1">
        <v>108</v>
      </c>
      <c r="I196" s="1" t="s">
        <v>1044</v>
      </c>
      <c r="J196" s="1">
        <f t="shared" si="6"/>
        <v>0</v>
      </c>
      <c r="K196" s="12" t="str">
        <f t="shared" si="7"/>
        <v/>
      </c>
    </row>
    <row r="197" spans="1:11" x14ac:dyDescent="0.3">
      <c r="A197" s="2">
        <v>1428</v>
      </c>
      <c r="B197" s="1">
        <v>67</v>
      </c>
      <c r="C197" s="10">
        <v>44692</v>
      </c>
      <c r="D197" s="10">
        <v>44694</v>
      </c>
      <c r="E197" s="1">
        <v>2</v>
      </c>
      <c r="F197" s="1" t="s">
        <v>1029</v>
      </c>
      <c r="G197" s="1" t="s">
        <v>1037</v>
      </c>
      <c r="H197" s="1">
        <v>14</v>
      </c>
      <c r="I197" s="1" t="s">
        <v>1043</v>
      </c>
      <c r="J197" s="1">
        <f t="shared" si="6"/>
        <v>0</v>
      </c>
      <c r="K197" s="12" t="str">
        <f t="shared" si="7"/>
        <v/>
      </c>
    </row>
    <row r="198" spans="1:11" x14ac:dyDescent="0.3">
      <c r="A198" s="2">
        <v>2158</v>
      </c>
      <c r="B198" s="1">
        <v>67</v>
      </c>
      <c r="C198" s="10">
        <v>44839</v>
      </c>
      <c r="D198" s="10">
        <v>44846</v>
      </c>
      <c r="E198" s="1">
        <v>7</v>
      </c>
      <c r="F198" s="1" t="s">
        <v>1025</v>
      </c>
      <c r="G198" s="1" t="s">
        <v>1038</v>
      </c>
      <c r="H198" s="1">
        <v>16</v>
      </c>
      <c r="I198" s="1" t="s">
        <v>1044</v>
      </c>
      <c r="J198" s="1">
        <f t="shared" si="6"/>
        <v>0</v>
      </c>
      <c r="K198" s="12" t="str">
        <f t="shared" si="7"/>
        <v/>
      </c>
    </row>
    <row r="199" spans="1:11" x14ac:dyDescent="0.3">
      <c r="A199" s="2">
        <v>1709</v>
      </c>
      <c r="B199" s="1">
        <v>67</v>
      </c>
      <c r="C199" s="10">
        <v>44892</v>
      </c>
      <c r="D199" s="10">
        <v>44895</v>
      </c>
      <c r="E199" s="1">
        <v>3</v>
      </c>
      <c r="F199" s="1" t="s">
        <v>1032</v>
      </c>
      <c r="G199" s="1" t="s">
        <v>1039</v>
      </c>
      <c r="H199" s="1">
        <v>89</v>
      </c>
      <c r="I199" s="1" t="s">
        <v>1043</v>
      </c>
      <c r="J199" s="1">
        <f t="shared" si="6"/>
        <v>0</v>
      </c>
      <c r="K199" s="12" t="str">
        <f t="shared" si="7"/>
        <v/>
      </c>
    </row>
    <row r="200" spans="1:11" x14ac:dyDescent="0.3">
      <c r="A200" s="2">
        <v>2554</v>
      </c>
      <c r="B200" s="1">
        <v>67</v>
      </c>
      <c r="C200" s="10">
        <v>45183</v>
      </c>
      <c r="D200" s="10">
        <v>45192</v>
      </c>
      <c r="E200" s="1">
        <v>9</v>
      </c>
      <c r="F200" s="1" t="s">
        <v>1023</v>
      </c>
      <c r="G200" s="1" t="s">
        <v>1036</v>
      </c>
      <c r="H200" s="1">
        <v>95</v>
      </c>
      <c r="I200" s="1" t="s">
        <v>1041</v>
      </c>
      <c r="J200" s="1">
        <f t="shared" si="6"/>
        <v>0</v>
      </c>
      <c r="K200" s="12" t="str">
        <f t="shared" si="7"/>
        <v/>
      </c>
    </row>
    <row r="201" spans="1:11" x14ac:dyDescent="0.3">
      <c r="A201" s="2">
        <v>2970</v>
      </c>
      <c r="B201" s="1">
        <v>67</v>
      </c>
      <c r="C201" s="10">
        <v>45526</v>
      </c>
      <c r="D201" s="10">
        <v>45532</v>
      </c>
      <c r="E201" s="1">
        <v>6</v>
      </c>
      <c r="F201" s="1" t="s">
        <v>1030</v>
      </c>
      <c r="G201" s="1" t="s">
        <v>1038</v>
      </c>
      <c r="H201" s="1">
        <v>79</v>
      </c>
      <c r="I201" s="1" t="s">
        <v>1043</v>
      </c>
      <c r="J201" s="1">
        <f t="shared" si="6"/>
        <v>1</v>
      </c>
      <c r="K201" s="12">
        <f t="shared" si="7"/>
        <v>45551</v>
      </c>
    </row>
    <row r="202" spans="1:11" x14ac:dyDescent="0.3">
      <c r="A202" s="2">
        <v>1483</v>
      </c>
      <c r="B202" s="1">
        <v>67</v>
      </c>
      <c r="C202" s="10">
        <v>45551</v>
      </c>
      <c r="D202" s="10">
        <v>45556</v>
      </c>
      <c r="E202" s="1">
        <v>5</v>
      </c>
      <c r="F202" s="1" t="s">
        <v>1023</v>
      </c>
      <c r="G202" s="1" t="s">
        <v>1036</v>
      </c>
      <c r="H202" s="1">
        <v>44</v>
      </c>
      <c r="I202" s="1" t="s">
        <v>1042</v>
      </c>
      <c r="J202" s="1">
        <f t="shared" si="6"/>
        <v>0</v>
      </c>
      <c r="K202" s="12" t="str">
        <f t="shared" si="7"/>
        <v/>
      </c>
    </row>
    <row r="203" spans="1:11" x14ac:dyDescent="0.3">
      <c r="A203" s="2">
        <v>2636</v>
      </c>
      <c r="B203" s="1">
        <v>68</v>
      </c>
      <c r="C203" s="10">
        <v>44719</v>
      </c>
      <c r="D203" s="10">
        <v>44732</v>
      </c>
      <c r="E203" s="1">
        <v>13</v>
      </c>
      <c r="F203" s="1" t="s">
        <v>1028</v>
      </c>
      <c r="G203" s="1" t="s">
        <v>1040</v>
      </c>
      <c r="H203" s="1">
        <v>137</v>
      </c>
      <c r="I203" s="1" t="s">
        <v>1043</v>
      </c>
      <c r="J203" s="1">
        <f t="shared" si="6"/>
        <v>1</v>
      </c>
      <c r="K203" s="12">
        <f t="shared" si="7"/>
        <v>44753</v>
      </c>
    </row>
    <row r="204" spans="1:11" x14ac:dyDescent="0.3">
      <c r="A204" s="2">
        <v>2895</v>
      </c>
      <c r="B204" s="1">
        <v>68</v>
      </c>
      <c r="C204" s="10">
        <v>44753</v>
      </c>
      <c r="D204" s="10">
        <v>44762</v>
      </c>
      <c r="E204" s="1">
        <v>9</v>
      </c>
      <c r="F204" s="1" t="s">
        <v>1023</v>
      </c>
      <c r="G204" s="1" t="s">
        <v>1036</v>
      </c>
      <c r="H204" s="1">
        <v>64</v>
      </c>
      <c r="I204" s="1" t="s">
        <v>1043</v>
      </c>
      <c r="J204" s="1">
        <f t="shared" si="6"/>
        <v>0</v>
      </c>
      <c r="K204" s="12" t="str">
        <f t="shared" si="7"/>
        <v/>
      </c>
    </row>
    <row r="205" spans="1:11" x14ac:dyDescent="0.3">
      <c r="A205" s="2">
        <v>2960</v>
      </c>
      <c r="B205" s="1">
        <v>68</v>
      </c>
      <c r="C205" s="10">
        <v>45574</v>
      </c>
      <c r="D205" s="10">
        <v>45583</v>
      </c>
      <c r="E205" s="1">
        <v>9</v>
      </c>
      <c r="F205" s="1" t="s">
        <v>1027</v>
      </c>
      <c r="G205" s="1" t="s">
        <v>1040</v>
      </c>
      <c r="H205" s="1">
        <v>196</v>
      </c>
      <c r="I205" s="1" t="s">
        <v>1043</v>
      </c>
      <c r="J205" s="1">
        <f t="shared" si="6"/>
        <v>0</v>
      </c>
      <c r="K205" s="12" t="str">
        <f t="shared" si="7"/>
        <v/>
      </c>
    </row>
    <row r="206" spans="1:11" x14ac:dyDescent="0.3">
      <c r="A206" s="2">
        <v>578</v>
      </c>
      <c r="B206" s="1">
        <v>69</v>
      </c>
      <c r="C206" s="10">
        <v>45082</v>
      </c>
      <c r="D206" s="10">
        <v>45085</v>
      </c>
      <c r="E206" s="1">
        <v>3</v>
      </c>
      <c r="F206" s="1" t="s">
        <v>1022</v>
      </c>
      <c r="G206" s="1" t="s">
        <v>1035</v>
      </c>
      <c r="H206" s="1">
        <v>70</v>
      </c>
      <c r="I206" s="1" t="s">
        <v>1044</v>
      </c>
      <c r="J206" s="1">
        <f t="shared" si="6"/>
        <v>0</v>
      </c>
      <c r="K206" s="12" t="str">
        <f t="shared" si="7"/>
        <v/>
      </c>
    </row>
    <row r="207" spans="1:11" x14ac:dyDescent="0.3">
      <c r="A207" s="2">
        <v>920</v>
      </c>
      <c r="B207" s="1">
        <v>71</v>
      </c>
      <c r="C207" s="10">
        <v>45156</v>
      </c>
      <c r="D207" s="10">
        <v>45161</v>
      </c>
      <c r="E207" s="1">
        <v>5</v>
      </c>
      <c r="F207" s="1" t="s">
        <v>1029</v>
      </c>
      <c r="G207" s="1" t="s">
        <v>1037</v>
      </c>
      <c r="H207" s="1">
        <v>78</v>
      </c>
      <c r="I207" s="1" t="s">
        <v>1044</v>
      </c>
      <c r="J207" s="1">
        <f t="shared" si="6"/>
        <v>0</v>
      </c>
      <c r="K207" s="12" t="str">
        <f t="shared" si="7"/>
        <v/>
      </c>
    </row>
    <row r="208" spans="1:11" x14ac:dyDescent="0.3">
      <c r="A208" s="2">
        <v>1731</v>
      </c>
      <c r="B208" s="1">
        <v>71</v>
      </c>
      <c r="C208" s="10">
        <v>45359</v>
      </c>
      <c r="D208" s="10">
        <v>45360</v>
      </c>
      <c r="E208" s="1">
        <v>1</v>
      </c>
      <c r="F208" s="1" t="s">
        <v>1026</v>
      </c>
      <c r="G208" s="1" t="s">
        <v>1039</v>
      </c>
      <c r="H208" s="1">
        <v>52</v>
      </c>
      <c r="I208" s="1" t="s">
        <v>1044</v>
      </c>
      <c r="J208" s="1">
        <f t="shared" si="6"/>
        <v>0</v>
      </c>
      <c r="K208" s="12" t="str">
        <f t="shared" si="7"/>
        <v/>
      </c>
    </row>
    <row r="209" spans="1:11" x14ac:dyDescent="0.3">
      <c r="A209" s="2">
        <v>613</v>
      </c>
      <c r="B209" s="1">
        <v>72</v>
      </c>
      <c r="C209" s="10">
        <v>45067</v>
      </c>
      <c r="D209" s="10">
        <v>45073</v>
      </c>
      <c r="E209" s="1">
        <v>6</v>
      </c>
      <c r="F209" s="1" t="s">
        <v>1033</v>
      </c>
      <c r="G209" s="1" t="s">
        <v>1038</v>
      </c>
      <c r="H209" s="1">
        <v>44</v>
      </c>
      <c r="I209" s="1" t="s">
        <v>1043</v>
      </c>
      <c r="J209" s="1">
        <f t="shared" si="6"/>
        <v>0</v>
      </c>
      <c r="K209" s="12" t="str">
        <f t="shared" si="7"/>
        <v/>
      </c>
    </row>
    <row r="210" spans="1:11" x14ac:dyDescent="0.3">
      <c r="A210" s="2">
        <v>2083</v>
      </c>
      <c r="B210" s="1">
        <v>72</v>
      </c>
      <c r="C210" s="10">
        <v>45165</v>
      </c>
      <c r="D210" s="10">
        <v>45170</v>
      </c>
      <c r="E210" s="1">
        <v>5</v>
      </c>
      <c r="F210" s="1" t="s">
        <v>1033</v>
      </c>
      <c r="G210" s="1" t="s">
        <v>1038</v>
      </c>
      <c r="H210" s="1">
        <v>71</v>
      </c>
      <c r="I210" s="1" t="s">
        <v>1043</v>
      </c>
      <c r="J210" s="1">
        <f t="shared" si="6"/>
        <v>0</v>
      </c>
      <c r="K210" s="12" t="str">
        <f t="shared" si="7"/>
        <v/>
      </c>
    </row>
    <row r="211" spans="1:11" x14ac:dyDescent="0.3">
      <c r="A211" s="2">
        <v>1020</v>
      </c>
      <c r="B211" s="1">
        <v>72</v>
      </c>
      <c r="C211" s="10">
        <v>45426</v>
      </c>
      <c r="D211" s="10">
        <v>45435</v>
      </c>
      <c r="E211" s="1">
        <v>9</v>
      </c>
      <c r="F211" s="1" t="s">
        <v>1023</v>
      </c>
      <c r="G211" s="1" t="s">
        <v>1036</v>
      </c>
      <c r="H211" s="1">
        <v>96</v>
      </c>
      <c r="I211" s="1" t="s">
        <v>1044</v>
      </c>
      <c r="J211" s="1">
        <f t="shared" si="6"/>
        <v>0</v>
      </c>
      <c r="K211" s="12" t="str">
        <f t="shared" si="7"/>
        <v/>
      </c>
    </row>
    <row r="212" spans="1:11" x14ac:dyDescent="0.3">
      <c r="A212" s="2">
        <v>2370</v>
      </c>
      <c r="B212" s="1">
        <v>73</v>
      </c>
      <c r="C212" s="10">
        <v>44565</v>
      </c>
      <c r="D212" s="10">
        <v>44568</v>
      </c>
      <c r="E212" s="1">
        <v>3</v>
      </c>
      <c r="F212" s="1" t="s">
        <v>1026</v>
      </c>
      <c r="G212" s="1" t="s">
        <v>1039</v>
      </c>
      <c r="H212" s="1">
        <v>94</v>
      </c>
      <c r="I212" s="1" t="s">
        <v>1042</v>
      </c>
      <c r="J212" s="1">
        <f t="shared" si="6"/>
        <v>0</v>
      </c>
      <c r="K212" s="12" t="str">
        <f t="shared" si="7"/>
        <v/>
      </c>
    </row>
    <row r="213" spans="1:11" x14ac:dyDescent="0.3">
      <c r="A213" s="2">
        <v>1095</v>
      </c>
      <c r="B213" s="1">
        <v>73</v>
      </c>
      <c r="C213" s="10">
        <v>44850</v>
      </c>
      <c r="D213" s="10">
        <v>44862</v>
      </c>
      <c r="E213" s="1">
        <v>12</v>
      </c>
      <c r="F213" s="1" t="s">
        <v>1023</v>
      </c>
      <c r="G213" s="1" t="s">
        <v>1036</v>
      </c>
      <c r="H213" s="1">
        <v>105</v>
      </c>
      <c r="I213" s="1" t="s">
        <v>1041</v>
      </c>
      <c r="J213" s="1">
        <f t="shared" si="6"/>
        <v>0</v>
      </c>
      <c r="K213" s="12" t="str">
        <f t="shared" si="7"/>
        <v/>
      </c>
    </row>
    <row r="214" spans="1:11" x14ac:dyDescent="0.3">
      <c r="A214" s="2">
        <v>1632</v>
      </c>
      <c r="B214" s="1">
        <v>73</v>
      </c>
      <c r="C214" s="10">
        <v>45494</v>
      </c>
      <c r="D214" s="10">
        <v>45496</v>
      </c>
      <c r="E214" s="1">
        <v>2</v>
      </c>
      <c r="F214" s="1" t="s">
        <v>1024</v>
      </c>
      <c r="G214" s="1" t="s">
        <v>1037</v>
      </c>
      <c r="H214" s="1">
        <v>19</v>
      </c>
      <c r="I214" s="1" t="s">
        <v>1043</v>
      </c>
      <c r="J214" s="1">
        <f t="shared" si="6"/>
        <v>0</v>
      </c>
      <c r="K214" s="12" t="str">
        <f t="shared" si="7"/>
        <v/>
      </c>
    </row>
    <row r="215" spans="1:11" x14ac:dyDescent="0.3">
      <c r="A215" s="2">
        <v>666</v>
      </c>
      <c r="B215" s="1">
        <v>74</v>
      </c>
      <c r="C215" s="10">
        <v>44636</v>
      </c>
      <c r="D215" s="10">
        <v>44637</v>
      </c>
      <c r="E215" s="1">
        <v>1</v>
      </c>
      <c r="F215" s="1" t="s">
        <v>1026</v>
      </c>
      <c r="G215" s="1" t="s">
        <v>1039</v>
      </c>
      <c r="H215" s="1">
        <v>187</v>
      </c>
      <c r="I215" s="1" t="s">
        <v>1043</v>
      </c>
      <c r="J215" s="1">
        <f t="shared" si="6"/>
        <v>0</v>
      </c>
      <c r="K215" s="12" t="str">
        <f t="shared" si="7"/>
        <v/>
      </c>
    </row>
    <row r="216" spans="1:11" x14ac:dyDescent="0.3">
      <c r="A216" s="2">
        <v>20</v>
      </c>
      <c r="B216" s="1">
        <v>75</v>
      </c>
      <c r="C216" s="10">
        <v>45208</v>
      </c>
      <c r="D216" s="10">
        <v>45213</v>
      </c>
      <c r="E216" s="1">
        <v>5</v>
      </c>
      <c r="F216" s="1" t="s">
        <v>1022</v>
      </c>
      <c r="G216" s="1" t="s">
        <v>1035</v>
      </c>
      <c r="H216" s="1">
        <v>8</v>
      </c>
      <c r="I216" s="1" t="s">
        <v>1041</v>
      </c>
      <c r="J216" s="1">
        <f t="shared" si="6"/>
        <v>0</v>
      </c>
      <c r="K216" s="12" t="str">
        <f t="shared" si="7"/>
        <v/>
      </c>
    </row>
    <row r="217" spans="1:11" x14ac:dyDescent="0.3">
      <c r="A217" s="2">
        <v>694</v>
      </c>
      <c r="B217" s="1">
        <v>76</v>
      </c>
      <c r="C217" s="10">
        <v>45043</v>
      </c>
      <c r="D217" s="10">
        <v>45050</v>
      </c>
      <c r="E217" s="1">
        <v>7</v>
      </c>
      <c r="F217" s="1" t="s">
        <v>1023</v>
      </c>
      <c r="G217" s="1" t="s">
        <v>1036</v>
      </c>
      <c r="H217" s="1">
        <v>127</v>
      </c>
      <c r="I217" s="1" t="s">
        <v>1043</v>
      </c>
      <c r="J217" s="1">
        <f t="shared" si="6"/>
        <v>0</v>
      </c>
      <c r="K217" s="12" t="str">
        <f t="shared" si="7"/>
        <v/>
      </c>
    </row>
    <row r="218" spans="1:11" x14ac:dyDescent="0.3">
      <c r="A218" s="2">
        <v>572</v>
      </c>
      <c r="B218" s="1">
        <v>76</v>
      </c>
      <c r="C218" s="10">
        <v>45470</v>
      </c>
      <c r="D218" s="10">
        <v>45473</v>
      </c>
      <c r="E218" s="1">
        <v>3</v>
      </c>
      <c r="F218" s="1" t="s">
        <v>1032</v>
      </c>
      <c r="G218" s="1" t="s">
        <v>1039</v>
      </c>
      <c r="H218" s="1">
        <v>193</v>
      </c>
      <c r="I218" s="1" t="s">
        <v>1041</v>
      </c>
      <c r="J218" s="1">
        <f t="shared" si="6"/>
        <v>0</v>
      </c>
      <c r="K218" s="12" t="str">
        <f t="shared" si="7"/>
        <v/>
      </c>
    </row>
    <row r="219" spans="1:11" x14ac:dyDescent="0.3">
      <c r="A219" s="2">
        <v>1122</v>
      </c>
      <c r="B219" s="1">
        <v>77</v>
      </c>
      <c r="C219" s="10">
        <v>44625</v>
      </c>
      <c r="D219" s="10">
        <v>44634</v>
      </c>
      <c r="E219" s="1">
        <v>9</v>
      </c>
      <c r="F219" s="1" t="s">
        <v>1022</v>
      </c>
      <c r="G219" s="1" t="s">
        <v>1035</v>
      </c>
      <c r="H219" s="1">
        <v>183</v>
      </c>
      <c r="I219" s="1" t="s">
        <v>1043</v>
      </c>
      <c r="J219" s="1">
        <f t="shared" si="6"/>
        <v>0</v>
      </c>
      <c r="K219" s="12" t="str">
        <f t="shared" si="7"/>
        <v/>
      </c>
    </row>
    <row r="220" spans="1:11" x14ac:dyDescent="0.3">
      <c r="A220" s="2">
        <v>2595</v>
      </c>
      <c r="B220" s="1">
        <v>77</v>
      </c>
      <c r="C220" s="10">
        <v>45272</v>
      </c>
      <c r="D220" s="10">
        <v>45281</v>
      </c>
      <c r="E220" s="1">
        <v>9</v>
      </c>
      <c r="F220" s="1" t="s">
        <v>1027</v>
      </c>
      <c r="G220" s="1" t="s">
        <v>1040</v>
      </c>
      <c r="H220" s="1">
        <v>25</v>
      </c>
      <c r="I220" s="1" t="s">
        <v>1044</v>
      </c>
      <c r="J220" s="1">
        <f t="shared" si="6"/>
        <v>0</v>
      </c>
      <c r="K220" s="12" t="str">
        <f t="shared" si="7"/>
        <v/>
      </c>
    </row>
    <row r="221" spans="1:11" x14ac:dyDescent="0.3">
      <c r="A221" s="2">
        <v>1776</v>
      </c>
      <c r="B221" s="1">
        <v>77</v>
      </c>
      <c r="C221" s="10">
        <v>45424</v>
      </c>
      <c r="D221" s="10">
        <v>45426</v>
      </c>
      <c r="E221" s="1">
        <v>2</v>
      </c>
      <c r="F221" s="1" t="s">
        <v>1029</v>
      </c>
      <c r="G221" s="1" t="s">
        <v>1037</v>
      </c>
      <c r="H221" s="1">
        <v>164</v>
      </c>
      <c r="I221" s="1" t="s">
        <v>1041</v>
      </c>
      <c r="J221" s="1">
        <f t="shared" si="6"/>
        <v>0</v>
      </c>
      <c r="K221" s="12" t="str">
        <f t="shared" si="7"/>
        <v/>
      </c>
    </row>
    <row r="222" spans="1:11" x14ac:dyDescent="0.3">
      <c r="A222" s="2">
        <v>184</v>
      </c>
      <c r="B222" s="1">
        <v>78</v>
      </c>
      <c r="C222" s="10">
        <v>44712</v>
      </c>
      <c r="D222" s="10">
        <v>44714</v>
      </c>
      <c r="E222" s="1">
        <v>2</v>
      </c>
      <c r="F222" s="1" t="s">
        <v>1026</v>
      </c>
      <c r="G222" s="1" t="s">
        <v>1039</v>
      </c>
      <c r="H222" s="1">
        <v>133</v>
      </c>
      <c r="I222" s="1" t="s">
        <v>1042</v>
      </c>
      <c r="J222" s="1">
        <f t="shared" si="6"/>
        <v>0</v>
      </c>
      <c r="K222" s="12" t="str">
        <f t="shared" si="7"/>
        <v/>
      </c>
    </row>
    <row r="223" spans="1:11" x14ac:dyDescent="0.3">
      <c r="A223" s="2">
        <v>2679</v>
      </c>
      <c r="B223" s="1">
        <v>78</v>
      </c>
      <c r="C223" s="10">
        <v>45105</v>
      </c>
      <c r="D223" s="10">
        <v>45109</v>
      </c>
      <c r="E223" s="1">
        <v>4</v>
      </c>
      <c r="F223" s="1" t="s">
        <v>1034</v>
      </c>
      <c r="G223" s="1" t="s">
        <v>1035</v>
      </c>
      <c r="H223" s="1">
        <v>173</v>
      </c>
      <c r="I223" s="1" t="s">
        <v>1043</v>
      </c>
      <c r="J223" s="1">
        <f t="shared" si="6"/>
        <v>0</v>
      </c>
      <c r="K223" s="12" t="str">
        <f t="shared" si="7"/>
        <v/>
      </c>
    </row>
    <row r="224" spans="1:11" x14ac:dyDescent="0.3">
      <c r="A224" s="2">
        <v>1417</v>
      </c>
      <c r="B224" s="1">
        <v>78</v>
      </c>
      <c r="C224" s="10">
        <v>45310</v>
      </c>
      <c r="D224" s="10">
        <v>45311</v>
      </c>
      <c r="E224" s="1">
        <v>1</v>
      </c>
      <c r="F224" s="1" t="s">
        <v>1032</v>
      </c>
      <c r="G224" s="1" t="s">
        <v>1039</v>
      </c>
      <c r="H224" s="1">
        <v>80</v>
      </c>
      <c r="I224" s="1" t="s">
        <v>1041</v>
      </c>
      <c r="J224" s="1">
        <f t="shared" si="6"/>
        <v>0</v>
      </c>
      <c r="K224" s="12" t="str">
        <f t="shared" si="7"/>
        <v/>
      </c>
    </row>
    <row r="225" spans="1:11" x14ac:dyDescent="0.3">
      <c r="A225" s="2">
        <v>72</v>
      </c>
      <c r="B225" s="1">
        <v>78</v>
      </c>
      <c r="C225" s="10">
        <v>45342</v>
      </c>
      <c r="D225" s="10">
        <v>45345</v>
      </c>
      <c r="E225" s="1">
        <v>3</v>
      </c>
      <c r="F225" s="1" t="s">
        <v>1029</v>
      </c>
      <c r="G225" s="1" t="s">
        <v>1037</v>
      </c>
      <c r="H225" s="1">
        <v>96</v>
      </c>
      <c r="I225" s="1" t="s">
        <v>1041</v>
      </c>
      <c r="J225" s="1">
        <f t="shared" si="6"/>
        <v>0</v>
      </c>
      <c r="K225" s="12" t="str">
        <f t="shared" si="7"/>
        <v/>
      </c>
    </row>
    <row r="226" spans="1:11" x14ac:dyDescent="0.3">
      <c r="A226" s="2">
        <v>2943</v>
      </c>
      <c r="B226" s="1">
        <v>79</v>
      </c>
      <c r="C226" s="10">
        <v>45035</v>
      </c>
      <c r="D226" s="10">
        <v>45046</v>
      </c>
      <c r="E226" s="1">
        <v>11</v>
      </c>
      <c r="F226" s="1" t="s">
        <v>1031</v>
      </c>
      <c r="G226" s="1" t="s">
        <v>1036</v>
      </c>
      <c r="H226" s="1">
        <v>4</v>
      </c>
      <c r="I226" s="1" t="s">
        <v>1042</v>
      </c>
      <c r="J226" s="1">
        <f t="shared" si="6"/>
        <v>0</v>
      </c>
      <c r="K226" s="12" t="str">
        <f t="shared" si="7"/>
        <v/>
      </c>
    </row>
    <row r="227" spans="1:11" x14ac:dyDescent="0.3">
      <c r="A227" s="2">
        <v>414</v>
      </c>
      <c r="B227" s="1">
        <v>79</v>
      </c>
      <c r="C227" s="10">
        <v>45312</v>
      </c>
      <c r="D227" s="10">
        <v>45319</v>
      </c>
      <c r="E227" s="1">
        <v>7</v>
      </c>
      <c r="F227" s="1" t="s">
        <v>1025</v>
      </c>
      <c r="G227" s="1" t="s">
        <v>1038</v>
      </c>
      <c r="H227" s="1">
        <v>135</v>
      </c>
      <c r="I227" s="1" t="s">
        <v>1043</v>
      </c>
      <c r="J227" s="1">
        <f t="shared" si="6"/>
        <v>1</v>
      </c>
      <c r="K227" s="12">
        <f t="shared" si="7"/>
        <v>45337</v>
      </c>
    </row>
    <row r="228" spans="1:11" x14ac:dyDescent="0.3">
      <c r="A228" s="2">
        <v>1288</v>
      </c>
      <c r="B228" s="1">
        <v>79</v>
      </c>
      <c r="C228" s="10">
        <v>45337</v>
      </c>
      <c r="D228" s="10">
        <v>45345</v>
      </c>
      <c r="E228" s="1">
        <v>8</v>
      </c>
      <c r="F228" s="1" t="s">
        <v>1023</v>
      </c>
      <c r="G228" s="1" t="s">
        <v>1036</v>
      </c>
      <c r="H228" s="1">
        <v>73</v>
      </c>
      <c r="I228" s="1" t="s">
        <v>1043</v>
      </c>
      <c r="J228" s="1">
        <f t="shared" si="6"/>
        <v>0</v>
      </c>
      <c r="K228" s="12" t="str">
        <f t="shared" si="7"/>
        <v/>
      </c>
    </row>
    <row r="229" spans="1:11" x14ac:dyDescent="0.3">
      <c r="A229" s="2">
        <v>1895</v>
      </c>
      <c r="B229" s="1">
        <v>79</v>
      </c>
      <c r="C229" s="10">
        <v>45475</v>
      </c>
      <c r="D229" s="10">
        <v>45479</v>
      </c>
      <c r="E229" s="1">
        <v>4</v>
      </c>
      <c r="F229" s="1" t="s">
        <v>1025</v>
      </c>
      <c r="G229" s="1" t="s">
        <v>1038</v>
      </c>
      <c r="H229" s="1">
        <v>157</v>
      </c>
      <c r="I229" s="1" t="s">
        <v>1042</v>
      </c>
      <c r="J229" s="1">
        <f t="shared" si="6"/>
        <v>0</v>
      </c>
      <c r="K229" s="12" t="str">
        <f t="shared" si="7"/>
        <v/>
      </c>
    </row>
    <row r="230" spans="1:11" x14ac:dyDescent="0.3">
      <c r="A230" s="2">
        <v>2197</v>
      </c>
      <c r="B230" s="1">
        <v>79</v>
      </c>
      <c r="C230" s="10">
        <v>45543</v>
      </c>
      <c r="D230" s="10">
        <v>45552</v>
      </c>
      <c r="E230" s="1">
        <v>9</v>
      </c>
      <c r="F230" s="1" t="s">
        <v>1031</v>
      </c>
      <c r="G230" s="1" t="s">
        <v>1036</v>
      </c>
      <c r="H230" s="1">
        <v>114</v>
      </c>
      <c r="I230" s="1" t="s">
        <v>1042</v>
      </c>
      <c r="J230" s="1">
        <f t="shared" si="6"/>
        <v>0</v>
      </c>
      <c r="K230" s="12" t="str">
        <f t="shared" si="7"/>
        <v/>
      </c>
    </row>
    <row r="231" spans="1:11" x14ac:dyDescent="0.3">
      <c r="A231" s="2">
        <v>2187</v>
      </c>
      <c r="B231" s="1">
        <v>80</v>
      </c>
      <c r="C231" s="10">
        <v>44580</v>
      </c>
      <c r="D231" s="10">
        <v>44581</v>
      </c>
      <c r="E231" s="1">
        <v>1</v>
      </c>
      <c r="F231" s="1" t="s">
        <v>1026</v>
      </c>
      <c r="G231" s="1" t="s">
        <v>1039</v>
      </c>
      <c r="H231" s="1">
        <v>31</v>
      </c>
      <c r="I231" s="1" t="s">
        <v>1041</v>
      </c>
      <c r="J231" s="1">
        <f t="shared" si="6"/>
        <v>0</v>
      </c>
      <c r="K231" s="12" t="str">
        <f t="shared" si="7"/>
        <v/>
      </c>
    </row>
    <row r="232" spans="1:11" x14ac:dyDescent="0.3">
      <c r="A232" s="2">
        <v>2742</v>
      </c>
      <c r="B232" s="1">
        <v>80</v>
      </c>
      <c r="C232" s="10">
        <v>44615</v>
      </c>
      <c r="D232" s="10">
        <v>44620</v>
      </c>
      <c r="E232" s="1">
        <v>5</v>
      </c>
      <c r="F232" s="1" t="s">
        <v>1028</v>
      </c>
      <c r="G232" s="1" t="s">
        <v>1040</v>
      </c>
      <c r="H232" s="1">
        <v>139</v>
      </c>
      <c r="I232" s="1" t="s">
        <v>1044</v>
      </c>
      <c r="J232" s="1">
        <f t="shared" si="6"/>
        <v>0</v>
      </c>
      <c r="K232" s="12" t="str">
        <f t="shared" si="7"/>
        <v/>
      </c>
    </row>
    <row r="233" spans="1:11" x14ac:dyDescent="0.3">
      <c r="A233" s="2">
        <v>1118</v>
      </c>
      <c r="B233" s="1">
        <v>80</v>
      </c>
      <c r="C233" s="10">
        <v>44916</v>
      </c>
      <c r="D233" s="10">
        <v>44923</v>
      </c>
      <c r="E233" s="1">
        <v>7</v>
      </c>
      <c r="F233" s="1" t="s">
        <v>1030</v>
      </c>
      <c r="G233" s="1" t="s">
        <v>1038</v>
      </c>
      <c r="H233" s="1">
        <v>30</v>
      </c>
      <c r="I233" s="1" t="s">
        <v>1041</v>
      </c>
      <c r="J233" s="1">
        <f t="shared" si="6"/>
        <v>0</v>
      </c>
      <c r="K233" s="12" t="str">
        <f t="shared" si="7"/>
        <v/>
      </c>
    </row>
    <row r="234" spans="1:11" x14ac:dyDescent="0.3">
      <c r="A234" s="2">
        <v>985</v>
      </c>
      <c r="B234" s="1">
        <v>80</v>
      </c>
      <c r="C234" s="10">
        <v>45271</v>
      </c>
      <c r="D234" s="10">
        <v>45275</v>
      </c>
      <c r="E234" s="1">
        <v>4</v>
      </c>
      <c r="F234" s="1" t="s">
        <v>1030</v>
      </c>
      <c r="G234" s="1" t="s">
        <v>1038</v>
      </c>
      <c r="H234" s="1">
        <v>182</v>
      </c>
      <c r="I234" s="1" t="s">
        <v>1042</v>
      </c>
      <c r="J234" s="1">
        <f t="shared" si="6"/>
        <v>0</v>
      </c>
      <c r="K234" s="12" t="str">
        <f t="shared" si="7"/>
        <v/>
      </c>
    </row>
    <row r="235" spans="1:11" x14ac:dyDescent="0.3">
      <c r="A235" s="2">
        <v>272</v>
      </c>
      <c r="B235" s="1">
        <v>80</v>
      </c>
      <c r="C235" s="10">
        <v>45416</v>
      </c>
      <c r="D235" s="10">
        <v>45429</v>
      </c>
      <c r="E235" s="1">
        <v>13</v>
      </c>
      <c r="F235" s="1" t="s">
        <v>1028</v>
      </c>
      <c r="G235" s="1" t="s">
        <v>1040</v>
      </c>
      <c r="H235" s="1">
        <v>62</v>
      </c>
      <c r="I235" s="1" t="s">
        <v>1044</v>
      </c>
      <c r="J235" s="1">
        <f t="shared" si="6"/>
        <v>0</v>
      </c>
      <c r="K235" s="12" t="str">
        <f t="shared" si="7"/>
        <v/>
      </c>
    </row>
    <row r="236" spans="1:11" x14ac:dyDescent="0.3">
      <c r="A236" s="2">
        <v>841</v>
      </c>
      <c r="B236" s="1">
        <v>80</v>
      </c>
      <c r="C236" s="10">
        <v>45645</v>
      </c>
      <c r="D236" s="10">
        <v>45652</v>
      </c>
      <c r="E236" s="1">
        <v>7</v>
      </c>
      <c r="F236" s="1" t="s">
        <v>1031</v>
      </c>
      <c r="G236" s="1" t="s">
        <v>1036</v>
      </c>
      <c r="H236" s="1">
        <v>198</v>
      </c>
      <c r="I236" s="1" t="s">
        <v>1041</v>
      </c>
      <c r="J236" s="1">
        <f t="shared" si="6"/>
        <v>0</v>
      </c>
      <c r="K236" s="12" t="str">
        <f t="shared" si="7"/>
        <v/>
      </c>
    </row>
    <row r="237" spans="1:11" x14ac:dyDescent="0.3">
      <c r="A237" s="2">
        <v>1205</v>
      </c>
      <c r="B237" s="1">
        <v>81</v>
      </c>
      <c r="C237" s="10">
        <v>44768</v>
      </c>
      <c r="D237" s="10">
        <v>44771</v>
      </c>
      <c r="E237" s="1">
        <v>3</v>
      </c>
      <c r="F237" s="1" t="s">
        <v>1032</v>
      </c>
      <c r="G237" s="1" t="s">
        <v>1039</v>
      </c>
      <c r="H237" s="1">
        <v>59</v>
      </c>
      <c r="I237" s="1" t="s">
        <v>1042</v>
      </c>
      <c r="J237" s="1">
        <f t="shared" si="6"/>
        <v>0</v>
      </c>
      <c r="K237" s="12" t="str">
        <f t="shared" si="7"/>
        <v/>
      </c>
    </row>
    <row r="238" spans="1:11" x14ac:dyDescent="0.3">
      <c r="A238" s="2">
        <v>2424</v>
      </c>
      <c r="B238" s="1">
        <v>81</v>
      </c>
      <c r="C238" s="10">
        <v>45532</v>
      </c>
      <c r="D238" s="10">
        <v>45542</v>
      </c>
      <c r="E238" s="1">
        <v>10</v>
      </c>
      <c r="F238" s="1" t="s">
        <v>1031</v>
      </c>
      <c r="G238" s="1" t="s">
        <v>1036</v>
      </c>
      <c r="H238" s="1">
        <v>18</v>
      </c>
      <c r="I238" s="1" t="s">
        <v>1043</v>
      </c>
      <c r="J238" s="1">
        <f t="shared" si="6"/>
        <v>0</v>
      </c>
      <c r="K238" s="12" t="str">
        <f t="shared" si="7"/>
        <v/>
      </c>
    </row>
    <row r="239" spans="1:11" x14ac:dyDescent="0.3">
      <c r="A239" s="2">
        <v>2610</v>
      </c>
      <c r="B239" s="1">
        <v>81</v>
      </c>
      <c r="C239" s="10">
        <v>45602</v>
      </c>
      <c r="D239" s="10">
        <v>45603</v>
      </c>
      <c r="E239" s="1">
        <v>1</v>
      </c>
      <c r="F239" s="1" t="s">
        <v>1026</v>
      </c>
      <c r="G239" s="1" t="s">
        <v>1039</v>
      </c>
      <c r="H239" s="1">
        <v>130</v>
      </c>
      <c r="I239" s="1" t="s">
        <v>1042</v>
      </c>
      <c r="J239" s="1">
        <f t="shared" si="6"/>
        <v>0</v>
      </c>
      <c r="K239" s="12" t="str">
        <f t="shared" si="7"/>
        <v/>
      </c>
    </row>
    <row r="240" spans="1:11" x14ac:dyDescent="0.3">
      <c r="A240" s="2">
        <v>2458</v>
      </c>
      <c r="B240" s="1">
        <v>82</v>
      </c>
      <c r="C240" s="10">
        <v>44761</v>
      </c>
      <c r="D240" s="10">
        <v>44768</v>
      </c>
      <c r="E240" s="1">
        <v>7</v>
      </c>
      <c r="F240" s="1" t="s">
        <v>1025</v>
      </c>
      <c r="G240" s="1" t="s">
        <v>1038</v>
      </c>
      <c r="H240" s="1">
        <v>93</v>
      </c>
      <c r="I240" s="1" t="s">
        <v>1041</v>
      </c>
      <c r="J240" s="1">
        <f t="shared" si="6"/>
        <v>0</v>
      </c>
      <c r="K240" s="12" t="str">
        <f t="shared" si="7"/>
        <v/>
      </c>
    </row>
    <row r="241" spans="1:11" x14ac:dyDescent="0.3">
      <c r="A241" s="2">
        <v>515</v>
      </c>
      <c r="B241" s="1">
        <v>82</v>
      </c>
      <c r="C241" s="10">
        <v>44936</v>
      </c>
      <c r="D241" s="10">
        <v>44939</v>
      </c>
      <c r="E241" s="1">
        <v>3</v>
      </c>
      <c r="F241" s="1" t="s">
        <v>1033</v>
      </c>
      <c r="G241" s="1" t="s">
        <v>1038</v>
      </c>
      <c r="H241" s="1">
        <v>113</v>
      </c>
      <c r="I241" s="1" t="s">
        <v>1041</v>
      </c>
      <c r="J241" s="1">
        <f t="shared" si="6"/>
        <v>0</v>
      </c>
      <c r="K241" s="12" t="str">
        <f t="shared" si="7"/>
        <v/>
      </c>
    </row>
    <row r="242" spans="1:11" x14ac:dyDescent="0.3">
      <c r="A242" s="2">
        <v>2571</v>
      </c>
      <c r="B242" s="1">
        <v>82</v>
      </c>
      <c r="C242" s="10">
        <v>45022</v>
      </c>
      <c r="D242" s="10">
        <v>45028</v>
      </c>
      <c r="E242" s="1">
        <v>6</v>
      </c>
      <c r="F242" s="1" t="s">
        <v>1034</v>
      </c>
      <c r="G242" s="1" t="s">
        <v>1035</v>
      </c>
      <c r="H242" s="1">
        <v>12</v>
      </c>
      <c r="I242" s="1" t="s">
        <v>1044</v>
      </c>
      <c r="J242" s="1">
        <f t="shared" si="6"/>
        <v>0</v>
      </c>
      <c r="K242" s="12" t="str">
        <f t="shared" si="7"/>
        <v/>
      </c>
    </row>
    <row r="243" spans="1:11" x14ac:dyDescent="0.3">
      <c r="A243" s="2">
        <v>1049</v>
      </c>
      <c r="B243" s="1">
        <v>82</v>
      </c>
      <c r="C243" s="10">
        <v>45296</v>
      </c>
      <c r="D243" s="10">
        <v>45305</v>
      </c>
      <c r="E243" s="1">
        <v>9</v>
      </c>
      <c r="F243" s="1" t="s">
        <v>1022</v>
      </c>
      <c r="G243" s="1" t="s">
        <v>1035</v>
      </c>
      <c r="H243" s="1">
        <v>148</v>
      </c>
      <c r="I243" s="1" t="s">
        <v>1041</v>
      </c>
      <c r="J243" s="1">
        <f t="shared" si="6"/>
        <v>1</v>
      </c>
      <c r="K243" s="12">
        <f t="shared" si="7"/>
        <v>45309</v>
      </c>
    </row>
    <row r="244" spans="1:11" x14ac:dyDescent="0.3">
      <c r="A244" s="2">
        <v>1337</v>
      </c>
      <c r="B244" s="1">
        <v>82</v>
      </c>
      <c r="C244" s="10">
        <v>45309</v>
      </c>
      <c r="D244" s="10">
        <v>45311</v>
      </c>
      <c r="E244" s="1">
        <v>2</v>
      </c>
      <c r="F244" s="1" t="s">
        <v>1022</v>
      </c>
      <c r="G244" s="1" t="s">
        <v>1035</v>
      </c>
      <c r="H244" s="1">
        <v>94</v>
      </c>
      <c r="I244" s="1" t="s">
        <v>1044</v>
      </c>
      <c r="J244" s="1">
        <f t="shared" si="6"/>
        <v>0</v>
      </c>
      <c r="K244" s="12" t="str">
        <f t="shared" si="7"/>
        <v/>
      </c>
    </row>
    <row r="245" spans="1:11" x14ac:dyDescent="0.3">
      <c r="A245" s="2">
        <v>2598</v>
      </c>
      <c r="B245" s="1">
        <v>82</v>
      </c>
      <c r="C245" s="10">
        <v>45373</v>
      </c>
      <c r="D245" s="10">
        <v>45382</v>
      </c>
      <c r="E245" s="1">
        <v>9</v>
      </c>
      <c r="F245" s="1" t="s">
        <v>1028</v>
      </c>
      <c r="G245" s="1" t="s">
        <v>1040</v>
      </c>
      <c r="H245" s="1">
        <v>179</v>
      </c>
      <c r="I245" s="1" t="s">
        <v>1044</v>
      </c>
      <c r="J245" s="1">
        <f t="shared" si="6"/>
        <v>0</v>
      </c>
      <c r="K245" s="12" t="str">
        <f t="shared" si="7"/>
        <v/>
      </c>
    </row>
    <row r="246" spans="1:11" x14ac:dyDescent="0.3">
      <c r="A246" s="2">
        <v>475</v>
      </c>
      <c r="B246" s="1">
        <v>83</v>
      </c>
      <c r="C246" s="10">
        <v>44914</v>
      </c>
      <c r="D246" s="10">
        <v>44922</v>
      </c>
      <c r="E246" s="1">
        <v>8</v>
      </c>
      <c r="F246" s="1" t="s">
        <v>1034</v>
      </c>
      <c r="G246" s="1" t="s">
        <v>1035</v>
      </c>
      <c r="H246" s="1">
        <v>161</v>
      </c>
      <c r="I246" s="1" t="s">
        <v>1044</v>
      </c>
      <c r="J246" s="1">
        <f t="shared" si="6"/>
        <v>0</v>
      </c>
      <c r="K246" s="12" t="str">
        <f t="shared" si="7"/>
        <v/>
      </c>
    </row>
    <row r="247" spans="1:11" x14ac:dyDescent="0.3">
      <c r="A247" s="2">
        <v>611</v>
      </c>
      <c r="B247" s="1">
        <v>83</v>
      </c>
      <c r="C247" s="10">
        <v>45308</v>
      </c>
      <c r="D247" s="10">
        <v>45310</v>
      </c>
      <c r="E247" s="1">
        <v>2</v>
      </c>
      <c r="F247" s="1" t="s">
        <v>1024</v>
      </c>
      <c r="G247" s="1" t="s">
        <v>1037</v>
      </c>
      <c r="H247" s="1">
        <v>54</v>
      </c>
      <c r="I247" s="1" t="s">
        <v>1041</v>
      </c>
      <c r="J247" s="1">
        <f t="shared" si="6"/>
        <v>0</v>
      </c>
      <c r="K247" s="12" t="str">
        <f t="shared" si="7"/>
        <v/>
      </c>
    </row>
    <row r="248" spans="1:11" x14ac:dyDescent="0.3">
      <c r="A248" s="2">
        <v>2905</v>
      </c>
      <c r="B248" s="1">
        <v>83</v>
      </c>
      <c r="C248" s="10">
        <v>45467</v>
      </c>
      <c r="D248" s="10">
        <v>45487</v>
      </c>
      <c r="E248" s="1">
        <v>20</v>
      </c>
      <c r="F248" s="1" t="s">
        <v>1027</v>
      </c>
      <c r="G248" s="1" t="s">
        <v>1040</v>
      </c>
      <c r="H248" s="1">
        <v>82</v>
      </c>
      <c r="I248" s="1" t="s">
        <v>1042</v>
      </c>
      <c r="J248" s="1">
        <f t="shared" si="6"/>
        <v>0</v>
      </c>
      <c r="K248" s="12" t="str">
        <f t="shared" si="7"/>
        <v/>
      </c>
    </row>
    <row r="249" spans="1:11" x14ac:dyDescent="0.3">
      <c r="A249" s="2">
        <v>2178</v>
      </c>
      <c r="B249" s="1">
        <v>84</v>
      </c>
      <c r="C249" s="10">
        <v>44892</v>
      </c>
      <c r="D249" s="10">
        <v>44898</v>
      </c>
      <c r="E249" s="1">
        <v>6</v>
      </c>
      <c r="F249" s="1" t="s">
        <v>1028</v>
      </c>
      <c r="G249" s="1" t="s">
        <v>1040</v>
      </c>
      <c r="H249" s="1">
        <v>149</v>
      </c>
      <c r="I249" s="1" t="s">
        <v>1043</v>
      </c>
      <c r="J249" s="1">
        <f t="shared" si="6"/>
        <v>0</v>
      </c>
      <c r="K249" s="12" t="str">
        <f t="shared" si="7"/>
        <v/>
      </c>
    </row>
    <row r="250" spans="1:11" x14ac:dyDescent="0.3">
      <c r="A250" s="2">
        <v>45</v>
      </c>
      <c r="B250" s="1">
        <v>84</v>
      </c>
      <c r="C250" s="10">
        <v>45180</v>
      </c>
      <c r="D250" s="10">
        <v>45183</v>
      </c>
      <c r="E250" s="1">
        <v>3</v>
      </c>
      <c r="F250" s="1" t="s">
        <v>1029</v>
      </c>
      <c r="G250" s="1" t="s">
        <v>1037</v>
      </c>
      <c r="H250" s="1">
        <v>127</v>
      </c>
      <c r="I250" s="1" t="s">
        <v>1041</v>
      </c>
      <c r="J250" s="1">
        <f t="shared" si="6"/>
        <v>0</v>
      </c>
      <c r="K250" s="12" t="str">
        <f t="shared" si="7"/>
        <v/>
      </c>
    </row>
    <row r="251" spans="1:11" x14ac:dyDescent="0.3">
      <c r="A251" s="2">
        <v>2125</v>
      </c>
      <c r="B251" s="1">
        <v>85</v>
      </c>
      <c r="C251" s="10">
        <v>44792</v>
      </c>
      <c r="D251" s="10">
        <v>44797</v>
      </c>
      <c r="E251" s="1">
        <v>5</v>
      </c>
      <c r="F251" s="1" t="s">
        <v>1023</v>
      </c>
      <c r="G251" s="1" t="s">
        <v>1036</v>
      </c>
      <c r="H251" s="1">
        <v>176</v>
      </c>
      <c r="I251" s="1" t="s">
        <v>1044</v>
      </c>
      <c r="J251" s="1">
        <f t="shared" si="6"/>
        <v>0</v>
      </c>
      <c r="K251" s="12" t="str">
        <f t="shared" si="7"/>
        <v/>
      </c>
    </row>
    <row r="252" spans="1:11" x14ac:dyDescent="0.3">
      <c r="A252" s="2">
        <v>652</v>
      </c>
      <c r="B252" s="1">
        <v>85</v>
      </c>
      <c r="C252" s="10">
        <v>45036</v>
      </c>
      <c r="D252" s="10">
        <v>45040</v>
      </c>
      <c r="E252" s="1">
        <v>4</v>
      </c>
      <c r="F252" s="1" t="s">
        <v>1024</v>
      </c>
      <c r="G252" s="1" t="s">
        <v>1037</v>
      </c>
      <c r="H252" s="1">
        <v>84</v>
      </c>
      <c r="I252" s="1" t="s">
        <v>1041</v>
      </c>
      <c r="J252" s="1">
        <f t="shared" si="6"/>
        <v>0</v>
      </c>
      <c r="K252" s="12" t="str">
        <f t="shared" si="7"/>
        <v/>
      </c>
    </row>
    <row r="253" spans="1:11" x14ac:dyDescent="0.3">
      <c r="A253" s="2">
        <v>1657</v>
      </c>
      <c r="B253" s="1">
        <v>85</v>
      </c>
      <c r="C253" s="10">
        <v>45300</v>
      </c>
      <c r="D253" s="10">
        <v>45303</v>
      </c>
      <c r="E253" s="1">
        <v>3</v>
      </c>
      <c r="F253" s="1" t="s">
        <v>1034</v>
      </c>
      <c r="G253" s="1" t="s">
        <v>1035</v>
      </c>
      <c r="H253" s="1">
        <v>67</v>
      </c>
      <c r="I253" s="1" t="s">
        <v>1044</v>
      </c>
      <c r="J253" s="1">
        <f t="shared" si="6"/>
        <v>0</v>
      </c>
      <c r="K253" s="12" t="str">
        <f t="shared" si="7"/>
        <v/>
      </c>
    </row>
    <row r="254" spans="1:11" x14ac:dyDescent="0.3">
      <c r="A254" s="2">
        <v>329</v>
      </c>
      <c r="B254" s="1">
        <v>85</v>
      </c>
      <c r="C254" s="10">
        <v>45446</v>
      </c>
      <c r="D254" s="10">
        <v>45452</v>
      </c>
      <c r="E254" s="1">
        <v>6</v>
      </c>
      <c r="F254" s="1" t="s">
        <v>1023</v>
      </c>
      <c r="G254" s="1" t="s">
        <v>1036</v>
      </c>
      <c r="H254" s="1">
        <v>71</v>
      </c>
      <c r="I254" s="1" t="s">
        <v>1044</v>
      </c>
      <c r="J254" s="1">
        <f t="shared" si="6"/>
        <v>0</v>
      </c>
      <c r="K254" s="12" t="str">
        <f t="shared" si="7"/>
        <v/>
      </c>
    </row>
    <row r="255" spans="1:11" x14ac:dyDescent="0.3">
      <c r="A255" s="2">
        <v>339</v>
      </c>
      <c r="B255" s="1">
        <v>86</v>
      </c>
      <c r="C255" s="10">
        <v>44842</v>
      </c>
      <c r="D255" s="10">
        <v>44850</v>
      </c>
      <c r="E255" s="1">
        <v>8</v>
      </c>
      <c r="F255" s="1" t="s">
        <v>1023</v>
      </c>
      <c r="G255" s="1" t="s">
        <v>1036</v>
      </c>
      <c r="H255" s="1">
        <v>128</v>
      </c>
      <c r="I255" s="1" t="s">
        <v>1041</v>
      </c>
      <c r="J255" s="1">
        <f t="shared" si="6"/>
        <v>0</v>
      </c>
      <c r="K255" s="12" t="str">
        <f t="shared" si="7"/>
        <v/>
      </c>
    </row>
    <row r="256" spans="1:11" x14ac:dyDescent="0.3">
      <c r="A256" s="2">
        <v>2712</v>
      </c>
      <c r="B256" s="1">
        <v>86</v>
      </c>
      <c r="C256" s="10">
        <v>45413</v>
      </c>
      <c r="D256" s="10">
        <v>45415</v>
      </c>
      <c r="E256" s="1">
        <v>2</v>
      </c>
      <c r="F256" s="1" t="s">
        <v>1032</v>
      </c>
      <c r="G256" s="1" t="s">
        <v>1039</v>
      </c>
      <c r="H256" s="1">
        <v>24</v>
      </c>
      <c r="I256" s="1" t="s">
        <v>1041</v>
      </c>
      <c r="J256" s="1">
        <f t="shared" si="6"/>
        <v>0</v>
      </c>
      <c r="K256" s="12" t="str">
        <f t="shared" si="7"/>
        <v/>
      </c>
    </row>
    <row r="257" spans="1:11" x14ac:dyDescent="0.3">
      <c r="A257" s="2">
        <v>1034</v>
      </c>
      <c r="B257" s="1">
        <v>87</v>
      </c>
      <c r="C257" s="10">
        <v>45223</v>
      </c>
      <c r="D257" s="10">
        <v>45230</v>
      </c>
      <c r="E257" s="1">
        <v>7</v>
      </c>
      <c r="F257" s="1" t="s">
        <v>1023</v>
      </c>
      <c r="G257" s="1" t="s">
        <v>1036</v>
      </c>
      <c r="H257" s="1">
        <v>49</v>
      </c>
      <c r="I257" s="1" t="s">
        <v>1043</v>
      </c>
      <c r="J257" s="1">
        <f t="shared" si="6"/>
        <v>0</v>
      </c>
      <c r="K257" s="12" t="str">
        <f t="shared" si="7"/>
        <v/>
      </c>
    </row>
    <row r="258" spans="1:11" x14ac:dyDescent="0.3">
      <c r="A258" s="2">
        <v>2118</v>
      </c>
      <c r="B258" s="1">
        <v>87</v>
      </c>
      <c r="C258" s="10">
        <v>45290</v>
      </c>
      <c r="D258" s="10">
        <v>45302</v>
      </c>
      <c r="E258" s="1">
        <v>12</v>
      </c>
      <c r="F258" s="1" t="s">
        <v>1028</v>
      </c>
      <c r="G258" s="1" t="s">
        <v>1040</v>
      </c>
      <c r="H258" s="1">
        <v>9</v>
      </c>
      <c r="I258" s="1" t="s">
        <v>1041</v>
      </c>
      <c r="J258" s="1">
        <f t="shared" ref="J258:J321" si="8">IF(AND(B259=B258,C259-D258&lt;=30),1,0)</f>
        <v>0</v>
      </c>
      <c r="K258" s="12" t="str">
        <f t="shared" ref="K258:K321" si="9">IF(J258=0,"",C259)</f>
        <v/>
      </c>
    </row>
    <row r="259" spans="1:11" x14ac:dyDescent="0.3">
      <c r="A259" s="2">
        <v>1630</v>
      </c>
      <c r="B259" s="1">
        <v>87</v>
      </c>
      <c r="C259" s="10">
        <v>45533</v>
      </c>
      <c r="D259" s="10">
        <v>45538</v>
      </c>
      <c r="E259" s="1">
        <v>5</v>
      </c>
      <c r="F259" s="1" t="s">
        <v>1024</v>
      </c>
      <c r="G259" s="1" t="s">
        <v>1037</v>
      </c>
      <c r="H259" s="1">
        <v>142</v>
      </c>
      <c r="I259" s="1" t="s">
        <v>1041</v>
      </c>
      <c r="J259" s="1">
        <f t="shared" si="8"/>
        <v>0</v>
      </c>
      <c r="K259" s="12" t="str">
        <f t="shared" si="9"/>
        <v/>
      </c>
    </row>
    <row r="260" spans="1:11" x14ac:dyDescent="0.3">
      <c r="A260" s="2">
        <v>267</v>
      </c>
      <c r="B260" s="1">
        <v>89</v>
      </c>
      <c r="C260" s="10">
        <v>44600</v>
      </c>
      <c r="D260" s="10">
        <v>44610</v>
      </c>
      <c r="E260" s="1">
        <v>10</v>
      </c>
      <c r="F260" s="1" t="s">
        <v>1027</v>
      </c>
      <c r="G260" s="1" t="s">
        <v>1040</v>
      </c>
      <c r="H260" s="1">
        <v>28</v>
      </c>
      <c r="I260" s="1" t="s">
        <v>1043</v>
      </c>
      <c r="J260" s="1">
        <f t="shared" si="8"/>
        <v>0</v>
      </c>
      <c r="K260" s="12" t="str">
        <f t="shared" si="9"/>
        <v/>
      </c>
    </row>
    <row r="261" spans="1:11" x14ac:dyDescent="0.3">
      <c r="A261" s="2">
        <v>214</v>
      </c>
      <c r="B261" s="1">
        <v>89</v>
      </c>
      <c r="C261" s="10">
        <v>45008</v>
      </c>
      <c r="D261" s="10">
        <v>45014</v>
      </c>
      <c r="E261" s="1">
        <v>6</v>
      </c>
      <c r="F261" s="1" t="s">
        <v>1031</v>
      </c>
      <c r="G261" s="1" t="s">
        <v>1036</v>
      </c>
      <c r="H261" s="1">
        <v>175</v>
      </c>
      <c r="I261" s="1" t="s">
        <v>1043</v>
      </c>
      <c r="J261" s="1">
        <f t="shared" si="8"/>
        <v>0</v>
      </c>
      <c r="K261" s="12" t="str">
        <f t="shared" si="9"/>
        <v/>
      </c>
    </row>
    <row r="262" spans="1:11" x14ac:dyDescent="0.3">
      <c r="A262" s="2">
        <v>1727</v>
      </c>
      <c r="B262" s="1">
        <v>89</v>
      </c>
      <c r="C262" s="10">
        <v>45472</v>
      </c>
      <c r="D262" s="10">
        <v>45475</v>
      </c>
      <c r="E262" s="1">
        <v>3</v>
      </c>
      <c r="F262" s="1" t="s">
        <v>1024</v>
      </c>
      <c r="G262" s="1" t="s">
        <v>1037</v>
      </c>
      <c r="H262" s="1">
        <v>126</v>
      </c>
      <c r="I262" s="1" t="s">
        <v>1041</v>
      </c>
      <c r="J262" s="1">
        <f t="shared" si="8"/>
        <v>0</v>
      </c>
      <c r="K262" s="12" t="str">
        <f t="shared" si="9"/>
        <v/>
      </c>
    </row>
    <row r="263" spans="1:11" x14ac:dyDescent="0.3">
      <c r="A263" s="2">
        <v>1803</v>
      </c>
      <c r="B263" s="1">
        <v>89</v>
      </c>
      <c r="C263" s="10">
        <v>45522</v>
      </c>
      <c r="D263" s="10">
        <v>45527</v>
      </c>
      <c r="E263" s="1">
        <v>5</v>
      </c>
      <c r="F263" s="1" t="s">
        <v>1027</v>
      </c>
      <c r="G263" s="1" t="s">
        <v>1040</v>
      </c>
      <c r="H263" s="1">
        <v>180</v>
      </c>
      <c r="I263" s="1" t="s">
        <v>1042</v>
      </c>
      <c r="J263" s="1">
        <f t="shared" si="8"/>
        <v>0</v>
      </c>
      <c r="K263" s="12" t="str">
        <f t="shared" si="9"/>
        <v/>
      </c>
    </row>
    <row r="264" spans="1:11" x14ac:dyDescent="0.3">
      <c r="A264" s="2">
        <v>2540</v>
      </c>
      <c r="B264" s="1">
        <v>90</v>
      </c>
      <c r="C264" s="10">
        <v>44599</v>
      </c>
      <c r="D264" s="10">
        <v>44602</v>
      </c>
      <c r="E264" s="1">
        <v>3</v>
      </c>
      <c r="F264" s="1" t="s">
        <v>1022</v>
      </c>
      <c r="G264" s="1" t="s">
        <v>1035</v>
      </c>
      <c r="H264" s="1">
        <v>12</v>
      </c>
      <c r="I264" s="1" t="s">
        <v>1044</v>
      </c>
      <c r="J264" s="1">
        <f t="shared" si="8"/>
        <v>0</v>
      </c>
      <c r="K264" s="12" t="str">
        <f t="shared" si="9"/>
        <v/>
      </c>
    </row>
    <row r="265" spans="1:11" x14ac:dyDescent="0.3">
      <c r="A265" s="2">
        <v>945</v>
      </c>
      <c r="B265" s="1">
        <v>90</v>
      </c>
      <c r="C265" s="10">
        <v>44849</v>
      </c>
      <c r="D265" s="10">
        <v>44852</v>
      </c>
      <c r="E265" s="1">
        <v>3</v>
      </c>
      <c r="F265" s="1" t="s">
        <v>1026</v>
      </c>
      <c r="G265" s="1" t="s">
        <v>1039</v>
      </c>
      <c r="H265" s="1">
        <v>101</v>
      </c>
      <c r="I265" s="1" t="s">
        <v>1044</v>
      </c>
      <c r="J265" s="1">
        <f t="shared" si="8"/>
        <v>0</v>
      </c>
      <c r="K265" s="12" t="str">
        <f t="shared" si="9"/>
        <v/>
      </c>
    </row>
    <row r="266" spans="1:11" x14ac:dyDescent="0.3">
      <c r="A266" s="2">
        <v>2301</v>
      </c>
      <c r="B266" s="1">
        <v>90</v>
      </c>
      <c r="C266" s="10">
        <v>44949</v>
      </c>
      <c r="D266" s="10">
        <v>44951</v>
      </c>
      <c r="E266" s="1">
        <v>2</v>
      </c>
      <c r="F266" s="1" t="s">
        <v>1029</v>
      </c>
      <c r="G266" s="1" t="s">
        <v>1037</v>
      </c>
      <c r="H266" s="1">
        <v>62</v>
      </c>
      <c r="I266" s="1" t="s">
        <v>1044</v>
      </c>
      <c r="J266" s="1">
        <f t="shared" si="8"/>
        <v>0</v>
      </c>
      <c r="K266" s="12" t="str">
        <f t="shared" si="9"/>
        <v/>
      </c>
    </row>
    <row r="267" spans="1:11" x14ac:dyDescent="0.3">
      <c r="A267" s="2">
        <v>1238</v>
      </c>
      <c r="B267" s="1">
        <v>90</v>
      </c>
      <c r="C267" s="10">
        <v>45565</v>
      </c>
      <c r="D267" s="10">
        <v>45567</v>
      </c>
      <c r="E267" s="1">
        <v>2</v>
      </c>
      <c r="F267" s="1" t="s">
        <v>1034</v>
      </c>
      <c r="G267" s="1" t="s">
        <v>1035</v>
      </c>
      <c r="H267" s="1">
        <v>99</v>
      </c>
      <c r="I267" s="1" t="s">
        <v>1041</v>
      </c>
      <c r="J267" s="1">
        <f t="shared" si="8"/>
        <v>0</v>
      </c>
      <c r="K267" s="12" t="str">
        <f t="shared" si="9"/>
        <v/>
      </c>
    </row>
    <row r="268" spans="1:11" x14ac:dyDescent="0.3">
      <c r="A268" s="2">
        <v>2387</v>
      </c>
      <c r="B268" s="1">
        <v>91</v>
      </c>
      <c r="C268" s="10">
        <v>44873</v>
      </c>
      <c r="D268" s="10">
        <v>44876</v>
      </c>
      <c r="E268" s="1">
        <v>3</v>
      </c>
      <c r="F268" s="1" t="s">
        <v>1025</v>
      </c>
      <c r="G268" s="1" t="s">
        <v>1038</v>
      </c>
      <c r="H268" s="1">
        <v>89</v>
      </c>
      <c r="I268" s="1" t="s">
        <v>1042</v>
      </c>
      <c r="J268" s="1">
        <f t="shared" si="8"/>
        <v>0</v>
      </c>
      <c r="K268" s="12" t="str">
        <f t="shared" si="9"/>
        <v/>
      </c>
    </row>
    <row r="269" spans="1:11" x14ac:dyDescent="0.3">
      <c r="A269" s="2">
        <v>799</v>
      </c>
      <c r="B269" s="1">
        <v>91</v>
      </c>
      <c r="C269" s="10">
        <v>45574</v>
      </c>
      <c r="D269" s="10">
        <v>45581</v>
      </c>
      <c r="E269" s="1">
        <v>7</v>
      </c>
      <c r="F269" s="1" t="s">
        <v>1023</v>
      </c>
      <c r="G269" s="1" t="s">
        <v>1036</v>
      </c>
      <c r="H269" s="1">
        <v>146</v>
      </c>
      <c r="I269" s="1" t="s">
        <v>1042</v>
      </c>
      <c r="J269" s="1">
        <f t="shared" si="8"/>
        <v>0</v>
      </c>
      <c r="K269" s="12" t="str">
        <f t="shared" si="9"/>
        <v/>
      </c>
    </row>
    <row r="270" spans="1:11" x14ac:dyDescent="0.3">
      <c r="A270" s="2">
        <v>987</v>
      </c>
      <c r="B270" s="1">
        <v>92</v>
      </c>
      <c r="C270" s="10">
        <v>45202</v>
      </c>
      <c r="D270" s="10">
        <v>45203</v>
      </c>
      <c r="E270" s="1">
        <v>1</v>
      </c>
      <c r="F270" s="1" t="s">
        <v>1034</v>
      </c>
      <c r="G270" s="1" t="s">
        <v>1035</v>
      </c>
      <c r="H270" s="1">
        <v>199</v>
      </c>
      <c r="I270" s="1" t="s">
        <v>1042</v>
      </c>
      <c r="J270" s="1">
        <f t="shared" si="8"/>
        <v>0</v>
      </c>
      <c r="K270" s="12" t="str">
        <f t="shared" si="9"/>
        <v/>
      </c>
    </row>
    <row r="271" spans="1:11" x14ac:dyDescent="0.3">
      <c r="A271" s="2">
        <v>797</v>
      </c>
      <c r="B271" s="1">
        <v>92</v>
      </c>
      <c r="C271" s="10">
        <v>45639</v>
      </c>
      <c r="D271" s="10">
        <v>45641</v>
      </c>
      <c r="E271" s="1">
        <v>2</v>
      </c>
      <c r="F271" s="1" t="s">
        <v>1032</v>
      </c>
      <c r="G271" s="1" t="s">
        <v>1039</v>
      </c>
      <c r="H271" s="1">
        <v>172</v>
      </c>
      <c r="I271" s="1" t="s">
        <v>1042</v>
      </c>
      <c r="J271" s="1">
        <f t="shared" si="8"/>
        <v>0</v>
      </c>
      <c r="K271" s="12" t="str">
        <f t="shared" si="9"/>
        <v/>
      </c>
    </row>
    <row r="272" spans="1:11" x14ac:dyDescent="0.3">
      <c r="A272" s="2">
        <v>780</v>
      </c>
      <c r="B272" s="1">
        <v>93</v>
      </c>
      <c r="C272" s="10">
        <v>44740</v>
      </c>
      <c r="D272" s="10">
        <v>44760</v>
      </c>
      <c r="E272" s="1">
        <v>20</v>
      </c>
      <c r="F272" s="1" t="s">
        <v>1027</v>
      </c>
      <c r="G272" s="1" t="s">
        <v>1040</v>
      </c>
      <c r="H272" s="1">
        <v>158</v>
      </c>
      <c r="I272" s="1" t="s">
        <v>1041</v>
      </c>
      <c r="J272" s="1">
        <f t="shared" si="8"/>
        <v>0</v>
      </c>
      <c r="K272" s="12" t="str">
        <f t="shared" si="9"/>
        <v/>
      </c>
    </row>
    <row r="273" spans="1:11" x14ac:dyDescent="0.3">
      <c r="A273" s="2">
        <v>2996</v>
      </c>
      <c r="B273" s="1">
        <v>94</v>
      </c>
      <c r="C273" s="10">
        <v>45036</v>
      </c>
      <c r="D273" s="10">
        <v>45044</v>
      </c>
      <c r="E273" s="1">
        <v>8</v>
      </c>
      <c r="F273" s="1" t="s">
        <v>1028</v>
      </c>
      <c r="G273" s="1" t="s">
        <v>1040</v>
      </c>
      <c r="H273" s="1">
        <v>34</v>
      </c>
      <c r="I273" s="1" t="s">
        <v>1044</v>
      </c>
      <c r="J273" s="1">
        <f t="shared" si="8"/>
        <v>0</v>
      </c>
      <c r="K273" s="12" t="str">
        <f t="shared" si="9"/>
        <v/>
      </c>
    </row>
    <row r="274" spans="1:11" x14ac:dyDescent="0.3">
      <c r="A274" s="2">
        <v>815</v>
      </c>
      <c r="B274" s="1">
        <v>94</v>
      </c>
      <c r="C274" s="10">
        <v>45215</v>
      </c>
      <c r="D274" s="10">
        <v>45227</v>
      </c>
      <c r="E274" s="1">
        <v>12</v>
      </c>
      <c r="F274" s="1" t="s">
        <v>1027</v>
      </c>
      <c r="G274" s="1" t="s">
        <v>1040</v>
      </c>
      <c r="H274" s="1">
        <v>16</v>
      </c>
      <c r="I274" s="1" t="s">
        <v>1043</v>
      </c>
      <c r="J274" s="1">
        <f t="shared" si="8"/>
        <v>0</v>
      </c>
      <c r="K274" s="12" t="str">
        <f t="shared" si="9"/>
        <v/>
      </c>
    </row>
    <row r="275" spans="1:11" x14ac:dyDescent="0.3">
      <c r="A275" s="2">
        <v>1766</v>
      </c>
      <c r="B275" s="1">
        <v>94</v>
      </c>
      <c r="C275" s="10">
        <v>45450</v>
      </c>
      <c r="D275" s="10">
        <v>45452</v>
      </c>
      <c r="E275" s="1">
        <v>2</v>
      </c>
      <c r="F275" s="1" t="s">
        <v>1024</v>
      </c>
      <c r="G275" s="1" t="s">
        <v>1037</v>
      </c>
      <c r="H275" s="1">
        <v>88</v>
      </c>
      <c r="I275" s="1" t="s">
        <v>1043</v>
      </c>
      <c r="J275" s="1">
        <f t="shared" si="8"/>
        <v>0</v>
      </c>
      <c r="K275" s="12" t="str">
        <f t="shared" si="9"/>
        <v/>
      </c>
    </row>
    <row r="276" spans="1:11" x14ac:dyDescent="0.3">
      <c r="A276" s="2">
        <v>454</v>
      </c>
      <c r="B276" s="1">
        <v>95</v>
      </c>
      <c r="C276" s="10">
        <v>44723</v>
      </c>
      <c r="D276" s="10">
        <v>44727</v>
      </c>
      <c r="E276" s="1">
        <v>4</v>
      </c>
      <c r="F276" s="1" t="s">
        <v>1024</v>
      </c>
      <c r="G276" s="1" t="s">
        <v>1037</v>
      </c>
      <c r="H276" s="1">
        <v>28</v>
      </c>
      <c r="I276" s="1" t="s">
        <v>1042</v>
      </c>
      <c r="J276" s="1">
        <f t="shared" si="8"/>
        <v>0</v>
      </c>
      <c r="K276" s="12" t="str">
        <f t="shared" si="9"/>
        <v/>
      </c>
    </row>
    <row r="277" spans="1:11" x14ac:dyDescent="0.3">
      <c r="A277" s="2">
        <v>2142</v>
      </c>
      <c r="B277" s="1">
        <v>95</v>
      </c>
      <c r="C277" s="10">
        <v>44812</v>
      </c>
      <c r="D277" s="10">
        <v>44822</v>
      </c>
      <c r="E277" s="1">
        <v>10</v>
      </c>
      <c r="F277" s="1" t="s">
        <v>1023</v>
      </c>
      <c r="G277" s="1" t="s">
        <v>1036</v>
      </c>
      <c r="H277" s="1">
        <v>46</v>
      </c>
      <c r="I277" s="1" t="s">
        <v>1041</v>
      </c>
      <c r="J277" s="1">
        <f t="shared" si="8"/>
        <v>0</v>
      </c>
      <c r="K277" s="12" t="str">
        <f t="shared" si="9"/>
        <v/>
      </c>
    </row>
    <row r="278" spans="1:11" x14ac:dyDescent="0.3">
      <c r="A278" s="2">
        <v>1316</v>
      </c>
      <c r="B278" s="1">
        <v>95</v>
      </c>
      <c r="C278" s="10">
        <v>45013</v>
      </c>
      <c r="D278" s="10">
        <v>45015</v>
      </c>
      <c r="E278" s="1">
        <v>2</v>
      </c>
      <c r="F278" s="1" t="s">
        <v>1022</v>
      </c>
      <c r="G278" s="1" t="s">
        <v>1035</v>
      </c>
      <c r="H278" s="1">
        <v>120</v>
      </c>
      <c r="I278" s="1" t="s">
        <v>1041</v>
      </c>
      <c r="J278" s="1">
        <f t="shared" si="8"/>
        <v>0</v>
      </c>
      <c r="K278" s="12" t="str">
        <f t="shared" si="9"/>
        <v/>
      </c>
    </row>
    <row r="279" spans="1:11" x14ac:dyDescent="0.3">
      <c r="A279" s="2">
        <v>1107</v>
      </c>
      <c r="B279" s="1">
        <v>95</v>
      </c>
      <c r="C279" s="10">
        <v>45537</v>
      </c>
      <c r="D279" s="10">
        <v>45543</v>
      </c>
      <c r="E279" s="1">
        <v>6</v>
      </c>
      <c r="F279" s="1" t="s">
        <v>1034</v>
      </c>
      <c r="G279" s="1" t="s">
        <v>1035</v>
      </c>
      <c r="H279" s="1">
        <v>48</v>
      </c>
      <c r="I279" s="1" t="s">
        <v>1041</v>
      </c>
      <c r="J279" s="1">
        <f t="shared" si="8"/>
        <v>0</v>
      </c>
      <c r="K279" s="12" t="str">
        <f t="shared" si="9"/>
        <v/>
      </c>
    </row>
    <row r="280" spans="1:11" x14ac:dyDescent="0.3">
      <c r="A280" s="2">
        <v>642</v>
      </c>
      <c r="B280" s="1">
        <v>96</v>
      </c>
      <c r="C280" s="10">
        <v>45171</v>
      </c>
      <c r="D280" s="10">
        <v>45175</v>
      </c>
      <c r="E280" s="1">
        <v>4</v>
      </c>
      <c r="F280" s="1" t="s">
        <v>1029</v>
      </c>
      <c r="G280" s="1" t="s">
        <v>1037</v>
      </c>
      <c r="H280" s="1">
        <v>13</v>
      </c>
      <c r="I280" s="1" t="s">
        <v>1041</v>
      </c>
      <c r="J280" s="1">
        <f t="shared" si="8"/>
        <v>0</v>
      </c>
      <c r="K280" s="12" t="str">
        <f t="shared" si="9"/>
        <v/>
      </c>
    </row>
    <row r="281" spans="1:11" x14ac:dyDescent="0.3">
      <c r="A281" s="2">
        <v>1028</v>
      </c>
      <c r="B281" s="1">
        <v>96</v>
      </c>
      <c r="C281" s="10">
        <v>45445</v>
      </c>
      <c r="D281" s="10">
        <v>45457</v>
      </c>
      <c r="E281" s="1">
        <v>12</v>
      </c>
      <c r="F281" s="1" t="s">
        <v>1028</v>
      </c>
      <c r="G281" s="1" t="s">
        <v>1040</v>
      </c>
      <c r="H281" s="1">
        <v>43</v>
      </c>
      <c r="I281" s="1" t="s">
        <v>1044</v>
      </c>
      <c r="J281" s="1">
        <f t="shared" si="8"/>
        <v>0</v>
      </c>
      <c r="K281" s="12" t="str">
        <f t="shared" si="9"/>
        <v/>
      </c>
    </row>
    <row r="282" spans="1:11" x14ac:dyDescent="0.3">
      <c r="A282" s="2">
        <v>2147</v>
      </c>
      <c r="B282" s="1">
        <v>97</v>
      </c>
      <c r="C282" s="10">
        <v>44658</v>
      </c>
      <c r="D282" s="10">
        <v>44667</v>
      </c>
      <c r="E282" s="1">
        <v>9</v>
      </c>
      <c r="F282" s="1" t="s">
        <v>1034</v>
      </c>
      <c r="G282" s="1" t="s">
        <v>1035</v>
      </c>
      <c r="H282" s="1">
        <v>21</v>
      </c>
      <c r="I282" s="1" t="s">
        <v>1044</v>
      </c>
      <c r="J282" s="1">
        <f t="shared" si="8"/>
        <v>1</v>
      </c>
      <c r="K282" s="12">
        <f t="shared" si="9"/>
        <v>44668</v>
      </c>
    </row>
    <row r="283" spans="1:11" x14ac:dyDescent="0.3">
      <c r="A283" s="2">
        <v>871</v>
      </c>
      <c r="B283" s="1">
        <v>97</v>
      </c>
      <c r="C283" s="10">
        <v>44668</v>
      </c>
      <c r="D283" s="10">
        <v>44673</v>
      </c>
      <c r="E283" s="1">
        <v>5</v>
      </c>
      <c r="F283" s="1" t="s">
        <v>1028</v>
      </c>
      <c r="G283" s="1" t="s">
        <v>1040</v>
      </c>
      <c r="H283" s="1">
        <v>139</v>
      </c>
      <c r="I283" s="1" t="s">
        <v>1044</v>
      </c>
      <c r="J283" s="1">
        <f t="shared" si="8"/>
        <v>0</v>
      </c>
      <c r="K283" s="12" t="str">
        <f t="shared" si="9"/>
        <v/>
      </c>
    </row>
    <row r="284" spans="1:11" x14ac:dyDescent="0.3">
      <c r="A284" s="2">
        <v>539</v>
      </c>
      <c r="B284" s="1">
        <v>98</v>
      </c>
      <c r="C284" s="10">
        <v>45047</v>
      </c>
      <c r="D284" s="10">
        <v>45052</v>
      </c>
      <c r="E284" s="1">
        <v>5</v>
      </c>
      <c r="F284" s="1" t="s">
        <v>1024</v>
      </c>
      <c r="G284" s="1" t="s">
        <v>1037</v>
      </c>
      <c r="H284" s="1">
        <v>70</v>
      </c>
      <c r="I284" s="1" t="s">
        <v>1041</v>
      </c>
      <c r="J284" s="1">
        <f t="shared" si="8"/>
        <v>1</v>
      </c>
      <c r="K284" s="12">
        <f t="shared" si="9"/>
        <v>45075</v>
      </c>
    </row>
    <row r="285" spans="1:11" x14ac:dyDescent="0.3">
      <c r="A285" s="2">
        <v>2254</v>
      </c>
      <c r="B285" s="1">
        <v>98</v>
      </c>
      <c r="C285" s="10">
        <v>45075</v>
      </c>
      <c r="D285" s="10">
        <v>45095</v>
      </c>
      <c r="E285" s="1">
        <v>20</v>
      </c>
      <c r="F285" s="1" t="s">
        <v>1028</v>
      </c>
      <c r="G285" s="1" t="s">
        <v>1040</v>
      </c>
      <c r="H285" s="1">
        <v>12</v>
      </c>
      <c r="I285" s="1" t="s">
        <v>1044</v>
      </c>
      <c r="J285" s="1">
        <f t="shared" si="8"/>
        <v>0</v>
      </c>
      <c r="K285" s="12" t="str">
        <f t="shared" si="9"/>
        <v/>
      </c>
    </row>
    <row r="286" spans="1:11" x14ac:dyDescent="0.3">
      <c r="A286" s="2">
        <v>668</v>
      </c>
      <c r="B286" s="1">
        <v>98</v>
      </c>
      <c r="C286" s="10">
        <v>45139</v>
      </c>
      <c r="D286" s="10">
        <v>45140</v>
      </c>
      <c r="E286" s="1">
        <v>1</v>
      </c>
      <c r="F286" s="1" t="s">
        <v>1034</v>
      </c>
      <c r="G286" s="1" t="s">
        <v>1035</v>
      </c>
      <c r="H286" s="1">
        <v>29</v>
      </c>
      <c r="I286" s="1" t="s">
        <v>1044</v>
      </c>
      <c r="J286" s="1">
        <f t="shared" si="8"/>
        <v>0</v>
      </c>
      <c r="K286" s="12" t="str">
        <f t="shared" si="9"/>
        <v/>
      </c>
    </row>
    <row r="287" spans="1:11" x14ac:dyDescent="0.3">
      <c r="A287" s="2">
        <v>91</v>
      </c>
      <c r="B287" s="1">
        <v>98</v>
      </c>
      <c r="C287" s="10">
        <v>45195</v>
      </c>
      <c r="D287" s="10">
        <v>45197</v>
      </c>
      <c r="E287" s="1">
        <v>2</v>
      </c>
      <c r="F287" s="1" t="s">
        <v>1026</v>
      </c>
      <c r="G287" s="1" t="s">
        <v>1039</v>
      </c>
      <c r="H287" s="1">
        <v>153</v>
      </c>
      <c r="I287" s="1" t="s">
        <v>1044</v>
      </c>
      <c r="J287" s="1">
        <f t="shared" si="8"/>
        <v>0</v>
      </c>
      <c r="K287" s="12" t="str">
        <f t="shared" si="9"/>
        <v/>
      </c>
    </row>
    <row r="288" spans="1:11" x14ac:dyDescent="0.3">
      <c r="A288" s="2">
        <v>2897</v>
      </c>
      <c r="B288" s="1">
        <v>98</v>
      </c>
      <c r="C288" s="10">
        <v>45357</v>
      </c>
      <c r="D288" s="10">
        <v>45360</v>
      </c>
      <c r="E288" s="1">
        <v>3</v>
      </c>
      <c r="F288" s="1" t="s">
        <v>1024</v>
      </c>
      <c r="G288" s="1" t="s">
        <v>1037</v>
      </c>
      <c r="H288" s="1">
        <v>89</v>
      </c>
      <c r="I288" s="1" t="s">
        <v>1042</v>
      </c>
      <c r="J288" s="1">
        <f t="shared" si="8"/>
        <v>0</v>
      </c>
      <c r="K288" s="12" t="str">
        <f t="shared" si="9"/>
        <v/>
      </c>
    </row>
    <row r="289" spans="1:11" x14ac:dyDescent="0.3">
      <c r="A289" s="2">
        <v>2686</v>
      </c>
      <c r="B289" s="1">
        <v>99</v>
      </c>
      <c r="C289" s="10">
        <v>44975</v>
      </c>
      <c r="D289" s="10">
        <v>44981</v>
      </c>
      <c r="E289" s="1">
        <v>6</v>
      </c>
      <c r="F289" s="1" t="s">
        <v>1023</v>
      </c>
      <c r="G289" s="1" t="s">
        <v>1036</v>
      </c>
      <c r="H289" s="1">
        <v>173</v>
      </c>
      <c r="I289" s="1" t="s">
        <v>1043</v>
      </c>
      <c r="J289" s="1">
        <f t="shared" si="8"/>
        <v>0</v>
      </c>
      <c r="K289" s="12" t="str">
        <f t="shared" si="9"/>
        <v/>
      </c>
    </row>
    <row r="290" spans="1:11" x14ac:dyDescent="0.3">
      <c r="A290" s="2">
        <v>681</v>
      </c>
      <c r="B290" s="1">
        <v>99</v>
      </c>
      <c r="C290" s="10">
        <v>45209</v>
      </c>
      <c r="D290" s="10">
        <v>45211</v>
      </c>
      <c r="E290" s="1">
        <v>2</v>
      </c>
      <c r="F290" s="1" t="s">
        <v>1032</v>
      </c>
      <c r="G290" s="1" t="s">
        <v>1039</v>
      </c>
      <c r="H290" s="1">
        <v>3</v>
      </c>
      <c r="I290" s="1" t="s">
        <v>1042</v>
      </c>
      <c r="J290" s="1">
        <f t="shared" si="8"/>
        <v>0</v>
      </c>
      <c r="K290" s="12" t="str">
        <f t="shared" si="9"/>
        <v/>
      </c>
    </row>
    <row r="291" spans="1:11" x14ac:dyDescent="0.3">
      <c r="A291" s="2">
        <v>1307</v>
      </c>
      <c r="B291" s="1">
        <v>99</v>
      </c>
      <c r="C291" s="10">
        <v>45327</v>
      </c>
      <c r="D291" s="10">
        <v>45329</v>
      </c>
      <c r="E291" s="1">
        <v>2</v>
      </c>
      <c r="F291" s="1" t="s">
        <v>1032</v>
      </c>
      <c r="G291" s="1" t="s">
        <v>1039</v>
      </c>
      <c r="H291" s="1">
        <v>27</v>
      </c>
      <c r="I291" s="1" t="s">
        <v>1043</v>
      </c>
      <c r="J291" s="1">
        <f t="shared" si="8"/>
        <v>0</v>
      </c>
      <c r="K291" s="12" t="str">
        <f t="shared" si="9"/>
        <v/>
      </c>
    </row>
    <row r="292" spans="1:11" x14ac:dyDescent="0.3">
      <c r="A292" s="2">
        <v>2745</v>
      </c>
      <c r="B292" s="1">
        <v>99</v>
      </c>
      <c r="C292" s="10">
        <v>45371</v>
      </c>
      <c r="D292" s="10">
        <v>45374</v>
      </c>
      <c r="E292" s="1">
        <v>3</v>
      </c>
      <c r="F292" s="1" t="s">
        <v>1032</v>
      </c>
      <c r="G292" s="1" t="s">
        <v>1039</v>
      </c>
      <c r="H292" s="1">
        <v>46</v>
      </c>
      <c r="I292" s="1" t="s">
        <v>1043</v>
      </c>
      <c r="J292" s="1">
        <f t="shared" si="8"/>
        <v>0</v>
      </c>
      <c r="K292" s="12" t="str">
        <f t="shared" si="9"/>
        <v/>
      </c>
    </row>
    <row r="293" spans="1:11" x14ac:dyDescent="0.3">
      <c r="A293" s="2">
        <v>1603</v>
      </c>
      <c r="B293" s="1">
        <v>99</v>
      </c>
      <c r="C293" s="10">
        <v>45520</v>
      </c>
      <c r="D293" s="10">
        <v>45527</v>
      </c>
      <c r="E293" s="1">
        <v>7</v>
      </c>
      <c r="F293" s="1" t="s">
        <v>1034</v>
      </c>
      <c r="G293" s="1" t="s">
        <v>1035</v>
      </c>
      <c r="H293" s="1">
        <v>137</v>
      </c>
      <c r="I293" s="1" t="s">
        <v>1044</v>
      </c>
      <c r="J293" s="1">
        <f t="shared" si="8"/>
        <v>0</v>
      </c>
      <c r="K293" s="12" t="str">
        <f t="shared" si="9"/>
        <v/>
      </c>
    </row>
    <row r="294" spans="1:11" x14ac:dyDescent="0.3">
      <c r="A294" s="2">
        <v>431</v>
      </c>
      <c r="B294" s="1">
        <v>99</v>
      </c>
      <c r="C294" s="10">
        <v>45578</v>
      </c>
      <c r="D294" s="10">
        <v>45585</v>
      </c>
      <c r="E294" s="1">
        <v>7</v>
      </c>
      <c r="F294" s="1" t="s">
        <v>1030</v>
      </c>
      <c r="G294" s="1" t="s">
        <v>1038</v>
      </c>
      <c r="H294" s="1">
        <v>158</v>
      </c>
      <c r="I294" s="1" t="s">
        <v>1043</v>
      </c>
      <c r="J294" s="1">
        <f t="shared" si="8"/>
        <v>0</v>
      </c>
      <c r="K294" s="12" t="str">
        <f t="shared" si="9"/>
        <v/>
      </c>
    </row>
    <row r="295" spans="1:11" x14ac:dyDescent="0.3">
      <c r="A295" s="2">
        <v>775</v>
      </c>
      <c r="B295" s="1">
        <v>99</v>
      </c>
      <c r="C295" s="10">
        <v>45622</v>
      </c>
      <c r="D295" s="10">
        <v>45629</v>
      </c>
      <c r="E295" s="1">
        <v>7</v>
      </c>
      <c r="F295" s="1" t="s">
        <v>1031</v>
      </c>
      <c r="G295" s="1" t="s">
        <v>1036</v>
      </c>
      <c r="H295" s="1">
        <v>87</v>
      </c>
      <c r="I295" s="1" t="s">
        <v>1042</v>
      </c>
      <c r="J295" s="1">
        <f t="shared" si="8"/>
        <v>1</v>
      </c>
      <c r="K295" s="12">
        <f t="shared" si="9"/>
        <v>45650</v>
      </c>
    </row>
    <row r="296" spans="1:11" x14ac:dyDescent="0.3">
      <c r="A296" s="2">
        <v>771</v>
      </c>
      <c r="B296" s="1">
        <v>99</v>
      </c>
      <c r="C296" s="10">
        <v>45650</v>
      </c>
      <c r="D296" s="10">
        <v>45653</v>
      </c>
      <c r="E296" s="1">
        <v>3</v>
      </c>
      <c r="F296" s="1" t="s">
        <v>1029</v>
      </c>
      <c r="G296" s="1" t="s">
        <v>1037</v>
      </c>
      <c r="H296" s="1">
        <v>168</v>
      </c>
      <c r="I296" s="1" t="s">
        <v>1042</v>
      </c>
      <c r="J296" s="1">
        <f t="shared" si="8"/>
        <v>0</v>
      </c>
      <c r="K296" s="12" t="str">
        <f t="shared" si="9"/>
        <v/>
      </c>
    </row>
    <row r="297" spans="1:11" x14ac:dyDescent="0.3">
      <c r="A297" s="2">
        <v>1801</v>
      </c>
      <c r="B297" s="1">
        <v>100</v>
      </c>
      <c r="C297" s="10">
        <v>45256</v>
      </c>
      <c r="D297" s="10">
        <v>45258</v>
      </c>
      <c r="E297" s="1">
        <v>2</v>
      </c>
      <c r="F297" s="1" t="s">
        <v>1024</v>
      </c>
      <c r="G297" s="1" t="s">
        <v>1037</v>
      </c>
      <c r="H297" s="1">
        <v>87</v>
      </c>
      <c r="I297" s="1" t="s">
        <v>1042</v>
      </c>
      <c r="J297" s="1">
        <f t="shared" si="8"/>
        <v>0</v>
      </c>
      <c r="K297" s="12" t="str">
        <f t="shared" si="9"/>
        <v/>
      </c>
    </row>
    <row r="298" spans="1:11" x14ac:dyDescent="0.3">
      <c r="A298" s="2">
        <v>1926</v>
      </c>
      <c r="B298" s="1">
        <v>100</v>
      </c>
      <c r="C298" s="10">
        <v>45480</v>
      </c>
      <c r="D298" s="10">
        <v>45498</v>
      </c>
      <c r="E298" s="1">
        <v>18</v>
      </c>
      <c r="F298" s="1" t="s">
        <v>1028</v>
      </c>
      <c r="G298" s="1" t="s">
        <v>1040</v>
      </c>
      <c r="H298" s="1">
        <v>42</v>
      </c>
      <c r="I298" s="1" t="s">
        <v>1043</v>
      </c>
      <c r="J298" s="1">
        <f t="shared" si="8"/>
        <v>0</v>
      </c>
      <c r="K298" s="12" t="str">
        <f t="shared" si="9"/>
        <v/>
      </c>
    </row>
    <row r="299" spans="1:11" x14ac:dyDescent="0.3">
      <c r="A299" s="2">
        <v>416</v>
      </c>
      <c r="B299" s="1">
        <v>100</v>
      </c>
      <c r="C299" s="10">
        <v>45532</v>
      </c>
      <c r="D299" s="10">
        <v>45537</v>
      </c>
      <c r="E299" s="1">
        <v>5</v>
      </c>
      <c r="F299" s="1" t="s">
        <v>1027</v>
      </c>
      <c r="G299" s="1" t="s">
        <v>1040</v>
      </c>
      <c r="H299" s="1">
        <v>126</v>
      </c>
      <c r="I299" s="1" t="s">
        <v>1044</v>
      </c>
      <c r="J299" s="1">
        <f t="shared" si="8"/>
        <v>0</v>
      </c>
      <c r="K299" s="12" t="str">
        <f t="shared" si="9"/>
        <v/>
      </c>
    </row>
    <row r="300" spans="1:11" x14ac:dyDescent="0.3">
      <c r="A300" s="2">
        <v>1566</v>
      </c>
      <c r="B300" s="1">
        <v>100</v>
      </c>
      <c r="C300" s="10">
        <v>45643</v>
      </c>
      <c r="D300" s="10">
        <v>45647</v>
      </c>
      <c r="E300" s="1">
        <v>4</v>
      </c>
      <c r="F300" s="1" t="s">
        <v>1033</v>
      </c>
      <c r="G300" s="1" t="s">
        <v>1038</v>
      </c>
      <c r="H300" s="1">
        <v>126</v>
      </c>
      <c r="I300" s="1" t="s">
        <v>1044</v>
      </c>
      <c r="J300" s="1">
        <f t="shared" si="8"/>
        <v>0</v>
      </c>
      <c r="K300" s="12" t="str">
        <f t="shared" si="9"/>
        <v/>
      </c>
    </row>
    <row r="301" spans="1:11" x14ac:dyDescent="0.3">
      <c r="A301" s="2">
        <v>1470</v>
      </c>
      <c r="B301" s="1">
        <v>101</v>
      </c>
      <c r="C301" s="10">
        <v>44806</v>
      </c>
      <c r="D301" s="10">
        <v>44808</v>
      </c>
      <c r="E301" s="1">
        <v>2</v>
      </c>
      <c r="F301" s="1" t="s">
        <v>1026</v>
      </c>
      <c r="G301" s="1" t="s">
        <v>1039</v>
      </c>
      <c r="H301" s="1">
        <v>52</v>
      </c>
      <c r="I301" s="1" t="s">
        <v>1042</v>
      </c>
      <c r="J301" s="1">
        <f t="shared" si="8"/>
        <v>0</v>
      </c>
      <c r="K301" s="12" t="str">
        <f t="shared" si="9"/>
        <v/>
      </c>
    </row>
    <row r="302" spans="1:11" x14ac:dyDescent="0.3">
      <c r="A302" s="2">
        <v>227</v>
      </c>
      <c r="B302" s="1">
        <v>101</v>
      </c>
      <c r="C302" s="10">
        <v>45386</v>
      </c>
      <c r="D302" s="10">
        <v>45396</v>
      </c>
      <c r="E302" s="1">
        <v>10</v>
      </c>
      <c r="F302" s="1" t="s">
        <v>1031</v>
      </c>
      <c r="G302" s="1" t="s">
        <v>1036</v>
      </c>
      <c r="H302" s="1">
        <v>88</v>
      </c>
      <c r="I302" s="1" t="s">
        <v>1042</v>
      </c>
      <c r="J302" s="1">
        <f t="shared" si="8"/>
        <v>0</v>
      </c>
      <c r="K302" s="12" t="str">
        <f t="shared" si="9"/>
        <v/>
      </c>
    </row>
    <row r="303" spans="1:11" x14ac:dyDescent="0.3">
      <c r="A303" s="2">
        <v>1616</v>
      </c>
      <c r="B303" s="1">
        <v>102</v>
      </c>
      <c r="C303" s="10">
        <v>44969</v>
      </c>
      <c r="D303" s="10">
        <v>44973</v>
      </c>
      <c r="E303" s="1">
        <v>4</v>
      </c>
      <c r="F303" s="1" t="s">
        <v>1023</v>
      </c>
      <c r="G303" s="1" t="s">
        <v>1036</v>
      </c>
      <c r="H303" s="1">
        <v>80</v>
      </c>
      <c r="I303" s="1" t="s">
        <v>1041</v>
      </c>
      <c r="J303" s="1">
        <f t="shared" si="8"/>
        <v>0</v>
      </c>
      <c r="K303" s="12" t="str">
        <f t="shared" si="9"/>
        <v/>
      </c>
    </row>
    <row r="304" spans="1:11" x14ac:dyDescent="0.3">
      <c r="A304" s="2">
        <v>2827</v>
      </c>
      <c r="B304" s="1">
        <v>104</v>
      </c>
      <c r="C304" s="10">
        <v>45005</v>
      </c>
      <c r="D304" s="10">
        <v>45011</v>
      </c>
      <c r="E304" s="1">
        <v>6</v>
      </c>
      <c r="F304" s="1" t="s">
        <v>1030</v>
      </c>
      <c r="G304" s="1" t="s">
        <v>1038</v>
      </c>
      <c r="H304" s="1">
        <v>112</v>
      </c>
      <c r="I304" s="1" t="s">
        <v>1042</v>
      </c>
      <c r="J304" s="1">
        <f t="shared" si="8"/>
        <v>0</v>
      </c>
      <c r="K304" s="12" t="str">
        <f t="shared" si="9"/>
        <v/>
      </c>
    </row>
    <row r="305" spans="1:11" x14ac:dyDescent="0.3">
      <c r="A305" s="2">
        <v>2451</v>
      </c>
      <c r="B305" s="1">
        <v>104</v>
      </c>
      <c r="C305" s="10">
        <v>45184</v>
      </c>
      <c r="D305" s="10">
        <v>45186</v>
      </c>
      <c r="E305" s="1">
        <v>2</v>
      </c>
      <c r="F305" s="1" t="s">
        <v>1034</v>
      </c>
      <c r="G305" s="1" t="s">
        <v>1035</v>
      </c>
      <c r="H305" s="1">
        <v>25</v>
      </c>
      <c r="I305" s="1" t="s">
        <v>1043</v>
      </c>
      <c r="J305" s="1">
        <f t="shared" si="8"/>
        <v>0</v>
      </c>
      <c r="K305" s="12" t="str">
        <f t="shared" si="9"/>
        <v/>
      </c>
    </row>
    <row r="306" spans="1:11" x14ac:dyDescent="0.3">
      <c r="A306" s="2">
        <v>2034</v>
      </c>
      <c r="B306" s="1">
        <v>105</v>
      </c>
      <c r="C306" s="10">
        <v>44580</v>
      </c>
      <c r="D306" s="10">
        <v>44585</v>
      </c>
      <c r="E306" s="1">
        <v>5</v>
      </c>
      <c r="F306" s="1" t="s">
        <v>1027</v>
      </c>
      <c r="G306" s="1" t="s">
        <v>1040</v>
      </c>
      <c r="H306" s="1">
        <v>110</v>
      </c>
      <c r="I306" s="1" t="s">
        <v>1042</v>
      </c>
      <c r="J306" s="1">
        <f t="shared" si="8"/>
        <v>0</v>
      </c>
      <c r="K306" s="12" t="str">
        <f t="shared" si="9"/>
        <v/>
      </c>
    </row>
    <row r="307" spans="1:11" x14ac:dyDescent="0.3">
      <c r="A307" s="2">
        <v>1817</v>
      </c>
      <c r="B307" s="1">
        <v>105</v>
      </c>
      <c r="C307" s="10">
        <v>44822</v>
      </c>
      <c r="D307" s="10">
        <v>44824</v>
      </c>
      <c r="E307" s="1">
        <v>2</v>
      </c>
      <c r="F307" s="1" t="s">
        <v>1032</v>
      </c>
      <c r="G307" s="1" t="s">
        <v>1039</v>
      </c>
      <c r="H307" s="1">
        <v>46</v>
      </c>
      <c r="I307" s="1" t="s">
        <v>1042</v>
      </c>
      <c r="J307" s="1">
        <f t="shared" si="8"/>
        <v>1</v>
      </c>
      <c r="K307" s="12">
        <f t="shared" si="9"/>
        <v>44854</v>
      </c>
    </row>
    <row r="308" spans="1:11" x14ac:dyDescent="0.3">
      <c r="A308" s="2">
        <v>384</v>
      </c>
      <c r="B308" s="1">
        <v>105</v>
      </c>
      <c r="C308" s="10">
        <v>44854</v>
      </c>
      <c r="D308" s="10">
        <v>44856</v>
      </c>
      <c r="E308" s="1">
        <v>2</v>
      </c>
      <c r="F308" s="1" t="s">
        <v>1032</v>
      </c>
      <c r="G308" s="1" t="s">
        <v>1039</v>
      </c>
      <c r="H308" s="1">
        <v>96</v>
      </c>
      <c r="I308" s="1" t="s">
        <v>1043</v>
      </c>
      <c r="J308" s="1">
        <f t="shared" si="8"/>
        <v>0</v>
      </c>
      <c r="K308" s="12" t="str">
        <f t="shared" si="9"/>
        <v/>
      </c>
    </row>
    <row r="309" spans="1:11" x14ac:dyDescent="0.3">
      <c r="A309" s="2">
        <v>2575</v>
      </c>
      <c r="B309" s="1">
        <v>106</v>
      </c>
      <c r="C309" s="10">
        <v>44910</v>
      </c>
      <c r="D309" s="10">
        <v>44917</v>
      </c>
      <c r="E309" s="1">
        <v>7</v>
      </c>
      <c r="F309" s="1" t="s">
        <v>1025</v>
      </c>
      <c r="G309" s="1" t="s">
        <v>1038</v>
      </c>
      <c r="H309" s="1">
        <v>143</v>
      </c>
      <c r="I309" s="1" t="s">
        <v>1042</v>
      </c>
      <c r="J309" s="1">
        <f t="shared" si="8"/>
        <v>0</v>
      </c>
      <c r="K309" s="12" t="str">
        <f t="shared" si="9"/>
        <v/>
      </c>
    </row>
    <row r="310" spans="1:11" x14ac:dyDescent="0.3">
      <c r="A310" s="2">
        <v>2985</v>
      </c>
      <c r="B310" s="1">
        <v>106</v>
      </c>
      <c r="C310" s="10">
        <v>45476</v>
      </c>
      <c r="D310" s="10">
        <v>45477</v>
      </c>
      <c r="E310" s="1">
        <v>1</v>
      </c>
      <c r="F310" s="1" t="s">
        <v>1032</v>
      </c>
      <c r="G310" s="1" t="s">
        <v>1039</v>
      </c>
      <c r="H310" s="1">
        <v>189</v>
      </c>
      <c r="I310" s="1" t="s">
        <v>1044</v>
      </c>
      <c r="J310" s="1">
        <f t="shared" si="8"/>
        <v>0</v>
      </c>
      <c r="K310" s="12" t="str">
        <f t="shared" si="9"/>
        <v/>
      </c>
    </row>
    <row r="311" spans="1:11" x14ac:dyDescent="0.3">
      <c r="A311" s="2">
        <v>1240</v>
      </c>
      <c r="B311" s="1">
        <v>107</v>
      </c>
      <c r="C311" s="10">
        <v>45073</v>
      </c>
      <c r="D311" s="10">
        <v>45076</v>
      </c>
      <c r="E311" s="1">
        <v>3</v>
      </c>
      <c r="F311" s="1" t="s">
        <v>1032</v>
      </c>
      <c r="G311" s="1" t="s">
        <v>1039</v>
      </c>
      <c r="H311" s="1">
        <v>80</v>
      </c>
      <c r="I311" s="1" t="s">
        <v>1041</v>
      </c>
      <c r="J311" s="1">
        <f t="shared" si="8"/>
        <v>0</v>
      </c>
      <c r="K311" s="12" t="str">
        <f t="shared" si="9"/>
        <v/>
      </c>
    </row>
    <row r="312" spans="1:11" x14ac:dyDescent="0.3">
      <c r="A312" s="2">
        <v>1520</v>
      </c>
      <c r="B312" s="1">
        <v>107</v>
      </c>
      <c r="C312" s="10">
        <v>45291</v>
      </c>
      <c r="D312" s="10">
        <v>45296</v>
      </c>
      <c r="E312" s="1">
        <v>5</v>
      </c>
      <c r="F312" s="1" t="s">
        <v>1025</v>
      </c>
      <c r="G312" s="1" t="s">
        <v>1038</v>
      </c>
      <c r="H312" s="1">
        <v>164</v>
      </c>
      <c r="I312" s="1" t="s">
        <v>1044</v>
      </c>
      <c r="J312" s="1">
        <f t="shared" si="8"/>
        <v>0</v>
      </c>
      <c r="K312" s="12" t="str">
        <f t="shared" si="9"/>
        <v/>
      </c>
    </row>
    <row r="313" spans="1:11" x14ac:dyDescent="0.3">
      <c r="A313" s="2">
        <v>2394</v>
      </c>
      <c r="B313" s="1">
        <v>108</v>
      </c>
      <c r="C313" s="10">
        <v>44647</v>
      </c>
      <c r="D313" s="10">
        <v>44650</v>
      </c>
      <c r="E313" s="1">
        <v>3</v>
      </c>
      <c r="F313" s="1" t="s">
        <v>1032</v>
      </c>
      <c r="G313" s="1" t="s">
        <v>1039</v>
      </c>
      <c r="H313" s="1">
        <v>84</v>
      </c>
      <c r="I313" s="1" t="s">
        <v>1041</v>
      </c>
      <c r="J313" s="1">
        <f t="shared" si="8"/>
        <v>0</v>
      </c>
      <c r="K313" s="12" t="str">
        <f t="shared" si="9"/>
        <v/>
      </c>
    </row>
    <row r="314" spans="1:11" x14ac:dyDescent="0.3">
      <c r="A314" s="2">
        <v>571</v>
      </c>
      <c r="B314" s="1">
        <v>108</v>
      </c>
      <c r="C314" s="10">
        <v>44808</v>
      </c>
      <c r="D314" s="10">
        <v>44812</v>
      </c>
      <c r="E314" s="1">
        <v>4</v>
      </c>
      <c r="F314" s="1" t="s">
        <v>1024</v>
      </c>
      <c r="G314" s="1" t="s">
        <v>1037</v>
      </c>
      <c r="H314" s="1">
        <v>112</v>
      </c>
      <c r="I314" s="1" t="s">
        <v>1042</v>
      </c>
      <c r="J314" s="1">
        <f t="shared" si="8"/>
        <v>0</v>
      </c>
      <c r="K314" s="12" t="str">
        <f t="shared" si="9"/>
        <v/>
      </c>
    </row>
    <row r="315" spans="1:11" x14ac:dyDescent="0.3">
      <c r="A315" s="2">
        <v>2362</v>
      </c>
      <c r="B315" s="1">
        <v>109</v>
      </c>
      <c r="C315" s="10">
        <v>44636</v>
      </c>
      <c r="D315" s="10">
        <v>44647</v>
      </c>
      <c r="E315" s="1">
        <v>11</v>
      </c>
      <c r="F315" s="1" t="s">
        <v>1027</v>
      </c>
      <c r="G315" s="1" t="s">
        <v>1040</v>
      </c>
      <c r="H315" s="1">
        <v>157</v>
      </c>
      <c r="I315" s="1" t="s">
        <v>1041</v>
      </c>
      <c r="J315" s="1">
        <f t="shared" si="8"/>
        <v>0</v>
      </c>
      <c r="K315" s="12" t="str">
        <f t="shared" si="9"/>
        <v/>
      </c>
    </row>
    <row r="316" spans="1:11" x14ac:dyDescent="0.3">
      <c r="A316" s="2">
        <v>2580</v>
      </c>
      <c r="B316" s="1">
        <v>110</v>
      </c>
      <c r="C316" s="10">
        <v>44735</v>
      </c>
      <c r="D316" s="10">
        <v>44743</v>
      </c>
      <c r="E316" s="1">
        <v>8</v>
      </c>
      <c r="F316" s="1" t="s">
        <v>1023</v>
      </c>
      <c r="G316" s="1" t="s">
        <v>1036</v>
      </c>
      <c r="H316" s="1">
        <v>160</v>
      </c>
      <c r="I316" s="1" t="s">
        <v>1044</v>
      </c>
      <c r="J316" s="1">
        <f t="shared" si="8"/>
        <v>0</v>
      </c>
      <c r="K316" s="12" t="str">
        <f t="shared" si="9"/>
        <v/>
      </c>
    </row>
    <row r="317" spans="1:11" x14ac:dyDescent="0.3">
      <c r="A317" s="2">
        <v>1745</v>
      </c>
      <c r="B317" s="1">
        <v>110</v>
      </c>
      <c r="C317" s="10">
        <v>44916</v>
      </c>
      <c r="D317" s="10">
        <v>44918</v>
      </c>
      <c r="E317" s="1">
        <v>2</v>
      </c>
      <c r="F317" s="1" t="s">
        <v>1029</v>
      </c>
      <c r="G317" s="1" t="s">
        <v>1037</v>
      </c>
      <c r="H317" s="1">
        <v>18</v>
      </c>
      <c r="I317" s="1" t="s">
        <v>1043</v>
      </c>
      <c r="J317" s="1">
        <f t="shared" si="8"/>
        <v>1</v>
      </c>
      <c r="K317" s="12">
        <f t="shared" si="9"/>
        <v>44930</v>
      </c>
    </row>
    <row r="318" spans="1:11" x14ac:dyDescent="0.3">
      <c r="A318" s="2">
        <v>2006</v>
      </c>
      <c r="B318" s="1">
        <v>110</v>
      </c>
      <c r="C318" s="10">
        <v>44930</v>
      </c>
      <c r="D318" s="10">
        <v>44933</v>
      </c>
      <c r="E318" s="1">
        <v>3</v>
      </c>
      <c r="F318" s="1" t="s">
        <v>1024</v>
      </c>
      <c r="G318" s="1" t="s">
        <v>1037</v>
      </c>
      <c r="H318" s="1">
        <v>138</v>
      </c>
      <c r="I318" s="1" t="s">
        <v>1043</v>
      </c>
      <c r="J318" s="1">
        <f t="shared" si="8"/>
        <v>0</v>
      </c>
      <c r="K318" s="12" t="str">
        <f t="shared" si="9"/>
        <v/>
      </c>
    </row>
    <row r="319" spans="1:11" x14ac:dyDescent="0.3">
      <c r="A319" s="2">
        <v>151</v>
      </c>
      <c r="B319" s="1">
        <v>110</v>
      </c>
      <c r="C319" s="10">
        <v>45488</v>
      </c>
      <c r="D319" s="10">
        <v>45503</v>
      </c>
      <c r="E319" s="1">
        <v>15</v>
      </c>
      <c r="F319" s="1" t="s">
        <v>1028</v>
      </c>
      <c r="G319" s="1" t="s">
        <v>1040</v>
      </c>
      <c r="H319" s="1">
        <v>108</v>
      </c>
      <c r="I319" s="1" t="s">
        <v>1042</v>
      </c>
      <c r="J319" s="1">
        <f t="shared" si="8"/>
        <v>0</v>
      </c>
      <c r="K319" s="12" t="str">
        <f t="shared" si="9"/>
        <v/>
      </c>
    </row>
    <row r="320" spans="1:11" x14ac:dyDescent="0.3">
      <c r="A320" s="2">
        <v>564</v>
      </c>
      <c r="B320" s="1">
        <v>111</v>
      </c>
      <c r="C320" s="10">
        <v>44703</v>
      </c>
      <c r="D320" s="10">
        <v>44716</v>
      </c>
      <c r="E320" s="1">
        <v>13</v>
      </c>
      <c r="F320" s="1" t="s">
        <v>1028</v>
      </c>
      <c r="G320" s="1" t="s">
        <v>1040</v>
      </c>
      <c r="H320" s="1">
        <v>176</v>
      </c>
      <c r="I320" s="1" t="s">
        <v>1044</v>
      </c>
      <c r="J320" s="1">
        <f t="shared" si="8"/>
        <v>0</v>
      </c>
      <c r="K320" s="12" t="str">
        <f t="shared" si="9"/>
        <v/>
      </c>
    </row>
    <row r="321" spans="1:11" x14ac:dyDescent="0.3">
      <c r="A321" s="2">
        <v>2707</v>
      </c>
      <c r="B321" s="1">
        <v>111</v>
      </c>
      <c r="C321" s="10">
        <v>45016</v>
      </c>
      <c r="D321" s="10">
        <v>45018</v>
      </c>
      <c r="E321" s="1">
        <v>2</v>
      </c>
      <c r="F321" s="1" t="s">
        <v>1024</v>
      </c>
      <c r="G321" s="1" t="s">
        <v>1037</v>
      </c>
      <c r="H321" s="1">
        <v>67</v>
      </c>
      <c r="I321" s="1" t="s">
        <v>1044</v>
      </c>
      <c r="J321" s="1">
        <f t="shared" si="8"/>
        <v>1</v>
      </c>
      <c r="K321" s="12">
        <f t="shared" si="9"/>
        <v>45027</v>
      </c>
    </row>
    <row r="322" spans="1:11" x14ac:dyDescent="0.3">
      <c r="A322" s="2">
        <v>1259</v>
      </c>
      <c r="B322" s="1">
        <v>111</v>
      </c>
      <c r="C322" s="10">
        <v>45027</v>
      </c>
      <c r="D322" s="10">
        <v>45032</v>
      </c>
      <c r="E322" s="1">
        <v>5</v>
      </c>
      <c r="F322" s="1" t="s">
        <v>1022</v>
      </c>
      <c r="G322" s="1" t="s">
        <v>1035</v>
      </c>
      <c r="H322" s="1">
        <v>190</v>
      </c>
      <c r="I322" s="1" t="s">
        <v>1041</v>
      </c>
      <c r="J322" s="1">
        <f t="shared" ref="J322:J385" si="10">IF(AND(B323=B322,C323-D322&lt;=30),1,0)</f>
        <v>0</v>
      </c>
      <c r="K322" s="12" t="str">
        <f t="shared" ref="K322:K385" si="11">IF(J322=0,"",C323)</f>
        <v/>
      </c>
    </row>
    <row r="323" spans="1:11" x14ac:dyDescent="0.3">
      <c r="A323" s="2">
        <v>2685</v>
      </c>
      <c r="B323" s="1">
        <v>111</v>
      </c>
      <c r="C323" s="10">
        <v>45143</v>
      </c>
      <c r="D323" s="10">
        <v>45145</v>
      </c>
      <c r="E323" s="1">
        <v>2</v>
      </c>
      <c r="F323" s="1" t="s">
        <v>1032</v>
      </c>
      <c r="G323" s="1" t="s">
        <v>1039</v>
      </c>
      <c r="H323" s="1">
        <v>178</v>
      </c>
      <c r="I323" s="1" t="s">
        <v>1044</v>
      </c>
      <c r="J323" s="1">
        <f t="shared" si="10"/>
        <v>0</v>
      </c>
      <c r="K323" s="12" t="str">
        <f t="shared" si="11"/>
        <v/>
      </c>
    </row>
    <row r="324" spans="1:11" x14ac:dyDescent="0.3">
      <c r="A324" s="2">
        <v>1546</v>
      </c>
      <c r="B324" s="1">
        <v>111</v>
      </c>
      <c r="C324" s="10">
        <v>45583</v>
      </c>
      <c r="D324" s="10">
        <v>45584</v>
      </c>
      <c r="E324" s="1">
        <v>1</v>
      </c>
      <c r="F324" s="1" t="s">
        <v>1032</v>
      </c>
      <c r="G324" s="1" t="s">
        <v>1039</v>
      </c>
      <c r="H324" s="1">
        <v>14</v>
      </c>
      <c r="I324" s="1" t="s">
        <v>1041</v>
      </c>
      <c r="J324" s="1">
        <f t="shared" si="10"/>
        <v>0</v>
      </c>
      <c r="K324" s="12" t="str">
        <f t="shared" si="11"/>
        <v/>
      </c>
    </row>
    <row r="325" spans="1:11" x14ac:dyDescent="0.3">
      <c r="A325" s="2">
        <v>2009</v>
      </c>
      <c r="B325" s="1">
        <v>111</v>
      </c>
      <c r="C325" s="10">
        <v>45638</v>
      </c>
      <c r="D325" s="10">
        <v>45643</v>
      </c>
      <c r="E325" s="1">
        <v>5</v>
      </c>
      <c r="F325" s="1" t="s">
        <v>1028</v>
      </c>
      <c r="G325" s="1" t="s">
        <v>1040</v>
      </c>
      <c r="H325" s="1">
        <v>196</v>
      </c>
      <c r="I325" s="1" t="s">
        <v>1044</v>
      </c>
      <c r="J325" s="1">
        <f t="shared" si="10"/>
        <v>0</v>
      </c>
      <c r="K325" s="12" t="str">
        <f t="shared" si="11"/>
        <v/>
      </c>
    </row>
    <row r="326" spans="1:11" x14ac:dyDescent="0.3">
      <c r="A326" s="2">
        <v>810</v>
      </c>
      <c r="B326" s="1">
        <v>112</v>
      </c>
      <c r="C326" s="10">
        <v>44769</v>
      </c>
      <c r="D326" s="10">
        <v>44771</v>
      </c>
      <c r="E326" s="1">
        <v>2</v>
      </c>
      <c r="F326" s="1" t="s">
        <v>1029</v>
      </c>
      <c r="G326" s="1" t="s">
        <v>1037</v>
      </c>
      <c r="H326" s="1">
        <v>123</v>
      </c>
      <c r="I326" s="1" t="s">
        <v>1041</v>
      </c>
      <c r="J326" s="1">
        <f t="shared" si="10"/>
        <v>0</v>
      </c>
      <c r="K326" s="12" t="str">
        <f t="shared" si="11"/>
        <v/>
      </c>
    </row>
    <row r="327" spans="1:11" x14ac:dyDescent="0.3">
      <c r="A327" s="2">
        <v>66</v>
      </c>
      <c r="B327" s="1">
        <v>112</v>
      </c>
      <c r="C327" s="10">
        <v>45237</v>
      </c>
      <c r="D327" s="10">
        <v>45243</v>
      </c>
      <c r="E327" s="1">
        <v>6</v>
      </c>
      <c r="F327" s="1" t="s">
        <v>1030</v>
      </c>
      <c r="G327" s="1" t="s">
        <v>1038</v>
      </c>
      <c r="H327" s="1">
        <v>186</v>
      </c>
      <c r="I327" s="1" t="s">
        <v>1044</v>
      </c>
      <c r="J327" s="1">
        <f t="shared" si="10"/>
        <v>0</v>
      </c>
      <c r="K327" s="12" t="str">
        <f t="shared" si="11"/>
        <v/>
      </c>
    </row>
    <row r="328" spans="1:11" x14ac:dyDescent="0.3">
      <c r="A328" s="2">
        <v>2284</v>
      </c>
      <c r="B328" s="1">
        <v>112</v>
      </c>
      <c r="C328" s="10">
        <v>45648</v>
      </c>
      <c r="D328" s="10">
        <v>45659</v>
      </c>
      <c r="E328" s="1">
        <v>11</v>
      </c>
      <c r="F328" s="1" t="s">
        <v>1023</v>
      </c>
      <c r="G328" s="1" t="s">
        <v>1036</v>
      </c>
      <c r="H328" s="1">
        <v>191</v>
      </c>
      <c r="I328" s="1" t="s">
        <v>1042</v>
      </c>
      <c r="J328" s="1">
        <f t="shared" si="10"/>
        <v>0</v>
      </c>
      <c r="K328" s="12" t="str">
        <f t="shared" si="11"/>
        <v/>
      </c>
    </row>
    <row r="329" spans="1:11" x14ac:dyDescent="0.3">
      <c r="A329" s="2">
        <v>735</v>
      </c>
      <c r="B329" s="1">
        <v>113</v>
      </c>
      <c r="C329" s="10">
        <v>44628</v>
      </c>
      <c r="D329" s="10">
        <v>44631</v>
      </c>
      <c r="E329" s="1">
        <v>3</v>
      </c>
      <c r="F329" s="1" t="s">
        <v>1026</v>
      </c>
      <c r="G329" s="1" t="s">
        <v>1039</v>
      </c>
      <c r="H329" s="1">
        <v>41</v>
      </c>
      <c r="I329" s="1" t="s">
        <v>1043</v>
      </c>
      <c r="J329" s="1">
        <f t="shared" si="10"/>
        <v>0</v>
      </c>
      <c r="K329" s="12" t="str">
        <f t="shared" si="11"/>
        <v/>
      </c>
    </row>
    <row r="330" spans="1:11" x14ac:dyDescent="0.3">
      <c r="A330" s="2">
        <v>2938</v>
      </c>
      <c r="B330" s="1">
        <v>113</v>
      </c>
      <c r="C330" s="10">
        <v>44843</v>
      </c>
      <c r="D330" s="10">
        <v>44846</v>
      </c>
      <c r="E330" s="1">
        <v>3</v>
      </c>
      <c r="F330" s="1" t="s">
        <v>1032</v>
      </c>
      <c r="G330" s="1" t="s">
        <v>1039</v>
      </c>
      <c r="H330" s="1">
        <v>72</v>
      </c>
      <c r="I330" s="1" t="s">
        <v>1044</v>
      </c>
      <c r="J330" s="1">
        <f t="shared" si="10"/>
        <v>0</v>
      </c>
      <c r="K330" s="12" t="str">
        <f t="shared" si="11"/>
        <v/>
      </c>
    </row>
    <row r="331" spans="1:11" x14ac:dyDescent="0.3">
      <c r="A331" s="2">
        <v>2251</v>
      </c>
      <c r="B331" s="1">
        <v>113</v>
      </c>
      <c r="C331" s="10">
        <v>45620</v>
      </c>
      <c r="D331" s="10">
        <v>45625</v>
      </c>
      <c r="E331" s="1">
        <v>5</v>
      </c>
      <c r="F331" s="1" t="s">
        <v>1029</v>
      </c>
      <c r="G331" s="1" t="s">
        <v>1037</v>
      </c>
      <c r="H331" s="1">
        <v>188</v>
      </c>
      <c r="I331" s="1" t="s">
        <v>1044</v>
      </c>
      <c r="J331" s="1">
        <f t="shared" si="10"/>
        <v>0</v>
      </c>
      <c r="K331" s="12" t="str">
        <f t="shared" si="11"/>
        <v/>
      </c>
    </row>
    <row r="332" spans="1:11" x14ac:dyDescent="0.3">
      <c r="A332" s="2">
        <v>104</v>
      </c>
      <c r="B332" s="1">
        <v>114</v>
      </c>
      <c r="C332" s="10">
        <v>44564</v>
      </c>
      <c r="D332" s="10">
        <v>44576</v>
      </c>
      <c r="E332" s="1">
        <v>12</v>
      </c>
      <c r="F332" s="1" t="s">
        <v>1027</v>
      </c>
      <c r="G332" s="1" t="s">
        <v>1040</v>
      </c>
      <c r="H332" s="1">
        <v>94</v>
      </c>
      <c r="I332" s="1" t="s">
        <v>1043</v>
      </c>
      <c r="J332" s="1">
        <f t="shared" si="10"/>
        <v>0</v>
      </c>
      <c r="K332" s="12" t="str">
        <f t="shared" si="11"/>
        <v/>
      </c>
    </row>
    <row r="333" spans="1:11" x14ac:dyDescent="0.3">
      <c r="A333" s="2">
        <v>1775</v>
      </c>
      <c r="B333" s="1">
        <v>114</v>
      </c>
      <c r="C333" s="10">
        <v>44947</v>
      </c>
      <c r="D333" s="10">
        <v>44951</v>
      </c>
      <c r="E333" s="1">
        <v>4</v>
      </c>
      <c r="F333" s="1" t="s">
        <v>1029</v>
      </c>
      <c r="G333" s="1" t="s">
        <v>1037</v>
      </c>
      <c r="H333" s="1">
        <v>12</v>
      </c>
      <c r="I333" s="1" t="s">
        <v>1042</v>
      </c>
      <c r="J333" s="1">
        <f t="shared" si="10"/>
        <v>0</v>
      </c>
      <c r="K333" s="12" t="str">
        <f t="shared" si="11"/>
        <v/>
      </c>
    </row>
    <row r="334" spans="1:11" x14ac:dyDescent="0.3">
      <c r="A334" s="2">
        <v>2343</v>
      </c>
      <c r="B334" s="1">
        <v>114</v>
      </c>
      <c r="C334" s="10">
        <v>45219</v>
      </c>
      <c r="D334" s="10">
        <v>45225</v>
      </c>
      <c r="E334" s="1">
        <v>6</v>
      </c>
      <c r="F334" s="1" t="s">
        <v>1030</v>
      </c>
      <c r="G334" s="1" t="s">
        <v>1038</v>
      </c>
      <c r="H334" s="1">
        <v>172</v>
      </c>
      <c r="I334" s="1" t="s">
        <v>1044</v>
      </c>
      <c r="J334" s="1">
        <f t="shared" si="10"/>
        <v>0</v>
      </c>
      <c r="K334" s="12" t="str">
        <f t="shared" si="11"/>
        <v/>
      </c>
    </row>
    <row r="335" spans="1:11" x14ac:dyDescent="0.3">
      <c r="A335" s="2">
        <v>505</v>
      </c>
      <c r="B335" s="1">
        <v>115</v>
      </c>
      <c r="C335" s="10">
        <v>45375</v>
      </c>
      <c r="D335" s="10">
        <v>45379</v>
      </c>
      <c r="E335" s="1">
        <v>4</v>
      </c>
      <c r="F335" s="1" t="s">
        <v>1024</v>
      </c>
      <c r="G335" s="1" t="s">
        <v>1037</v>
      </c>
      <c r="H335" s="1">
        <v>18</v>
      </c>
      <c r="I335" s="1" t="s">
        <v>1041</v>
      </c>
      <c r="J335" s="1">
        <f t="shared" si="10"/>
        <v>0</v>
      </c>
      <c r="K335" s="12" t="str">
        <f t="shared" si="11"/>
        <v/>
      </c>
    </row>
    <row r="336" spans="1:11" x14ac:dyDescent="0.3">
      <c r="A336" s="2">
        <v>2993</v>
      </c>
      <c r="B336" s="1">
        <v>116</v>
      </c>
      <c r="C336" s="10">
        <v>45032</v>
      </c>
      <c r="D336" s="10">
        <v>45034</v>
      </c>
      <c r="E336" s="1">
        <v>2</v>
      </c>
      <c r="F336" s="1" t="s">
        <v>1026</v>
      </c>
      <c r="G336" s="1" t="s">
        <v>1039</v>
      </c>
      <c r="H336" s="1">
        <v>67</v>
      </c>
      <c r="I336" s="1" t="s">
        <v>1041</v>
      </c>
      <c r="J336" s="1">
        <f t="shared" si="10"/>
        <v>0</v>
      </c>
      <c r="K336" s="12" t="str">
        <f t="shared" si="11"/>
        <v/>
      </c>
    </row>
    <row r="337" spans="1:11" x14ac:dyDescent="0.3">
      <c r="A337" s="2">
        <v>2749</v>
      </c>
      <c r="B337" s="1">
        <v>117</v>
      </c>
      <c r="C337" s="10">
        <v>45193</v>
      </c>
      <c r="D337" s="10">
        <v>45198</v>
      </c>
      <c r="E337" s="1">
        <v>5</v>
      </c>
      <c r="F337" s="1" t="s">
        <v>1033</v>
      </c>
      <c r="G337" s="1" t="s">
        <v>1038</v>
      </c>
      <c r="H337" s="1">
        <v>52</v>
      </c>
      <c r="I337" s="1" t="s">
        <v>1043</v>
      </c>
      <c r="J337" s="1">
        <f t="shared" si="10"/>
        <v>0</v>
      </c>
      <c r="K337" s="12" t="str">
        <f t="shared" si="11"/>
        <v/>
      </c>
    </row>
    <row r="338" spans="1:11" x14ac:dyDescent="0.3">
      <c r="A338" s="2">
        <v>969</v>
      </c>
      <c r="B338" s="1">
        <v>117</v>
      </c>
      <c r="C338" s="10">
        <v>45406</v>
      </c>
      <c r="D338" s="10">
        <v>45410</v>
      </c>
      <c r="E338" s="1">
        <v>4</v>
      </c>
      <c r="F338" s="1" t="s">
        <v>1030</v>
      </c>
      <c r="G338" s="1" t="s">
        <v>1038</v>
      </c>
      <c r="H338" s="1">
        <v>70</v>
      </c>
      <c r="I338" s="1" t="s">
        <v>1043</v>
      </c>
      <c r="J338" s="1">
        <f t="shared" si="10"/>
        <v>0</v>
      </c>
      <c r="K338" s="12" t="str">
        <f t="shared" si="11"/>
        <v/>
      </c>
    </row>
    <row r="339" spans="1:11" x14ac:dyDescent="0.3">
      <c r="A339" s="2">
        <v>873</v>
      </c>
      <c r="B339" s="1">
        <v>118</v>
      </c>
      <c r="C339" s="10">
        <v>44590</v>
      </c>
      <c r="D339" s="10">
        <v>44592</v>
      </c>
      <c r="E339" s="1">
        <v>2</v>
      </c>
      <c r="F339" s="1" t="s">
        <v>1026</v>
      </c>
      <c r="G339" s="1" t="s">
        <v>1039</v>
      </c>
      <c r="H339" s="1">
        <v>43</v>
      </c>
      <c r="I339" s="1" t="s">
        <v>1043</v>
      </c>
      <c r="J339" s="1">
        <f t="shared" si="10"/>
        <v>1</v>
      </c>
      <c r="K339" s="12">
        <f t="shared" si="11"/>
        <v>44610</v>
      </c>
    </row>
    <row r="340" spans="1:11" x14ac:dyDescent="0.3">
      <c r="A340" s="2">
        <v>788</v>
      </c>
      <c r="B340" s="1">
        <v>118</v>
      </c>
      <c r="C340" s="10">
        <v>44610</v>
      </c>
      <c r="D340" s="10">
        <v>44613</v>
      </c>
      <c r="E340" s="1">
        <v>3</v>
      </c>
      <c r="F340" s="1" t="s">
        <v>1022</v>
      </c>
      <c r="G340" s="1" t="s">
        <v>1035</v>
      </c>
      <c r="H340" s="1">
        <v>25</v>
      </c>
      <c r="I340" s="1" t="s">
        <v>1042</v>
      </c>
      <c r="J340" s="1">
        <f t="shared" si="10"/>
        <v>0</v>
      </c>
      <c r="K340" s="12" t="str">
        <f t="shared" si="11"/>
        <v/>
      </c>
    </row>
    <row r="341" spans="1:11" x14ac:dyDescent="0.3">
      <c r="A341" s="2">
        <v>472</v>
      </c>
      <c r="B341" s="1">
        <v>119</v>
      </c>
      <c r="C341" s="10">
        <v>44886</v>
      </c>
      <c r="D341" s="10">
        <v>44889</v>
      </c>
      <c r="E341" s="1">
        <v>3</v>
      </c>
      <c r="F341" s="1" t="s">
        <v>1026</v>
      </c>
      <c r="G341" s="1" t="s">
        <v>1039</v>
      </c>
      <c r="H341" s="1">
        <v>133</v>
      </c>
      <c r="I341" s="1" t="s">
        <v>1042</v>
      </c>
      <c r="J341" s="1">
        <f t="shared" si="10"/>
        <v>0</v>
      </c>
      <c r="K341" s="12" t="str">
        <f t="shared" si="11"/>
        <v/>
      </c>
    </row>
    <row r="342" spans="1:11" x14ac:dyDescent="0.3">
      <c r="A342" s="2">
        <v>1228</v>
      </c>
      <c r="B342" s="1">
        <v>119</v>
      </c>
      <c r="C342" s="10">
        <v>45185</v>
      </c>
      <c r="D342" s="10">
        <v>45192</v>
      </c>
      <c r="E342" s="1">
        <v>7</v>
      </c>
      <c r="F342" s="1" t="s">
        <v>1025</v>
      </c>
      <c r="G342" s="1" t="s">
        <v>1038</v>
      </c>
      <c r="H342" s="1">
        <v>18</v>
      </c>
      <c r="I342" s="1" t="s">
        <v>1043</v>
      </c>
      <c r="J342" s="1">
        <f t="shared" si="10"/>
        <v>0</v>
      </c>
      <c r="K342" s="12" t="str">
        <f t="shared" si="11"/>
        <v/>
      </c>
    </row>
    <row r="343" spans="1:11" x14ac:dyDescent="0.3">
      <c r="A343" s="2">
        <v>369</v>
      </c>
      <c r="B343" s="1">
        <v>120</v>
      </c>
      <c r="C343" s="10">
        <v>44801</v>
      </c>
      <c r="D343" s="10">
        <v>44808</v>
      </c>
      <c r="E343" s="1">
        <v>7</v>
      </c>
      <c r="F343" s="1" t="s">
        <v>1023</v>
      </c>
      <c r="G343" s="1" t="s">
        <v>1036</v>
      </c>
      <c r="H343" s="1">
        <v>10</v>
      </c>
      <c r="I343" s="1" t="s">
        <v>1042</v>
      </c>
      <c r="J343" s="1">
        <f t="shared" si="10"/>
        <v>0</v>
      </c>
      <c r="K343" s="12" t="str">
        <f t="shared" si="11"/>
        <v/>
      </c>
    </row>
    <row r="344" spans="1:11" x14ac:dyDescent="0.3">
      <c r="A344" s="2">
        <v>586</v>
      </c>
      <c r="B344" s="1">
        <v>120</v>
      </c>
      <c r="C344" s="10">
        <v>44864</v>
      </c>
      <c r="D344" s="10">
        <v>44866</v>
      </c>
      <c r="E344" s="1">
        <v>2</v>
      </c>
      <c r="F344" s="1" t="s">
        <v>1026</v>
      </c>
      <c r="G344" s="1" t="s">
        <v>1039</v>
      </c>
      <c r="H344" s="1">
        <v>67</v>
      </c>
      <c r="I344" s="1" t="s">
        <v>1041</v>
      </c>
      <c r="J344" s="1">
        <f t="shared" si="10"/>
        <v>0</v>
      </c>
      <c r="K344" s="12" t="str">
        <f t="shared" si="11"/>
        <v/>
      </c>
    </row>
    <row r="345" spans="1:11" x14ac:dyDescent="0.3">
      <c r="A345" s="2">
        <v>131</v>
      </c>
      <c r="B345" s="1">
        <v>120</v>
      </c>
      <c r="C345" s="10">
        <v>44919</v>
      </c>
      <c r="D345" s="10">
        <v>44925</v>
      </c>
      <c r="E345" s="1">
        <v>6</v>
      </c>
      <c r="F345" s="1" t="s">
        <v>1030</v>
      </c>
      <c r="G345" s="1" t="s">
        <v>1038</v>
      </c>
      <c r="H345" s="1">
        <v>150</v>
      </c>
      <c r="I345" s="1" t="s">
        <v>1042</v>
      </c>
      <c r="J345" s="1">
        <f t="shared" si="10"/>
        <v>1</v>
      </c>
      <c r="K345" s="12">
        <f t="shared" si="11"/>
        <v>44954</v>
      </c>
    </row>
    <row r="346" spans="1:11" x14ac:dyDescent="0.3">
      <c r="A346" s="2">
        <v>54</v>
      </c>
      <c r="B346" s="1">
        <v>120</v>
      </c>
      <c r="C346" s="10">
        <v>44954</v>
      </c>
      <c r="D346" s="10">
        <v>44956</v>
      </c>
      <c r="E346" s="1">
        <v>2</v>
      </c>
      <c r="F346" s="1" t="s">
        <v>1029</v>
      </c>
      <c r="G346" s="1" t="s">
        <v>1037</v>
      </c>
      <c r="H346" s="1">
        <v>112</v>
      </c>
      <c r="I346" s="1" t="s">
        <v>1041</v>
      </c>
      <c r="J346" s="1">
        <f t="shared" si="10"/>
        <v>0</v>
      </c>
      <c r="K346" s="12" t="str">
        <f t="shared" si="11"/>
        <v/>
      </c>
    </row>
    <row r="347" spans="1:11" x14ac:dyDescent="0.3">
      <c r="A347" s="2">
        <v>2099</v>
      </c>
      <c r="B347" s="1">
        <v>120</v>
      </c>
      <c r="C347" s="10">
        <v>45459</v>
      </c>
      <c r="D347" s="10">
        <v>45465</v>
      </c>
      <c r="E347" s="1">
        <v>6</v>
      </c>
      <c r="F347" s="1" t="s">
        <v>1023</v>
      </c>
      <c r="G347" s="1" t="s">
        <v>1036</v>
      </c>
      <c r="H347" s="1">
        <v>106</v>
      </c>
      <c r="I347" s="1" t="s">
        <v>1044</v>
      </c>
      <c r="J347" s="1">
        <f t="shared" si="10"/>
        <v>1</v>
      </c>
      <c r="K347" s="12">
        <f t="shared" si="11"/>
        <v>45472</v>
      </c>
    </row>
    <row r="348" spans="1:11" x14ac:dyDescent="0.3">
      <c r="A348" s="2">
        <v>168</v>
      </c>
      <c r="B348" s="1">
        <v>120</v>
      </c>
      <c r="C348" s="10">
        <v>45472</v>
      </c>
      <c r="D348" s="10">
        <v>45488</v>
      </c>
      <c r="E348" s="1">
        <v>16</v>
      </c>
      <c r="F348" s="1" t="s">
        <v>1027</v>
      </c>
      <c r="G348" s="1" t="s">
        <v>1040</v>
      </c>
      <c r="H348" s="1">
        <v>66</v>
      </c>
      <c r="I348" s="1" t="s">
        <v>1041</v>
      </c>
      <c r="J348" s="1">
        <f t="shared" si="10"/>
        <v>0</v>
      </c>
      <c r="K348" s="12" t="str">
        <f t="shared" si="11"/>
        <v/>
      </c>
    </row>
    <row r="349" spans="1:11" x14ac:dyDescent="0.3">
      <c r="A349" s="2">
        <v>29</v>
      </c>
      <c r="B349" s="1">
        <v>121</v>
      </c>
      <c r="C349" s="10">
        <v>44908</v>
      </c>
      <c r="D349" s="10">
        <v>44914</v>
      </c>
      <c r="E349" s="1">
        <v>6</v>
      </c>
      <c r="F349" s="1" t="s">
        <v>1028</v>
      </c>
      <c r="G349" s="1" t="s">
        <v>1040</v>
      </c>
      <c r="H349" s="1">
        <v>153</v>
      </c>
      <c r="I349" s="1" t="s">
        <v>1041</v>
      </c>
      <c r="J349" s="1">
        <f t="shared" si="10"/>
        <v>0</v>
      </c>
      <c r="K349" s="12" t="str">
        <f t="shared" si="11"/>
        <v/>
      </c>
    </row>
    <row r="350" spans="1:11" x14ac:dyDescent="0.3">
      <c r="A350" s="2">
        <v>835</v>
      </c>
      <c r="B350" s="1">
        <v>121</v>
      </c>
      <c r="C350" s="10">
        <v>45329</v>
      </c>
      <c r="D350" s="10">
        <v>45334</v>
      </c>
      <c r="E350" s="1">
        <v>5</v>
      </c>
      <c r="F350" s="1" t="s">
        <v>1029</v>
      </c>
      <c r="G350" s="1" t="s">
        <v>1037</v>
      </c>
      <c r="H350" s="1">
        <v>52</v>
      </c>
      <c r="I350" s="1" t="s">
        <v>1043</v>
      </c>
      <c r="J350" s="1">
        <f t="shared" si="10"/>
        <v>0</v>
      </c>
      <c r="K350" s="12" t="str">
        <f t="shared" si="11"/>
        <v/>
      </c>
    </row>
    <row r="351" spans="1:11" x14ac:dyDescent="0.3">
      <c r="A351" s="2">
        <v>445</v>
      </c>
      <c r="B351" s="1">
        <v>122</v>
      </c>
      <c r="C351" s="10">
        <v>44637</v>
      </c>
      <c r="D351" s="10">
        <v>44639</v>
      </c>
      <c r="E351" s="1">
        <v>2</v>
      </c>
      <c r="F351" s="1" t="s">
        <v>1032</v>
      </c>
      <c r="G351" s="1" t="s">
        <v>1039</v>
      </c>
      <c r="H351" s="1">
        <v>122</v>
      </c>
      <c r="I351" s="1" t="s">
        <v>1041</v>
      </c>
      <c r="J351" s="1">
        <f t="shared" si="10"/>
        <v>0</v>
      </c>
      <c r="K351" s="12" t="str">
        <f t="shared" si="11"/>
        <v/>
      </c>
    </row>
    <row r="352" spans="1:11" x14ac:dyDescent="0.3">
      <c r="A352" s="2">
        <v>972</v>
      </c>
      <c r="B352" s="1">
        <v>122</v>
      </c>
      <c r="C352" s="10">
        <v>45599</v>
      </c>
      <c r="D352" s="10">
        <v>45600</v>
      </c>
      <c r="E352" s="1">
        <v>1</v>
      </c>
      <c r="F352" s="1" t="s">
        <v>1026</v>
      </c>
      <c r="G352" s="1" t="s">
        <v>1039</v>
      </c>
      <c r="H352" s="1">
        <v>66</v>
      </c>
      <c r="I352" s="1" t="s">
        <v>1044</v>
      </c>
      <c r="J352" s="1">
        <f t="shared" si="10"/>
        <v>0</v>
      </c>
      <c r="K352" s="12" t="str">
        <f t="shared" si="11"/>
        <v/>
      </c>
    </row>
    <row r="353" spans="1:11" x14ac:dyDescent="0.3">
      <c r="A353" s="2">
        <v>2277</v>
      </c>
      <c r="B353" s="1">
        <v>123</v>
      </c>
      <c r="C353" s="10">
        <v>44593</v>
      </c>
      <c r="D353" s="10">
        <v>44601</v>
      </c>
      <c r="E353" s="1">
        <v>8</v>
      </c>
      <c r="F353" s="1" t="s">
        <v>1034</v>
      </c>
      <c r="G353" s="1" t="s">
        <v>1035</v>
      </c>
      <c r="H353" s="1">
        <v>24</v>
      </c>
      <c r="I353" s="1" t="s">
        <v>1041</v>
      </c>
      <c r="J353" s="1">
        <f t="shared" si="10"/>
        <v>0</v>
      </c>
      <c r="K353" s="12" t="str">
        <f t="shared" si="11"/>
        <v/>
      </c>
    </row>
    <row r="354" spans="1:11" x14ac:dyDescent="0.3">
      <c r="A354" s="2">
        <v>1571</v>
      </c>
      <c r="B354" s="1">
        <v>123</v>
      </c>
      <c r="C354" s="10">
        <v>44869</v>
      </c>
      <c r="D354" s="10">
        <v>44878</v>
      </c>
      <c r="E354" s="1">
        <v>9</v>
      </c>
      <c r="F354" s="1" t="s">
        <v>1031</v>
      </c>
      <c r="G354" s="1" t="s">
        <v>1036</v>
      </c>
      <c r="H354" s="1">
        <v>152</v>
      </c>
      <c r="I354" s="1" t="s">
        <v>1042</v>
      </c>
      <c r="J354" s="1">
        <f t="shared" si="10"/>
        <v>0</v>
      </c>
      <c r="K354" s="12" t="str">
        <f t="shared" si="11"/>
        <v/>
      </c>
    </row>
    <row r="355" spans="1:11" x14ac:dyDescent="0.3">
      <c r="A355" s="2">
        <v>2215</v>
      </c>
      <c r="B355" s="1">
        <v>124</v>
      </c>
      <c r="C355" s="10">
        <v>44757</v>
      </c>
      <c r="D355" s="10">
        <v>44773</v>
      </c>
      <c r="E355" s="1">
        <v>16</v>
      </c>
      <c r="F355" s="1" t="s">
        <v>1028</v>
      </c>
      <c r="G355" s="1" t="s">
        <v>1040</v>
      </c>
      <c r="H355" s="1">
        <v>3</v>
      </c>
      <c r="I355" s="1" t="s">
        <v>1042</v>
      </c>
      <c r="J355" s="1">
        <f t="shared" si="10"/>
        <v>0</v>
      </c>
      <c r="K355" s="12" t="str">
        <f t="shared" si="11"/>
        <v/>
      </c>
    </row>
    <row r="356" spans="1:11" x14ac:dyDescent="0.3">
      <c r="A356" s="2">
        <v>500</v>
      </c>
      <c r="B356" s="1">
        <v>124</v>
      </c>
      <c r="C356" s="10">
        <v>45332</v>
      </c>
      <c r="D356" s="10">
        <v>45336</v>
      </c>
      <c r="E356" s="1">
        <v>4</v>
      </c>
      <c r="F356" s="1" t="s">
        <v>1025</v>
      </c>
      <c r="G356" s="1" t="s">
        <v>1038</v>
      </c>
      <c r="H356" s="1">
        <v>196</v>
      </c>
      <c r="I356" s="1" t="s">
        <v>1044</v>
      </c>
      <c r="J356" s="1">
        <f t="shared" si="10"/>
        <v>0</v>
      </c>
      <c r="K356" s="12" t="str">
        <f t="shared" si="11"/>
        <v/>
      </c>
    </row>
    <row r="357" spans="1:11" x14ac:dyDescent="0.3">
      <c r="A357" s="2">
        <v>1980</v>
      </c>
      <c r="B357" s="1">
        <v>124</v>
      </c>
      <c r="C357" s="10">
        <v>45549</v>
      </c>
      <c r="D357" s="10">
        <v>45551</v>
      </c>
      <c r="E357" s="1">
        <v>2</v>
      </c>
      <c r="F357" s="1" t="s">
        <v>1024</v>
      </c>
      <c r="G357" s="1" t="s">
        <v>1037</v>
      </c>
      <c r="H357" s="1">
        <v>163</v>
      </c>
      <c r="I357" s="1" t="s">
        <v>1044</v>
      </c>
      <c r="J357" s="1">
        <f t="shared" si="10"/>
        <v>0</v>
      </c>
      <c r="K357" s="12" t="str">
        <f t="shared" si="11"/>
        <v/>
      </c>
    </row>
    <row r="358" spans="1:11" x14ac:dyDescent="0.3">
      <c r="A358" s="2">
        <v>2074</v>
      </c>
      <c r="B358" s="1">
        <v>125</v>
      </c>
      <c r="C358" s="10">
        <v>44581</v>
      </c>
      <c r="D358" s="10">
        <v>44586</v>
      </c>
      <c r="E358" s="1">
        <v>5</v>
      </c>
      <c r="F358" s="1" t="s">
        <v>1029</v>
      </c>
      <c r="G358" s="1" t="s">
        <v>1037</v>
      </c>
      <c r="H358" s="1">
        <v>92</v>
      </c>
      <c r="I358" s="1" t="s">
        <v>1042</v>
      </c>
      <c r="J358" s="1">
        <f t="shared" si="10"/>
        <v>0</v>
      </c>
      <c r="K358" s="12" t="str">
        <f t="shared" si="11"/>
        <v/>
      </c>
    </row>
    <row r="359" spans="1:11" x14ac:dyDescent="0.3">
      <c r="A359" s="2">
        <v>199</v>
      </c>
      <c r="B359" s="1">
        <v>125</v>
      </c>
      <c r="C359" s="10">
        <v>44647</v>
      </c>
      <c r="D359" s="10">
        <v>44667</v>
      </c>
      <c r="E359" s="1">
        <v>20</v>
      </c>
      <c r="F359" s="1" t="s">
        <v>1028</v>
      </c>
      <c r="G359" s="1" t="s">
        <v>1040</v>
      </c>
      <c r="H359" s="1">
        <v>152</v>
      </c>
      <c r="I359" s="1" t="s">
        <v>1044</v>
      </c>
      <c r="J359" s="1">
        <f t="shared" si="10"/>
        <v>0</v>
      </c>
      <c r="K359" s="12" t="str">
        <f t="shared" si="11"/>
        <v/>
      </c>
    </row>
    <row r="360" spans="1:11" x14ac:dyDescent="0.3">
      <c r="A360" s="2">
        <v>1825</v>
      </c>
      <c r="B360" s="1">
        <v>125</v>
      </c>
      <c r="C360" s="10">
        <v>44905</v>
      </c>
      <c r="D360" s="10">
        <v>44909</v>
      </c>
      <c r="E360" s="1">
        <v>4</v>
      </c>
      <c r="F360" s="1" t="s">
        <v>1022</v>
      </c>
      <c r="G360" s="1" t="s">
        <v>1035</v>
      </c>
      <c r="H360" s="1">
        <v>68</v>
      </c>
      <c r="I360" s="1" t="s">
        <v>1041</v>
      </c>
      <c r="J360" s="1">
        <f t="shared" si="10"/>
        <v>0</v>
      </c>
      <c r="K360" s="12" t="str">
        <f t="shared" si="11"/>
        <v/>
      </c>
    </row>
    <row r="361" spans="1:11" x14ac:dyDescent="0.3">
      <c r="A361" s="2">
        <v>1386</v>
      </c>
      <c r="B361" s="1">
        <v>126</v>
      </c>
      <c r="C361" s="10">
        <v>44813</v>
      </c>
      <c r="D361" s="10">
        <v>44820</v>
      </c>
      <c r="E361" s="1">
        <v>7</v>
      </c>
      <c r="F361" s="1" t="s">
        <v>1028</v>
      </c>
      <c r="G361" s="1" t="s">
        <v>1040</v>
      </c>
      <c r="H361" s="1">
        <v>1</v>
      </c>
      <c r="I361" s="1" t="s">
        <v>1042</v>
      </c>
      <c r="J361" s="1">
        <f t="shared" si="10"/>
        <v>1</v>
      </c>
      <c r="K361" s="12">
        <f t="shared" si="11"/>
        <v>44849</v>
      </c>
    </row>
    <row r="362" spans="1:11" x14ac:dyDescent="0.3">
      <c r="A362" s="2">
        <v>292</v>
      </c>
      <c r="B362" s="1">
        <v>126</v>
      </c>
      <c r="C362" s="10">
        <v>44849</v>
      </c>
      <c r="D362" s="10">
        <v>44851</v>
      </c>
      <c r="E362" s="1">
        <v>2</v>
      </c>
      <c r="F362" s="1" t="s">
        <v>1024</v>
      </c>
      <c r="G362" s="1" t="s">
        <v>1037</v>
      </c>
      <c r="H362" s="1">
        <v>96</v>
      </c>
      <c r="I362" s="1" t="s">
        <v>1042</v>
      </c>
      <c r="J362" s="1">
        <f t="shared" si="10"/>
        <v>0</v>
      </c>
      <c r="K362" s="12" t="str">
        <f t="shared" si="11"/>
        <v/>
      </c>
    </row>
    <row r="363" spans="1:11" x14ac:dyDescent="0.3">
      <c r="A363" s="2">
        <v>2934</v>
      </c>
      <c r="B363" s="1">
        <v>126</v>
      </c>
      <c r="C363" s="10">
        <v>44948</v>
      </c>
      <c r="D363" s="10">
        <v>44949</v>
      </c>
      <c r="E363" s="1">
        <v>1</v>
      </c>
      <c r="F363" s="1" t="s">
        <v>1026</v>
      </c>
      <c r="G363" s="1" t="s">
        <v>1039</v>
      </c>
      <c r="H363" s="1">
        <v>34</v>
      </c>
      <c r="I363" s="1" t="s">
        <v>1042</v>
      </c>
      <c r="J363" s="1">
        <f t="shared" si="10"/>
        <v>1</v>
      </c>
      <c r="K363" s="12">
        <f t="shared" si="11"/>
        <v>44971</v>
      </c>
    </row>
    <row r="364" spans="1:11" x14ac:dyDescent="0.3">
      <c r="A364" s="2">
        <v>2550</v>
      </c>
      <c r="B364" s="1">
        <v>126</v>
      </c>
      <c r="C364" s="10">
        <v>44971</v>
      </c>
      <c r="D364" s="10">
        <v>44982</v>
      </c>
      <c r="E364" s="1">
        <v>11</v>
      </c>
      <c r="F364" s="1" t="s">
        <v>1027</v>
      </c>
      <c r="G364" s="1" t="s">
        <v>1040</v>
      </c>
      <c r="H364" s="1">
        <v>31</v>
      </c>
      <c r="I364" s="1" t="s">
        <v>1044</v>
      </c>
      <c r="J364" s="1">
        <f t="shared" si="10"/>
        <v>0</v>
      </c>
      <c r="K364" s="12" t="str">
        <f t="shared" si="11"/>
        <v/>
      </c>
    </row>
    <row r="365" spans="1:11" x14ac:dyDescent="0.3">
      <c r="A365" s="2">
        <v>1266</v>
      </c>
      <c r="B365" s="1">
        <v>126</v>
      </c>
      <c r="C365" s="10">
        <v>45054</v>
      </c>
      <c r="D365" s="10">
        <v>45066</v>
      </c>
      <c r="E365" s="1">
        <v>12</v>
      </c>
      <c r="F365" s="1" t="s">
        <v>1023</v>
      </c>
      <c r="G365" s="1" t="s">
        <v>1036</v>
      </c>
      <c r="H365" s="1">
        <v>193</v>
      </c>
      <c r="I365" s="1" t="s">
        <v>1043</v>
      </c>
      <c r="J365" s="1">
        <f t="shared" si="10"/>
        <v>0</v>
      </c>
      <c r="K365" s="12" t="str">
        <f t="shared" si="11"/>
        <v/>
      </c>
    </row>
    <row r="366" spans="1:11" x14ac:dyDescent="0.3">
      <c r="A366" s="2">
        <v>1619</v>
      </c>
      <c r="B366" s="1">
        <v>126</v>
      </c>
      <c r="C366" s="10">
        <v>45517</v>
      </c>
      <c r="D366" s="10">
        <v>45522</v>
      </c>
      <c r="E366" s="1">
        <v>5</v>
      </c>
      <c r="F366" s="1" t="s">
        <v>1029</v>
      </c>
      <c r="G366" s="1" t="s">
        <v>1037</v>
      </c>
      <c r="H366" s="1">
        <v>66</v>
      </c>
      <c r="I366" s="1" t="s">
        <v>1044</v>
      </c>
      <c r="J366" s="1">
        <f t="shared" si="10"/>
        <v>0</v>
      </c>
      <c r="K366" s="12" t="str">
        <f t="shared" si="11"/>
        <v/>
      </c>
    </row>
    <row r="367" spans="1:11" x14ac:dyDescent="0.3">
      <c r="A367" s="2">
        <v>2567</v>
      </c>
      <c r="B367" s="1">
        <v>127</v>
      </c>
      <c r="C367" s="10">
        <v>44614</v>
      </c>
      <c r="D367" s="10">
        <v>44616</v>
      </c>
      <c r="E367" s="1">
        <v>2</v>
      </c>
      <c r="F367" s="1" t="s">
        <v>1029</v>
      </c>
      <c r="G367" s="1" t="s">
        <v>1037</v>
      </c>
      <c r="H367" s="1">
        <v>142</v>
      </c>
      <c r="I367" s="1" t="s">
        <v>1042</v>
      </c>
      <c r="J367" s="1">
        <f t="shared" si="10"/>
        <v>0</v>
      </c>
      <c r="K367" s="12" t="str">
        <f t="shared" si="11"/>
        <v/>
      </c>
    </row>
    <row r="368" spans="1:11" x14ac:dyDescent="0.3">
      <c r="A368" s="2">
        <v>1106</v>
      </c>
      <c r="B368" s="1">
        <v>127</v>
      </c>
      <c r="C368" s="10">
        <v>44721</v>
      </c>
      <c r="D368" s="10">
        <v>44727</v>
      </c>
      <c r="E368" s="1">
        <v>6</v>
      </c>
      <c r="F368" s="1" t="s">
        <v>1030</v>
      </c>
      <c r="G368" s="1" t="s">
        <v>1038</v>
      </c>
      <c r="H368" s="1">
        <v>150</v>
      </c>
      <c r="I368" s="1" t="s">
        <v>1043</v>
      </c>
      <c r="J368" s="1">
        <f t="shared" si="10"/>
        <v>0</v>
      </c>
      <c r="K368" s="12" t="str">
        <f t="shared" si="11"/>
        <v/>
      </c>
    </row>
    <row r="369" spans="1:11" x14ac:dyDescent="0.3">
      <c r="A369" s="2">
        <v>494</v>
      </c>
      <c r="B369" s="1">
        <v>127</v>
      </c>
      <c r="C369" s="10">
        <v>45496</v>
      </c>
      <c r="D369" s="10">
        <v>45505</v>
      </c>
      <c r="E369" s="1">
        <v>9</v>
      </c>
      <c r="F369" s="1" t="s">
        <v>1031</v>
      </c>
      <c r="G369" s="1" t="s">
        <v>1036</v>
      </c>
      <c r="H369" s="1">
        <v>100</v>
      </c>
      <c r="I369" s="1" t="s">
        <v>1042</v>
      </c>
      <c r="J369" s="1">
        <f t="shared" si="10"/>
        <v>1</v>
      </c>
      <c r="K369" s="12">
        <f t="shared" si="11"/>
        <v>45532</v>
      </c>
    </row>
    <row r="370" spans="1:11" x14ac:dyDescent="0.3">
      <c r="A370" s="2">
        <v>1736</v>
      </c>
      <c r="B370" s="1">
        <v>127</v>
      </c>
      <c r="C370" s="10">
        <v>45532</v>
      </c>
      <c r="D370" s="10">
        <v>45536</v>
      </c>
      <c r="E370" s="1">
        <v>4</v>
      </c>
      <c r="F370" s="1" t="s">
        <v>1022</v>
      </c>
      <c r="G370" s="1" t="s">
        <v>1035</v>
      </c>
      <c r="H370" s="1">
        <v>69</v>
      </c>
      <c r="I370" s="1" t="s">
        <v>1043</v>
      </c>
      <c r="J370" s="1">
        <f t="shared" si="10"/>
        <v>0</v>
      </c>
      <c r="K370" s="12" t="str">
        <f t="shared" si="11"/>
        <v/>
      </c>
    </row>
    <row r="371" spans="1:11" x14ac:dyDescent="0.3">
      <c r="A371" s="2">
        <v>522</v>
      </c>
      <c r="B371" s="1">
        <v>128</v>
      </c>
      <c r="C371" s="10">
        <v>44587</v>
      </c>
      <c r="D371" s="10">
        <v>44597</v>
      </c>
      <c r="E371" s="1">
        <v>10</v>
      </c>
      <c r="F371" s="1" t="s">
        <v>1027</v>
      </c>
      <c r="G371" s="1" t="s">
        <v>1040</v>
      </c>
      <c r="H371" s="1">
        <v>18</v>
      </c>
      <c r="I371" s="1" t="s">
        <v>1043</v>
      </c>
      <c r="J371" s="1">
        <f t="shared" si="10"/>
        <v>0</v>
      </c>
      <c r="K371" s="12" t="str">
        <f t="shared" si="11"/>
        <v/>
      </c>
    </row>
    <row r="372" spans="1:11" x14ac:dyDescent="0.3">
      <c r="A372" s="2">
        <v>2126</v>
      </c>
      <c r="B372" s="1">
        <v>129</v>
      </c>
      <c r="C372" s="10">
        <v>44826</v>
      </c>
      <c r="D372" s="10">
        <v>44832</v>
      </c>
      <c r="E372" s="1">
        <v>6</v>
      </c>
      <c r="F372" s="1" t="s">
        <v>1025</v>
      </c>
      <c r="G372" s="1" t="s">
        <v>1038</v>
      </c>
      <c r="H372" s="1">
        <v>92</v>
      </c>
      <c r="I372" s="1" t="s">
        <v>1044</v>
      </c>
      <c r="J372" s="1">
        <f t="shared" si="10"/>
        <v>0</v>
      </c>
      <c r="K372" s="12" t="str">
        <f t="shared" si="11"/>
        <v/>
      </c>
    </row>
    <row r="373" spans="1:11" x14ac:dyDescent="0.3">
      <c r="A373" s="2">
        <v>2319</v>
      </c>
      <c r="B373" s="1">
        <v>129</v>
      </c>
      <c r="C373" s="10">
        <v>45569</v>
      </c>
      <c r="D373" s="10">
        <v>45578</v>
      </c>
      <c r="E373" s="1">
        <v>9</v>
      </c>
      <c r="F373" s="1" t="s">
        <v>1027</v>
      </c>
      <c r="G373" s="1" t="s">
        <v>1040</v>
      </c>
      <c r="H373" s="1">
        <v>53</v>
      </c>
      <c r="I373" s="1" t="s">
        <v>1043</v>
      </c>
      <c r="J373" s="1">
        <f t="shared" si="10"/>
        <v>0</v>
      </c>
      <c r="K373" s="12" t="str">
        <f t="shared" si="11"/>
        <v/>
      </c>
    </row>
    <row r="374" spans="1:11" x14ac:dyDescent="0.3">
      <c r="A374" s="2">
        <v>1577</v>
      </c>
      <c r="B374" s="1">
        <v>130</v>
      </c>
      <c r="C374" s="10">
        <v>44760</v>
      </c>
      <c r="D374" s="10">
        <v>44770</v>
      </c>
      <c r="E374" s="1">
        <v>10</v>
      </c>
      <c r="F374" s="1" t="s">
        <v>1031</v>
      </c>
      <c r="G374" s="1" t="s">
        <v>1036</v>
      </c>
      <c r="H374" s="1">
        <v>173</v>
      </c>
      <c r="I374" s="1" t="s">
        <v>1042</v>
      </c>
      <c r="J374" s="1">
        <f t="shared" si="10"/>
        <v>0</v>
      </c>
      <c r="K374" s="12" t="str">
        <f t="shared" si="11"/>
        <v/>
      </c>
    </row>
    <row r="375" spans="1:11" x14ac:dyDescent="0.3">
      <c r="A375" s="2">
        <v>2329</v>
      </c>
      <c r="B375" s="1">
        <v>130</v>
      </c>
      <c r="C375" s="10">
        <v>44860</v>
      </c>
      <c r="D375" s="10">
        <v>44869</v>
      </c>
      <c r="E375" s="1">
        <v>9</v>
      </c>
      <c r="F375" s="1" t="s">
        <v>1034</v>
      </c>
      <c r="G375" s="1" t="s">
        <v>1035</v>
      </c>
      <c r="H375" s="1">
        <v>137</v>
      </c>
      <c r="I375" s="1" t="s">
        <v>1043</v>
      </c>
      <c r="J375" s="1">
        <f t="shared" si="10"/>
        <v>0</v>
      </c>
      <c r="K375" s="12" t="str">
        <f t="shared" si="11"/>
        <v/>
      </c>
    </row>
    <row r="376" spans="1:11" x14ac:dyDescent="0.3">
      <c r="A376" s="2">
        <v>749</v>
      </c>
      <c r="B376" s="1">
        <v>130</v>
      </c>
      <c r="C376" s="10">
        <v>45203</v>
      </c>
      <c r="D376" s="10">
        <v>45213</v>
      </c>
      <c r="E376" s="1">
        <v>10</v>
      </c>
      <c r="F376" s="1" t="s">
        <v>1031</v>
      </c>
      <c r="G376" s="1" t="s">
        <v>1036</v>
      </c>
      <c r="H376" s="1">
        <v>192</v>
      </c>
      <c r="I376" s="1" t="s">
        <v>1044</v>
      </c>
      <c r="J376" s="1">
        <f t="shared" si="10"/>
        <v>0</v>
      </c>
      <c r="K376" s="12" t="str">
        <f t="shared" si="11"/>
        <v/>
      </c>
    </row>
    <row r="377" spans="1:11" x14ac:dyDescent="0.3">
      <c r="A377" s="2">
        <v>734</v>
      </c>
      <c r="B377" s="1">
        <v>131</v>
      </c>
      <c r="C377" s="10">
        <v>45001</v>
      </c>
      <c r="D377" s="10">
        <v>45012</v>
      </c>
      <c r="E377" s="1">
        <v>11</v>
      </c>
      <c r="F377" s="1" t="s">
        <v>1031</v>
      </c>
      <c r="G377" s="1" t="s">
        <v>1036</v>
      </c>
      <c r="H377" s="1">
        <v>142</v>
      </c>
      <c r="I377" s="1" t="s">
        <v>1042</v>
      </c>
      <c r="J377" s="1">
        <f t="shared" si="10"/>
        <v>0</v>
      </c>
      <c r="K377" s="12" t="str">
        <f t="shared" si="11"/>
        <v/>
      </c>
    </row>
    <row r="378" spans="1:11" x14ac:dyDescent="0.3">
      <c r="A378" s="2">
        <v>2892</v>
      </c>
      <c r="B378" s="1">
        <v>131</v>
      </c>
      <c r="C378" s="10">
        <v>45133</v>
      </c>
      <c r="D378" s="10">
        <v>45138</v>
      </c>
      <c r="E378" s="1">
        <v>5</v>
      </c>
      <c r="F378" s="1" t="s">
        <v>1023</v>
      </c>
      <c r="G378" s="1" t="s">
        <v>1036</v>
      </c>
      <c r="H378" s="1">
        <v>108</v>
      </c>
      <c r="I378" s="1" t="s">
        <v>1043</v>
      </c>
      <c r="J378" s="1">
        <f t="shared" si="10"/>
        <v>0</v>
      </c>
      <c r="K378" s="12" t="str">
        <f t="shared" si="11"/>
        <v/>
      </c>
    </row>
    <row r="379" spans="1:11" x14ac:dyDescent="0.3">
      <c r="A379" s="2">
        <v>753</v>
      </c>
      <c r="B379" s="1">
        <v>132</v>
      </c>
      <c r="C379" s="10">
        <v>44903</v>
      </c>
      <c r="D379" s="10">
        <v>44909</v>
      </c>
      <c r="E379" s="1">
        <v>6</v>
      </c>
      <c r="F379" s="1" t="s">
        <v>1023</v>
      </c>
      <c r="G379" s="1" t="s">
        <v>1036</v>
      </c>
      <c r="H379" s="1">
        <v>4</v>
      </c>
      <c r="I379" s="1" t="s">
        <v>1042</v>
      </c>
      <c r="J379" s="1">
        <f t="shared" si="10"/>
        <v>0</v>
      </c>
      <c r="K379" s="12" t="str">
        <f t="shared" si="11"/>
        <v/>
      </c>
    </row>
    <row r="380" spans="1:11" x14ac:dyDescent="0.3">
      <c r="A380" s="2">
        <v>554</v>
      </c>
      <c r="B380" s="1">
        <v>133</v>
      </c>
      <c r="C380" s="10">
        <v>45017</v>
      </c>
      <c r="D380" s="10">
        <v>45022</v>
      </c>
      <c r="E380" s="1">
        <v>5</v>
      </c>
      <c r="F380" s="1" t="s">
        <v>1030</v>
      </c>
      <c r="G380" s="1" t="s">
        <v>1038</v>
      </c>
      <c r="H380" s="1">
        <v>118</v>
      </c>
      <c r="I380" s="1" t="s">
        <v>1041</v>
      </c>
      <c r="J380" s="1">
        <f t="shared" si="10"/>
        <v>0</v>
      </c>
      <c r="K380" s="12" t="str">
        <f t="shared" si="11"/>
        <v/>
      </c>
    </row>
    <row r="381" spans="1:11" x14ac:dyDescent="0.3">
      <c r="A381" s="2">
        <v>2750</v>
      </c>
      <c r="B381" s="1">
        <v>133</v>
      </c>
      <c r="C381" s="10">
        <v>45290</v>
      </c>
      <c r="D381" s="10">
        <v>45292</v>
      </c>
      <c r="E381" s="1">
        <v>2</v>
      </c>
      <c r="F381" s="1" t="s">
        <v>1032</v>
      </c>
      <c r="G381" s="1" t="s">
        <v>1039</v>
      </c>
      <c r="H381" s="1">
        <v>108</v>
      </c>
      <c r="I381" s="1" t="s">
        <v>1044</v>
      </c>
      <c r="J381" s="1">
        <f t="shared" si="10"/>
        <v>0</v>
      </c>
      <c r="K381" s="12" t="str">
        <f t="shared" si="11"/>
        <v/>
      </c>
    </row>
    <row r="382" spans="1:11" x14ac:dyDescent="0.3">
      <c r="A382" s="2">
        <v>1697</v>
      </c>
      <c r="B382" s="1">
        <v>133</v>
      </c>
      <c r="C382" s="10">
        <v>45331</v>
      </c>
      <c r="D382" s="10">
        <v>45348</v>
      </c>
      <c r="E382" s="1">
        <v>17</v>
      </c>
      <c r="F382" s="1" t="s">
        <v>1028</v>
      </c>
      <c r="G382" s="1" t="s">
        <v>1040</v>
      </c>
      <c r="H382" s="1">
        <v>102</v>
      </c>
      <c r="I382" s="1" t="s">
        <v>1043</v>
      </c>
      <c r="J382" s="1">
        <f t="shared" si="10"/>
        <v>0</v>
      </c>
      <c r="K382" s="12" t="str">
        <f t="shared" si="11"/>
        <v/>
      </c>
    </row>
    <row r="383" spans="1:11" x14ac:dyDescent="0.3">
      <c r="A383" s="2">
        <v>1108</v>
      </c>
      <c r="B383" s="1">
        <v>133</v>
      </c>
      <c r="C383" s="10">
        <v>45413</v>
      </c>
      <c r="D383" s="10">
        <v>45423</v>
      </c>
      <c r="E383" s="1">
        <v>10</v>
      </c>
      <c r="F383" s="1" t="s">
        <v>1028</v>
      </c>
      <c r="G383" s="1" t="s">
        <v>1040</v>
      </c>
      <c r="H383" s="1">
        <v>50</v>
      </c>
      <c r="I383" s="1" t="s">
        <v>1042</v>
      </c>
      <c r="J383" s="1">
        <f t="shared" si="10"/>
        <v>0</v>
      </c>
      <c r="K383" s="12" t="str">
        <f t="shared" si="11"/>
        <v/>
      </c>
    </row>
    <row r="384" spans="1:11" x14ac:dyDescent="0.3">
      <c r="A384" s="2">
        <v>2314</v>
      </c>
      <c r="B384" s="1">
        <v>134</v>
      </c>
      <c r="C384" s="10">
        <v>44899</v>
      </c>
      <c r="D384" s="10">
        <v>44901</v>
      </c>
      <c r="E384" s="1">
        <v>2</v>
      </c>
      <c r="F384" s="1" t="s">
        <v>1026</v>
      </c>
      <c r="G384" s="1" t="s">
        <v>1039</v>
      </c>
      <c r="H384" s="1">
        <v>182</v>
      </c>
      <c r="I384" s="1" t="s">
        <v>1044</v>
      </c>
      <c r="J384" s="1">
        <f t="shared" si="10"/>
        <v>0</v>
      </c>
      <c r="K384" s="12" t="str">
        <f t="shared" si="11"/>
        <v/>
      </c>
    </row>
    <row r="385" spans="1:11" x14ac:dyDescent="0.3">
      <c r="A385" s="2">
        <v>1292</v>
      </c>
      <c r="B385" s="1">
        <v>134</v>
      </c>
      <c r="C385" s="10">
        <v>44933</v>
      </c>
      <c r="D385" s="10">
        <v>44938</v>
      </c>
      <c r="E385" s="1">
        <v>5</v>
      </c>
      <c r="F385" s="1" t="s">
        <v>1027</v>
      </c>
      <c r="G385" s="1" t="s">
        <v>1040</v>
      </c>
      <c r="H385" s="1">
        <v>33</v>
      </c>
      <c r="I385" s="1" t="s">
        <v>1043</v>
      </c>
      <c r="J385" s="1">
        <f t="shared" si="10"/>
        <v>0</v>
      </c>
      <c r="K385" s="12" t="str">
        <f t="shared" si="11"/>
        <v/>
      </c>
    </row>
    <row r="386" spans="1:11" x14ac:dyDescent="0.3">
      <c r="A386" s="2">
        <v>1827</v>
      </c>
      <c r="B386" s="1">
        <v>134</v>
      </c>
      <c r="C386" s="10">
        <v>45473</v>
      </c>
      <c r="D386" s="10">
        <v>45478</v>
      </c>
      <c r="E386" s="1">
        <v>5</v>
      </c>
      <c r="F386" s="1" t="s">
        <v>1027</v>
      </c>
      <c r="G386" s="1" t="s">
        <v>1040</v>
      </c>
      <c r="H386" s="1">
        <v>101</v>
      </c>
      <c r="I386" s="1" t="s">
        <v>1041</v>
      </c>
      <c r="J386" s="1">
        <f t="shared" ref="J386:J449" si="12">IF(AND(B387=B386,C387-D386&lt;=30),1,0)</f>
        <v>0</v>
      </c>
      <c r="K386" s="12" t="str">
        <f t="shared" ref="K386:K449" si="13">IF(J386=0,"",C387)</f>
        <v/>
      </c>
    </row>
    <row r="387" spans="1:11" x14ac:dyDescent="0.3">
      <c r="A387" s="2">
        <v>1430</v>
      </c>
      <c r="B387" s="1">
        <v>135</v>
      </c>
      <c r="C387" s="10">
        <v>44588</v>
      </c>
      <c r="D387" s="10">
        <v>44589</v>
      </c>
      <c r="E387" s="1">
        <v>1</v>
      </c>
      <c r="F387" s="1" t="s">
        <v>1032</v>
      </c>
      <c r="G387" s="1" t="s">
        <v>1039</v>
      </c>
      <c r="H387" s="1">
        <v>161</v>
      </c>
      <c r="I387" s="1" t="s">
        <v>1042</v>
      </c>
      <c r="J387" s="1">
        <f t="shared" si="12"/>
        <v>0</v>
      </c>
      <c r="K387" s="12" t="str">
        <f t="shared" si="13"/>
        <v/>
      </c>
    </row>
    <row r="388" spans="1:11" x14ac:dyDescent="0.3">
      <c r="A388" s="2">
        <v>2991</v>
      </c>
      <c r="B388" s="1">
        <v>135</v>
      </c>
      <c r="C388" s="10">
        <v>44698</v>
      </c>
      <c r="D388" s="10">
        <v>44705</v>
      </c>
      <c r="E388" s="1">
        <v>7</v>
      </c>
      <c r="F388" s="1" t="s">
        <v>1031</v>
      </c>
      <c r="G388" s="1" t="s">
        <v>1036</v>
      </c>
      <c r="H388" s="1">
        <v>128</v>
      </c>
      <c r="I388" s="1" t="s">
        <v>1043</v>
      </c>
      <c r="J388" s="1">
        <f t="shared" si="12"/>
        <v>0</v>
      </c>
      <c r="K388" s="12" t="str">
        <f t="shared" si="13"/>
        <v/>
      </c>
    </row>
    <row r="389" spans="1:11" x14ac:dyDescent="0.3">
      <c r="A389" s="2">
        <v>848</v>
      </c>
      <c r="B389" s="1">
        <v>135</v>
      </c>
      <c r="C389" s="10">
        <v>45131</v>
      </c>
      <c r="D389" s="10">
        <v>45133</v>
      </c>
      <c r="E389" s="1">
        <v>2</v>
      </c>
      <c r="F389" s="1" t="s">
        <v>1024</v>
      </c>
      <c r="G389" s="1" t="s">
        <v>1037</v>
      </c>
      <c r="H389" s="1">
        <v>54</v>
      </c>
      <c r="I389" s="1" t="s">
        <v>1044</v>
      </c>
      <c r="J389" s="1">
        <f t="shared" si="12"/>
        <v>1</v>
      </c>
      <c r="K389" s="12">
        <f t="shared" si="13"/>
        <v>45150</v>
      </c>
    </row>
    <row r="390" spans="1:11" x14ac:dyDescent="0.3">
      <c r="A390" s="2">
        <v>1602</v>
      </c>
      <c r="B390" s="1">
        <v>135</v>
      </c>
      <c r="C390" s="10">
        <v>45150</v>
      </c>
      <c r="D390" s="10">
        <v>45160</v>
      </c>
      <c r="E390" s="1">
        <v>10</v>
      </c>
      <c r="F390" s="1" t="s">
        <v>1027</v>
      </c>
      <c r="G390" s="1" t="s">
        <v>1040</v>
      </c>
      <c r="H390" s="1">
        <v>93</v>
      </c>
      <c r="I390" s="1" t="s">
        <v>1042</v>
      </c>
      <c r="J390" s="1">
        <f t="shared" si="12"/>
        <v>0</v>
      </c>
      <c r="K390" s="12" t="str">
        <f t="shared" si="13"/>
        <v/>
      </c>
    </row>
    <row r="391" spans="1:11" x14ac:dyDescent="0.3">
      <c r="A391" s="2">
        <v>241</v>
      </c>
      <c r="B391" s="1">
        <v>135</v>
      </c>
      <c r="C391" s="10">
        <v>45557</v>
      </c>
      <c r="D391" s="10">
        <v>45564</v>
      </c>
      <c r="E391" s="1">
        <v>7</v>
      </c>
      <c r="F391" s="1" t="s">
        <v>1027</v>
      </c>
      <c r="G391" s="1" t="s">
        <v>1040</v>
      </c>
      <c r="H391" s="1">
        <v>82</v>
      </c>
      <c r="I391" s="1" t="s">
        <v>1044</v>
      </c>
      <c r="J391" s="1">
        <f t="shared" si="12"/>
        <v>0</v>
      </c>
      <c r="K391" s="12" t="str">
        <f t="shared" si="13"/>
        <v/>
      </c>
    </row>
    <row r="392" spans="1:11" x14ac:dyDescent="0.3">
      <c r="A392" s="2">
        <v>2792</v>
      </c>
      <c r="B392" s="1">
        <v>136</v>
      </c>
      <c r="C392" s="10">
        <v>44954</v>
      </c>
      <c r="D392" s="10">
        <v>44957</v>
      </c>
      <c r="E392" s="1">
        <v>3</v>
      </c>
      <c r="F392" s="1" t="s">
        <v>1030</v>
      </c>
      <c r="G392" s="1" t="s">
        <v>1038</v>
      </c>
      <c r="H392" s="1">
        <v>64</v>
      </c>
      <c r="I392" s="1" t="s">
        <v>1042</v>
      </c>
      <c r="J392" s="1">
        <f t="shared" si="12"/>
        <v>0</v>
      </c>
      <c r="K392" s="12" t="str">
        <f t="shared" si="13"/>
        <v/>
      </c>
    </row>
    <row r="393" spans="1:11" x14ac:dyDescent="0.3">
      <c r="A393" s="2">
        <v>2854</v>
      </c>
      <c r="B393" s="1">
        <v>136</v>
      </c>
      <c r="C393" s="10">
        <v>45388</v>
      </c>
      <c r="D393" s="10">
        <v>45393</v>
      </c>
      <c r="E393" s="1">
        <v>5</v>
      </c>
      <c r="F393" s="1" t="s">
        <v>1027</v>
      </c>
      <c r="G393" s="1" t="s">
        <v>1040</v>
      </c>
      <c r="H393" s="1">
        <v>189</v>
      </c>
      <c r="I393" s="1" t="s">
        <v>1042</v>
      </c>
      <c r="J393" s="1">
        <f t="shared" si="12"/>
        <v>0</v>
      </c>
      <c r="K393" s="12" t="str">
        <f t="shared" si="13"/>
        <v/>
      </c>
    </row>
    <row r="394" spans="1:11" x14ac:dyDescent="0.3">
      <c r="A394" s="2">
        <v>629</v>
      </c>
      <c r="B394" s="1">
        <v>136</v>
      </c>
      <c r="C394" s="10">
        <v>45514</v>
      </c>
      <c r="D394" s="10">
        <v>45515</v>
      </c>
      <c r="E394" s="1">
        <v>1</v>
      </c>
      <c r="F394" s="1" t="s">
        <v>1026</v>
      </c>
      <c r="G394" s="1" t="s">
        <v>1039</v>
      </c>
      <c r="H394" s="1">
        <v>138</v>
      </c>
      <c r="I394" s="1" t="s">
        <v>1041</v>
      </c>
      <c r="J394" s="1">
        <f t="shared" si="12"/>
        <v>0</v>
      </c>
      <c r="K394" s="12" t="str">
        <f t="shared" si="13"/>
        <v/>
      </c>
    </row>
    <row r="395" spans="1:11" x14ac:dyDescent="0.3">
      <c r="A395" s="2">
        <v>2859</v>
      </c>
      <c r="B395" s="1">
        <v>138</v>
      </c>
      <c r="C395" s="10">
        <v>44566</v>
      </c>
      <c r="D395" s="10">
        <v>44577</v>
      </c>
      <c r="E395" s="1">
        <v>11</v>
      </c>
      <c r="F395" s="1" t="s">
        <v>1031</v>
      </c>
      <c r="G395" s="1" t="s">
        <v>1036</v>
      </c>
      <c r="H395" s="1">
        <v>167</v>
      </c>
      <c r="I395" s="1" t="s">
        <v>1043</v>
      </c>
      <c r="J395" s="1">
        <f t="shared" si="12"/>
        <v>0</v>
      </c>
      <c r="K395" s="12" t="str">
        <f t="shared" si="13"/>
        <v/>
      </c>
    </row>
    <row r="396" spans="1:11" x14ac:dyDescent="0.3">
      <c r="A396" s="2">
        <v>2973</v>
      </c>
      <c r="B396" s="1">
        <v>138</v>
      </c>
      <c r="C396" s="10">
        <v>45161</v>
      </c>
      <c r="D396" s="10">
        <v>45162</v>
      </c>
      <c r="E396" s="1">
        <v>1</v>
      </c>
      <c r="F396" s="1" t="s">
        <v>1022</v>
      </c>
      <c r="G396" s="1" t="s">
        <v>1035</v>
      </c>
      <c r="H396" s="1">
        <v>122</v>
      </c>
      <c r="I396" s="1" t="s">
        <v>1043</v>
      </c>
      <c r="J396" s="1">
        <f t="shared" si="12"/>
        <v>0</v>
      </c>
      <c r="K396" s="12" t="str">
        <f t="shared" si="13"/>
        <v/>
      </c>
    </row>
    <row r="397" spans="1:11" x14ac:dyDescent="0.3">
      <c r="A397" s="2">
        <v>546</v>
      </c>
      <c r="B397" s="1">
        <v>139</v>
      </c>
      <c r="C397" s="10">
        <v>44733</v>
      </c>
      <c r="D397" s="10">
        <v>44740</v>
      </c>
      <c r="E397" s="1">
        <v>7</v>
      </c>
      <c r="F397" s="1" t="s">
        <v>1033</v>
      </c>
      <c r="G397" s="1" t="s">
        <v>1038</v>
      </c>
      <c r="H397" s="1">
        <v>51</v>
      </c>
      <c r="I397" s="1" t="s">
        <v>1041</v>
      </c>
      <c r="J397" s="1">
        <f t="shared" si="12"/>
        <v>0</v>
      </c>
      <c r="K397" s="12" t="str">
        <f t="shared" si="13"/>
        <v/>
      </c>
    </row>
    <row r="398" spans="1:11" x14ac:dyDescent="0.3">
      <c r="A398" s="2">
        <v>918</v>
      </c>
      <c r="B398" s="1">
        <v>139</v>
      </c>
      <c r="C398" s="10">
        <v>45332</v>
      </c>
      <c r="D398" s="10">
        <v>45337</v>
      </c>
      <c r="E398" s="1">
        <v>5</v>
      </c>
      <c r="F398" s="1" t="s">
        <v>1031</v>
      </c>
      <c r="G398" s="1" t="s">
        <v>1036</v>
      </c>
      <c r="H398" s="1">
        <v>78</v>
      </c>
      <c r="I398" s="1" t="s">
        <v>1044</v>
      </c>
      <c r="J398" s="1">
        <f t="shared" si="12"/>
        <v>0</v>
      </c>
      <c r="K398" s="12" t="str">
        <f t="shared" si="13"/>
        <v/>
      </c>
    </row>
    <row r="399" spans="1:11" x14ac:dyDescent="0.3">
      <c r="A399" s="2">
        <v>1831</v>
      </c>
      <c r="B399" s="1">
        <v>139</v>
      </c>
      <c r="C399" s="10">
        <v>45543</v>
      </c>
      <c r="D399" s="10">
        <v>45548</v>
      </c>
      <c r="E399" s="1">
        <v>5</v>
      </c>
      <c r="F399" s="1" t="s">
        <v>1022</v>
      </c>
      <c r="G399" s="1" t="s">
        <v>1035</v>
      </c>
      <c r="H399" s="1">
        <v>119</v>
      </c>
      <c r="I399" s="1" t="s">
        <v>1042</v>
      </c>
      <c r="J399" s="1">
        <f t="shared" si="12"/>
        <v>0</v>
      </c>
      <c r="K399" s="12" t="str">
        <f t="shared" si="13"/>
        <v/>
      </c>
    </row>
    <row r="400" spans="1:11" x14ac:dyDescent="0.3">
      <c r="A400" s="2">
        <v>2346</v>
      </c>
      <c r="B400" s="1">
        <v>140</v>
      </c>
      <c r="C400" s="10">
        <v>44726</v>
      </c>
      <c r="D400" s="10">
        <v>44727</v>
      </c>
      <c r="E400" s="1">
        <v>1</v>
      </c>
      <c r="F400" s="1" t="s">
        <v>1034</v>
      </c>
      <c r="G400" s="1" t="s">
        <v>1035</v>
      </c>
      <c r="H400" s="1">
        <v>153</v>
      </c>
      <c r="I400" s="1" t="s">
        <v>1043</v>
      </c>
      <c r="J400" s="1">
        <f t="shared" si="12"/>
        <v>0</v>
      </c>
      <c r="K400" s="12" t="str">
        <f t="shared" si="13"/>
        <v/>
      </c>
    </row>
    <row r="401" spans="1:11" x14ac:dyDescent="0.3">
      <c r="A401" s="2">
        <v>619</v>
      </c>
      <c r="B401" s="1">
        <v>140</v>
      </c>
      <c r="C401" s="10">
        <v>44776</v>
      </c>
      <c r="D401" s="10">
        <v>44777</v>
      </c>
      <c r="E401" s="1">
        <v>1</v>
      </c>
      <c r="F401" s="1" t="s">
        <v>1026</v>
      </c>
      <c r="G401" s="1" t="s">
        <v>1039</v>
      </c>
      <c r="H401" s="1">
        <v>178</v>
      </c>
      <c r="I401" s="1" t="s">
        <v>1043</v>
      </c>
      <c r="J401" s="1">
        <f t="shared" si="12"/>
        <v>0</v>
      </c>
      <c r="K401" s="12" t="str">
        <f t="shared" si="13"/>
        <v/>
      </c>
    </row>
    <row r="402" spans="1:11" x14ac:dyDescent="0.3">
      <c r="A402" s="2">
        <v>331</v>
      </c>
      <c r="B402" s="1">
        <v>140</v>
      </c>
      <c r="C402" s="10">
        <v>45546</v>
      </c>
      <c r="D402" s="10">
        <v>45548</v>
      </c>
      <c r="E402" s="1">
        <v>2</v>
      </c>
      <c r="F402" s="1" t="s">
        <v>1024</v>
      </c>
      <c r="G402" s="1" t="s">
        <v>1037</v>
      </c>
      <c r="H402" s="1">
        <v>1</v>
      </c>
      <c r="I402" s="1" t="s">
        <v>1042</v>
      </c>
      <c r="J402" s="1">
        <f t="shared" si="12"/>
        <v>0</v>
      </c>
      <c r="K402" s="12" t="str">
        <f t="shared" si="13"/>
        <v/>
      </c>
    </row>
    <row r="403" spans="1:11" x14ac:dyDescent="0.3">
      <c r="A403" s="2">
        <v>479</v>
      </c>
      <c r="B403" s="1">
        <v>140</v>
      </c>
      <c r="C403" s="10">
        <v>45634</v>
      </c>
      <c r="D403" s="10">
        <v>45638</v>
      </c>
      <c r="E403" s="1">
        <v>4</v>
      </c>
      <c r="F403" s="1" t="s">
        <v>1024</v>
      </c>
      <c r="G403" s="1" t="s">
        <v>1037</v>
      </c>
      <c r="H403" s="1">
        <v>34</v>
      </c>
      <c r="I403" s="1" t="s">
        <v>1044</v>
      </c>
      <c r="J403" s="1">
        <f t="shared" si="12"/>
        <v>0</v>
      </c>
      <c r="K403" s="12" t="str">
        <f t="shared" si="13"/>
        <v/>
      </c>
    </row>
    <row r="404" spans="1:11" x14ac:dyDescent="0.3">
      <c r="A404" s="2">
        <v>1116</v>
      </c>
      <c r="B404" s="1">
        <v>141</v>
      </c>
      <c r="C404" s="10">
        <v>44837</v>
      </c>
      <c r="D404" s="10">
        <v>44841</v>
      </c>
      <c r="E404" s="1">
        <v>4</v>
      </c>
      <c r="F404" s="1" t="s">
        <v>1030</v>
      </c>
      <c r="G404" s="1" t="s">
        <v>1038</v>
      </c>
      <c r="H404" s="1">
        <v>11</v>
      </c>
      <c r="I404" s="1" t="s">
        <v>1044</v>
      </c>
      <c r="J404" s="1">
        <f t="shared" si="12"/>
        <v>0</v>
      </c>
      <c r="K404" s="12" t="str">
        <f t="shared" si="13"/>
        <v/>
      </c>
    </row>
    <row r="405" spans="1:11" x14ac:dyDescent="0.3">
      <c r="A405" s="2">
        <v>1976</v>
      </c>
      <c r="B405" s="1">
        <v>141</v>
      </c>
      <c r="C405" s="10">
        <v>44872</v>
      </c>
      <c r="D405" s="10">
        <v>44879</v>
      </c>
      <c r="E405" s="1">
        <v>7</v>
      </c>
      <c r="F405" s="1" t="s">
        <v>1022</v>
      </c>
      <c r="G405" s="1" t="s">
        <v>1035</v>
      </c>
      <c r="H405" s="1">
        <v>82</v>
      </c>
      <c r="I405" s="1" t="s">
        <v>1041</v>
      </c>
      <c r="J405" s="1">
        <f t="shared" si="12"/>
        <v>1</v>
      </c>
      <c r="K405" s="12">
        <f t="shared" si="13"/>
        <v>44900</v>
      </c>
    </row>
    <row r="406" spans="1:11" x14ac:dyDescent="0.3">
      <c r="A406" s="2">
        <v>1252</v>
      </c>
      <c r="B406" s="1">
        <v>141</v>
      </c>
      <c r="C406" s="10">
        <v>44900</v>
      </c>
      <c r="D406" s="10">
        <v>44905</v>
      </c>
      <c r="E406" s="1">
        <v>5</v>
      </c>
      <c r="F406" s="1" t="s">
        <v>1031</v>
      </c>
      <c r="G406" s="1" t="s">
        <v>1036</v>
      </c>
      <c r="H406" s="1">
        <v>106</v>
      </c>
      <c r="I406" s="1" t="s">
        <v>1041</v>
      </c>
      <c r="J406" s="1">
        <f t="shared" si="12"/>
        <v>0</v>
      </c>
      <c r="K406" s="12" t="str">
        <f t="shared" si="13"/>
        <v/>
      </c>
    </row>
    <row r="407" spans="1:11" x14ac:dyDescent="0.3">
      <c r="A407" s="2">
        <v>2558</v>
      </c>
      <c r="B407" s="1">
        <v>142</v>
      </c>
      <c r="C407" s="10">
        <v>45059</v>
      </c>
      <c r="D407" s="10">
        <v>45064</v>
      </c>
      <c r="E407" s="1">
        <v>5</v>
      </c>
      <c r="F407" s="1" t="s">
        <v>1024</v>
      </c>
      <c r="G407" s="1" t="s">
        <v>1037</v>
      </c>
      <c r="H407" s="1">
        <v>109</v>
      </c>
      <c r="I407" s="1" t="s">
        <v>1041</v>
      </c>
      <c r="J407" s="1">
        <f t="shared" si="12"/>
        <v>0</v>
      </c>
      <c r="K407" s="12" t="str">
        <f t="shared" si="13"/>
        <v/>
      </c>
    </row>
    <row r="408" spans="1:11" x14ac:dyDescent="0.3">
      <c r="A408" s="2">
        <v>2731</v>
      </c>
      <c r="B408" s="1">
        <v>143</v>
      </c>
      <c r="C408" s="10">
        <v>44581</v>
      </c>
      <c r="D408" s="10">
        <v>44585</v>
      </c>
      <c r="E408" s="1">
        <v>4</v>
      </c>
      <c r="F408" s="1" t="s">
        <v>1033</v>
      </c>
      <c r="G408" s="1" t="s">
        <v>1038</v>
      </c>
      <c r="H408" s="1">
        <v>99</v>
      </c>
      <c r="I408" s="1" t="s">
        <v>1042</v>
      </c>
      <c r="J408" s="1">
        <f t="shared" si="12"/>
        <v>0</v>
      </c>
      <c r="K408" s="12" t="str">
        <f t="shared" si="13"/>
        <v/>
      </c>
    </row>
    <row r="409" spans="1:11" x14ac:dyDescent="0.3">
      <c r="A409" s="2">
        <v>2649</v>
      </c>
      <c r="B409" s="1">
        <v>143</v>
      </c>
      <c r="C409" s="10">
        <v>44708</v>
      </c>
      <c r="D409" s="10">
        <v>44719</v>
      </c>
      <c r="E409" s="1">
        <v>11</v>
      </c>
      <c r="F409" s="1" t="s">
        <v>1028</v>
      </c>
      <c r="G409" s="1" t="s">
        <v>1040</v>
      </c>
      <c r="H409" s="1">
        <v>16</v>
      </c>
      <c r="I409" s="1" t="s">
        <v>1044</v>
      </c>
      <c r="J409" s="1">
        <f t="shared" si="12"/>
        <v>0</v>
      </c>
      <c r="K409" s="12" t="str">
        <f t="shared" si="13"/>
        <v/>
      </c>
    </row>
    <row r="410" spans="1:11" x14ac:dyDescent="0.3">
      <c r="A410" s="2">
        <v>1983</v>
      </c>
      <c r="B410" s="1">
        <v>143</v>
      </c>
      <c r="C410" s="10">
        <v>44752</v>
      </c>
      <c r="D410" s="10">
        <v>44767</v>
      </c>
      <c r="E410" s="1">
        <v>15</v>
      </c>
      <c r="F410" s="1" t="s">
        <v>1028</v>
      </c>
      <c r="G410" s="1" t="s">
        <v>1040</v>
      </c>
      <c r="H410" s="1">
        <v>43</v>
      </c>
      <c r="I410" s="1" t="s">
        <v>1043</v>
      </c>
      <c r="J410" s="1">
        <f t="shared" si="12"/>
        <v>1</v>
      </c>
      <c r="K410" s="12">
        <f t="shared" si="13"/>
        <v>44779</v>
      </c>
    </row>
    <row r="411" spans="1:11" x14ac:dyDescent="0.3">
      <c r="A411" s="2">
        <v>609</v>
      </c>
      <c r="B411" s="1">
        <v>143</v>
      </c>
      <c r="C411" s="10">
        <v>44779</v>
      </c>
      <c r="D411" s="10">
        <v>44784</v>
      </c>
      <c r="E411" s="1">
        <v>5</v>
      </c>
      <c r="F411" s="1" t="s">
        <v>1030</v>
      </c>
      <c r="G411" s="1" t="s">
        <v>1038</v>
      </c>
      <c r="H411" s="1">
        <v>113</v>
      </c>
      <c r="I411" s="1" t="s">
        <v>1042</v>
      </c>
      <c r="J411" s="1">
        <f t="shared" si="12"/>
        <v>1</v>
      </c>
      <c r="K411" s="12">
        <f t="shared" si="13"/>
        <v>44792</v>
      </c>
    </row>
    <row r="412" spans="1:11" x14ac:dyDescent="0.3">
      <c r="A412" s="2">
        <v>375</v>
      </c>
      <c r="B412" s="1">
        <v>143</v>
      </c>
      <c r="C412" s="10">
        <v>44792</v>
      </c>
      <c r="D412" s="10">
        <v>44796</v>
      </c>
      <c r="E412" s="1">
        <v>4</v>
      </c>
      <c r="F412" s="1" t="s">
        <v>1031</v>
      </c>
      <c r="G412" s="1" t="s">
        <v>1036</v>
      </c>
      <c r="H412" s="1">
        <v>154</v>
      </c>
      <c r="I412" s="1" t="s">
        <v>1042</v>
      </c>
      <c r="J412" s="1">
        <f t="shared" si="12"/>
        <v>0</v>
      </c>
      <c r="K412" s="12" t="str">
        <f t="shared" si="13"/>
        <v/>
      </c>
    </row>
    <row r="413" spans="1:11" x14ac:dyDescent="0.3">
      <c r="A413" s="2">
        <v>41</v>
      </c>
      <c r="B413" s="1">
        <v>143</v>
      </c>
      <c r="C413" s="10">
        <v>44932</v>
      </c>
      <c r="D413" s="10">
        <v>44934</v>
      </c>
      <c r="E413" s="1">
        <v>2</v>
      </c>
      <c r="F413" s="1" t="s">
        <v>1024</v>
      </c>
      <c r="G413" s="1" t="s">
        <v>1037</v>
      </c>
      <c r="H413" s="1">
        <v>86</v>
      </c>
      <c r="I413" s="1" t="s">
        <v>1043</v>
      </c>
      <c r="J413" s="1">
        <f t="shared" si="12"/>
        <v>0</v>
      </c>
      <c r="K413" s="12" t="str">
        <f t="shared" si="13"/>
        <v/>
      </c>
    </row>
    <row r="414" spans="1:11" x14ac:dyDescent="0.3">
      <c r="A414" s="2">
        <v>2422</v>
      </c>
      <c r="B414" s="1">
        <v>143</v>
      </c>
      <c r="C414" s="10">
        <v>44985</v>
      </c>
      <c r="D414" s="10">
        <v>44994</v>
      </c>
      <c r="E414" s="1">
        <v>9</v>
      </c>
      <c r="F414" s="1" t="s">
        <v>1027</v>
      </c>
      <c r="G414" s="1" t="s">
        <v>1040</v>
      </c>
      <c r="H414" s="1">
        <v>193</v>
      </c>
      <c r="I414" s="1" t="s">
        <v>1044</v>
      </c>
      <c r="J414" s="1">
        <f t="shared" si="12"/>
        <v>0</v>
      </c>
      <c r="K414" s="12" t="str">
        <f t="shared" si="13"/>
        <v/>
      </c>
    </row>
    <row r="415" spans="1:11" x14ac:dyDescent="0.3">
      <c r="A415" s="2">
        <v>2529</v>
      </c>
      <c r="B415" s="1">
        <v>144</v>
      </c>
      <c r="C415" s="10">
        <v>45361</v>
      </c>
      <c r="D415" s="10">
        <v>45364</v>
      </c>
      <c r="E415" s="1">
        <v>3</v>
      </c>
      <c r="F415" s="1" t="s">
        <v>1032</v>
      </c>
      <c r="G415" s="1" t="s">
        <v>1039</v>
      </c>
      <c r="H415" s="1">
        <v>8</v>
      </c>
      <c r="I415" s="1" t="s">
        <v>1044</v>
      </c>
      <c r="J415" s="1">
        <f t="shared" si="12"/>
        <v>0</v>
      </c>
      <c r="K415" s="12" t="str">
        <f t="shared" si="13"/>
        <v/>
      </c>
    </row>
    <row r="416" spans="1:11" x14ac:dyDescent="0.3">
      <c r="A416" s="2">
        <v>2735</v>
      </c>
      <c r="B416" s="1">
        <v>144</v>
      </c>
      <c r="C416" s="10">
        <v>45552</v>
      </c>
      <c r="D416" s="10">
        <v>45565</v>
      </c>
      <c r="E416" s="1">
        <v>13</v>
      </c>
      <c r="F416" s="1" t="s">
        <v>1027</v>
      </c>
      <c r="G416" s="1" t="s">
        <v>1040</v>
      </c>
      <c r="H416" s="1">
        <v>28</v>
      </c>
      <c r="I416" s="1" t="s">
        <v>1042</v>
      </c>
      <c r="J416" s="1">
        <f t="shared" si="12"/>
        <v>0</v>
      </c>
      <c r="K416" s="12" t="str">
        <f t="shared" si="13"/>
        <v/>
      </c>
    </row>
    <row r="417" spans="1:11" x14ac:dyDescent="0.3">
      <c r="A417" s="2">
        <v>1725</v>
      </c>
      <c r="B417" s="1">
        <v>145</v>
      </c>
      <c r="C417" s="10">
        <v>44607</v>
      </c>
      <c r="D417" s="10">
        <v>44612</v>
      </c>
      <c r="E417" s="1">
        <v>5</v>
      </c>
      <c r="F417" s="1" t="s">
        <v>1028</v>
      </c>
      <c r="G417" s="1" t="s">
        <v>1040</v>
      </c>
      <c r="H417" s="1">
        <v>189</v>
      </c>
      <c r="I417" s="1" t="s">
        <v>1043</v>
      </c>
      <c r="J417" s="1">
        <f t="shared" si="12"/>
        <v>0</v>
      </c>
      <c r="K417" s="12" t="str">
        <f t="shared" si="13"/>
        <v/>
      </c>
    </row>
    <row r="418" spans="1:11" x14ac:dyDescent="0.3">
      <c r="A418" s="2">
        <v>2195</v>
      </c>
      <c r="B418" s="1">
        <v>145</v>
      </c>
      <c r="C418" s="10">
        <v>44767</v>
      </c>
      <c r="D418" s="10">
        <v>44770</v>
      </c>
      <c r="E418" s="1">
        <v>3</v>
      </c>
      <c r="F418" s="1" t="s">
        <v>1024</v>
      </c>
      <c r="G418" s="1" t="s">
        <v>1037</v>
      </c>
      <c r="H418" s="1">
        <v>72</v>
      </c>
      <c r="I418" s="1" t="s">
        <v>1042</v>
      </c>
      <c r="J418" s="1">
        <f t="shared" si="12"/>
        <v>0</v>
      </c>
      <c r="K418" s="12" t="str">
        <f t="shared" si="13"/>
        <v/>
      </c>
    </row>
    <row r="419" spans="1:11" x14ac:dyDescent="0.3">
      <c r="A419" s="2">
        <v>1567</v>
      </c>
      <c r="B419" s="1">
        <v>145</v>
      </c>
      <c r="C419" s="10">
        <v>45137</v>
      </c>
      <c r="D419" s="10">
        <v>45150</v>
      </c>
      <c r="E419" s="1">
        <v>13</v>
      </c>
      <c r="F419" s="1" t="s">
        <v>1028</v>
      </c>
      <c r="G419" s="1" t="s">
        <v>1040</v>
      </c>
      <c r="H419" s="1">
        <v>21</v>
      </c>
      <c r="I419" s="1" t="s">
        <v>1044</v>
      </c>
      <c r="J419" s="1">
        <f t="shared" si="12"/>
        <v>0</v>
      </c>
      <c r="K419" s="12" t="str">
        <f t="shared" si="13"/>
        <v/>
      </c>
    </row>
    <row r="420" spans="1:11" x14ac:dyDescent="0.3">
      <c r="A420" s="2">
        <v>537</v>
      </c>
      <c r="B420" s="1">
        <v>145</v>
      </c>
      <c r="C420" s="10">
        <v>45494</v>
      </c>
      <c r="D420" s="10">
        <v>45495</v>
      </c>
      <c r="E420" s="1">
        <v>1</v>
      </c>
      <c r="F420" s="1" t="s">
        <v>1032</v>
      </c>
      <c r="G420" s="1" t="s">
        <v>1039</v>
      </c>
      <c r="H420" s="1">
        <v>154</v>
      </c>
      <c r="I420" s="1" t="s">
        <v>1041</v>
      </c>
      <c r="J420" s="1">
        <f t="shared" si="12"/>
        <v>0</v>
      </c>
      <c r="K420" s="12" t="str">
        <f t="shared" si="13"/>
        <v/>
      </c>
    </row>
    <row r="421" spans="1:11" x14ac:dyDescent="0.3">
      <c r="A421" s="2">
        <v>392</v>
      </c>
      <c r="B421" s="1">
        <v>145</v>
      </c>
      <c r="C421" s="10">
        <v>45647</v>
      </c>
      <c r="D421" s="10">
        <v>45648</v>
      </c>
      <c r="E421" s="1">
        <v>1</v>
      </c>
      <c r="F421" s="1" t="s">
        <v>1022</v>
      </c>
      <c r="G421" s="1" t="s">
        <v>1035</v>
      </c>
      <c r="H421" s="1">
        <v>134</v>
      </c>
      <c r="I421" s="1" t="s">
        <v>1043</v>
      </c>
      <c r="J421" s="1">
        <f t="shared" si="12"/>
        <v>0</v>
      </c>
      <c r="K421" s="12" t="str">
        <f t="shared" si="13"/>
        <v/>
      </c>
    </row>
    <row r="422" spans="1:11" x14ac:dyDescent="0.3">
      <c r="A422" s="2">
        <v>589</v>
      </c>
      <c r="B422" s="1">
        <v>146</v>
      </c>
      <c r="C422" s="10">
        <v>45432</v>
      </c>
      <c r="D422" s="10">
        <v>45438</v>
      </c>
      <c r="E422" s="1">
        <v>6</v>
      </c>
      <c r="F422" s="1" t="s">
        <v>1022</v>
      </c>
      <c r="G422" s="1" t="s">
        <v>1035</v>
      </c>
      <c r="H422" s="1">
        <v>160</v>
      </c>
      <c r="I422" s="1" t="s">
        <v>1041</v>
      </c>
      <c r="J422" s="1">
        <f t="shared" si="12"/>
        <v>0</v>
      </c>
      <c r="K422" s="12" t="str">
        <f t="shared" si="13"/>
        <v/>
      </c>
    </row>
    <row r="423" spans="1:11" x14ac:dyDescent="0.3">
      <c r="A423" s="2">
        <v>501</v>
      </c>
      <c r="B423" s="1">
        <v>147</v>
      </c>
      <c r="C423" s="10">
        <v>44586</v>
      </c>
      <c r="D423" s="10">
        <v>44587</v>
      </c>
      <c r="E423" s="1">
        <v>1</v>
      </c>
      <c r="F423" s="1" t="s">
        <v>1032</v>
      </c>
      <c r="G423" s="1" t="s">
        <v>1039</v>
      </c>
      <c r="H423" s="1">
        <v>156</v>
      </c>
      <c r="I423" s="1" t="s">
        <v>1042</v>
      </c>
      <c r="J423" s="1">
        <f t="shared" si="12"/>
        <v>0</v>
      </c>
      <c r="K423" s="12" t="str">
        <f t="shared" si="13"/>
        <v/>
      </c>
    </row>
    <row r="424" spans="1:11" x14ac:dyDescent="0.3">
      <c r="A424" s="2">
        <v>2614</v>
      </c>
      <c r="B424" s="1">
        <v>147</v>
      </c>
      <c r="C424" s="10">
        <v>44851</v>
      </c>
      <c r="D424" s="10">
        <v>44856</v>
      </c>
      <c r="E424" s="1">
        <v>5</v>
      </c>
      <c r="F424" s="1" t="s">
        <v>1024</v>
      </c>
      <c r="G424" s="1" t="s">
        <v>1037</v>
      </c>
      <c r="H424" s="1">
        <v>49</v>
      </c>
      <c r="I424" s="1" t="s">
        <v>1041</v>
      </c>
      <c r="J424" s="1">
        <f t="shared" si="12"/>
        <v>0</v>
      </c>
      <c r="K424" s="12" t="str">
        <f t="shared" si="13"/>
        <v/>
      </c>
    </row>
    <row r="425" spans="1:11" x14ac:dyDescent="0.3">
      <c r="A425" s="2">
        <v>710</v>
      </c>
      <c r="B425" s="1">
        <v>147</v>
      </c>
      <c r="C425" s="10">
        <v>45607</v>
      </c>
      <c r="D425" s="10">
        <v>45615</v>
      </c>
      <c r="E425" s="1">
        <v>8</v>
      </c>
      <c r="F425" s="1" t="s">
        <v>1022</v>
      </c>
      <c r="G425" s="1" t="s">
        <v>1035</v>
      </c>
      <c r="H425" s="1">
        <v>181</v>
      </c>
      <c r="I425" s="1" t="s">
        <v>1042</v>
      </c>
      <c r="J425" s="1">
        <f t="shared" si="12"/>
        <v>0</v>
      </c>
      <c r="K425" s="12" t="str">
        <f t="shared" si="13"/>
        <v/>
      </c>
    </row>
    <row r="426" spans="1:11" x14ac:dyDescent="0.3">
      <c r="A426" s="2">
        <v>216</v>
      </c>
      <c r="B426" s="1">
        <v>148</v>
      </c>
      <c r="C426" s="10">
        <v>44818</v>
      </c>
      <c r="D426" s="10">
        <v>44830</v>
      </c>
      <c r="E426" s="1">
        <v>12</v>
      </c>
      <c r="F426" s="1" t="s">
        <v>1023</v>
      </c>
      <c r="G426" s="1" t="s">
        <v>1036</v>
      </c>
      <c r="H426" s="1">
        <v>101</v>
      </c>
      <c r="I426" s="1" t="s">
        <v>1044</v>
      </c>
      <c r="J426" s="1">
        <f t="shared" si="12"/>
        <v>1</v>
      </c>
      <c r="K426" s="12">
        <f t="shared" si="13"/>
        <v>44856</v>
      </c>
    </row>
    <row r="427" spans="1:11" x14ac:dyDescent="0.3">
      <c r="A427" s="2">
        <v>2530</v>
      </c>
      <c r="B427" s="1">
        <v>148</v>
      </c>
      <c r="C427" s="10">
        <v>44856</v>
      </c>
      <c r="D427" s="10">
        <v>44858</v>
      </c>
      <c r="E427" s="1">
        <v>2</v>
      </c>
      <c r="F427" s="1" t="s">
        <v>1026</v>
      </c>
      <c r="G427" s="1" t="s">
        <v>1039</v>
      </c>
      <c r="H427" s="1">
        <v>130</v>
      </c>
      <c r="I427" s="1" t="s">
        <v>1042</v>
      </c>
      <c r="J427" s="1">
        <f t="shared" si="12"/>
        <v>0</v>
      </c>
      <c r="K427" s="12" t="str">
        <f t="shared" si="13"/>
        <v/>
      </c>
    </row>
    <row r="428" spans="1:11" x14ac:dyDescent="0.3">
      <c r="A428" s="2">
        <v>1341</v>
      </c>
      <c r="B428" s="1">
        <v>148</v>
      </c>
      <c r="C428" s="10">
        <v>45059</v>
      </c>
      <c r="D428" s="10">
        <v>45061</v>
      </c>
      <c r="E428" s="1">
        <v>2</v>
      </c>
      <c r="F428" s="1" t="s">
        <v>1029</v>
      </c>
      <c r="G428" s="1" t="s">
        <v>1037</v>
      </c>
      <c r="H428" s="1">
        <v>85</v>
      </c>
      <c r="I428" s="1" t="s">
        <v>1042</v>
      </c>
      <c r="J428" s="1">
        <f t="shared" si="12"/>
        <v>0</v>
      </c>
      <c r="K428" s="12" t="str">
        <f t="shared" si="13"/>
        <v/>
      </c>
    </row>
    <row r="429" spans="1:11" x14ac:dyDescent="0.3">
      <c r="A429" s="2">
        <v>398</v>
      </c>
      <c r="B429" s="1">
        <v>148</v>
      </c>
      <c r="C429" s="10">
        <v>45343</v>
      </c>
      <c r="D429" s="10">
        <v>45349</v>
      </c>
      <c r="E429" s="1">
        <v>6</v>
      </c>
      <c r="F429" s="1" t="s">
        <v>1034</v>
      </c>
      <c r="G429" s="1" t="s">
        <v>1035</v>
      </c>
      <c r="H429" s="1">
        <v>88</v>
      </c>
      <c r="I429" s="1" t="s">
        <v>1042</v>
      </c>
      <c r="J429" s="1">
        <f t="shared" si="12"/>
        <v>0</v>
      </c>
      <c r="K429" s="12" t="str">
        <f t="shared" si="13"/>
        <v/>
      </c>
    </row>
    <row r="430" spans="1:11" x14ac:dyDescent="0.3">
      <c r="A430" s="2">
        <v>1047</v>
      </c>
      <c r="B430" s="1">
        <v>148</v>
      </c>
      <c r="C430" s="10">
        <v>45531</v>
      </c>
      <c r="D430" s="10">
        <v>45545</v>
      </c>
      <c r="E430" s="1">
        <v>14</v>
      </c>
      <c r="F430" s="1" t="s">
        <v>1027</v>
      </c>
      <c r="G430" s="1" t="s">
        <v>1040</v>
      </c>
      <c r="H430" s="1">
        <v>63</v>
      </c>
      <c r="I430" s="1" t="s">
        <v>1044</v>
      </c>
      <c r="J430" s="1">
        <f t="shared" si="12"/>
        <v>0</v>
      </c>
      <c r="K430" s="12" t="str">
        <f t="shared" si="13"/>
        <v/>
      </c>
    </row>
    <row r="431" spans="1:11" x14ac:dyDescent="0.3">
      <c r="A431" s="2">
        <v>1014</v>
      </c>
      <c r="B431" s="1">
        <v>149</v>
      </c>
      <c r="C431" s="10">
        <v>45381</v>
      </c>
      <c r="D431" s="10">
        <v>45385</v>
      </c>
      <c r="E431" s="1">
        <v>4</v>
      </c>
      <c r="F431" s="1" t="s">
        <v>1029</v>
      </c>
      <c r="G431" s="1" t="s">
        <v>1037</v>
      </c>
      <c r="H431" s="1">
        <v>38</v>
      </c>
      <c r="I431" s="1" t="s">
        <v>1042</v>
      </c>
      <c r="J431" s="1">
        <f t="shared" si="12"/>
        <v>0</v>
      </c>
      <c r="K431" s="12" t="str">
        <f t="shared" si="13"/>
        <v/>
      </c>
    </row>
    <row r="432" spans="1:11" x14ac:dyDescent="0.3">
      <c r="A432" s="2">
        <v>900</v>
      </c>
      <c r="B432" s="1">
        <v>150</v>
      </c>
      <c r="C432" s="10">
        <v>45148</v>
      </c>
      <c r="D432" s="10">
        <v>45157</v>
      </c>
      <c r="E432" s="1">
        <v>9</v>
      </c>
      <c r="F432" s="1" t="s">
        <v>1023</v>
      </c>
      <c r="G432" s="1" t="s">
        <v>1036</v>
      </c>
      <c r="H432" s="1">
        <v>99</v>
      </c>
      <c r="I432" s="1" t="s">
        <v>1041</v>
      </c>
      <c r="J432" s="1">
        <f t="shared" si="12"/>
        <v>0</v>
      </c>
      <c r="K432" s="12" t="str">
        <f t="shared" si="13"/>
        <v/>
      </c>
    </row>
    <row r="433" spans="1:11" x14ac:dyDescent="0.3">
      <c r="A433" s="2">
        <v>186</v>
      </c>
      <c r="B433" s="1">
        <v>150</v>
      </c>
      <c r="C433" s="10">
        <v>45582</v>
      </c>
      <c r="D433" s="10">
        <v>45589</v>
      </c>
      <c r="E433" s="1">
        <v>7</v>
      </c>
      <c r="F433" s="1" t="s">
        <v>1027</v>
      </c>
      <c r="G433" s="1" t="s">
        <v>1040</v>
      </c>
      <c r="H433" s="1">
        <v>165</v>
      </c>
      <c r="I433" s="1" t="s">
        <v>1041</v>
      </c>
      <c r="J433" s="1">
        <f t="shared" si="12"/>
        <v>0</v>
      </c>
      <c r="K433" s="12" t="str">
        <f t="shared" si="13"/>
        <v/>
      </c>
    </row>
    <row r="434" spans="1:11" x14ac:dyDescent="0.3">
      <c r="A434" s="2">
        <v>1913</v>
      </c>
      <c r="B434" s="1">
        <v>150</v>
      </c>
      <c r="C434" s="10">
        <v>45642</v>
      </c>
      <c r="D434" s="10">
        <v>45645</v>
      </c>
      <c r="E434" s="1">
        <v>3</v>
      </c>
      <c r="F434" s="1" t="s">
        <v>1034</v>
      </c>
      <c r="G434" s="1" t="s">
        <v>1035</v>
      </c>
      <c r="H434" s="1">
        <v>123</v>
      </c>
      <c r="I434" s="1" t="s">
        <v>1041</v>
      </c>
      <c r="J434" s="1">
        <f t="shared" si="12"/>
        <v>0</v>
      </c>
      <c r="K434" s="12" t="str">
        <f t="shared" si="13"/>
        <v/>
      </c>
    </row>
    <row r="435" spans="1:11" x14ac:dyDescent="0.3">
      <c r="A435" s="2">
        <v>509</v>
      </c>
      <c r="B435" s="1">
        <v>151</v>
      </c>
      <c r="C435" s="10">
        <v>44616</v>
      </c>
      <c r="D435" s="10">
        <v>44621</v>
      </c>
      <c r="E435" s="1">
        <v>5</v>
      </c>
      <c r="F435" s="1" t="s">
        <v>1023</v>
      </c>
      <c r="G435" s="1" t="s">
        <v>1036</v>
      </c>
      <c r="H435" s="1">
        <v>122</v>
      </c>
      <c r="I435" s="1" t="s">
        <v>1042</v>
      </c>
      <c r="J435" s="1">
        <f t="shared" si="12"/>
        <v>0</v>
      </c>
      <c r="K435" s="12" t="str">
        <f t="shared" si="13"/>
        <v/>
      </c>
    </row>
    <row r="436" spans="1:11" x14ac:dyDescent="0.3">
      <c r="A436" s="2">
        <v>112</v>
      </c>
      <c r="B436" s="1">
        <v>151</v>
      </c>
      <c r="C436" s="10">
        <v>44771</v>
      </c>
      <c r="D436" s="10">
        <v>44774</v>
      </c>
      <c r="E436" s="1">
        <v>3</v>
      </c>
      <c r="F436" s="1" t="s">
        <v>1026</v>
      </c>
      <c r="G436" s="1" t="s">
        <v>1039</v>
      </c>
      <c r="H436" s="1">
        <v>157</v>
      </c>
      <c r="I436" s="1" t="s">
        <v>1043</v>
      </c>
      <c r="J436" s="1">
        <f t="shared" si="12"/>
        <v>0</v>
      </c>
      <c r="K436" s="12" t="str">
        <f t="shared" si="13"/>
        <v/>
      </c>
    </row>
    <row r="437" spans="1:11" x14ac:dyDescent="0.3">
      <c r="A437" s="2">
        <v>2485</v>
      </c>
      <c r="B437" s="1">
        <v>151</v>
      </c>
      <c r="C437" s="10">
        <v>44819</v>
      </c>
      <c r="D437" s="10">
        <v>44827</v>
      </c>
      <c r="E437" s="1">
        <v>8</v>
      </c>
      <c r="F437" s="1" t="s">
        <v>1034</v>
      </c>
      <c r="G437" s="1" t="s">
        <v>1035</v>
      </c>
      <c r="H437" s="1">
        <v>105</v>
      </c>
      <c r="I437" s="1" t="s">
        <v>1043</v>
      </c>
      <c r="J437" s="1">
        <f t="shared" si="12"/>
        <v>0</v>
      </c>
      <c r="K437" s="12" t="str">
        <f t="shared" si="13"/>
        <v/>
      </c>
    </row>
    <row r="438" spans="1:11" x14ac:dyDescent="0.3">
      <c r="A438" s="2">
        <v>2024</v>
      </c>
      <c r="B438" s="1">
        <v>152</v>
      </c>
      <c r="C438" s="10">
        <v>45342</v>
      </c>
      <c r="D438" s="10">
        <v>45347</v>
      </c>
      <c r="E438" s="1">
        <v>5</v>
      </c>
      <c r="F438" s="1" t="s">
        <v>1024</v>
      </c>
      <c r="G438" s="1" t="s">
        <v>1037</v>
      </c>
      <c r="H438" s="1">
        <v>67</v>
      </c>
      <c r="I438" s="1" t="s">
        <v>1043</v>
      </c>
      <c r="J438" s="1">
        <f t="shared" si="12"/>
        <v>0</v>
      </c>
      <c r="K438" s="12" t="str">
        <f t="shared" si="13"/>
        <v/>
      </c>
    </row>
    <row r="439" spans="1:11" x14ac:dyDescent="0.3">
      <c r="A439" s="2">
        <v>529</v>
      </c>
      <c r="B439" s="1">
        <v>152</v>
      </c>
      <c r="C439" s="10">
        <v>45410</v>
      </c>
      <c r="D439" s="10">
        <v>45418</v>
      </c>
      <c r="E439" s="1">
        <v>8</v>
      </c>
      <c r="F439" s="1" t="s">
        <v>1027</v>
      </c>
      <c r="G439" s="1" t="s">
        <v>1040</v>
      </c>
      <c r="H439" s="1">
        <v>98</v>
      </c>
      <c r="I439" s="1" t="s">
        <v>1041</v>
      </c>
      <c r="J439" s="1">
        <f t="shared" si="12"/>
        <v>0</v>
      </c>
      <c r="K439" s="12" t="str">
        <f t="shared" si="13"/>
        <v/>
      </c>
    </row>
    <row r="440" spans="1:11" x14ac:dyDescent="0.3">
      <c r="A440" s="2">
        <v>1282</v>
      </c>
      <c r="B440" s="1">
        <v>152</v>
      </c>
      <c r="C440" s="10">
        <v>45541</v>
      </c>
      <c r="D440" s="10">
        <v>45549</v>
      </c>
      <c r="E440" s="1">
        <v>8</v>
      </c>
      <c r="F440" s="1" t="s">
        <v>1028</v>
      </c>
      <c r="G440" s="1" t="s">
        <v>1040</v>
      </c>
      <c r="H440" s="1">
        <v>79</v>
      </c>
      <c r="I440" s="1" t="s">
        <v>1043</v>
      </c>
      <c r="J440" s="1">
        <f t="shared" si="12"/>
        <v>0</v>
      </c>
      <c r="K440" s="12" t="str">
        <f t="shared" si="13"/>
        <v/>
      </c>
    </row>
    <row r="441" spans="1:11" x14ac:dyDescent="0.3">
      <c r="A441" s="2">
        <v>2753</v>
      </c>
      <c r="B441" s="1">
        <v>152</v>
      </c>
      <c r="C441" s="10">
        <v>45594</v>
      </c>
      <c r="D441" s="10">
        <v>45596</v>
      </c>
      <c r="E441" s="1">
        <v>2</v>
      </c>
      <c r="F441" s="1" t="s">
        <v>1026</v>
      </c>
      <c r="G441" s="1" t="s">
        <v>1039</v>
      </c>
      <c r="H441" s="1">
        <v>33</v>
      </c>
      <c r="I441" s="1" t="s">
        <v>1043</v>
      </c>
      <c r="J441" s="1">
        <f t="shared" si="12"/>
        <v>0</v>
      </c>
      <c r="K441" s="12" t="str">
        <f t="shared" si="13"/>
        <v/>
      </c>
    </row>
    <row r="442" spans="1:11" x14ac:dyDescent="0.3">
      <c r="A442" s="2">
        <v>2579</v>
      </c>
      <c r="B442" s="1">
        <v>153</v>
      </c>
      <c r="C442" s="10">
        <v>44844</v>
      </c>
      <c r="D442" s="10">
        <v>44849</v>
      </c>
      <c r="E442" s="1">
        <v>5</v>
      </c>
      <c r="F442" s="1" t="s">
        <v>1031</v>
      </c>
      <c r="G442" s="1" t="s">
        <v>1036</v>
      </c>
      <c r="H442" s="1">
        <v>80</v>
      </c>
      <c r="I442" s="1" t="s">
        <v>1043</v>
      </c>
      <c r="J442" s="1">
        <f t="shared" si="12"/>
        <v>0</v>
      </c>
      <c r="K442" s="12" t="str">
        <f t="shared" si="13"/>
        <v/>
      </c>
    </row>
    <row r="443" spans="1:11" x14ac:dyDescent="0.3">
      <c r="A443" s="2">
        <v>1437</v>
      </c>
      <c r="B443" s="1">
        <v>153</v>
      </c>
      <c r="C443" s="10">
        <v>44910</v>
      </c>
      <c r="D443" s="10">
        <v>44914</v>
      </c>
      <c r="E443" s="1">
        <v>4</v>
      </c>
      <c r="F443" s="1" t="s">
        <v>1033</v>
      </c>
      <c r="G443" s="1" t="s">
        <v>1038</v>
      </c>
      <c r="H443" s="1">
        <v>184</v>
      </c>
      <c r="I443" s="1" t="s">
        <v>1041</v>
      </c>
      <c r="J443" s="1">
        <f t="shared" si="12"/>
        <v>0</v>
      </c>
      <c r="K443" s="12" t="str">
        <f t="shared" si="13"/>
        <v/>
      </c>
    </row>
    <row r="444" spans="1:11" x14ac:dyDescent="0.3">
      <c r="A444" s="2">
        <v>1555</v>
      </c>
      <c r="B444" s="1">
        <v>153</v>
      </c>
      <c r="C444" s="10">
        <v>45452</v>
      </c>
      <c r="D444" s="10">
        <v>45455</v>
      </c>
      <c r="E444" s="1">
        <v>3</v>
      </c>
      <c r="F444" s="1" t="s">
        <v>1029</v>
      </c>
      <c r="G444" s="1" t="s">
        <v>1037</v>
      </c>
      <c r="H444" s="1">
        <v>185</v>
      </c>
      <c r="I444" s="1" t="s">
        <v>1044</v>
      </c>
      <c r="J444" s="1">
        <f t="shared" si="12"/>
        <v>0</v>
      </c>
      <c r="K444" s="12" t="str">
        <f t="shared" si="13"/>
        <v/>
      </c>
    </row>
    <row r="445" spans="1:11" x14ac:dyDescent="0.3">
      <c r="A445" s="2">
        <v>1605</v>
      </c>
      <c r="B445" s="1">
        <v>154</v>
      </c>
      <c r="C445" s="10">
        <v>45289</v>
      </c>
      <c r="D445" s="10">
        <v>45299</v>
      </c>
      <c r="E445" s="1">
        <v>10</v>
      </c>
      <c r="F445" s="1" t="s">
        <v>1031</v>
      </c>
      <c r="G445" s="1" t="s">
        <v>1036</v>
      </c>
      <c r="H445" s="1">
        <v>78</v>
      </c>
      <c r="I445" s="1" t="s">
        <v>1044</v>
      </c>
      <c r="J445" s="1">
        <f t="shared" si="12"/>
        <v>0</v>
      </c>
      <c r="K445" s="12" t="str">
        <f t="shared" si="13"/>
        <v/>
      </c>
    </row>
    <row r="446" spans="1:11" x14ac:dyDescent="0.3">
      <c r="A446" s="2">
        <v>140</v>
      </c>
      <c r="B446" s="1">
        <v>154</v>
      </c>
      <c r="C446" s="10">
        <v>45499</v>
      </c>
      <c r="D446" s="10">
        <v>45507</v>
      </c>
      <c r="E446" s="1">
        <v>8</v>
      </c>
      <c r="F446" s="1" t="s">
        <v>1031</v>
      </c>
      <c r="G446" s="1" t="s">
        <v>1036</v>
      </c>
      <c r="H446" s="1">
        <v>68</v>
      </c>
      <c r="I446" s="1" t="s">
        <v>1042</v>
      </c>
      <c r="J446" s="1">
        <f t="shared" si="12"/>
        <v>0</v>
      </c>
      <c r="K446" s="12" t="str">
        <f t="shared" si="13"/>
        <v/>
      </c>
    </row>
    <row r="447" spans="1:11" x14ac:dyDescent="0.3">
      <c r="A447" s="2">
        <v>2948</v>
      </c>
      <c r="B447" s="1">
        <v>155</v>
      </c>
      <c r="C447" s="10">
        <v>45275</v>
      </c>
      <c r="D447" s="10">
        <v>45278</v>
      </c>
      <c r="E447" s="1">
        <v>3</v>
      </c>
      <c r="F447" s="1" t="s">
        <v>1032</v>
      </c>
      <c r="G447" s="1" t="s">
        <v>1039</v>
      </c>
      <c r="H447" s="1">
        <v>146</v>
      </c>
      <c r="I447" s="1" t="s">
        <v>1042</v>
      </c>
      <c r="J447" s="1">
        <f t="shared" si="12"/>
        <v>0</v>
      </c>
      <c r="K447" s="12" t="str">
        <f t="shared" si="13"/>
        <v/>
      </c>
    </row>
    <row r="448" spans="1:11" x14ac:dyDescent="0.3">
      <c r="A448" s="2">
        <v>1848</v>
      </c>
      <c r="B448" s="1">
        <v>155</v>
      </c>
      <c r="C448" s="10">
        <v>45381</v>
      </c>
      <c r="D448" s="10">
        <v>45382</v>
      </c>
      <c r="E448" s="1">
        <v>1</v>
      </c>
      <c r="F448" s="1" t="s">
        <v>1034</v>
      </c>
      <c r="G448" s="1" t="s">
        <v>1035</v>
      </c>
      <c r="H448" s="1">
        <v>103</v>
      </c>
      <c r="I448" s="1" t="s">
        <v>1043</v>
      </c>
      <c r="J448" s="1">
        <f t="shared" si="12"/>
        <v>0</v>
      </c>
      <c r="K448" s="12" t="str">
        <f t="shared" si="13"/>
        <v/>
      </c>
    </row>
    <row r="449" spans="1:11" x14ac:dyDescent="0.3">
      <c r="A449" s="2">
        <v>1694</v>
      </c>
      <c r="B449" s="1">
        <v>155</v>
      </c>
      <c r="C449" s="10">
        <v>45590</v>
      </c>
      <c r="D449" s="10">
        <v>45595</v>
      </c>
      <c r="E449" s="1">
        <v>5</v>
      </c>
      <c r="F449" s="1" t="s">
        <v>1022</v>
      </c>
      <c r="G449" s="1" t="s">
        <v>1035</v>
      </c>
      <c r="H449" s="1">
        <v>100</v>
      </c>
      <c r="I449" s="1" t="s">
        <v>1044</v>
      </c>
      <c r="J449" s="1">
        <f t="shared" si="12"/>
        <v>0</v>
      </c>
      <c r="K449" s="12" t="str">
        <f t="shared" si="13"/>
        <v/>
      </c>
    </row>
    <row r="450" spans="1:11" x14ac:dyDescent="0.3">
      <c r="A450" s="2">
        <v>1284</v>
      </c>
      <c r="B450" s="1">
        <v>156</v>
      </c>
      <c r="C450" s="10">
        <v>44775</v>
      </c>
      <c r="D450" s="10">
        <v>44781</v>
      </c>
      <c r="E450" s="1">
        <v>6</v>
      </c>
      <c r="F450" s="1" t="s">
        <v>1030</v>
      </c>
      <c r="G450" s="1" t="s">
        <v>1038</v>
      </c>
      <c r="H450" s="1">
        <v>51</v>
      </c>
      <c r="I450" s="1" t="s">
        <v>1042</v>
      </c>
      <c r="J450" s="1">
        <f t="shared" ref="J450:J513" si="14">IF(AND(B451=B450,C451-D450&lt;=30),1,0)</f>
        <v>0</v>
      </c>
      <c r="K450" s="12" t="str">
        <f t="shared" ref="K450:K513" si="15">IF(J450=0,"",C451)</f>
        <v/>
      </c>
    </row>
    <row r="451" spans="1:11" x14ac:dyDescent="0.3">
      <c r="A451" s="2">
        <v>119</v>
      </c>
      <c r="B451" s="1">
        <v>156</v>
      </c>
      <c r="C451" s="10">
        <v>44970</v>
      </c>
      <c r="D451" s="10">
        <v>44973</v>
      </c>
      <c r="E451" s="1">
        <v>3</v>
      </c>
      <c r="F451" s="1" t="s">
        <v>1029</v>
      </c>
      <c r="G451" s="1" t="s">
        <v>1037</v>
      </c>
      <c r="H451" s="1">
        <v>172</v>
      </c>
      <c r="I451" s="1" t="s">
        <v>1043</v>
      </c>
      <c r="J451" s="1">
        <f t="shared" si="14"/>
        <v>0</v>
      </c>
      <c r="K451" s="12" t="str">
        <f t="shared" si="15"/>
        <v/>
      </c>
    </row>
    <row r="452" spans="1:11" x14ac:dyDescent="0.3">
      <c r="A452" s="2">
        <v>2584</v>
      </c>
      <c r="B452" s="1">
        <v>156</v>
      </c>
      <c r="C452" s="10">
        <v>45030</v>
      </c>
      <c r="D452" s="10">
        <v>45033</v>
      </c>
      <c r="E452" s="1">
        <v>3</v>
      </c>
      <c r="F452" s="1" t="s">
        <v>1029</v>
      </c>
      <c r="G452" s="1" t="s">
        <v>1037</v>
      </c>
      <c r="H452" s="1">
        <v>177</v>
      </c>
      <c r="I452" s="1" t="s">
        <v>1042</v>
      </c>
      <c r="J452" s="1">
        <f t="shared" si="14"/>
        <v>0</v>
      </c>
      <c r="K452" s="12" t="str">
        <f t="shared" si="15"/>
        <v/>
      </c>
    </row>
    <row r="453" spans="1:11" x14ac:dyDescent="0.3">
      <c r="A453" s="2">
        <v>2726</v>
      </c>
      <c r="B453" s="1">
        <v>156</v>
      </c>
      <c r="C453" s="10">
        <v>45536</v>
      </c>
      <c r="D453" s="10">
        <v>45541</v>
      </c>
      <c r="E453" s="1">
        <v>5</v>
      </c>
      <c r="F453" s="1" t="s">
        <v>1023</v>
      </c>
      <c r="G453" s="1" t="s">
        <v>1036</v>
      </c>
      <c r="H453" s="1">
        <v>197</v>
      </c>
      <c r="I453" s="1" t="s">
        <v>1042</v>
      </c>
      <c r="J453" s="1">
        <f t="shared" si="14"/>
        <v>0</v>
      </c>
      <c r="K453" s="12" t="str">
        <f t="shared" si="15"/>
        <v/>
      </c>
    </row>
    <row r="454" spans="1:11" x14ac:dyDescent="0.3">
      <c r="A454" s="2">
        <v>2955</v>
      </c>
      <c r="B454" s="1">
        <v>157</v>
      </c>
      <c r="C454" s="10">
        <v>45006</v>
      </c>
      <c r="D454" s="10">
        <v>45009</v>
      </c>
      <c r="E454" s="1">
        <v>3</v>
      </c>
      <c r="F454" s="1" t="s">
        <v>1032</v>
      </c>
      <c r="G454" s="1" t="s">
        <v>1039</v>
      </c>
      <c r="H454" s="1">
        <v>196</v>
      </c>
      <c r="I454" s="1" t="s">
        <v>1041</v>
      </c>
      <c r="J454" s="1">
        <f t="shared" si="14"/>
        <v>0</v>
      </c>
      <c r="K454" s="12" t="str">
        <f t="shared" si="15"/>
        <v/>
      </c>
    </row>
    <row r="455" spans="1:11" x14ac:dyDescent="0.3">
      <c r="A455" s="2">
        <v>1862</v>
      </c>
      <c r="B455" s="1">
        <v>157</v>
      </c>
      <c r="C455" s="10">
        <v>45043</v>
      </c>
      <c r="D455" s="10">
        <v>45056</v>
      </c>
      <c r="E455" s="1">
        <v>13</v>
      </c>
      <c r="F455" s="1" t="s">
        <v>1027</v>
      </c>
      <c r="G455" s="1" t="s">
        <v>1040</v>
      </c>
      <c r="H455" s="1">
        <v>59</v>
      </c>
      <c r="I455" s="1" t="s">
        <v>1042</v>
      </c>
      <c r="J455" s="1">
        <f t="shared" si="14"/>
        <v>0</v>
      </c>
      <c r="K455" s="12" t="str">
        <f t="shared" si="15"/>
        <v/>
      </c>
    </row>
    <row r="456" spans="1:11" x14ac:dyDescent="0.3">
      <c r="A456" s="2">
        <v>2356</v>
      </c>
      <c r="B456" s="1">
        <v>157</v>
      </c>
      <c r="C456" s="10">
        <v>45123</v>
      </c>
      <c r="D456" s="10">
        <v>45126</v>
      </c>
      <c r="E456" s="1">
        <v>3</v>
      </c>
      <c r="F456" s="1" t="s">
        <v>1026</v>
      </c>
      <c r="G456" s="1" t="s">
        <v>1039</v>
      </c>
      <c r="H456" s="1">
        <v>116</v>
      </c>
      <c r="I456" s="1" t="s">
        <v>1042</v>
      </c>
      <c r="J456" s="1">
        <f t="shared" si="14"/>
        <v>0</v>
      </c>
      <c r="K456" s="12" t="str">
        <f t="shared" si="15"/>
        <v/>
      </c>
    </row>
    <row r="457" spans="1:11" x14ac:dyDescent="0.3">
      <c r="A457" s="2">
        <v>958</v>
      </c>
      <c r="B457" s="1">
        <v>158</v>
      </c>
      <c r="C457" s="10">
        <v>45205</v>
      </c>
      <c r="D457" s="10">
        <v>45211</v>
      </c>
      <c r="E457" s="1">
        <v>6</v>
      </c>
      <c r="F457" s="1" t="s">
        <v>1027</v>
      </c>
      <c r="G457" s="1" t="s">
        <v>1040</v>
      </c>
      <c r="H457" s="1">
        <v>78</v>
      </c>
      <c r="I457" s="1" t="s">
        <v>1044</v>
      </c>
      <c r="J457" s="1">
        <f t="shared" si="14"/>
        <v>0</v>
      </c>
      <c r="K457" s="12" t="str">
        <f t="shared" si="15"/>
        <v/>
      </c>
    </row>
    <row r="458" spans="1:11" x14ac:dyDescent="0.3">
      <c r="A458" s="2">
        <v>1367</v>
      </c>
      <c r="B458" s="1">
        <v>159</v>
      </c>
      <c r="C458" s="10">
        <v>44631</v>
      </c>
      <c r="D458" s="10">
        <v>44638</v>
      </c>
      <c r="E458" s="1">
        <v>7</v>
      </c>
      <c r="F458" s="1" t="s">
        <v>1033</v>
      </c>
      <c r="G458" s="1" t="s">
        <v>1038</v>
      </c>
      <c r="H458" s="1">
        <v>139</v>
      </c>
      <c r="I458" s="1" t="s">
        <v>1041</v>
      </c>
      <c r="J458" s="1">
        <f t="shared" si="14"/>
        <v>0</v>
      </c>
      <c r="K458" s="12" t="str">
        <f t="shared" si="15"/>
        <v/>
      </c>
    </row>
    <row r="459" spans="1:11" x14ac:dyDescent="0.3">
      <c r="A459" s="2">
        <v>1004</v>
      </c>
      <c r="B459" s="1">
        <v>159</v>
      </c>
      <c r="C459" s="10">
        <v>44818</v>
      </c>
      <c r="D459" s="10">
        <v>44819</v>
      </c>
      <c r="E459" s="1">
        <v>1</v>
      </c>
      <c r="F459" s="1" t="s">
        <v>1032</v>
      </c>
      <c r="G459" s="1" t="s">
        <v>1039</v>
      </c>
      <c r="H459" s="1">
        <v>23</v>
      </c>
      <c r="I459" s="1" t="s">
        <v>1042</v>
      </c>
      <c r="J459" s="1">
        <f t="shared" si="14"/>
        <v>0</v>
      </c>
      <c r="K459" s="12" t="str">
        <f t="shared" si="15"/>
        <v/>
      </c>
    </row>
    <row r="460" spans="1:11" x14ac:dyDescent="0.3">
      <c r="A460" s="2">
        <v>2471</v>
      </c>
      <c r="B460" s="1">
        <v>160</v>
      </c>
      <c r="C460" s="10">
        <v>45652</v>
      </c>
      <c r="D460" s="10">
        <v>45655</v>
      </c>
      <c r="E460" s="1">
        <v>3</v>
      </c>
      <c r="F460" s="1" t="s">
        <v>1032</v>
      </c>
      <c r="G460" s="1" t="s">
        <v>1039</v>
      </c>
      <c r="H460" s="1">
        <v>22</v>
      </c>
      <c r="I460" s="1" t="s">
        <v>1042</v>
      </c>
      <c r="J460" s="1">
        <f t="shared" si="14"/>
        <v>0</v>
      </c>
      <c r="K460" s="12" t="str">
        <f t="shared" si="15"/>
        <v/>
      </c>
    </row>
    <row r="461" spans="1:11" x14ac:dyDescent="0.3">
      <c r="A461" s="2">
        <v>1711</v>
      </c>
      <c r="B461" s="1">
        <v>161</v>
      </c>
      <c r="C461" s="10">
        <v>45133</v>
      </c>
      <c r="D461" s="10">
        <v>45137</v>
      </c>
      <c r="E461" s="1">
        <v>4</v>
      </c>
      <c r="F461" s="1" t="s">
        <v>1023</v>
      </c>
      <c r="G461" s="1" t="s">
        <v>1036</v>
      </c>
      <c r="H461" s="1">
        <v>138</v>
      </c>
      <c r="I461" s="1" t="s">
        <v>1041</v>
      </c>
      <c r="J461" s="1">
        <f t="shared" si="14"/>
        <v>1</v>
      </c>
      <c r="K461" s="12">
        <f t="shared" si="15"/>
        <v>45155</v>
      </c>
    </row>
    <row r="462" spans="1:11" x14ac:dyDescent="0.3">
      <c r="A462" s="2">
        <v>986</v>
      </c>
      <c r="B462" s="1">
        <v>161</v>
      </c>
      <c r="C462" s="10">
        <v>45155</v>
      </c>
      <c r="D462" s="10">
        <v>45159</v>
      </c>
      <c r="E462" s="1">
        <v>4</v>
      </c>
      <c r="F462" s="1" t="s">
        <v>1031</v>
      </c>
      <c r="G462" s="1" t="s">
        <v>1036</v>
      </c>
      <c r="H462" s="1">
        <v>180</v>
      </c>
      <c r="I462" s="1" t="s">
        <v>1041</v>
      </c>
      <c r="J462" s="1">
        <f t="shared" si="14"/>
        <v>0</v>
      </c>
      <c r="K462" s="12" t="str">
        <f t="shared" si="15"/>
        <v/>
      </c>
    </row>
    <row r="463" spans="1:11" x14ac:dyDescent="0.3">
      <c r="A463" s="2">
        <v>71</v>
      </c>
      <c r="B463" s="1">
        <v>162</v>
      </c>
      <c r="C463" s="10">
        <v>45505</v>
      </c>
      <c r="D463" s="10">
        <v>45511</v>
      </c>
      <c r="E463" s="1">
        <v>6</v>
      </c>
      <c r="F463" s="1" t="s">
        <v>1023</v>
      </c>
      <c r="G463" s="1" t="s">
        <v>1036</v>
      </c>
      <c r="H463" s="1">
        <v>71</v>
      </c>
      <c r="I463" s="1" t="s">
        <v>1043</v>
      </c>
      <c r="J463" s="1">
        <f t="shared" si="14"/>
        <v>0</v>
      </c>
      <c r="K463" s="12" t="str">
        <f t="shared" si="15"/>
        <v/>
      </c>
    </row>
    <row r="464" spans="1:11" x14ac:dyDescent="0.3">
      <c r="A464" s="2">
        <v>1087</v>
      </c>
      <c r="B464" s="1">
        <v>163</v>
      </c>
      <c r="C464" s="10">
        <v>45261</v>
      </c>
      <c r="D464" s="10">
        <v>45275</v>
      </c>
      <c r="E464" s="1">
        <v>14</v>
      </c>
      <c r="F464" s="1" t="s">
        <v>1028</v>
      </c>
      <c r="G464" s="1" t="s">
        <v>1040</v>
      </c>
      <c r="H464" s="1">
        <v>32</v>
      </c>
      <c r="I464" s="1" t="s">
        <v>1041</v>
      </c>
      <c r="J464" s="1">
        <f t="shared" si="14"/>
        <v>1</v>
      </c>
      <c r="K464" s="12">
        <f t="shared" si="15"/>
        <v>45277</v>
      </c>
    </row>
    <row r="465" spans="1:11" x14ac:dyDescent="0.3">
      <c r="A465" s="2">
        <v>1707</v>
      </c>
      <c r="B465" s="1">
        <v>163</v>
      </c>
      <c r="C465" s="10">
        <v>45277</v>
      </c>
      <c r="D465" s="10">
        <v>45283</v>
      </c>
      <c r="E465" s="1">
        <v>6</v>
      </c>
      <c r="F465" s="1" t="s">
        <v>1025</v>
      </c>
      <c r="G465" s="1" t="s">
        <v>1038</v>
      </c>
      <c r="H465" s="1">
        <v>154</v>
      </c>
      <c r="I465" s="1" t="s">
        <v>1043</v>
      </c>
      <c r="J465" s="1">
        <f t="shared" si="14"/>
        <v>0</v>
      </c>
      <c r="K465" s="12" t="str">
        <f t="shared" si="15"/>
        <v/>
      </c>
    </row>
    <row r="466" spans="1:11" x14ac:dyDescent="0.3">
      <c r="A466" s="2">
        <v>2357</v>
      </c>
      <c r="B466" s="1">
        <v>163</v>
      </c>
      <c r="C466" s="10">
        <v>45317</v>
      </c>
      <c r="D466" s="10">
        <v>45320</v>
      </c>
      <c r="E466" s="1">
        <v>3</v>
      </c>
      <c r="F466" s="1" t="s">
        <v>1026</v>
      </c>
      <c r="G466" s="1" t="s">
        <v>1039</v>
      </c>
      <c r="H466" s="1">
        <v>124</v>
      </c>
      <c r="I466" s="1" t="s">
        <v>1043</v>
      </c>
      <c r="J466" s="1">
        <f t="shared" si="14"/>
        <v>0</v>
      </c>
      <c r="K466" s="12" t="str">
        <f t="shared" si="15"/>
        <v/>
      </c>
    </row>
    <row r="467" spans="1:11" x14ac:dyDescent="0.3">
      <c r="A467" s="2">
        <v>245</v>
      </c>
      <c r="B467" s="1">
        <v>164</v>
      </c>
      <c r="C467" s="10">
        <v>44563</v>
      </c>
      <c r="D467" s="10">
        <v>44565</v>
      </c>
      <c r="E467" s="1">
        <v>2</v>
      </c>
      <c r="F467" s="1" t="s">
        <v>1034</v>
      </c>
      <c r="G467" s="1" t="s">
        <v>1035</v>
      </c>
      <c r="H467" s="1">
        <v>170</v>
      </c>
      <c r="I467" s="1" t="s">
        <v>1041</v>
      </c>
      <c r="J467" s="1">
        <f t="shared" si="14"/>
        <v>0</v>
      </c>
      <c r="K467" s="12" t="str">
        <f t="shared" si="15"/>
        <v/>
      </c>
    </row>
    <row r="468" spans="1:11" x14ac:dyDescent="0.3">
      <c r="A468" s="2">
        <v>1060</v>
      </c>
      <c r="B468" s="1">
        <v>165</v>
      </c>
      <c r="C468" s="10">
        <v>44796</v>
      </c>
      <c r="D468" s="10">
        <v>44797</v>
      </c>
      <c r="E468" s="1">
        <v>1</v>
      </c>
      <c r="F468" s="1" t="s">
        <v>1032</v>
      </c>
      <c r="G468" s="1" t="s">
        <v>1039</v>
      </c>
      <c r="H468" s="1">
        <v>27</v>
      </c>
      <c r="I468" s="1" t="s">
        <v>1043</v>
      </c>
      <c r="J468" s="1">
        <f t="shared" si="14"/>
        <v>0</v>
      </c>
      <c r="K468" s="12" t="str">
        <f t="shared" si="15"/>
        <v/>
      </c>
    </row>
    <row r="469" spans="1:11" x14ac:dyDescent="0.3">
      <c r="A469" s="2">
        <v>664</v>
      </c>
      <c r="B469" s="1">
        <v>165</v>
      </c>
      <c r="C469" s="10">
        <v>45484</v>
      </c>
      <c r="D469" s="10">
        <v>45492</v>
      </c>
      <c r="E469" s="1">
        <v>8</v>
      </c>
      <c r="F469" s="1" t="s">
        <v>1034</v>
      </c>
      <c r="G469" s="1" t="s">
        <v>1035</v>
      </c>
      <c r="H469" s="1">
        <v>31</v>
      </c>
      <c r="I469" s="1" t="s">
        <v>1044</v>
      </c>
      <c r="J469" s="1">
        <f t="shared" si="14"/>
        <v>0</v>
      </c>
      <c r="K469" s="12" t="str">
        <f t="shared" si="15"/>
        <v/>
      </c>
    </row>
    <row r="470" spans="1:11" x14ac:dyDescent="0.3">
      <c r="A470" s="2">
        <v>2661</v>
      </c>
      <c r="B470" s="1">
        <v>166</v>
      </c>
      <c r="C470" s="10">
        <v>44779</v>
      </c>
      <c r="D470" s="10">
        <v>44784</v>
      </c>
      <c r="E470" s="1">
        <v>5</v>
      </c>
      <c r="F470" s="1" t="s">
        <v>1027</v>
      </c>
      <c r="G470" s="1" t="s">
        <v>1040</v>
      </c>
      <c r="H470" s="1">
        <v>81</v>
      </c>
      <c r="I470" s="1" t="s">
        <v>1041</v>
      </c>
      <c r="J470" s="1">
        <f t="shared" si="14"/>
        <v>0</v>
      </c>
      <c r="K470" s="12" t="str">
        <f t="shared" si="15"/>
        <v/>
      </c>
    </row>
    <row r="471" spans="1:11" x14ac:dyDescent="0.3">
      <c r="A471" s="2">
        <v>2285</v>
      </c>
      <c r="B471" s="1">
        <v>166</v>
      </c>
      <c r="C471" s="10">
        <v>45173</v>
      </c>
      <c r="D471" s="10">
        <v>45178</v>
      </c>
      <c r="E471" s="1">
        <v>5</v>
      </c>
      <c r="F471" s="1" t="s">
        <v>1022</v>
      </c>
      <c r="G471" s="1" t="s">
        <v>1035</v>
      </c>
      <c r="H471" s="1">
        <v>61</v>
      </c>
      <c r="I471" s="1" t="s">
        <v>1041</v>
      </c>
      <c r="J471" s="1">
        <f t="shared" si="14"/>
        <v>0</v>
      </c>
      <c r="K471" s="12" t="str">
        <f t="shared" si="15"/>
        <v/>
      </c>
    </row>
    <row r="472" spans="1:11" x14ac:dyDescent="0.3">
      <c r="A472" s="2">
        <v>1137</v>
      </c>
      <c r="B472" s="1">
        <v>166</v>
      </c>
      <c r="C472" s="10">
        <v>45307</v>
      </c>
      <c r="D472" s="10">
        <v>45316</v>
      </c>
      <c r="E472" s="1">
        <v>9</v>
      </c>
      <c r="F472" s="1" t="s">
        <v>1028</v>
      </c>
      <c r="G472" s="1" t="s">
        <v>1040</v>
      </c>
      <c r="H472" s="1">
        <v>73</v>
      </c>
      <c r="I472" s="1" t="s">
        <v>1043</v>
      </c>
      <c r="J472" s="1">
        <f t="shared" si="14"/>
        <v>1</v>
      </c>
      <c r="K472" s="12">
        <f t="shared" si="15"/>
        <v>45325</v>
      </c>
    </row>
    <row r="473" spans="1:11" x14ac:dyDescent="0.3">
      <c r="A473" s="2">
        <v>1840</v>
      </c>
      <c r="B473" s="1">
        <v>166</v>
      </c>
      <c r="C473" s="10">
        <v>45325</v>
      </c>
      <c r="D473" s="10">
        <v>45331</v>
      </c>
      <c r="E473" s="1">
        <v>6</v>
      </c>
      <c r="F473" s="1" t="s">
        <v>1034</v>
      </c>
      <c r="G473" s="1" t="s">
        <v>1035</v>
      </c>
      <c r="H473" s="1">
        <v>169</v>
      </c>
      <c r="I473" s="1" t="s">
        <v>1043</v>
      </c>
      <c r="J473" s="1">
        <f t="shared" si="14"/>
        <v>0</v>
      </c>
      <c r="K473" s="12" t="str">
        <f t="shared" si="15"/>
        <v/>
      </c>
    </row>
    <row r="474" spans="1:11" x14ac:dyDescent="0.3">
      <c r="A474" s="2">
        <v>2632</v>
      </c>
      <c r="B474" s="1">
        <v>167</v>
      </c>
      <c r="C474" s="10">
        <v>44612</v>
      </c>
      <c r="D474" s="10">
        <v>44619</v>
      </c>
      <c r="E474" s="1">
        <v>7</v>
      </c>
      <c r="F474" s="1" t="s">
        <v>1028</v>
      </c>
      <c r="G474" s="1" t="s">
        <v>1040</v>
      </c>
      <c r="H474" s="1">
        <v>178</v>
      </c>
      <c r="I474" s="1" t="s">
        <v>1043</v>
      </c>
      <c r="J474" s="1">
        <f t="shared" si="14"/>
        <v>0</v>
      </c>
      <c r="K474" s="12" t="str">
        <f t="shared" si="15"/>
        <v/>
      </c>
    </row>
    <row r="475" spans="1:11" x14ac:dyDescent="0.3">
      <c r="A475" s="2">
        <v>2081</v>
      </c>
      <c r="B475" s="1">
        <v>167</v>
      </c>
      <c r="C475" s="10">
        <v>45296</v>
      </c>
      <c r="D475" s="10">
        <v>45305</v>
      </c>
      <c r="E475" s="1">
        <v>9</v>
      </c>
      <c r="F475" s="1" t="s">
        <v>1034</v>
      </c>
      <c r="G475" s="1" t="s">
        <v>1035</v>
      </c>
      <c r="H475" s="1">
        <v>134</v>
      </c>
      <c r="I475" s="1" t="s">
        <v>1041</v>
      </c>
      <c r="J475" s="1">
        <f t="shared" si="14"/>
        <v>0</v>
      </c>
      <c r="K475" s="12" t="str">
        <f t="shared" si="15"/>
        <v/>
      </c>
    </row>
    <row r="476" spans="1:11" x14ac:dyDescent="0.3">
      <c r="A476" s="2">
        <v>2752</v>
      </c>
      <c r="B476" s="1">
        <v>168</v>
      </c>
      <c r="C476" s="10">
        <v>44961</v>
      </c>
      <c r="D476" s="10">
        <v>44968</v>
      </c>
      <c r="E476" s="1">
        <v>7</v>
      </c>
      <c r="F476" s="1" t="s">
        <v>1025</v>
      </c>
      <c r="G476" s="1" t="s">
        <v>1038</v>
      </c>
      <c r="H476" s="1">
        <v>93</v>
      </c>
      <c r="I476" s="1" t="s">
        <v>1041</v>
      </c>
      <c r="J476" s="1">
        <f t="shared" si="14"/>
        <v>0</v>
      </c>
      <c r="K476" s="12" t="str">
        <f t="shared" si="15"/>
        <v/>
      </c>
    </row>
    <row r="477" spans="1:11" x14ac:dyDescent="0.3">
      <c r="A477" s="2">
        <v>2850</v>
      </c>
      <c r="B477" s="1">
        <v>168</v>
      </c>
      <c r="C477" s="10">
        <v>45205</v>
      </c>
      <c r="D477" s="10">
        <v>45208</v>
      </c>
      <c r="E477" s="1">
        <v>3</v>
      </c>
      <c r="F477" s="1" t="s">
        <v>1029</v>
      </c>
      <c r="G477" s="1" t="s">
        <v>1037</v>
      </c>
      <c r="H477" s="1">
        <v>173</v>
      </c>
      <c r="I477" s="1" t="s">
        <v>1042</v>
      </c>
      <c r="J477" s="1">
        <f t="shared" si="14"/>
        <v>0</v>
      </c>
      <c r="K477" s="12" t="str">
        <f t="shared" si="15"/>
        <v/>
      </c>
    </row>
    <row r="478" spans="1:11" x14ac:dyDescent="0.3">
      <c r="A478" s="2">
        <v>2570</v>
      </c>
      <c r="B478" s="1">
        <v>168</v>
      </c>
      <c r="C478" s="10">
        <v>45360</v>
      </c>
      <c r="D478" s="10">
        <v>45364</v>
      </c>
      <c r="E478" s="1">
        <v>4</v>
      </c>
      <c r="F478" s="1" t="s">
        <v>1034</v>
      </c>
      <c r="G478" s="1" t="s">
        <v>1035</v>
      </c>
      <c r="H478" s="1">
        <v>127</v>
      </c>
      <c r="I478" s="1" t="s">
        <v>1042</v>
      </c>
      <c r="J478" s="1">
        <f t="shared" si="14"/>
        <v>0</v>
      </c>
      <c r="K478" s="12" t="str">
        <f t="shared" si="15"/>
        <v/>
      </c>
    </row>
    <row r="479" spans="1:11" x14ac:dyDescent="0.3">
      <c r="A479" s="2">
        <v>1478</v>
      </c>
      <c r="B479" s="1">
        <v>168</v>
      </c>
      <c r="C479" s="10">
        <v>45646</v>
      </c>
      <c r="D479" s="10">
        <v>45647</v>
      </c>
      <c r="E479" s="1">
        <v>1</v>
      </c>
      <c r="F479" s="1" t="s">
        <v>1032</v>
      </c>
      <c r="G479" s="1" t="s">
        <v>1039</v>
      </c>
      <c r="H479" s="1">
        <v>85</v>
      </c>
      <c r="I479" s="1" t="s">
        <v>1044</v>
      </c>
      <c r="J479" s="1">
        <f t="shared" si="14"/>
        <v>0</v>
      </c>
      <c r="K479" s="12" t="str">
        <f t="shared" si="15"/>
        <v/>
      </c>
    </row>
    <row r="480" spans="1:11" x14ac:dyDescent="0.3">
      <c r="A480" s="2">
        <v>2280</v>
      </c>
      <c r="B480" s="1">
        <v>169</v>
      </c>
      <c r="C480" s="10">
        <v>44670</v>
      </c>
      <c r="D480" s="10">
        <v>44672</v>
      </c>
      <c r="E480" s="1">
        <v>2</v>
      </c>
      <c r="F480" s="1" t="s">
        <v>1026</v>
      </c>
      <c r="G480" s="1" t="s">
        <v>1039</v>
      </c>
      <c r="H480" s="1">
        <v>190</v>
      </c>
      <c r="I480" s="1" t="s">
        <v>1043</v>
      </c>
      <c r="J480" s="1">
        <f t="shared" si="14"/>
        <v>0</v>
      </c>
      <c r="K480" s="12" t="str">
        <f t="shared" si="15"/>
        <v/>
      </c>
    </row>
    <row r="481" spans="1:11" x14ac:dyDescent="0.3">
      <c r="A481" s="2">
        <v>1075</v>
      </c>
      <c r="B481" s="1">
        <v>169</v>
      </c>
      <c r="C481" s="10">
        <v>44986</v>
      </c>
      <c r="D481" s="10">
        <v>44989</v>
      </c>
      <c r="E481" s="1">
        <v>3</v>
      </c>
      <c r="F481" s="1" t="s">
        <v>1032</v>
      </c>
      <c r="G481" s="1" t="s">
        <v>1039</v>
      </c>
      <c r="H481" s="1">
        <v>71</v>
      </c>
      <c r="I481" s="1" t="s">
        <v>1044</v>
      </c>
      <c r="J481" s="1">
        <f t="shared" si="14"/>
        <v>1</v>
      </c>
      <c r="K481" s="12">
        <f t="shared" si="15"/>
        <v>44987</v>
      </c>
    </row>
    <row r="482" spans="1:11" x14ac:dyDescent="0.3">
      <c r="A482" s="2">
        <v>2585</v>
      </c>
      <c r="B482" s="1">
        <v>169</v>
      </c>
      <c r="C482" s="10">
        <v>44987</v>
      </c>
      <c r="D482" s="10">
        <v>45004</v>
      </c>
      <c r="E482" s="1">
        <v>17</v>
      </c>
      <c r="F482" s="1" t="s">
        <v>1027</v>
      </c>
      <c r="G482" s="1" t="s">
        <v>1040</v>
      </c>
      <c r="H482" s="1">
        <v>99</v>
      </c>
      <c r="I482" s="1" t="s">
        <v>1041</v>
      </c>
      <c r="J482" s="1">
        <f t="shared" si="14"/>
        <v>1</v>
      </c>
      <c r="K482" s="12">
        <f t="shared" si="15"/>
        <v>45031</v>
      </c>
    </row>
    <row r="483" spans="1:11" x14ac:dyDescent="0.3">
      <c r="A483" s="2">
        <v>721</v>
      </c>
      <c r="B483" s="1">
        <v>169</v>
      </c>
      <c r="C483" s="10">
        <v>45031</v>
      </c>
      <c r="D483" s="10">
        <v>45039</v>
      </c>
      <c r="E483" s="1">
        <v>8</v>
      </c>
      <c r="F483" s="1" t="s">
        <v>1023</v>
      </c>
      <c r="G483" s="1" t="s">
        <v>1036</v>
      </c>
      <c r="H483" s="1">
        <v>21</v>
      </c>
      <c r="I483" s="1" t="s">
        <v>1043</v>
      </c>
      <c r="J483" s="1">
        <f t="shared" si="14"/>
        <v>0</v>
      </c>
      <c r="K483" s="12" t="str">
        <f t="shared" si="15"/>
        <v/>
      </c>
    </row>
    <row r="484" spans="1:11" x14ac:dyDescent="0.3">
      <c r="A484" s="2">
        <v>704</v>
      </c>
      <c r="B484" s="1">
        <v>170</v>
      </c>
      <c r="C484" s="10">
        <v>44755</v>
      </c>
      <c r="D484" s="10">
        <v>44767</v>
      </c>
      <c r="E484" s="1">
        <v>12</v>
      </c>
      <c r="F484" s="1" t="s">
        <v>1028</v>
      </c>
      <c r="G484" s="1" t="s">
        <v>1040</v>
      </c>
      <c r="H484" s="1">
        <v>37</v>
      </c>
      <c r="I484" s="1" t="s">
        <v>1041</v>
      </c>
      <c r="J484" s="1">
        <f t="shared" si="14"/>
        <v>0</v>
      </c>
      <c r="K484" s="12" t="str">
        <f t="shared" si="15"/>
        <v/>
      </c>
    </row>
    <row r="485" spans="1:11" x14ac:dyDescent="0.3">
      <c r="A485" s="2">
        <v>757</v>
      </c>
      <c r="B485" s="1">
        <v>170</v>
      </c>
      <c r="C485" s="10">
        <v>44893</v>
      </c>
      <c r="D485" s="10">
        <v>44896</v>
      </c>
      <c r="E485" s="1">
        <v>3</v>
      </c>
      <c r="F485" s="1" t="s">
        <v>1029</v>
      </c>
      <c r="G485" s="1" t="s">
        <v>1037</v>
      </c>
      <c r="H485" s="1">
        <v>40</v>
      </c>
      <c r="I485" s="1" t="s">
        <v>1044</v>
      </c>
      <c r="J485" s="1">
        <f t="shared" si="14"/>
        <v>0</v>
      </c>
      <c r="K485" s="12" t="str">
        <f t="shared" si="15"/>
        <v/>
      </c>
    </row>
    <row r="486" spans="1:11" x14ac:dyDescent="0.3">
      <c r="A486" s="2">
        <v>2297</v>
      </c>
      <c r="B486" s="1">
        <v>171</v>
      </c>
      <c r="C486" s="10">
        <v>45100</v>
      </c>
      <c r="D486" s="10">
        <v>45108</v>
      </c>
      <c r="E486" s="1">
        <v>8</v>
      </c>
      <c r="F486" s="1" t="s">
        <v>1022</v>
      </c>
      <c r="G486" s="1" t="s">
        <v>1035</v>
      </c>
      <c r="H486" s="1">
        <v>114</v>
      </c>
      <c r="I486" s="1" t="s">
        <v>1041</v>
      </c>
      <c r="J486" s="1">
        <f t="shared" si="14"/>
        <v>0</v>
      </c>
      <c r="K486" s="12" t="str">
        <f t="shared" si="15"/>
        <v/>
      </c>
    </row>
    <row r="487" spans="1:11" x14ac:dyDescent="0.3">
      <c r="A487" s="2">
        <v>1360</v>
      </c>
      <c r="B487" s="1">
        <v>171</v>
      </c>
      <c r="C487" s="10">
        <v>45383</v>
      </c>
      <c r="D487" s="10">
        <v>45393</v>
      </c>
      <c r="E487" s="1">
        <v>10</v>
      </c>
      <c r="F487" s="1" t="s">
        <v>1022</v>
      </c>
      <c r="G487" s="1" t="s">
        <v>1035</v>
      </c>
      <c r="H487" s="1">
        <v>122</v>
      </c>
      <c r="I487" s="1" t="s">
        <v>1042</v>
      </c>
      <c r="J487" s="1">
        <f t="shared" si="14"/>
        <v>0</v>
      </c>
      <c r="K487" s="12" t="str">
        <f t="shared" si="15"/>
        <v/>
      </c>
    </row>
    <row r="488" spans="1:11" x14ac:dyDescent="0.3">
      <c r="A488" s="2">
        <v>2365</v>
      </c>
      <c r="B488" s="1">
        <v>171</v>
      </c>
      <c r="C488" s="10">
        <v>45587</v>
      </c>
      <c r="D488" s="10">
        <v>45590</v>
      </c>
      <c r="E488" s="1">
        <v>3</v>
      </c>
      <c r="F488" s="1" t="s">
        <v>1032</v>
      </c>
      <c r="G488" s="1" t="s">
        <v>1039</v>
      </c>
      <c r="H488" s="1">
        <v>10</v>
      </c>
      <c r="I488" s="1" t="s">
        <v>1041</v>
      </c>
      <c r="J488" s="1">
        <f t="shared" si="14"/>
        <v>1</v>
      </c>
      <c r="K488" s="12">
        <f t="shared" si="15"/>
        <v>45589</v>
      </c>
    </row>
    <row r="489" spans="1:11" x14ac:dyDescent="0.3">
      <c r="A489" s="2">
        <v>33</v>
      </c>
      <c r="B489" s="1">
        <v>171</v>
      </c>
      <c r="C489" s="10">
        <v>45589</v>
      </c>
      <c r="D489" s="10">
        <v>45594</v>
      </c>
      <c r="E489" s="1">
        <v>5</v>
      </c>
      <c r="F489" s="1" t="s">
        <v>1033</v>
      </c>
      <c r="G489" s="1" t="s">
        <v>1038</v>
      </c>
      <c r="H489" s="1">
        <v>120</v>
      </c>
      <c r="I489" s="1" t="s">
        <v>1044</v>
      </c>
      <c r="J489" s="1">
        <f t="shared" si="14"/>
        <v>0</v>
      </c>
      <c r="K489" s="12" t="str">
        <f t="shared" si="15"/>
        <v/>
      </c>
    </row>
    <row r="490" spans="1:11" x14ac:dyDescent="0.3">
      <c r="A490" s="2">
        <v>648</v>
      </c>
      <c r="B490" s="1">
        <v>172</v>
      </c>
      <c r="C490" s="10">
        <v>44723</v>
      </c>
      <c r="D490" s="10">
        <v>44731</v>
      </c>
      <c r="E490" s="1">
        <v>8</v>
      </c>
      <c r="F490" s="1" t="s">
        <v>1034</v>
      </c>
      <c r="G490" s="1" t="s">
        <v>1035</v>
      </c>
      <c r="H490" s="1">
        <v>194</v>
      </c>
      <c r="I490" s="1" t="s">
        <v>1042</v>
      </c>
      <c r="J490" s="1">
        <f t="shared" si="14"/>
        <v>0</v>
      </c>
      <c r="K490" s="12" t="str">
        <f t="shared" si="15"/>
        <v/>
      </c>
    </row>
    <row r="491" spans="1:11" x14ac:dyDescent="0.3">
      <c r="A491" s="2">
        <v>1864</v>
      </c>
      <c r="B491" s="1">
        <v>172</v>
      </c>
      <c r="C491" s="10">
        <v>45000</v>
      </c>
      <c r="D491" s="10">
        <v>45002</v>
      </c>
      <c r="E491" s="1">
        <v>2</v>
      </c>
      <c r="F491" s="1" t="s">
        <v>1029</v>
      </c>
      <c r="G491" s="1" t="s">
        <v>1037</v>
      </c>
      <c r="H491" s="1">
        <v>101</v>
      </c>
      <c r="I491" s="1" t="s">
        <v>1044</v>
      </c>
      <c r="J491" s="1">
        <f t="shared" si="14"/>
        <v>0</v>
      </c>
      <c r="K491" s="12" t="str">
        <f t="shared" si="15"/>
        <v/>
      </c>
    </row>
    <row r="492" spans="1:11" x14ac:dyDescent="0.3">
      <c r="A492" s="2">
        <v>513</v>
      </c>
      <c r="B492" s="1">
        <v>172</v>
      </c>
      <c r="C492" s="10">
        <v>45268</v>
      </c>
      <c r="D492" s="10">
        <v>45269</v>
      </c>
      <c r="E492" s="1">
        <v>1</v>
      </c>
      <c r="F492" s="1" t="s">
        <v>1032</v>
      </c>
      <c r="G492" s="1" t="s">
        <v>1039</v>
      </c>
      <c r="H492" s="1">
        <v>81</v>
      </c>
      <c r="I492" s="1" t="s">
        <v>1042</v>
      </c>
      <c r="J492" s="1">
        <f t="shared" si="14"/>
        <v>0</v>
      </c>
      <c r="K492" s="12" t="str">
        <f t="shared" si="15"/>
        <v/>
      </c>
    </row>
    <row r="493" spans="1:11" x14ac:dyDescent="0.3">
      <c r="A493" s="2">
        <v>2040</v>
      </c>
      <c r="B493" s="1">
        <v>172</v>
      </c>
      <c r="C493" s="10">
        <v>45500</v>
      </c>
      <c r="D493" s="10">
        <v>45505</v>
      </c>
      <c r="E493" s="1">
        <v>5</v>
      </c>
      <c r="F493" s="1" t="s">
        <v>1033</v>
      </c>
      <c r="G493" s="1" t="s">
        <v>1038</v>
      </c>
      <c r="H493" s="1">
        <v>52</v>
      </c>
      <c r="I493" s="1" t="s">
        <v>1043</v>
      </c>
      <c r="J493" s="1">
        <f t="shared" si="14"/>
        <v>0</v>
      </c>
      <c r="K493" s="12" t="str">
        <f t="shared" si="15"/>
        <v/>
      </c>
    </row>
    <row r="494" spans="1:11" x14ac:dyDescent="0.3">
      <c r="A494" s="2">
        <v>2816</v>
      </c>
      <c r="B494" s="1">
        <v>173</v>
      </c>
      <c r="C494" s="10">
        <v>44778</v>
      </c>
      <c r="D494" s="10">
        <v>44785</v>
      </c>
      <c r="E494" s="1">
        <v>7</v>
      </c>
      <c r="F494" s="1" t="s">
        <v>1028</v>
      </c>
      <c r="G494" s="1" t="s">
        <v>1040</v>
      </c>
      <c r="H494" s="1">
        <v>10</v>
      </c>
      <c r="I494" s="1" t="s">
        <v>1041</v>
      </c>
      <c r="J494" s="1">
        <f t="shared" si="14"/>
        <v>0</v>
      </c>
      <c r="K494" s="12" t="str">
        <f t="shared" si="15"/>
        <v/>
      </c>
    </row>
    <row r="495" spans="1:11" x14ac:dyDescent="0.3">
      <c r="A495" s="2">
        <v>2355</v>
      </c>
      <c r="B495" s="1">
        <v>173</v>
      </c>
      <c r="C495" s="10">
        <v>44889</v>
      </c>
      <c r="D495" s="10">
        <v>44896</v>
      </c>
      <c r="E495" s="1">
        <v>7</v>
      </c>
      <c r="F495" s="1" t="s">
        <v>1023</v>
      </c>
      <c r="G495" s="1" t="s">
        <v>1036</v>
      </c>
      <c r="H495" s="1">
        <v>93</v>
      </c>
      <c r="I495" s="1" t="s">
        <v>1042</v>
      </c>
      <c r="J495" s="1">
        <f t="shared" si="14"/>
        <v>1</v>
      </c>
      <c r="K495" s="12">
        <f t="shared" si="15"/>
        <v>44895</v>
      </c>
    </row>
    <row r="496" spans="1:11" x14ac:dyDescent="0.3">
      <c r="A496" s="2">
        <v>2798</v>
      </c>
      <c r="B496" s="1">
        <v>173</v>
      </c>
      <c r="C496" s="10">
        <v>44895</v>
      </c>
      <c r="D496" s="10">
        <v>44903</v>
      </c>
      <c r="E496" s="1">
        <v>8</v>
      </c>
      <c r="F496" s="1" t="s">
        <v>1031</v>
      </c>
      <c r="G496" s="1" t="s">
        <v>1036</v>
      </c>
      <c r="H496" s="1">
        <v>196</v>
      </c>
      <c r="I496" s="1" t="s">
        <v>1041</v>
      </c>
      <c r="J496" s="1">
        <f t="shared" si="14"/>
        <v>0</v>
      </c>
      <c r="K496" s="12" t="str">
        <f t="shared" si="15"/>
        <v/>
      </c>
    </row>
    <row r="497" spans="1:11" x14ac:dyDescent="0.3">
      <c r="A497" s="2">
        <v>2699</v>
      </c>
      <c r="B497" s="1">
        <v>173</v>
      </c>
      <c r="C497" s="10">
        <v>45023</v>
      </c>
      <c r="D497" s="10">
        <v>45026</v>
      </c>
      <c r="E497" s="1">
        <v>3</v>
      </c>
      <c r="F497" s="1" t="s">
        <v>1022</v>
      </c>
      <c r="G497" s="1" t="s">
        <v>1035</v>
      </c>
      <c r="H497" s="1">
        <v>146</v>
      </c>
      <c r="I497" s="1" t="s">
        <v>1041</v>
      </c>
      <c r="J497" s="1">
        <f t="shared" si="14"/>
        <v>1</v>
      </c>
      <c r="K497" s="12">
        <f t="shared" si="15"/>
        <v>45037</v>
      </c>
    </row>
    <row r="498" spans="1:11" x14ac:dyDescent="0.3">
      <c r="A498" s="2">
        <v>1704</v>
      </c>
      <c r="B498" s="1">
        <v>173</v>
      </c>
      <c r="C498" s="10">
        <v>45037</v>
      </c>
      <c r="D498" s="10">
        <v>45043</v>
      </c>
      <c r="E498" s="1">
        <v>6</v>
      </c>
      <c r="F498" s="1" t="s">
        <v>1025</v>
      </c>
      <c r="G498" s="1" t="s">
        <v>1038</v>
      </c>
      <c r="H498" s="1">
        <v>54</v>
      </c>
      <c r="I498" s="1" t="s">
        <v>1044</v>
      </c>
      <c r="J498" s="1">
        <f t="shared" si="14"/>
        <v>0</v>
      </c>
      <c r="K498" s="12" t="str">
        <f t="shared" si="15"/>
        <v/>
      </c>
    </row>
    <row r="499" spans="1:11" x14ac:dyDescent="0.3">
      <c r="A499" s="2">
        <v>1896</v>
      </c>
      <c r="B499" s="1">
        <v>173</v>
      </c>
      <c r="C499" s="10">
        <v>45231</v>
      </c>
      <c r="D499" s="10">
        <v>45235</v>
      </c>
      <c r="E499" s="1">
        <v>4</v>
      </c>
      <c r="F499" s="1" t="s">
        <v>1023</v>
      </c>
      <c r="G499" s="1" t="s">
        <v>1036</v>
      </c>
      <c r="H499" s="1">
        <v>79</v>
      </c>
      <c r="I499" s="1" t="s">
        <v>1043</v>
      </c>
      <c r="J499" s="1">
        <f t="shared" si="14"/>
        <v>0</v>
      </c>
      <c r="K499" s="12" t="str">
        <f t="shared" si="15"/>
        <v/>
      </c>
    </row>
    <row r="500" spans="1:11" x14ac:dyDescent="0.3">
      <c r="A500" s="2">
        <v>495</v>
      </c>
      <c r="B500" s="1">
        <v>174</v>
      </c>
      <c r="C500" s="10">
        <v>44899</v>
      </c>
      <c r="D500" s="10">
        <v>44907</v>
      </c>
      <c r="E500" s="1">
        <v>8</v>
      </c>
      <c r="F500" s="1" t="s">
        <v>1034</v>
      </c>
      <c r="G500" s="1" t="s">
        <v>1035</v>
      </c>
      <c r="H500" s="1">
        <v>141</v>
      </c>
      <c r="I500" s="1" t="s">
        <v>1041</v>
      </c>
      <c r="J500" s="1">
        <f t="shared" si="14"/>
        <v>0</v>
      </c>
      <c r="K500" s="12" t="str">
        <f t="shared" si="15"/>
        <v/>
      </c>
    </row>
    <row r="501" spans="1:11" x14ac:dyDescent="0.3">
      <c r="A501" s="2">
        <v>2070</v>
      </c>
      <c r="B501" s="1">
        <v>174</v>
      </c>
      <c r="C501" s="10">
        <v>45126</v>
      </c>
      <c r="D501" s="10">
        <v>45132</v>
      </c>
      <c r="E501" s="1">
        <v>6</v>
      </c>
      <c r="F501" s="1" t="s">
        <v>1025</v>
      </c>
      <c r="G501" s="1" t="s">
        <v>1038</v>
      </c>
      <c r="H501" s="1">
        <v>46</v>
      </c>
      <c r="I501" s="1" t="s">
        <v>1044</v>
      </c>
      <c r="J501" s="1">
        <f t="shared" si="14"/>
        <v>0</v>
      </c>
      <c r="K501" s="12" t="str">
        <f t="shared" si="15"/>
        <v/>
      </c>
    </row>
    <row r="502" spans="1:11" x14ac:dyDescent="0.3">
      <c r="A502" s="2">
        <v>2048</v>
      </c>
      <c r="B502" s="1">
        <v>175</v>
      </c>
      <c r="C502" s="10">
        <v>44921</v>
      </c>
      <c r="D502" s="10">
        <v>44924</v>
      </c>
      <c r="E502" s="1">
        <v>3</v>
      </c>
      <c r="F502" s="1" t="s">
        <v>1029</v>
      </c>
      <c r="G502" s="1" t="s">
        <v>1037</v>
      </c>
      <c r="H502" s="1">
        <v>15</v>
      </c>
      <c r="I502" s="1" t="s">
        <v>1041</v>
      </c>
      <c r="J502" s="1">
        <f t="shared" si="14"/>
        <v>0</v>
      </c>
      <c r="K502" s="12" t="str">
        <f t="shared" si="15"/>
        <v/>
      </c>
    </row>
    <row r="503" spans="1:11" x14ac:dyDescent="0.3">
      <c r="A503" s="2">
        <v>2155</v>
      </c>
      <c r="B503" s="1">
        <v>175</v>
      </c>
      <c r="C503" s="10">
        <v>45226</v>
      </c>
      <c r="D503" s="10">
        <v>45228</v>
      </c>
      <c r="E503" s="1">
        <v>2</v>
      </c>
      <c r="F503" s="1" t="s">
        <v>1032</v>
      </c>
      <c r="G503" s="1" t="s">
        <v>1039</v>
      </c>
      <c r="H503" s="1">
        <v>76</v>
      </c>
      <c r="I503" s="1" t="s">
        <v>1044</v>
      </c>
      <c r="J503" s="1">
        <f t="shared" si="14"/>
        <v>0</v>
      </c>
      <c r="K503" s="12" t="str">
        <f t="shared" si="15"/>
        <v/>
      </c>
    </row>
    <row r="504" spans="1:11" x14ac:dyDescent="0.3">
      <c r="A504" s="2">
        <v>1244</v>
      </c>
      <c r="B504" s="1">
        <v>175</v>
      </c>
      <c r="C504" s="10">
        <v>45299</v>
      </c>
      <c r="D504" s="10">
        <v>45310</v>
      </c>
      <c r="E504" s="1">
        <v>11</v>
      </c>
      <c r="F504" s="1" t="s">
        <v>1031</v>
      </c>
      <c r="G504" s="1" t="s">
        <v>1036</v>
      </c>
      <c r="H504" s="1">
        <v>4</v>
      </c>
      <c r="I504" s="1" t="s">
        <v>1043</v>
      </c>
      <c r="J504" s="1">
        <f t="shared" si="14"/>
        <v>0</v>
      </c>
      <c r="K504" s="12" t="str">
        <f t="shared" si="15"/>
        <v/>
      </c>
    </row>
    <row r="505" spans="1:11" x14ac:dyDescent="0.3">
      <c r="A505" s="2">
        <v>2538</v>
      </c>
      <c r="B505" s="1">
        <v>175</v>
      </c>
      <c r="C505" s="10">
        <v>45387</v>
      </c>
      <c r="D505" s="10">
        <v>45392</v>
      </c>
      <c r="E505" s="1">
        <v>5</v>
      </c>
      <c r="F505" s="1" t="s">
        <v>1034</v>
      </c>
      <c r="G505" s="1" t="s">
        <v>1035</v>
      </c>
      <c r="H505" s="1">
        <v>36</v>
      </c>
      <c r="I505" s="1" t="s">
        <v>1044</v>
      </c>
      <c r="J505" s="1">
        <f t="shared" si="14"/>
        <v>0</v>
      </c>
      <c r="K505" s="12" t="str">
        <f t="shared" si="15"/>
        <v/>
      </c>
    </row>
    <row r="506" spans="1:11" x14ac:dyDescent="0.3">
      <c r="A506" s="2">
        <v>1703</v>
      </c>
      <c r="B506" s="1">
        <v>175</v>
      </c>
      <c r="C506" s="10">
        <v>45425</v>
      </c>
      <c r="D506" s="10">
        <v>45429</v>
      </c>
      <c r="E506" s="1">
        <v>4</v>
      </c>
      <c r="F506" s="1" t="s">
        <v>1025</v>
      </c>
      <c r="G506" s="1" t="s">
        <v>1038</v>
      </c>
      <c r="H506" s="1">
        <v>10</v>
      </c>
      <c r="I506" s="1" t="s">
        <v>1043</v>
      </c>
      <c r="J506" s="1">
        <f t="shared" si="14"/>
        <v>0</v>
      </c>
      <c r="K506" s="12" t="str">
        <f t="shared" si="15"/>
        <v/>
      </c>
    </row>
    <row r="507" spans="1:11" x14ac:dyDescent="0.3">
      <c r="A507" s="2">
        <v>1377</v>
      </c>
      <c r="B507" s="1">
        <v>176</v>
      </c>
      <c r="C507" s="10">
        <v>44609</v>
      </c>
      <c r="D507" s="10">
        <v>44611</v>
      </c>
      <c r="E507" s="1">
        <v>2</v>
      </c>
      <c r="F507" s="1" t="s">
        <v>1034</v>
      </c>
      <c r="G507" s="1" t="s">
        <v>1035</v>
      </c>
      <c r="H507" s="1">
        <v>57</v>
      </c>
      <c r="I507" s="1" t="s">
        <v>1042</v>
      </c>
      <c r="J507" s="1">
        <f t="shared" si="14"/>
        <v>0</v>
      </c>
      <c r="K507" s="12" t="str">
        <f t="shared" si="15"/>
        <v/>
      </c>
    </row>
    <row r="508" spans="1:11" x14ac:dyDescent="0.3">
      <c r="A508" s="2">
        <v>1563</v>
      </c>
      <c r="B508" s="1">
        <v>176</v>
      </c>
      <c r="C508" s="10">
        <v>44888</v>
      </c>
      <c r="D508" s="10">
        <v>44904</v>
      </c>
      <c r="E508" s="1">
        <v>16</v>
      </c>
      <c r="F508" s="1" t="s">
        <v>1027</v>
      </c>
      <c r="G508" s="1" t="s">
        <v>1040</v>
      </c>
      <c r="H508" s="1">
        <v>52</v>
      </c>
      <c r="I508" s="1" t="s">
        <v>1042</v>
      </c>
      <c r="J508" s="1">
        <f t="shared" si="14"/>
        <v>0</v>
      </c>
      <c r="K508" s="12" t="str">
        <f t="shared" si="15"/>
        <v/>
      </c>
    </row>
    <row r="509" spans="1:11" x14ac:dyDescent="0.3">
      <c r="A509" s="2">
        <v>1303</v>
      </c>
      <c r="B509" s="1">
        <v>177</v>
      </c>
      <c r="C509" s="10">
        <v>44652</v>
      </c>
      <c r="D509" s="10">
        <v>44660</v>
      </c>
      <c r="E509" s="1">
        <v>8</v>
      </c>
      <c r="F509" s="1" t="s">
        <v>1023</v>
      </c>
      <c r="G509" s="1" t="s">
        <v>1036</v>
      </c>
      <c r="H509" s="1">
        <v>71</v>
      </c>
      <c r="I509" s="1" t="s">
        <v>1043</v>
      </c>
      <c r="J509" s="1">
        <f t="shared" si="14"/>
        <v>0</v>
      </c>
      <c r="K509" s="12" t="str">
        <f t="shared" si="15"/>
        <v/>
      </c>
    </row>
    <row r="510" spans="1:11" x14ac:dyDescent="0.3">
      <c r="A510" s="2">
        <v>993</v>
      </c>
      <c r="B510" s="1">
        <v>177</v>
      </c>
      <c r="C510" s="10">
        <v>45093</v>
      </c>
      <c r="D510" s="10">
        <v>45097</v>
      </c>
      <c r="E510" s="1">
        <v>4</v>
      </c>
      <c r="F510" s="1" t="s">
        <v>1029</v>
      </c>
      <c r="G510" s="1" t="s">
        <v>1037</v>
      </c>
      <c r="H510" s="1">
        <v>15</v>
      </c>
      <c r="I510" s="1" t="s">
        <v>1044</v>
      </c>
      <c r="J510" s="1">
        <f t="shared" si="14"/>
        <v>0</v>
      </c>
      <c r="K510" s="12" t="str">
        <f t="shared" si="15"/>
        <v/>
      </c>
    </row>
    <row r="511" spans="1:11" x14ac:dyDescent="0.3">
      <c r="A511" s="2">
        <v>1173</v>
      </c>
      <c r="B511" s="1">
        <v>177</v>
      </c>
      <c r="C511" s="10">
        <v>45141</v>
      </c>
      <c r="D511" s="10">
        <v>45146</v>
      </c>
      <c r="E511" s="1">
        <v>5</v>
      </c>
      <c r="F511" s="1" t="s">
        <v>1030</v>
      </c>
      <c r="G511" s="1" t="s">
        <v>1038</v>
      </c>
      <c r="H511" s="1">
        <v>48</v>
      </c>
      <c r="I511" s="1" t="s">
        <v>1043</v>
      </c>
      <c r="J511" s="1">
        <f t="shared" si="14"/>
        <v>0</v>
      </c>
      <c r="K511" s="12" t="str">
        <f t="shared" si="15"/>
        <v/>
      </c>
    </row>
    <row r="512" spans="1:11" x14ac:dyDescent="0.3">
      <c r="A512" s="2">
        <v>1589</v>
      </c>
      <c r="B512" s="1">
        <v>178</v>
      </c>
      <c r="C512" s="10">
        <v>44996</v>
      </c>
      <c r="D512" s="10">
        <v>44999</v>
      </c>
      <c r="E512" s="1">
        <v>3</v>
      </c>
      <c r="F512" s="1" t="s">
        <v>1032</v>
      </c>
      <c r="G512" s="1" t="s">
        <v>1039</v>
      </c>
      <c r="H512" s="1">
        <v>100</v>
      </c>
      <c r="I512" s="1" t="s">
        <v>1044</v>
      </c>
      <c r="J512" s="1">
        <f t="shared" si="14"/>
        <v>0</v>
      </c>
      <c r="K512" s="12" t="str">
        <f t="shared" si="15"/>
        <v/>
      </c>
    </row>
    <row r="513" spans="1:11" x14ac:dyDescent="0.3">
      <c r="A513" s="2">
        <v>2119</v>
      </c>
      <c r="B513" s="1">
        <v>178</v>
      </c>
      <c r="C513" s="10">
        <v>45503</v>
      </c>
      <c r="D513" s="10">
        <v>45510</v>
      </c>
      <c r="E513" s="1">
        <v>7</v>
      </c>
      <c r="F513" s="1" t="s">
        <v>1033</v>
      </c>
      <c r="G513" s="1" t="s">
        <v>1038</v>
      </c>
      <c r="H513" s="1">
        <v>132</v>
      </c>
      <c r="I513" s="1" t="s">
        <v>1044</v>
      </c>
      <c r="J513" s="1">
        <f t="shared" si="14"/>
        <v>0</v>
      </c>
      <c r="K513" s="12" t="str">
        <f t="shared" si="15"/>
        <v/>
      </c>
    </row>
    <row r="514" spans="1:11" x14ac:dyDescent="0.3">
      <c r="A514" s="2">
        <v>1278</v>
      </c>
      <c r="B514" s="1">
        <v>179</v>
      </c>
      <c r="C514" s="10">
        <v>44809</v>
      </c>
      <c r="D514" s="10">
        <v>44828</v>
      </c>
      <c r="E514" s="1">
        <v>19</v>
      </c>
      <c r="F514" s="1" t="s">
        <v>1027</v>
      </c>
      <c r="G514" s="1" t="s">
        <v>1040</v>
      </c>
      <c r="H514" s="1">
        <v>5</v>
      </c>
      <c r="I514" s="1" t="s">
        <v>1044</v>
      </c>
      <c r="J514" s="1">
        <f t="shared" ref="J514:J577" si="16">IF(AND(B515=B514,C515-D514&lt;=30),1,0)</f>
        <v>0</v>
      </c>
      <c r="K514" s="12" t="str">
        <f t="shared" ref="K514:K577" si="17">IF(J514=0,"",C515)</f>
        <v/>
      </c>
    </row>
    <row r="515" spans="1:11" x14ac:dyDescent="0.3">
      <c r="A515" s="2">
        <v>1142</v>
      </c>
      <c r="B515" s="1">
        <v>179</v>
      </c>
      <c r="C515" s="10">
        <v>44903</v>
      </c>
      <c r="D515" s="10">
        <v>44908</v>
      </c>
      <c r="E515" s="1">
        <v>5</v>
      </c>
      <c r="F515" s="1" t="s">
        <v>1024</v>
      </c>
      <c r="G515" s="1" t="s">
        <v>1037</v>
      </c>
      <c r="H515" s="1">
        <v>121</v>
      </c>
      <c r="I515" s="1" t="s">
        <v>1041</v>
      </c>
      <c r="J515" s="1">
        <f t="shared" si="16"/>
        <v>0</v>
      </c>
      <c r="K515" s="12" t="str">
        <f t="shared" si="17"/>
        <v/>
      </c>
    </row>
    <row r="516" spans="1:11" x14ac:dyDescent="0.3">
      <c r="A516" s="2">
        <v>499</v>
      </c>
      <c r="B516" s="1">
        <v>179</v>
      </c>
      <c r="C516" s="10">
        <v>45484</v>
      </c>
      <c r="D516" s="10">
        <v>45487</v>
      </c>
      <c r="E516" s="1">
        <v>3</v>
      </c>
      <c r="F516" s="1" t="s">
        <v>1033</v>
      </c>
      <c r="G516" s="1" t="s">
        <v>1038</v>
      </c>
      <c r="H516" s="1">
        <v>190</v>
      </c>
      <c r="I516" s="1" t="s">
        <v>1042</v>
      </c>
      <c r="J516" s="1">
        <f t="shared" si="16"/>
        <v>1</v>
      </c>
      <c r="K516" s="12">
        <f t="shared" si="17"/>
        <v>45502</v>
      </c>
    </row>
    <row r="517" spans="1:11" x14ac:dyDescent="0.3">
      <c r="A517" s="2">
        <v>393</v>
      </c>
      <c r="B517" s="1">
        <v>179</v>
      </c>
      <c r="C517" s="10">
        <v>45502</v>
      </c>
      <c r="D517" s="10">
        <v>45505</v>
      </c>
      <c r="E517" s="1">
        <v>3</v>
      </c>
      <c r="F517" s="1" t="s">
        <v>1034</v>
      </c>
      <c r="G517" s="1" t="s">
        <v>1035</v>
      </c>
      <c r="H517" s="1">
        <v>143</v>
      </c>
      <c r="I517" s="1" t="s">
        <v>1043</v>
      </c>
      <c r="J517" s="1">
        <f t="shared" si="16"/>
        <v>0</v>
      </c>
      <c r="K517" s="12" t="str">
        <f t="shared" si="17"/>
        <v/>
      </c>
    </row>
    <row r="518" spans="1:11" x14ac:dyDescent="0.3">
      <c r="A518" s="2">
        <v>443</v>
      </c>
      <c r="B518" s="1">
        <v>180</v>
      </c>
      <c r="C518" s="10">
        <v>44812</v>
      </c>
      <c r="D518" s="10">
        <v>44819</v>
      </c>
      <c r="E518" s="1">
        <v>7</v>
      </c>
      <c r="F518" s="1" t="s">
        <v>1025</v>
      </c>
      <c r="G518" s="1" t="s">
        <v>1038</v>
      </c>
      <c r="H518" s="1">
        <v>8</v>
      </c>
      <c r="I518" s="1" t="s">
        <v>1042</v>
      </c>
      <c r="J518" s="1">
        <f t="shared" si="16"/>
        <v>0</v>
      </c>
      <c r="K518" s="12" t="str">
        <f t="shared" si="17"/>
        <v/>
      </c>
    </row>
    <row r="519" spans="1:11" x14ac:dyDescent="0.3">
      <c r="A519" s="2">
        <v>102</v>
      </c>
      <c r="B519" s="1">
        <v>180</v>
      </c>
      <c r="C519" s="10">
        <v>44881</v>
      </c>
      <c r="D519" s="10">
        <v>44888</v>
      </c>
      <c r="E519" s="1">
        <v>7</v>
      </c>
      <c r="F519" s="1" t="s">
        <v>1023</v>
      </c>
      <c r="G519" s="1" t="s">
        <v>1036</v>
      </c>
      <c r="H519" s="1">
        <v>127</v>
      </c>
      <c r="I519" s="1" t="s">
        <v>1041</v>
      </c>
      <c r="J519" s="1">
        <f t="shared" si="16"/>
        <v>0</v>
      </c>
      <c r="K519" s="12" t="str">
        <f t="shared" si="17"/>
        <v/>
      </c>
    </row>
    <row r="520" spans="1:11" x14ac:dyDescent="0.3">
      <c r="A520" s="2">
        <v>2603</v>
      </c>
      <c r="B520" s="1">
        <v>181</v>
      </c>
      <c r="C520" s="10">
        <v>44611</v>
      </c>
      <c r="D520" s="10">
        <v>44614</v>
      </c>
      <c r="E520" s="1">
        <v>3</v>
      </c>
      <c r="F520" s="1" t="s">
        <v>1024</v>
      </c>
      <c r="G520" s="1" t="s">
        <v>1037</v>
      </c>
      <c r="H520" s="1">
        <v>71</v>
      </c>
      <c r="I520" s="1" t="s">
        <v>1041</v>
      </c>
      <c r="J520" s="1">
        <f t="shared" si="16"/>
        <v>0</v>
      </c>
      <c r="K520" s="12" t="str">
        <f t="shared" si="17"/>
        <v/>
      </c>
    </row>
    <row r="521" spans="1:11" x14ac:dyDescent="0.3">
      <c r="A521" s="2">
        <v>1082</v>
      </c>
      <c r="B521" s="1">
        <v>181</v>
      </c>
      <c r="C521" s="10">
        <v>45416</v>
      </c>
      <c r="D521" s="10">
        <v>45424</v>
      </c>
      <c r="E521" s="1">
        <v>8</v>
      </c>
      <c r="F521" s="1" t="s">
        <v>1031</v>
      </c>
      <c r="G521" s="1" t="s">
        <v>1036</v>
      </c>
      <c r="H521" s="1">
        <v>163</v>
      </c>
      <c r="I521" s="1" t="s">
        <v>1044</v>
      </c>
      <c r="J521" s="1">
        <f t="shared" si="16"/>
        <v>0</v>
      </c>
      <c r="K521" s="12" t="str">
        <f t="shared" si="17"/>
        <v/>
      </c>
    </row>
    <row r="522" spans="1:11" x14ac:dyDescent="0.3">
      <c r="A522" s="2">
        <v>418</v>
      </c>
      <c r="B522" s="1">
        <v>182</v>
      </c>
      <c r="C522" s="10">
        <v>45273</v>
      </c>
      <c r="D522" s="10">
        <v>45291</v>
      </c>
      <c r="E522" s="1">
        <v>18</v>
      </c>
      <c r="F522" s="1" t="s">
        <v>1028</v>
      </c>
      <c r="G522" s="1" t="s">
        <v>1040</v>
      </c>
      <c r="H522" s="1">
        <v>33</v>
      </c>
      <c r="I522" s="1" t="s">
        <v>1044</v>
      </c>
      <c r="J522" s="1">
        <f t="shared" si="16"/>
        <v>0</v>
      </c>
      <c r="K522" s="12" t="str">
        <f t="shared" si="17"/>
        <v/>
      </c>
    </row>
    <row r="523" spans="1:11" x14ac:dyDescent="0.3">
      <c r="A523" s="2">
        <v>50</v>
      </c>
      <c r="B523" s="1">
        <v>183</v>
      </c>
      <c r="C523" s="10">
        <v>44827</v>
      </c>
      <c r="D523" s="10">
        <v>44831</v>
      </c>
      <c r="E523" s="1">
        <v>4</v>
      </c>
      <c r="F523" s="1" t="s">
        <v>1033</v>
      </c>
      <c r="G523" s="1" t="s">
        <v>1038</v>
      </c>
      <c r="H523" s="1">
        <v>199</v>
      </c>
      <c r="I523" s="1" t="s">
        <v>1044</v>
      </c>
      <c r="J523" s="1">
        <f t="shared" si="16"/>
        <v>1</v>
      </c>
      <c r="K523" s="12">
        <f t="shared" si="17"/>
        <v>44843</v>
      </c>
    </row>
    <row r="524" spans="1:11" x14ac:dyDescent="0.3">
      <c r="A524" s="2">
        <v>1799</v>
      </c>
      <c r="B524" s="1">
        <v>183</v>
      </c>
      <c r="C524" s="10">
        <v>44843</v>
      </c>
      <c r="D524" s="10">
        <v>44846</v>
      </c>
      <c r="E524" s="1">
        <v>3</v>
      </c>
      <c r="F524" s="1" t="s">
        <v>1026</v>
      </c>
      <c r="G524" s="1" t="s">
        <v>1039</v>
      </c>
      <c r="H524" s="1">
        <v>32</v>
      </c>
      <c r="I524" s="1" t="s">
        <v>1042</v>
      </c>
      <c r="J524" s="1">
        <f t="shared" si="16"/>
        <v>0</v>
      </c>
      <c r="K524" s="12" t="str">
        <f t="shared" si="17"/>
        <v/>
      </c>
    </row>
    <row r="525" spans="1:11" x14ac:dyDescent="0.3">
      <c r="A525" s="2">
        <v>1475</v>
      </c>
      <c r="B525" s="1">
        <v>183</v>
      </c>
      <c r="C525" s="10">
        <v>44952</v>
      </c>
      <c r="D525" s="10">
        <v>44955</v>
      </c>
      <c r="E525" s="1">
        <v>3</v>
      </c>
      <c r="F525" s="1" t="s">
        <v>1024</v>
      </c>
      <c r="G525" s="1" t="s">
        <v>1037</v>
      </c>
      <c r="H525" s="1">
        <v>21</v>
      </c>
      <c r="I525" s="1" t="s">
        <v>1044</v>
      </c>
      <c r="J525" s="1">
        <f t="shared" si="16"/>
        <v>0</v>
      </c>
      <c r="K525" s="12" t="str">
        <f t="shared" si="17"/>
        <v/>
      </c>
    </row>
    <row r="526" spans="1:11" x14ac:dyDescent="0.3">
      <c r="A526" s="2">
        <v>929</v>
      </c>
      <c r="B526" s="1">
        <v>184</v>
      </c>
      <c r="C526" s="10">
        <v>44758</v>
      </c>
      <c r="D526" s="10">
        <v>44769</v>
      </c>
      <c r="E526" s="1">
        <v>11</v>
      </c>
      <c r="F526" s="1" t="s">
        <v>1027</v>
      </c>
      <c r="G526" s="1" t="s">
        <v>1040</v>
      </c>
      <c r="H526" s="1">
        <v>174</v>
      </c>
      <c r="I526" s="1" t="s">
        <v>1043</v>
      </c>
      <c r="J526" s="1">
        <f t="shared" si="16"/>
        <v>0</v>
      </c>
      <c r="K526" s="12" t="str">
        <f t="shared" si="17"/>
        <v/>
      </c>
    </row>
    <row r="527" spans="1:11" x14ac:dyDescent="0.3">
      <c r="A527" s="2">
        <v>1957</v>
      </c>
      <c r="B527" s="1">
        <v>184</v>
      </c>
      <c r="C527" s="10">
        <v>44862</v>
      </c>
      <c r="D527" s="10">
        <v>44872</v>
      </c>
      <c r="E527" s="1">
        <v>10</v>
      </c>
      <c r="F527" s="1" t="s">
        <v>1023</v>
      </c>
      <c r="G527" s="1" t="s">
        <v>1036</v>
      </c>
      <c r="H527" s="1">
        <v>114</v>
      </c>
      <c r="I527" s="1" t="s">
        <v>1043</v>
      </c>
      <c r="J527" s="1">
        <f t="shared" si="16"/>
        <v>0</v>
      </c>
      <c r="K527" s="12" t="str">
        <f t="shared" si="17"/>
        <v/>
      </c>
    </row>
    <row r="528" spans="1:11" x14ac:dyDescent="0.3">
      <c r="A528" s="2">
        <v>673</v>
      </c>
      <c r="B528" s="1">
        <v>184</v>
      </c>
      <c r="C528" s="10">
        <v>44962</v>
      </c>
      <c r="D528" s="10">
        <v>44968</v>
      </c>
      <c r="E528" s="1">
        <v>6</v>
      </c>
      <c r="F528" s="1" t="s">
        <v>1031</v>
      </c>
      <c r="G528" s="1" t="s">
        <v>1036</v>
      </c>
      <c r="H528" s="1">
        <v>25</v>
      </c>
      <c r="I528" s="1" t="s">
        <v>1044</v>
      </c>
      <c r="J528" s="1">
        <f t="shared" si="16"/>
        <v>0</v>
      </c>
      <c r="K528" s="12" t="str">
        <f t="shared" si="17"/>
        <v/>
      </c>
    </row>
    <row r="529" spans="1:11" x14ac:dyDescent="0.3">
      <c r="A529" s="2">
        <v>268</v>
      </c>
      <c r="B529" s="1">
        <v>184</v>
      </c>
      <c r="C529" s="10">
        <v>45106</v>
      </c>
      <c r="D529" s="10">
        <v>45114</v>
      </c>
      <c r="E529" s="1">
        <v>8</v>
      </c>
      <c r="F529" s="1" t="s">
        <v>1028</v>
      </c>
      <c r="G529" s="1" t="s">
        <v>1040</v>
      </c>
      <c r="H529" s="1">
        <v>36</v>
      </c>
      <c r="I529" s="1" t="s">
        <v>1043</v>
      </c>
      <c r="J529" s="1">
        <f t="shared" si="16"/>
        <v>0</v>
      </c>
      <c r="K529" s="12" t="str">
        <f t="shared" si="17"/>
        <v/>
      </c>
    </row>
    <row r="530" spans="1:11" x14ac:dyDescent="0.3">
      <c r="A530" s="2">
        <v>2391</v>
      </c>
      <c r="B530" s="1">
        <v>184</v>
      </c>
      <c r="C530" s="10">
        <v>45406</v>
      </c>
      <c r="D530" s="10">
        <v>45414</v>
      </c>
      <c r="E530" s="1">
        <v>8</v>
      </c>
      <c r="F530" s="1" t="s">
        <v>1023</v>
      </c>
      <c r="G530" s="1" t="s">
        <v>1036</v>
      </c>
      <c r="H530" s="1">
        <v>79</v>
      </c>
      <c r="I530" s="1" t="s">
        <v>1041</v>
      </c>
      <c r="J530" s="1">
        <f t="shared" si="16"/>
        <v>0</v>
      </c>
      <c r="K530" s="12" t="str">
        <f t="shared" si="17"/>
        <v/>
      </c>
    </row>
    <row r="531" spans="1:11" x14ac:dyDescent="0.3">
      <c r="A531" s="2">
        <v>596</v>
      </c>
      <c r="B531" s="1">
        <v>185</v>
      </c>
      <c r="C531" s="10">
        <v>45176</v>
      </c>
      <c r="D531" s="10">
        <v>45180</v>
      </c>
      <c r="E531" s="1">
        <v>4</v>
      </c>
      <c r="F531" s="1" t="s">
        <v>1029</v>
      </c>
      <c r="G531" s="1" t="s">
        <v>1037</v>
      </c>
      <c r="H531" s="1">
        <v>69</v>
      </c>
      <c r="I531" s="1" t="s">
        <v>1042</v>
      </c>
      <c r="J531" s="1">
        <f t="shared" si="16"/>
        <v>0</v>
      </c>
      <c r="K531" s="12" t="str">
        <f t="shared" si="17"/>
        <v/>
      </c>
    </row>
    <row r="532" spans="1:11" x14ac:dyDescent="0.3">
      <c r="A532" s="2">
        <v>2766</v>
      </c>
      <c r="B532" s="1">
        <v>185</v>
      </c>
      <c r="C532" s="10">
        <v>45312</v>
      </c>
      <c r="D532" s="10">
        <v>45323</v>
      </c>
      <c r="E532" s="1">
        <v>11</v>
      </c>
      <c r="F532" s="1" t="s">
        <v>1027</v>
      </c>
      <c r="G532" s="1" t="s">
        <v>1040</v>
      </c>
      <c r="H532" s="1">
        <v>18</v>
      </c>
      <c r="I532" s="1" t="s">
        <v>1042</v>
      </c>
      <c r="J532" s="1">
        <f t="shared" si="16"/>
        <v>0</v>
      </c>
      <c r="K532" s="12" t="str">
        <f t="shared" si="17"/>
        <v/>
      </c>
    </row>
    <row r="533" spans="1:11" x14ac:dyDescent="0.3">
      <c r="A533" s="2">
        <v>570</v>
      </c>
      <c r="B533" s="1">
        <v>186</v>
      </c>
      <c r="C533" s="10">
        <v>44593</v>
      </c>
      <c r="D533" s="10">
        <v>44598</v>
      </c>
      <c r="E533" s="1">
        <v>5</v>
      </c>
      <c r="F533" s="1" t="s">
        <v>1024</v>
      </c>
      <c r="G533" s="1" t="s">
        <v>1037</v>
      </c>
      <c r="H533" s="1">
        <v>195</v>
      </c>
      <c r="I533" s="1" t="s">
        <v>1043</v>
      </c>
      <c r="J533" s="1">
        <f t="shared" si="16"/>
        <v>0</v>
      </c>
      <c r="K533" s="12" t="str">
        <f t="shared" si="17"/>
        <v/>
      </c>
    </row>
    <row r="534" spans="1:11" x14ac:dyDescent="0.3">
      <c r="A534" s="2">
        <v>2501</v>
      </c>
      <c r="B534" s="1">
        <v>186</v>
      </c>
      <c r="C534" s="10">
        <v>44820</v>
      </c>
      <c r="D534" s="10">
        <v>44822</v>
      </c>
      <c r="E534" s="1">
        <v>2</v>
      </c>
      <c r="F534" s="1" t="s">
        <v>1032</v>
      </c>
      <c r="G534" s="1" t="s">
        <v>1039</v>
      </c>
      <c r="H534" s="1">
        <v>171</v>
      </c>
      <c r="I534" s="1" t="s">
        <v>1044</v>
      </c>
      <c r="J534" s="1">
        <f t="shared" si="16"/>
        <v>0</v>
      </c>
      <c r="K534" s="12" t="str">
        <f t="shared" si="17"/>
        <v/>
      </c>
    </row>
    <row r="535" spans="1:11" x14ac:dyDescent="0.3">
      <c r="A535" s="2">
        <v>1920</v>
      </c>
      <c r="B535" s="1">
        <v>186</v>
      </c>
      <c r="C535" s="10">
        <v>45394</v>
      </c>
      <c r="D535" s="10">
        <v>45399</v>
      </c>
      <c r="E535" s="1">
        <v>5</v>
      </c>
      <c r="F535" s="1" t="s">
        <v>1027</v>
      </c>
      <c r="G535" s="1" t="s">
        <v>1040</v>
      </c>
      <c r="H535" s="1">
        <v>37</v>
      </c>
      <c r="I535" s="1" t="s">
        <v>1042</v>
      </c>
      <c r="J535" s="1">
        <f t="shared" si="16"/>
        <v>0</v>
      </c>
      <c r="K535" s="12" t="str">
        <f t="shared" si="17"/>
        <v/>
      </c>
    </row>
    <row r="536" spans="1:11" x14ac:dyDescent="0.3">
      <c r="A536" s="2">
        <v>1562</v>
      </c>
      <c r="B536" s="1">
        <v>186</v>
      </c>
      <c r="C536" s="10">
        <v>45642</v>
      </c>
      <c r="D536" s="10">
        <v>45654</v>
      </c>
      <c r="E536" s="1">
        <v>12</v>
      </c>
      <c r="F536" s="1" t="s">
        <v>1023</v>
      </c>
      <c r="G536" s="1" t="s">
        <v>1036</v>
      </c>
      <c r="H536" s="1">
        <v>145</v>
      </c>
      <c r="I536" s="1" t="s">
        <v>1044</v>
      </c>
      <c r="J536" s="1">
        <f t="shared" si="16"/>
        <v>0</v>
      </c>
      <c r="K536" s="12" t="str">
        <f t="shared" si="17"/>
        <v/>
      </c>
    </row>
    <row r="537" spans="1:11" x14ac:dyDescent="0.3">
      <c r="A537" s="2">
        <v>1951</v>
      </c>
      <c r="B537" s="1">
        <v>187</v>
      </c>
      <c r="C537" s="10">
        <v>44679</v>
      </c>
      <c r="D537" s="10">
        <v>44683</v>
      </c>
      <c r="E537" s="1">
        <v>4</v>
      </c>
      <c r="F537" s="1" t="s">
        <v>1033</v>
      </c>
      <c r="G537" s="1" t="s">
        <v>1038</v>
      </c>
      <c r="H537" s="1">
        <v>54</v>
      </c>
      <c r="I537" s="1" t="s">
        <v>1041</v>
      </c>
      <c r="J537" s="1">
        <f t="shared" si="16"/>
        <v>0</v>
      </c>
      <c r="K537" s="12" t="str">
        <f t="shared" si="17"/>
        <v/>
      </c>
    </row>
    <row r="538" spans="1:11" x14ac:dyDescent="0.3">
      <c r="A538" s="2">
        <v>1836</v>
      </c>
      <c r="B538" s="1">
        <v>187</v>
      </c>
      <c r="C538" s="10">
        <v>45092</v>
      </c>
      <c r="D538" s="10">
        <v>45095</v>
      </c>
      <c r="E538" s="1">
        <v>3</v>
      </c>
      <c r="F538" s="1" t="s">
        <v>1025</v>
      </c>
      <c r="G538" s="1" t="s">
        <v>1038</v>
      </c>
      <c r="H538" s="1">
        <v>139</v>
      </c>
      <c r="I538" s="1" t="s">
        <v>1043</v>
      </c>
      <c r="J538" s="1">
        <f t="shared" si="16"/>
        <v>0</v>
      </c>
      <c r="K538" s="12" t="str">
        <f t="shared" si="17"/>
        <v/>
      </c>
    </row>
    <row r="539" spans="1:11" x14ac:dyDescent="0.3">
      <c r="A539" s="2">
        <v>659</v>
      </c>
      <c r="B539" s="1">
        <v>187</v>
      </c>
      <c r="C539" s="10">
        <v>45393</v>
      </c>
      <c r="D539" s="10">
        <v>45395</v>
      </c>
      <c r="E539" s="1">
        <v>2</v>
      </c>
      <c r="F539" s="1" t="s">
        <v>1032</v>
      </c>
      <c r="G539" s="1" t="s">
        <v>1039</v>
      </c>
      <c r="H539" s="1">
        <v>28</v>
      </c>
      <c r="I539" s="1" t="s">
        <v>1042</v>
      </c>
      <c r="J539" s="1">
        <f t="shared" si="16"/>
        <v>0</v>
      </c>
      <c r="K539" s="12" t="str">
        <f t="shared" si="17"/>
        <v/>
      </c>
    </row>
    <row r="540" spans="1:11" x14ac:dyDescent="0.3">
      <c r="A540" s="2">
        <v>2071</v>
      </c>
      <c r="B540" s="1">
        <v>188</v>
      </c>
      <c r="C540" s="10">
        <v>44620</v>
      </c>
      <c r="D540" s="10">
        <v>44626</v>
      </c>
      <c r="E540" s="1">
        <v>6</v>
      </c>
      <c r="F540" s="1" t="s">
        <v>1034</v>
      </c>
      <c r="G540" s="1" t="s">
        <v>1035</v>
      </c>
      <c r="H540" s="1">
        <v>1</v>
      </c>
      <c r="I540" s="1" t="s">
        <v>1043</v>
      </c>
      <c r="J540" s="1">
        <f t="shared" si="16"/>
        <v>0</v>
      </c>
      <c r="K540" s="12" t="str">
        <f t="shared" si="17"/>
        <v/>
      </c>
    </row>
    <row r="541" spans="1:11" x14ac:dyDescent="0.3">
      <c r="A541" s="2">
        <v>601</v>
      </c>
      <c r="B541" s="1">
        <v>188</v>
      </c>
      <c r="C541" s="10">
        <v>44796</v>
      </c>
      <c r="D541" s="10">
        <v>44805</v>
      </c>
      <c r="E541" s="1">
        <v>9</v>
      </c>
      <c r="F541" s="1" t="s">
        <v>1031</v>
      </c>
      <c r="G541" s="1" t="s">
        <v>1036</v>
      </c>
      <c r="H541" s="1">
        <v>178</v>
      </c>
      <c r="I541" s="1" t="s">
        <v>1041</v>
      </c>
      <c r="J541" s="1">
        <f t="shared" si="16"/>
        <v>0</v>
      </c>
      <c r="K541" s="12" t="str">
        <f t="shared" si="17"/>
        <v/>
      </c>
    </row>
    <row r="542" spans="1:11" x14ac:dyDescent="0.3">
      <c r="A542" s="2">
        <v>127</v>
      </c>
      <c r="B542" s="1">
        <v>188</v>
      </c>
      <c r="C542" s="10">
        <v>44969</v>
      </c>
      <c r="D542" s="10">
        <v>44972</v>
      </c>
      <c r="E542" s="1">
        <v>3</v>
      </c>
      <c r="F542" s="1" t="s">
        <v>1026</v>
      </c>
      <c r="G542" s="1" t="s">
        <v>1039</v>
      </c>
      <c r="H542" s="1">
        <v>143</v>
      </c>
      <c r="I542" s="1" t="s">
        <v>1042</v>
      </c>
      <c r="J542" s="1">
        <f t="shared" si="16"/>
        <v>0</v>
      </c>
      <c r="K542" s="12" t="str">
        <f t="shared" si="17"/>
        <v/>
      </c>
    </row>
    <row r="543" spans="1:11" x14ac:dyDescent="0.3">
      <c r="A543" s="2">
        <v>2316</v>
      </c>
      <c r="B543" s="1">
        <v>188</v>
      </c>
      <c r="C543" s="10">
        <v>45504</v>
      </c>
      <c r="D543" s="10">
        <v>45508</v>
      </c>
      <c r="E543" s="1">
        <v>4</v>
      </c>
      <c r="F543" s="1" t="s">
        <v>1023</v>
      </c>
      <c r="G543" s="1" t="s">
        <v>1036</v>
      </c>
      <c r="H543" s="1">
        <v>42</v>
      </c>
      <c r="I543" s="1" t="s">
        <v>1044</v>
      </c>
      <c r="J543" s="1">
        <f t="shared" si="16"/>
        <v>0</v>
      </c>
      <c r="K543" s="12" t="str">
        <f t="shared" si="17"/>
        <v/>
      </c>
    </row>
    <row r="544" spans="1:11" x14ac:dyDescent="0.3">
      <c r="A544" s="2">
        <v>100</v>
      </c>
      <c r="B544" s="1">
        <v>189</v>
      </c>
      <c r="C544" s="10">
        <v>45040</v>
      </c>
      <c r="D544" s="10">
        <v>45045</v>
      </c>
      <c r="E544" s="1">
        <v>5</v>
      </c>
      <c r="F544" s="1" t="s">
        <v>1030</v>
      </c>
      <c r="G544" s="1" t="s">
        <v>1038</v>
      </c>
      <c r="H544" s="1">
        <v>36</v>
      </c>
      <c r="I544" s="1" t="s">
        <v>1041</v>
      </c>
      <c r="J544" s="1">
        <f t="shared" si="16"/>
        <v>0</v>
      </c>
      <c r="K544" s="12" t="str">
        <f t="shared" si="17"/>
        <v/>
      </c>
    </row>
    <row r="545" spans="1:11" x14ac:dyDescent="0.3">
      <c r="A545" s="2">
        <v>2677</v>
      </c>
      <c r="B545" s="1">
        <v>190</v>
      </c>
      <c r="C545" s="10">
        <v>44729</v>
      </c>
      <c r="D545" s="10">
        <v>44736</v>
      </c>
      <c r="E545" s="1">
        <v>7</v>
      </c>
      <c r="F545" s="1" t="s">
        <v>1031</v>
      </c>
      <c r="G545" s="1" t="s">
        <v>1036</v>
      </c>
      <c r="H545" s="1">
        <v>105</v>
      </c>
      <c r="I545" s="1" t="s">
        <v>1043</v>
      </c>
      <c r="J545" s="1">
        <f t="shared" si="16"/>
        <v>0</v>
      </c>
      <c r="K545" s="12" t="str">
        <f t="shared" si="17"/>
        <v/>
      </c>
    </row>
    <row r="546" spans="1:11" x14ac:dyDescent="0.3">
      <c r="A546" s="2">
        <v>2253</v>
      </c>
      <c r="B546" s="1">
        <v>191</v>
      </c>
      <c r="C546" s="10">
        <v>44611</v>
      </c>
      <c r="D546" s="10">
        <v>44613</v>
      </c>
      <c r="E546" s="1">
        <v>2</v>
      </c>
      <c r="F546" s="1" t="s">
        <v>1026</v>
      </c>
      <c r="G546" s="1" t="s">
        <v>1039</v>
      </c>
      <c r="H546" s="1">
        <v>163</v>
      </c>
      <c r="I546" s="1" t="s">
        <v>1044</v>
      </c>
      <c r="J546" s="1">
        <f t="shared" si="16"/>
        <v>0</v>
      </c>
      <c r="K546" s="12" t="str">
        <f t="shared" si="17"/>
        <v/>
      </c>
    </row>
    <row r="547" spans="1:11" x14ac:dyDescent="0.3">
      <c r="A547" s="2">
        <v>2879</v>
      </c>
      <c r="B547" s="1">
        <v>191</v>
      </c>
      <c r="C547" s="10">
        <v>45020</v>
      </c>
      <c r="D547" s="10">
        <v>45033</v>
      </c>
      <c r="E547" s="1">
        <v>13</v>
      </c>
      <c r="F547" s="1" t="s">
        <v>1028</v>
      </c>
      <c r="G547" s="1" t="s">
        <v>1040</v>
      </c>
      <c r="H547" s="1">
        <v>172</v>
      </c>
      <c r="I547" s="1" t="s">
        <v>1043</v>
      </c>
      <c r="J547" s="1">
        <f t="shared" si="16"/>
        <v>0</v>
      </c>
      <c r="K547" s="12" t="str">
        <f t="shared" si="17"/>
        <v/>
      </c>
    </row>
    <row r="548" spans="1:11" x14ac:dyDescent="0.3">
      <c r="A548" s="2">
        <v>2266</v>
      </c>
      <c r="B548" s="1">
        <v>192</v>
      </c>
      <c r="C548" s="10">
        <v>44599</v>
      </c>
      <c r="D548" s="10">
        <v>44603</v>
      </c>
      <c r="E548" s="1">
        <v>4</v>
      </c>
      <c r="F548" s="1" t="s">
        <v>1022</v>
      </c>
      <c r="G548" s="1" t="s">
        <v>1035</v>
      </c>
      <c r="H548" s="1">
        <v>83</v>
      </c>
      <c r="I548" s="1" t="s">
        <v>1044</v>
      </c>
      <c r="J548" s="1">
        <f t="shared" si="16"/>
        <v>0</v>
      </c>
      <c r="K548" s="12" t="str">
        <f t="shared" si="17"/>
        <v/>
      </c>
    </row>
    <row r="549" spans="1:11" x14ac:dyDescent="0.3">
      <c r="A549" s="2">
        <v>545</v>
      </c>
      <c r="B549" s="1">
        <v>192</v>
      </c>
      <c r="C549" s="10">
        <v>44727</v>
      </c>
      <c r="D549" s="10">
        <v>44745</v>
      </c>
      <c r="E549" s="1">
        <v>18</v>
      </c>
      <c r="F549" s="1" t="s">
        <v>1027</v>
      </c>
      <c r="G549" s="1" t="s">
        <v>1040</v>
      </c>
      <c r="H549" s="1">
        <v>182</v>
      </c>
      <c r="I549" s="1" t="s">
        <v>1044</v>
      </c>
      <c r="J549" s="1">
        <f t="shared" si="16"/>
        <v>0</v>
      </c>
      <c r="K549" s="12" t="str">
        <f t="shared" si="17"/>
        <v/>
      </c>
    </row>
    <row r="550" spans="1:11" x14ac:dyDescent="0.3">
      <c r="A550" s="2">
        <v>1970</v>
      </c>
      <c r="B550" s="1">
        <v>192</v>
      </c>
      <c r="C550" s="10">
        <v>45063</v>
      </c>
      <c r="D550" s="10">
        <v>45068</v>
      </c>
      <c r="E550" s="1">
        <v>5</v>
      </c>
      <c r="F550" s="1" t="s">
        <v>1023</v>
      </c>
      <c r="G550" s="1" t="s">
        <v>1036</v>
      </c>
      <c r="H550" s="1">
        <v>144</v>
      </c>
      <c r="I550" s="1" t="s">
        <v>1043</v>
      </c>
      <c r="J550" s="1">
        <f t="shared" si="16"/>
        <v>0</v>
      </c>
      <c r="K550" s="12" t="str">
        <f t="shared" si="17"/>
        <v/>
      </c>
    </row>
    <row r="551" spans="1:11" x14ac:dyDescent="0.3">
      <c r="A551" s="2">
        <v>2351</v>
      </c>
      <c r="B551" s="1">
        <v>192</v>
      </c>
      <c r="C551" s="10">
        <v>45127</v>
      </c>
      <c r="D551" s="10">
        <v>45129</v>
      </c>
      <c r="E551" s="1">
        <v>2</v>
      </c>
      <c r="F551" s="1" t="s">
        <v>1026</v>
      </c>
      <c r="G551" s="1" t="s">
        <v>1039</v>
      </c>
      <c r="H551" s="1">
        <v>193</v>
      </c>
      <c r="I551" s="1" t="s">
        <v>1043</v>
      </c>
      <c r="J551" s="1">
        <f t="shared" si="16"/>
        <v>0</v>
      </c>
      <c r="K551" s="12" t="str">
        <f t="shared" si="17"/>
        <v/>
      </c>
    </row>
    <row r="552" spans="1:11" x14ac:dyDescent="0.3">
      <c r="A552" s="2">
        <v>2045</v>
      </c>
      <c r="B552" s="1">
        <v>192</v>
      </c>
      <c r="C552" s="10">
        <v>45483</v>
      </c>
      <c r="D552" s="10">
        <v>45490</v>
      </c>
      <c r="E552" s="1">
        <v>7</v>
      </c>
      <c r="F552" s="1" t="s">
        <v>1033</v>
      </c>
      <c r="G552" s="1" t="s">
        <v>1038</v>
      </c>
      <c r="H552" s="1">
        <v>69</v>
      </c>
      <c r="I552" s="1" t="s">
        <v>1044</v>
      </c>
      <c r="J552" s="1">
        <f t="shared" si="16"/>
        <v>0</v>
      </c>
      <c r="K552" s="12" t="str">
        <f t="shared" si="17"/>
        <v/>
      </c>
    </row>
    <row r="553" spans="1:11" x14ac:dyDescent="0.3">
      <c r="A553" s="2">
        <v>1533</v>
      </c>
      <c r="B553" s="1">
        <v>193</v>
      </c>
      <c r="C553" s="10">
        <v>44846</v>
      </c>
      <c r="D553" s="10">
        <v>44850</v>
      </c>
      <c r="E553" s="1">
        <v>4</v>
      </c>
      <c r="F553" s="1" t="s">
        <v>1034</v>
      </c>
      <c r="G553" s="1" t="s">
        <v>1035</v>
      </c>
      <c r="H553" s="1">
        <v>165</v>
      </c>
      <c r="I553" s="1" t="s">
        <v>1041</v>
      </c>
      <c r="J553" s="1">
        <f t="shared" si="16"/>
        <v>0</v>
      </c>
      <c r="K553" s="12" t="str">
        <f t="shared" si="17"/>
        <v/>
      </c>
    </row>
    <row r="554" spans="1:11" x14ac:dyDescent="0.3">
      <c r="A554" s="2">
        <v>1621</v>
      </c>
      <c r="B554" s="1">
        <v>193</v>
      </c>
      <c r="C554" s="10">
        <v>44931</v>
      </c>
      <c r="D554" s="10">
        <v>44933</v>
      </c>
      <c r="E554" s="1">
        <v>2</v>
      </c>
      <c r="F554" s="1" t="s">
        <v>1022</v>
      </c>
      <c r="G554" s="1" t="s">
        <v>1035</v>
      </c>
      <c r="H554" s="1">
        <v>126</v>
      </c>
      <c r="I554" s="1" t="s">
        <v>1043</v>
      </c>
      <c r="J554" s="1">
        <f t="shared" si="16"/>
        <v>1</v>
      </c>
      <c r="K554" s="12">
        <f t="shared" si="17"/>
        <v>44932</v>
      </c>
    </row>
    <row r="555" spans="1:11" x14ac:dyDescent="0.3">
      <c r="A555" s="2">
        <v>568</v>
      </c>
      <c r="B555" s="1">
        <v>193</v>
      </c>
      <c r="C555" s="10">
        <v>44932</v>
      </c>
      <c r="D555" s="10">
        <v>44935</v>
      </c>
      <c r="E555" s="1">
        <v>3</v>
      </c>
      <c r="F555" s="1" t="s">
        <v>1034</v>
      </c>
      <c r="G555" s="1" t="s">
        <v>1035</v>
      </c>
      <c r="H555" s="1">
        <v>75</v>
      </c>
      <c r="I555" s="1" t="s">
        <v>1044</v>
      </c>
      <c r="J555" s="1">
        <f t="shared" si="16"/>
        <v>0</v>
      </c>
      <c r="K555" s="12" t="str">
        <f t="shared" si="17"/>
        <v/>
      </c>
    </row>
    <row r="556" spans="1:11" x14ac:dyDescent="0.3">
      <c r="A556" s="2">
        <v>2207</v>
      </c>
      <c r="B556" s="1">
        <v>193</v>
      </c>
      <c r="C556" s="10">
        <v>45580</v>
      </c>
      <c r="D556" s="10">
        <v>45587</v>
      </c>
      <c r="E556" s="1">
        <v>7</v>
      </c>
      <c r="F556" s="1" t="s">
        <v>1031</v>
      </c>
      <c r="G556" s="1" t="s">
        <v>1036</v>
      </c>
      <c r="H556" s="1">
        <v>150</v>
      </c>
      <c r="I556" s="1" t="s">
        <v>1043</v>
      </c>
      <c r="J556" s="1">
        <f t="shared" si="16"/>
        <v>0</v>
      </c>
      <c r="K556" s="12" t="str">
        <f t="shared" si="17"/>
        <v/>
      </c>
    </row>
    <row r="557" spans="1:11" x14ac:dyDescent="0.3">
      <c r="A557" s="2">
        <v>1500</v>
      </c>
      <c r="B557" s="1">
        <v>194</v>
      </c>
      <c r="C557" s="10">
        <v>44966</v>
      </c>
      <c r="D557" s="10">
        <v>44971</v>
      </c>
      <c r="E557" s="1">
        <v>5</v>
      </c>
      <c r="F557" s="1" t="s">
        <v>1022</v>
      </c>
      <c r="G557" s="1" t="s">
        <v>1035</v>
      </c>
      <c r="H557" s="1">
        <v>66</v>
      </c>
      <c r="I557" s="1" t="s">
        <v>1041</v>
      </c>
      <c r="J557" s="1">
        <f t="shared" si="16"/>
        <v>0</v>
      </c>
      <c r="K557" s="12" t="str">
        <f t="shared" si="17"/>
        <v/>
      </c>
    </row>
    <row r="558" spans="1:11" x14ac:dyDescent="0.3">
      <c r="A558" s="2">
        <v>2020</v>
      </c>
      <c r="B558" s="1">
        <v>194</v>
      </c>
      <c r="C558" s="10">
        <v>45070</v>
      </c>
      <c r="D558" s="10">
        <v>45076</v>
      </c>
      <c r="E558" s="1">
        <v>6</v>
      </c>
      <c r="F558" s="1" t="s">
        <v>1028</v>
      </c>
      <c r="G558" s="1" t="s">
        <v>1040</v>
      </c>
      <c r="H558" s="1">
        <v>150</v>
      </c>
      <c r="I558" s="1" t="s">
        <v>1041</v>
      </c>
      <c r="J558" s="1">
        <f t="shared" si="16"/>
        <v>0</v>
      </c>
      <c r="K558" s="12" t="str">
        <f t="shared" si="17"/>
        <v/>
      </c>
    </row>
    <row r="559" spans="1:11" x14ac:dyDescent="0.3">
      <c r="A559" s="2">
        <v>226</v>
      </c>
      <c r="B559" s="1">
        <v>194</v>
      </c>
      <c r="C559" s="10">
        <v>45485</v>
      </c>
      <c r="D559" s="10">
        <v>45489</v>
      </c>
      <c r="E559" s="1">
        <v>4</v>
      </c>
      <c r="F559" s="1" t="s">
        <v>1024</v>
      </c>
      <c r="G559" s="1" t="s">
        <v>1037</v>
      </c>
      <c r="H559" s="1">
        <v>5</v>
      </c>
      <c r="I559" s="1" t="s">
        <v>1043</v>
      </c>
      <c r="J559" s="1">
        <f t="shared" si="16"/>
        <v>1</v>
      </c>
      <c r="K559" s="12">
        <f t="shared" si="17"/>
        <v>45493</v>
      </c>
    </row>
    <row r="560" spans="1:11" x14ac:dyDescent="0.3">
      <c r="A560" s="2">
        <v>2115</v>
      </c>
      <c r="B560" s="1">
        <v>194</v>
      </c>
      <c r="C560" s="10">
        <v>45493</v>
      </c>
      <c r="D560" s="10">
        <v>45505</v>
      </c>
      <c r="E560" s="1">
        <v>12</v>
      </c>
      <c r="F560" s="1" t="s">
        <v>1023</v>
      </c>
      <c r="G560" s="1" t="s">
        <v>1036</v>
      </c>
      <c r="H560" s="1">
        <v>193</v>
      </c>
      <c r="I560" s="1" t="s">
        <v>1044</v>
      </c>
      <c r="J560" s="1">
        <f t="shared" si="16"/>
        <v>0</v>
      </c>
      <c r="K560" s="12" t="str">
        <f t="shared" si="17"/>
        <v/>
      </c>
    </row>
    <row r="561" spans="1:11" x14ac:dyDescent="0.3">
      <c r="A561" s="2">
        <v>2925</v>
      </c>
      <c r="B561" s="1">
        <v>194</v>
      </c>
      <c r="C561" s="10">
        <v>45605</v>
      </c>
      <c r="D561" s="10">
        <v>45622</v>
      </c>
      <c r="E561" s="1">
        <v>17</v>
      </c>
      <c r="F561" s="1" t="s">
        <v>1027</v>
      </c>
      <c r="G561" s="1" t="s">
        <v>1040</v>
      </c>
      <c r="H561" s="1">
        <v>88</v>
      </c>
      <c r="I561" s="1" t="s">
        <v>1042</v>
      </c>
      <c r="J561" s="1">
        <f t="shared" si="16"/>
        <v>0</v>
      </c>
      <c r="K561" s="12" t="str">
        <f t="shared" si="17"/>
        <v/>
      </c>
    </row>
    <row r="562" spans="1:11" x14ac:dyDescent="0.3">
      <c r="A562" s="2">
        <v>1309</v>
      </c>
      <c r="B562" s="1">
        <v>195</v>
      </c>
      <c r="C562" s="10">
        <v>44787</v>
      </c>
      <c r="D562" s="10">
        <v>44792</v>
      </c>
      <c r="E562" s="1">
        <v>5</v>
      </c>
      <c r="F562" s="1" t="s">
        <v>1029</v>
      </c>
      <c r="G562" s="1" t="s">
        <v>1037</v>
      </c>
      <c r="H562" s="1">
        <v>97</v>
      </c>
      <c r="I562" s="1" t="s">
        <v>1043</v>
      </c>
      <c r="J562" s="1">
        <f t="shared" si="16"/>
        <v>0</v>
      </c>
      <c r="K562" s="12" t="str">
        <f t="shared" si="17"/>
        <v/>
      </c>
    </row>
    <row r="563" spans="1:11" x14ac:dyDescent="0.3">
      <c r="A563" s="2">
        <v>2616</v>
      </c>
      <c r="B563" s="1">
        <v>195</v>
      </c>
      <c r="C563" s="10">
        <v>45364</v>
      </c>
      <c r="D563" s="10">
        <v>45381</v>
      </c>
      <c r="E563" s="1">
        <v>17</v>
      </c>
      <c r="F563" s="1" t="s">
        <v>1028</v>
      </c>
      <c r="G563" s="1" t="s">
        <v>1040</v>
      </c>
      <c r="H563" s="1">
        <v>130</v>
      </c>
      <c r="I563" s="1" t="s">
        <v>1042</v>
      </c>
      <c r="J563" s="1">
        <f t="shared" si="16"/>
        <v>0</v>
      </c>
      <c r="K563" s="12" t="str">
        <f t="shared" si="17"/>
        <v/>
      </c>
    </row>
    <row r="564" spans="1:11" x14ac:dyDescent="0.3">
      <c r="A564" s="2">
        <v>1635</v>
      </c>
      <c r="B564" s="1">
        <v>197</v>
      </c>
      <c r="C564" s="10">
        <v>44571</v>
      </c>
      <c r="D564" s="10">
        <v>44575</v>
      </c>
      <c r="E564" s="1">
        <v>4</v>
      </c>
      <c r="F564" s="1" t="s">
        <v>1031</v>
      </c>
      <c r="G564" s="1" t="s">
        <v>1036</v>
      </c>
      <c r="H564" s="1">
        <v>123</v>
      </c>
      <c r="I564" s="1" t="s">
        <v>1042</v>
      </c>
      <c r="J564" s="1">
        <f t="shared" si="16"/>
        <v>0</v>
      </c>
      <c r="K564" s="12" t="str">
        <f t="shared" si="17"/>
        <v/>
      </c>
    </row>
    <row r="565" spans="1:11" x14ac:dyDescent="0.3">
      <c r="A565" s="2">
        <v>1933</v>
      </c>
      <c r="B565" s="1">
        <v>197</v>
      </c>
      <c r="C565" s="10">
        <v>45063</v>
      </c>
      <c r="D565" s="10">
        <v>45065</v>
      </c>
      <c r="E565" s="1">
        <v>2</v>
      </c>
      <c r="F565" s="1" t="s">
        <v>1026</v>
      </c>
      <c r="G565" s="1" t="s">
        <v>1039</v>
      </c>
      <c r="H565" s="1">
        <v>51</v>
      </c>
      <c r="I565" s="1" t="s">
        <v>1043</v>
      </c>
      <c r="J565" s="1">
        <f t="shared" si="16"/>
        <v>0</v>
      </c>
      <c r="K565" s="12" t="str">
        <f t="shared" si="17"/>
        <v/>
      </c>
    </row>
    <row r="566" spans="1:11" x14ac:dyDescent="0.3">
      <c r="A566" s="2">
        <v>250</v>
      </c>
      <c r="B566" s="1">
        <v>197</v>
      </c>
      <c r="C566" s="10">
        <v>45193</v>
      </c>
      <c r="D566" s="10">
        <v>45197</v>
      </c>
      <c r="E566" s="1">
        <v>4</v>
      </c>
      <c r="F566" s="1" t="s">
        <v>1029</v>
      </c>
      <c r="G566" s="1" t="s">
        <v>1037</v>
      </c>
      <c r="H566" s="1">
        <v>91</v>
      </c>
      <c r="I566" s="1" t="s">
        <v>1044</v>
      </c>
      <c r="J566" s="1">
        <f t="shared" si="16"/>
        <v>0</v>
      </c>
      <c r="K566" s="12" t="str">
        <f t="shared" si="17"/>
        <v/>
      </c>
    </row>
    <row r="567" spans="1:11" x14ac:dyDescent="0.3">
      <c r="A567" s="2">
        <v>1936</v>
      </c>
      <c r="B567" s="1">
        <v>197</v>
      </c>
      <c r="C567" s="10">
        <v>45351</v>
      </c>
      <c r="D567" s="10">
        <v>45354</v>
      </c>
      <c r="E567" s="1">
        <v>3</v>
      </c>
      <c r="F567" s="1" t="s">
        <v>1033</v>
      </c>
      <c r="G567" s="1" t="s">
        <v>1038</v>
      </c>
      <c r="H567" s="1">
        <v>200</v>
      </c>
      <c r="I567" s="1" t="s">
        <v>1042</v>
      </c>
      <c r="J567" s="1">
        <f t="shared" si="16"/>
        <v>0</v>
      </c>
      <c r="K567" s="12" t="str">
        <f t="shared" si="17"/>
        <v/>
      </c>
    </row>
    <row r="568" spans="1:11" x14ac:dyDescent="0.3">
      <c r="A568" s="2">
        <v>1987</v>
      </c>
      <c r="B568" s="1">
        <v>197</v>
      </c>
      <c r="C568" s="10">
        <v>45589</v>
      </c>
      <c r="D568" s="10">
        <v>45591</v>
      </c>
      <c r="E568" s="1">
        <v>2</v>
      </c>
      <c r="F568" s="1" t="s">
        <v>1026</v>
      </c>
      <c r="G568" s="1" t="s">
        <v>1039</v>
      </c>
      <c r="H568" s="1">
        <v>4</v>
      </c>
      <c r="I568" s="1" t="s">
        <v>1041</v>
      </c>
      <c r="J568" s="1">
        <f t="shared" si="16"/>
        <v>0</v>
      </c>
      <c r="K568" s="12" t="str">
        <f t="shared" si="17"/>
        <v/>
      </c>
    </row>
    <row r="569" spans="1:11" x14ac:dyDescent="0.3">
      <c r="A569" s="2">
        <v>1975</v>
      </c>
      <c r="B569" s="1">
        <v>198</v>
      </c>
      <c r="C569" s="10">
        <v>44597</v>
      </c>
      <c r="D569" s="10">
        <v>44600</v>
      </c>
      <c r="E569" s="1">
        <v>3</v>
      </c>
      <c r="F569" s="1" t="s">
        <v>1029</v>
      </c>
      <c r="G569" s="1" t="s">
        <v>1037</v>
      </c>
      <c r="H569" s="1">
        <v>175</v>
      </c>
      <c r="I569" s="1" t="s">
        <v>1042</v>
      </c>
      <c r="J569" s="1">
        <f t="shared" si="16"/>
        <v>0</v>
      </c>
      <c r="K569" s="12" t="str">
        <f t="shared" si="17"/>
        <v/>
      </c>
    </row>
    <row r="570" spans="1:11" x14ac:dyDescent="0.3">
      <c r="A570" s="2">
        <v>2238</v>
      </c>
      <c r="B570" s="1">
        <v>198</v>
      </c>
      <c r="C570" s="10">
        <v>44721</v>
      </c>
      <c r="D570" s="10">
        <v>44724</v>
      </c>
      <c r="E570" s="1">
        <v>3</v>
      </c>
      <c r="F570" s="1" t="s">
        <v>1032</v>
      </c>
      <c r="G570" s="1" t="s">
        <v>1039</v>
      </c>
      <c r="H570" s="1">
        <v>125</v>
      </c>
      <c r="I570" s="1" t="s">
        <v>1042</v>
      </c>
      <c r="J570" s="1">
        <f t="shared" si="16"/>
        <v>0</v>
      </c>
      <c r="K570" s="12" t="str">
        <f t="shared" si="17"/>
        <v/>
      </c>
    </row>
    <row r="571" spans="1:11" x14ac:dyDescent="0.3">
      <c r="A571" s="2">
        <v>1486</v>
      </c>
      <c r="B571" s="1">
        <v>198</v>
      </c>
      <c r="C571" s="10">
        <v>45024</v>
      </c>
      <c r="D571" s="10">
        <v>45031</v>
      </c>
      <c r="E571" s="1">
        <v>7</v>
      </c>
      <c r="F571" s="1" t="s">
        <v>1022</v>
      </c>
      <c r="G571" s="1" t="s">
        <v>1035</v>
      </c>
      <c r="H571" s="1">
        <v>62</v>
      </c>
      <c r="I571" s="1" t="s">
        <v>1041</v>
      </c>
      <c r="J571" s="1">
        <f t="shared" si="16"/>
        <v>0</v>
      </c>
      <c r="K571" s="12" t="str">
        <f t="shared" si="17"/>
        <v/>
      </c>
    </row>
    <row r="572" spans="1:11" x14ac:dyDescent="0.3">
      <c r="A572" s="2">
        <v>2439</v>
      </c>
      <c r="B572" s="1">
        <v>199</v>
      </c>
      <c r="C572" s="10">
        <v>44716</v>
      </c>
      <c r="D572" s="10">
        <v>44723</v>
      </c>
      <c r="E572" s="1">
        <v>7</v>
      </c>
      <c r="F572" s="1" t="s">
        <v>1023</v>
      </c>
      <c r="G572" s="1" t="s">
        <v>1036</v>
      </c>
      <c r="H572" s="1">
        <v>106</v>
      </c>
      <c r="I572" s="1" t="s">
        <v>1043</v>
      </c>
      <c r="J572" s="1">
        <f t="shared" si="16"/>
        <v>0</v>
      </c>
      <c r="K572" s="12" t="str">
        <f t="shared" si="17"/>
        <v/>
      </c>
    </row>
    <row r="573" spans="1:11" x14ac:dyDescent="0.3">
      <c r="A573" s="2">
        <v>1120</v>
      </c>
      <c r="B573" s="1">
        <v>200</v>
      </c>
      <c r="C573" s="10">
        <v>45191</v>
      </c>
      <c r="D573" s="10">
        <v>45193</v>
      </c>
      <c r="E573" s="1">
        <v>2</v>
      </c>
      <c r="F573" s="1" t="s">
        <v>1032</v>
      </c>
      <c r="G573" s="1" t="s">
        <v>1039</v>
      </c>
      <c r="H573" s="1">
        <v>134</v>
      </c>
      <c r="I573" s="1" t="s">
        <v>1044</v>
      </c>
      <c r="J573" s="1">
        <f t="shared" si="16"/>
        <v>0</v>
      </c>
      <c r="K573" s="12" t="str">
        <f t="shared" si="17"/>
        <v/>
      </c>
    </row>
    <row r="574" spans="1:11" x14ac:dyDescent="0.3">
      <c r="A574" s="2">
        <v>1081</v>
      </c>
      <c r="B574" s="1">
        <v>200</v>
      </c>
      <c r="C574" s="10">
        <v>45288</v>
      </c>
      <c r="D574" s="10">
        <v>45296</v>
      </c>
      <c r="E574" s="1">
        <v>8</v>
      </c>
      <c r="F574" s="1" t="s">
        <v>1034</v>
      </c>
      <c r="G574" s="1" t="s">
        <v>1035</v>
      </c>
      <c r="H574" s="1">
        <v>65</v>
      </c>
      <c r="I574" s="1" t="s">
        <v>1044</v>
      </c>
      <c r="J574" s="1">
        <f t="shared" si="16"/>
        <v>0</v>
      </c>
      <c r="K574" s="12" t="str">
        <f t="shared" si="17"/>
        <v/>
      </c>
    </row>
    <row r="575" spans="1:11" x14ac:dyDescent="0.3">
      <c r="A575" s="2">
        <v>2089</v>
      </c>
      <c r="B575" s="1">
        <v>201</v>
      </c>
      <c r="C575" s="10">
        <v>45226</v>
      </c>
      <c r="D575" s="10">
        <v>45236</v>
      </c>
      <c r="E575" s="1">
        <v>10</v>
      </c>
      <c r="F575" s="1" t="s">
        <v>1027</v>
      </c>
      <c r="G575" s="1" t="s">
        <v>1040</v>
      </c>
      <c r="H575" s="1">
        <v>45</v>
      </c>
      <c r="I575" s="1" t="s">
        <v>1044</v>
      </c>
      <c r="J575" s="1">
        <f t="shared" si="16"/>
        <v>0</v>
      </c>
      <c r="K575" s="12" t="str">
        <f t="shared" si="17"/>
        <v/>
      </c>
    </row>
    <row r="576" spans="1:11" x14ac:dyDescent="0.3">
      <c r="A576" s="2">
        <v>1226</v>
      </c>
      <c r="B576" s="1">
        <v>201</v>
      </c>
      <c r="C576" s="10">
        <v>45274</v>
      </c>
      <c r="D576" s="10">
        <v>45278</v>
      </c>
      <c r="E576" s="1">
        <v>4</v>
      </c>
      <c r="F576" s="1" t="s">
        <v>1025</v>
      </c>
      <c r="G576" s="1" t="s">
        <v>1038</v>
      </c>
      <c r="H576" s="1">
        <v>120</v>
      </c>
      <c r="I576" s="1" t="s">
        <v>1041</v>
      </c>
      <c r="J576" s="1">
        <f t="shared" si="16"/>
        <v>0</v>
      </c>
      <c r="K576" s="12" t="str">
        <f t="shared" si="17"/>
        <v/>
      </c>
    </row>
    <row r="577" spans="1:11" x14ac:dyDescent="0.3">
      <c r="A577" s="2">
        <v>846</v>
      </c>
      <c r="B577" s="1">
        <v>202</v>
      </c>
      <c r="C577" s="10">
        <v>44762</v>
      </c>
      <c r="D577" s="10">
        <v>44776</v>
      </c>
      <c r="E577" s="1">
        <v>14</v>
      </c>
      <c r="F577" s="1" t="s">
        <v>1028</v>
      </c>
      <c r="G577" s="1" t="s">
        <v>1040</v>
      </c>
      <c r="H577" s="1">
        <v>184</v>
      </c>
      <c r="I577" s="1" t="s">
        <v>1042</v>
      </c>
      <c r="J577" s="1">
        <f t="shared" si="16"/>
        <v>0</v>
      </c>
      <c r="K577" s="12" t="str">
        <f t="shared" si="17"/>
        <v/>
      </c>
    </row>
    <row r="578" spans="1:11" x14ac:dyDescent="0.3">
      <c r="A578" s="2">
        <v>2247</v>
      </c>
      <c r="B578" s="1">
        <v>202</v>
      </c>
      <c r="C578" s="10">
        <v>44942</v>
      </c>
      <c r="D578" s="10">
        <v>44952</v>
      </c>
      <c r="E578" s="1">
        <v>10</v>
      </c>
      <c r="F578" s="1" t="s">
        <v>1022</v>
      </c>
      <c r="G578" s="1" t="s">
        <v>1035</v>
      </c>
      <c r="H578" s="1">
        <v>2</v>
      </c>
      <c r="I578" s="1" t="s">
        <v>1044</v>
      </c>
      <c r="J578" s="1">
        <f t="shared" ref="J578:J641" si="18">IF(AND(B579=B578,C579-D578&lt;=30),1,0)</f>
        <v>1</v>
      </c>
      <c r="K578" s="12">
        <f t="shared" ref="K578:K641" si="19">IF(J578=0,"",C579)</f>
        <v>44943</v>
      </c>
    </row>
    <row r="579" spans="1:11" x14ac:dyDescent="0.3">
      <c r="A579" s="2">
        <v>2956</v>
      </c>
      <c r="B579" s="1">
        <v>202</v>
      </c>
      <c r="C579" s="10">
        <v>44943</v>
      </c>
      <c r="D579" s="10">
        <v>44963</v>
      </c>
      <c r="E579" s="1">
        <v>20</v>
      </c>
      <c r="F579" s="1" t="s">
        <v>1028</v>
      </c>
      <c r="G579" s="1" t="s">
        <v>1040</v>
      </c>
      <c r="H579" s="1">
        <v>55</v>
      </c>
      <c r="I579" s="1" t="s">
        <v>1041</v>
      </c>
      <c r="J579" s="1">
        <f t="shared" si="18"/>
        <v>0</v>
      </c>
      <c r="K579" s="12" t="str">
        <f t="shared" si="19"/>
        <v/>
      </c>
    </row>
    <row r="580" spans="1:11" x14ac:dyDescent="0.3">
      <c r="A580" s="2">
        <v>2669</v>
      </c>
      <c r="B580" s="1">
        <v>202</v>
      </c>
      <c r="C580" s="10">
        <v>45271</v>
      </c>
      <c r="D580" s="10">
        <v>45282</v>
      </c>
      <c r="E580" s="1">
        <v>11</v>
      </c>
      <c r="F580" s="1" t="s">
        <v>1031</v>
      </c>
      <c r="G580" s="1" t="s">
        <v>1036</v>
      </c>
      <c r="H580" s="1">
        <v>20</v>
      </c>
      <c r="I580" s="1" t="s">
        <v>1043</v>
      </c>
      <c r="J580" s="1">
        <f t="shared" si="18"/>
        <v>0</v>
      </c>
      <c r="K580" s="12" t="str">
        <f t="shared" si="19"/>
        <v/>
      </c>
    </row>
    <row r="581" spans="1:11" x14ac:dyDescent="0.3">
      <c r="A581" s="2">
        <v>2628</v>
      </c>
      <c r="B581" s="1">
        <v>202</v>
      </c>
      <c r="C581" s="10">
        <v>45357</v>
      </c>
      <c r="D581" s="10">
        <v>45368</v>
      </c>
      <c r="E581" s="1">
        <v>11</v>
      </c>
      <c r="F581" s="1" t="s">
        <v>1023</v>
      </c>
      <c r="G581" s="1" t="s">
        <v>1036</v>
      </c>
      <c r="H581" s="1">
        <v>9</v>
      </c>
      <c r="I581" s="1" t="s">
        <v>1043</v>
      </c>
      <c r="J581" s="1">
        <f t="shared" si="18"/>
        <v>0</v>
      </c>
      <c r="K581" s="12" t="str">
        <f t="shared" si="19"/>
        <v/>
      </c>
    </row>
    <row r="582" spans="1:11" x14ac:dyDescent="0.3">
      <c r="A582" s="2">
        <v>1647</v>
      </c>
      <c r="B582" s="1">
        <v>202</v>
      </c>
      <c r="C582" s="10">
        <v>45449</v>
      </c>
      <c r="D582" s="10">
        <v>45452</v>
      </c>
      <c r="E582" s="1">
        <v>3</v>
      </c>
      <c r="F582" s="1" t="s">
        <v>1024</v>
      </c>
      <c r="G582" s="1" t="s">
        <v>1037</v>
      </c>
      <c r="H582" s="1">
        <v>13</v>
      </c>
      <c r="I582" s="1" t="s">
        <v>1042</v>
      </c>
      <c r="J582" s="1">
        <f t="shared" si="18"/>
        <v>0</v>
      </c>
      <c r="K582" s="12" t="str">
        <f t="shared" si="19"/>
        <v/>
      </c>
    </row>
    <row r="583" spans="1:11" x14ac:dyDescent="0.3">
      <c r="A583" s="2">
        <v>116</v>
      </c>
      <c r="B583" s="1">
        <v>203</v>
      </c>
      <c r="C583" s="10">
        <v>44887</v>
      </c>
      <c r="D583" s="10">
        <v>44888</v>
      </c>
      <c r="E583" s="1">
        <v>1</v>
      </c>
      <c r="F583" s="1" t="s">
        <v>1032</v>
      </c>
      <c r="G583" s="1" t="s">
        <v>1039</v>
      </c>
      <c r="H583" s="1">
        <v>145</v>
      </c>
      <c r="I583" s="1" t="s">
        <v>1042</v>
      </c>
      <c r="J583" s="1">
        <f t="shared" si="18"/>
        <v>1</v>
      </c>
      <c r="K583" s="12">
        <f t="shared" si="19"/>
        <v>44903</v>
      </c>
    </row>
    <row r="584" spans="1:11" x14ac:dyDescent="0.3">
      <c r="A584" s="2">
        <v>1506</v>
      </c>
      <c r="B584" s="1">
        <v>203</v>
      </c>
      <c r="C584" s="10">
        <v>44903</v>
      </c>
      <c r="D584" s="10">
        <v>44919</v>
      </c>
      <c r="E584" s="1">
        <v>16</v>
      </c>
      <c r="F584" s="1" t="s">
        <v>1028</v>
      </c>
      <c r="G584" s="1" t="s">
        <v>1040</v>
      </c>
      <c r="H584" s="1">
        <v>4</v>
      </c>
      <c r="I584" s="1" t="s">
        <v>1042</v>
      </c>
      <c r="J584" s="1">
        <f t="shared" si="18"/>
        <v>0</v>
      </c>
      <c r="K584" s="12" t="str">
        <f t="shared" si="19"/>
        <v/>
      </c>
    </row>
    <row r="585" spans="1:11" x14ac:dyDescent="0.3">
      <c r="A585" s="2">
        <v>1681</v>
      </c>
      <c r="B585" s="1">
        <v>203</v>
      </c>
      <c r="C585" s="10">
        <v>45544</v>
      </c>
      <c r="D585" s="10">
        <v>45560</v>
      </c>
      <c r="E585" s="1">
        <v>16</v>
      </c>
      <c r="F585" s="1" t="s">
        <v>1027</v>
      </c>
      <c r="G585" s="1" t="s">
        <v>1040</v>
      </c>
      <c r="H585" s="1">
        <v>92</v>
      </c>
      <c r="I585" s="1" t="s">
        <v>1044</v>
      </c>
      <c r="J585" s="1">
        <f t="shared" si="18"/>
        <v>0</v>
      </c>
      <c r="K585" s="12" t="str">
        <f t="shared" si="19"/>
        <v/>
      </c>
    </row>
    <row r="586" spans="1:11" x14ac:dyDescent="0.3">
      <c r="A586" s="2">
        <v>285</v>
      </c>
      <c r="B586" s="1">
        <v>204</v>
      </c>
      <c r="C586" s="10">
        <v>44633</v>
      </c>
      <c r="D586" s="10">
        <v>44635</v>
      </c>
      <c r="E586" s="1">
        <v>2</v>
      </c>
      <c r="F586" s="1" t="s">
        <v>1026</v>
      </c>
      <c r="G586" s="1" t="s">
        <v>1039</v>
      </c>
      <c r="H586" s="1">
        <v>140</v>
      </c>
      <c r="I586" s="1" t="s">
        <v>1041</v>
      </c>
      <c r="J586" s="1">
        <f t="shared" si="18"/>
        <v>1</v>
      </c>
      <c r="K586" s="12">
        <f t="shared" si="19"/>
        <v>44642</v>
      </c>
    </row>
    <row r="587" spans="1:11" x14ac:dyDescent="0.3">
      <c r="A587" s="2">
        <v>1954</v>
      </c>
      <c r="B587" s="1">
        <v>204</v>
      </c>
      <c r="C587" s="10">
        <v>44642</v>
      </c>
      <c r="D587" s="10">
        <v>44650</v>
      </c>
      <c r="E587" s="1">
        <v>8</v>
      </c>
      <c r="F587" s="1" t="s">
        <v>1023</v>
      </c>
      <c r="G587" s="1" t="s">
        <v>1036</v>
      </c>
      <c r="H587" s="1">
        <v>84</v>
      </c>
      <c r="I587" s="1" t="s">
        <v>1043</v>
      </c>
      <c r="J587" s="1">
        <f t="shared" si="18"/>
        <v>0</v>
      </c>
      <c r="K587" s="12" t="str">
        <f t="shared" si="19"/>
        <v/>
      </c>
    </row>
    <row r="588" spans="1:11" x14ac:dyDescent="0.3">
      <c r="A588" s="2">
        <v>2022</v>
      </c>
      <c r="B588" s="1">
        <v>204</v>
      </c>
      <c r="C588" s="10">
        <v>44738</v>
      </c>
      <c r="D588" s="10">
        <v>44740</v>
      </c>
      <c r="E588" s="1">
        <v>2</v>
      </c>
      <c r="F588" s="1" t="s">
        <v>1029</v>
      </c>
      <c r="G588" s="1" t="s">
        <v>1037</v>
      </c>
      <c r="H588" s="1">
        <v>41</v>
      </c>
      <c r="I588" s="1" t="s">
        <v>1041</v>
      </c>
      <c r="J588" s="1">
        <f t="shared" si="18"/>
        <v>0</v>
      </c>
      <c r="K588" s="12" t="str">
        <f t="shared" si="19"/>
        <v/>
      </c>
    </row>
    <row r="589" spans="1:11" x14ac:dyDescent="0.3">
      <c r="A589" s="2">
        <v>2780</v>
      </c>
      <c r="B589" s="1">
        <v>204</v>
      </c>
      <c r="C589" s="10">
        <v>44921</v>
      </c>
      <c r="D589" s="10">
        <v>44926</v>
      </c>
      <c r="E589" s="1">
        <v>5</v>
      </c>
      <c r="F589" s="1" t="s">
        <v>1027</v>
      </c>
      <c r="G589" s="1" t="s">
        <v>1040</v>
      </c>
      <c r="H589" s="1">
        <v>36</v>
      </c>
      <c r="I589" s="1" t="s">
        <v>1042</v>
      </c>
      <c r="J589" s="1">
        <f t="shared" si="18"/>
        <v>0</v>
      </c>
      <c r="K589" s="12" t="str">
        <f t="shared" si="19"/>
        <v/>
      </c>
    </row>
    <row r="590" spans="1:11" x14ac:dyDescent="0.3">
      <c r="A590" s="2">
        <v>1721</v>
      </c>
      <c r="B590" s="1">
        <v>204</v>
      </c>
      <c r="C590" s="10">
        <v>45144</v>
      </c>
      <c r="D590" s="10">
        <v>45148</v>
      </c>
      <c r="E590" s="1">
        <v>4</v>
      </c>
      <c r="F590" s="1" t="s">
        <v>1024</v>
      </c>
      <c r="G590" s="1" t="s">
        <v>1037</v>
      </c>
      <c r="H590" s="1">
        <v>169</v>
      </c>
      <c r="I590" s="1" t="s">
        <v>1044</v>
      </c>
      <c r="J590" s="1">
        <f t="shared" si="18"/>
        <v>0</v>
      </c>
      <c r="K590" s="12" t="str">
        <f t="shared" si="19"/>
        <v/>
      </c>
    </row>
    <row r="591" spans="1:11" x14ac:dyDescent="0.3">
      <c r="A591" s="2">
        <v>2246</v>
      </c>
      <c r="B591" s="1">
        <v>204</v>
      </c>
      <c r="C591" s="10">
        <v>45514</v>
      </c>
      <c r="D591" s="10">
        <v>45516</v>
      </c>
      <c r="E591" s="1">
        <v>2</v>
      </c>
      <c r="F591" s="1" t="s">
        <v>1024</v>
      </c>
      <c r="G591" s="1" t="s">
        <v>1037</v>
      </c>
      <c r="H591" s="1">
        <v>2</v>
      </c>
      <c r="I591" s="1" t="s">
        <v>1043</v>
      </c>
      <c r="J591" s="1">
        <f t="shared" si="18"/>
        <v>0</v>
      </c>
      <c r="K591" s="12" t="str">
        <f t="shared" si="19"/>
        <v/>
      </c>
    </row>
    <row r="592" spans="1:11" x14ac:dyDescent="0.3">
      <c r="A592" s="2">
        <v>2057</v>
      </c>
      <c r="B592" s="1">
        <v>204</v>
      </c>
      <c r="C592" s="10">
        <v>45614</v>
      </c>
      <c r="D592" s="10">
        <v>45626</v>
      </c>
      <c r="E592" s="1">
        <v>12</v>
      </c>
      <c r="F592" s="1" t="s">
        <v>1023</v>
      </c>
      <c r="G592" s="1" t="s">
        <v>1036</v>
      </c>
      <c r="H592" s="1">
        <v>111</v>
      </c>
      <c r="I592" s="1" t="s">
        <v>1044</v>
      </c>
      <c r="J592" s="1">
        <f t="shared" si="18"/>
        <v>0</v>
      </c>
      <c r="K592" s="12" t="str">
        <f t="shared" si="19"/>
        <v/>
      </c>
    </row>
    <row r="593" spans="1:11" x14ac:dyDescent="0.3">
      <c r="A593" s="2">
        <v>1357</v>
      </c>
      <c r="B593" s="1">
        <v>205</v>
      </c>
      <c r="C593" s="10">
        <v>44976</v>
      </c>
      <c r="D593" s="10">
        <v>44983</v>
      </c>
      <c r="E593" s="1">
        <v>7</v>
      </c>
      <c r="F593" s="1" t="s">
        <v>1023</v>
      </c>
      <c r="G593" s="1" t="s">
        <v>1036</v>
      </c>
      <c r="H593" s="1">
        <v>64</v>
      </c>
      <c r="I593" s="1" t="s">
        <v>1041</v>
      </c>
      <c r="J593" s="1">
        <f t="shared" si="18"/>
        <v>0</v>
      </c>
      <c r="K593" s="12" t="str">
        <f t="shared" si="19"/>
        <v/>
      </c>
    </row>
    <row r="594" spans="1:11" x14ac:dyDescent="0.3">
      <c r="A594" s="2">
        <v>1036</v>
      </c>
      <c r="B594" s="1">
        <v>205</v>
      </c>
      <c r="C594" s="10">
        <v>45295</v>
      </c>
      <c r="D594" s="10">
        <v>45298</v>
      </c>
      <c r="E594" s="1">
        <v>3</v>
      </c>
      <c r="F594" s="1" t="s">
        <v>1026</v>
      </c>
      <c r="G594" s="1" t="s">
        <v>1039</v>
      </c>
      <c r="H594" s="1">
        <v>86</v>
      </c>
      <c r="I594" s="1" t="s">
        <v>1041</v>
      </c>
      <c r="J594" s="1">
        <f t="shared" si="18"/>
        <v>0</v>
      </c>
      <c r="K594" s="12" t="str">
        <f t="shared" si="19"/>
        <v/>
      </c>
    </row>
    <row r="595" spans="1:11" x14ac:dyDescent="0.3">
      <c r="A595" s="2">
        <v>2205</v>
      </c>
      <c r="B595" s="1">
        <v>206</v>
      </c>
      <c r="C595" s="10">
        <v>44921</v>
      </c>
      <c r="D595" s="10">
        <v>44932</v>
      </c>
      <c r="E595" s="1">
        <v>11</v>
      </c>
      <c r="F595" s="1" t="s">
        <v>1023</v>
      </c>
      <c r="G595" s="1" t="s">
        <v>1036</v>
      </c>
      <c r="H595" s="1">
        <v>3</v>
      </c>
      <c r="I595" s="1" t="s">
        <v>1043</v>
      </c>
      <c r="J595" s="1">
        <f t="shared" si="18"/>
        <v>1</v>
      </c>
      <c r="K595" s="12">
        <f t="shared" si="19"/>
        <v>44938</v>
      </c>
    </row>
    <row r="596" spans="1:11" x14ac:dyDescent="0.3">
      <c r="A596" s="2">
        <v>1467</v>
      </c>
      <c r="B596" s="1">
        <v>206</v>
      </c>
      <c r="C596" s="10">
        <v>44938</v>
      </c>
      <c r="D596" s="10">
        <v>44945</v>
      </c>
      <c r="E596" s="1">
        <v>7</v>
      </c>
      <c r="F596" s="1" t="s">
        <v>1022</v>
      </c>
      <c r="G596" s="1" t="s">
        <v>1035</v>
      </c>
      <c r="H596" s="1">
        <v>99</v>
      </c>
      <c r="I596" s="1" t="s">
        <v>1042</v>
      </c>
      <c r="J596" s="1">
        <f t="shared" si="18"/>
        <v>0</v>
      </c>
      <c r="K596" s="12" t="str">
        <f t="shared" si="19"/>
        <v/>
      </c>
    </row>
    <row r="597" spans="1:11" x14ac:dyDescent="0.3">
      <c r="A597" s="2">
        <v>322</v>
      </c>
      <c r="B597" s="1">
        <v>206</v>
      </c>
      <c r="C597" s="10">
        <v>45100</v>
      </c>
      <c r="D597" s="10">
        <v>45107</v>
      </c>
      <c r="E597" s="1">
        <v>7</v>
      </c>
      <c r="F597" s="1" t="s">
        <v>1030</v>
      </c>
      <c r="G597" s="1" t="s">
        <v>1038</v>
      </c>
      <c r="H597" s="1">
        <v>105</v>
      </c>
      <c r="I597" s="1" t="s">
        <v>1043</v>
      </c>
      <c r="J597" s="1">
        <f t="shared" si="18"/>
        <v>0</v>
      </c>
      <c r="K597" s="12" t="str">
        <f t="shared" si="19"/>
        <v/>
      </c>
    </row>
    <row r="598" spans="1:11" x14ac:dyDescent="0.3">
      <c r="A598" s="2">
        <v>1414</v>
      </c>
      <c r="B598" s="1">
        <v>207</v>
      </c>
      <c r="C598" s="10">
        <v>44719</v>
      </c>
      <c r="D598" s="10">
        <v>44722</v>
      </c>
      <c r="E598" s="1">
        <v>3</v>
      </c>
      <c r="F598" s="1" t="s">
        <v>1029</v>
      </c>
      <c r="G598" s="1" t="s">
        <v>1037</v>
      </c>
      <c r="H598" s="1">
        <v>151</v>
      </c>
      <c r="I598" s="1" t="s">
        <v>1041</v>
      </c>
      <c r="J598" s="1">
        <f t="shared" si="18"/>
        <v>0</v>
      </c>
      <c r="K598" s="12" t="str">
        <f t="shared" si="19"/>
        <v/>
      </c>
    </row>
    <row r="599" spans="1:11" x14ac:dyDescent="0.3">
      <c r="A599" s="2">
        <v>633</v>
      </c>
      <c r="B599" s="1">
        <v>207</v>
      </c>
      <c r="C599" s="10">
        <v>44888</v>
      </c>
      <c r="D599" s="10">
        <v>44892</v>
      </c>
      <c r="E599" s="1">
        <v>4</v>
      </c>
      <c r="F599" s="1" t="s">
        <v>1030</v>
      </c>
      <c r="G599" s="1" t="s">
        <v>1038</v>
      </c>
      <c r="H599" s="1">
        <v>130</v>
      </c>
      <c r="I599" s="1" t="s">
        <v>1041</v>
      </c>
      <c r="J599" s="1">
        <f t="shared" si="18"/>
        <v>1</v>
      </c>
      <c r="K599" s="12">
        <f t="shared" si="19"/>
        <v>44890</v>
      </c>
    </row>
    <row r="600" spans="1:11" x14ac:dyDescent="0.3">
      <c r="A600" s="2">
        <v>176</v>
      </c>
      <c r="B600" s="1">
        <v>207</v>
      </c>
      <c r="C600" s="10">
        <v>44890</v>
      </c>
      <c r="D600" s="10">
        <v>44897</v>
      </c>
      <c r="E600" s="1">
        <v>7</v>
      </c>
      <c r="F600" s="1" t="s">
        <v>1031</v>
      </c>
      <c r="G600" s="1" t="s">
        <v>1036</v>
      </c>
      <c r="H600" s="1">
        <v>106</v>
      </c>
      <c r="I600" s="1" t="s">
        <v>1042</v>
      </c>
      <c r="J600" s="1">
        <f t="shared" si="18"/>
        <v>0</v>
      </c>
      <c r="K600" s="12" t="str">
        <f t="shared" si="19"/>
        <v/>
      </c>
    </row>
    <row r="601" spans="1:11" x14ac:dyDescent="0.3">
      <c r="A601" s="2">
        <v>1615</v>
      </c>
      <c r="B601" s="1">
        <v>207</v>
      </c>
      <c r="C601" s="10">
        <v>45478</v>
      </c>
      <c r="D601" s="10">
        <v>45497</v>
      </c>
      <c r="E601" s="1">
        <v>19</v>
      </c>
      <c r="F601" s="1" t="s">
        <v>1028</v>
      </c>
      <c r="G601" s="1" t="s">
        <v>1040</v>
      </c>
      <c r="H601" s="1">
        <v>69</v>
      </c>
      <c r="I601" s="1" t="s">
        <v>1044</v>
      </c>
      <c r="J601" s="1">
        <f t="shared" si="18"/>
        <v>0</v>
      </c>
      <c r="K601" s="12" t="str">
        <f t="shared" si="19"/>
        <v/>
      </c>
    </row>
    <row r="602" spans="1:11" x14ac:dyDescent="0.3">
      <c r="A602" s="2">
        <v>1559</v>
      </c>
      <c r="B602" s="1">
        <v>208</v>
      </c>
      <c r="C602" s="10">
        <v>44604</v>
      </c>
      <c r="D602" s="10">
        <v>44608</v>
      </c>
      <c r="E602" s="1">
        <v>4</v>
      </c>
      <c r="F602" s="1" t="s">
        <v>1034</v>
      </c>
      <c r="G602" s="1" t="s">
        <v>1035</v>
      </c>
      <c r="H602" s="1">
        <v>161</v>
      </c>
      <c r="I602" s="1" t="s">
        <v>1042</v>
      </c>
      <c r="J602" s="1">
        <f t="shared" si="18"/>
        <v>0</v>
      </c>
      <c r="K602" s="12" t="str">
        <f t="shared" si="19"/>
        <v/>
      </c>
    </row>
    <row r="603" spans="1:11" x14ac:dyDescent="0.3">
      <c r="A603" s="2">
        <v>759</v>
      </c>
      <c r="B603" s="1">
        <v>208</v>
      </c>
      <c r="C603" s="10">
        <v>44729</v>
      </c>
      <c r="D603" s="10">
        <v>44733</v>
      </c>
      <c r="E603" s="1">
        <v>4</v>
      </c>
      <c r="F603" s="1" t="s">
        <v>1033</v>
      </c>
      <c r="G603" s="1" t="s">
        <v>1038</v>
      </c>
      <c r="H603" s="1">
        <v>109</v>
      </c>
      <c r="I603" s="1" t="s">
        <v>1044</v>
      </c>
      <c r="J603" s="1">
        <f t="shared" si="18"/>
        <v>0</v>
      </c>
      <c r="K603" s="12" t="str">
        <f t="shared" si="19"/>
        <v/>
      </c>
    </row>
    <row r="604" spans="1:11" x14ac:dyDescent="0.3">
      <c r="A604" s="2">
        <v>1574</v>
      </c>
      <c r="B604" s="1">
        <v>208</v>
      </c>
      <c r="C604" s="10">
        <v>44778</v>
      </c>
      <c r="D604" s="10">
        <v>44793</v>
      </c>
      <c r="E604" s="1">
        <v>15</v>
      </c>
      <c r="F604" s="1" t="s">
        <v>1028</v>
      </c>
      <c r="G604" s="1" t="s">
        <v>1040</v>
      </c>
      <c r="H604" s="1">
        <v>60</v>
      </c>
      <c r="I604" s="1" t="s">
        <v>1042</v>
      </c>
      <c r="J604" s="1">
        <f t="shared" si="18"/>
        <v>0</v>
      </c>
      <c r="K604" s="12" t="str">
        <f t="shared" si="19"/>
        <v/>
      </c>
    </row>
    <row r="605" spans="1:11" x14ac:dyDescent="0.3">
      <c r="A605" s="2">
        <v>2295</v>
      </c>
      <c r="B605" s="1">
        <v>208</v>
      </c>
      <c r="C605" s="10">
        <v>45100</v>
      </c>
      <c r="D605" s="10">
        <v>45106</v>
      </c>
      <c r="E605" s="1">
        <v>6</v>
      </c>
      <c r="F605" s="1" t="s">
        <v>1034</v>
      </c>
      <c r="G605" s="1" t="s">
        <v>1035</v>
      </c>
      <c r="H605" s="1">
        <v>174</v>
      </c>
      <c r="I605" s="1" t="s">
        <v>1044</v>
      </c>
      <c r="J605" s="1">
        <f t="shared" si="18"/>
        <v>0</v>
      </c>
      <c r="K605" s="12" t="str">
        <f t="shared" si="19"/>
        <v/>
      </c>
    </row>
    <row r="606" spans="1:11" x14ac:dyDescent="0.3">
      <c r="A606" s="2">
        <v>907</v>
      </c>
      <c r="B606" s="1">
        <v>208</v>
      </c>
      <c r="C606" s="10">
        <v>45183</v>
      </c>
      <c r="D606" s="10">
        <v>45195</v>
      </c>
      <c r="E606" s="1">
        <v>12</v>
      </c>
      <c r="F606" s="1" t="s">
        <v>1023</v>
      </c>
      <c r="G606" s="1" t="s">
        <v>1036</v>
      </c>
      <c r="H606" s="1">
        <v>194</v>
      </c>
      <c r="I606" s="1" t="s">
        <v>1041</v>
      </c>
      <c r="J606" s="1">
        <f t="shared" si="18"/>
        <v>1</v>
      </c>
      <c r="K606" s="12">
        <f t="shared" si="19"/>
        <v>45218</v>
      </c>
    </row>
    <row r="607" spans="1:11" x14ac:dyDescent="0.3">
      <c r="A607" s="2">
        <v>87</v>
      </c>
      <c r="B607" s="1">
        <v>208</v>
      </c>
      <c r="C607" s="10">
        <v>45218</v>
      </c>
      <c r="D607" s="10">
        <v>45225</v>
      </c>
      <c r="E607" s="1">
        <v>7</v>
      </c>
      <c r="F607" s="1" t="s">
        <v>1031</v>
      </c>
      <c r="G607" s="1" t="s">
        <v>1036</v>
      </c>
      <c r="H607" s="1">
        <v>58</v>
      </c>
      <c r="I607" s="1" t="s">
        <v>1041</v>
      </c>
      <c r="J607" s="1">
        <f t="shared" si="18"/>
        <v>0</v>
      </c>
      <c r="K607" s="12" t="str">
        <f t="shared" si="19"/>
        <v/>
      </c>
    </row>
    <row r="608" spans="1:11" x14ac:dyDescent="0.3">
      <c r="A608" s="2">
        <v>1859</v>
      </c>
      <c r="B608" s="1">
        <v>208</v>
      </c>
      <c r="C608" s="10">
        <v>45283</v>
      </c>
      <c r="D608" s="10">
        <v>45291</v>
      </c>
      <c r="E608" s="1">
        <v>8</v>
      </c>
      <c r="F608" s="1" t="s">
        <v>1023</v>
      </c>
      <c r="G608" s="1" t="s">
        <v>1036</v>
      </c>
      <c r="H608" s="1">
        <v>5</v>
      </c>
      <c r="I608" s="1" t="s">
        <v>1042</v>
      </c>
      <c r="J608" s="1">
        <f t="shared" si="18"/>
        <v>0</v>
      </c>
      <c r="K608" s="12" t="str">
        <f t="shared" si="19"/>
        <v/>
      </c>
    </row>
    <row r="609" spans="1:11" x14ac:dyDescent="0.3">
      <c r="A609" s="2">
        <v>2109</v>
      </c>
      <c r="B609" s="1">
        <v>208</v>
      </c>
      <c r="C609" s="10">
        <v>45507</v>
      </c>
      <c r="D609" s="10">
        <v>45509</v>
      </c>
      <c r="E609" s="1">
        <v>2</v>
      </c>
      <c r="F609" s="1" t="s">
        <v>1024</v>
      </c>
      <c r="G609" s="1" t="s">
        <v>1037</v>
      </c>
      <c r="H609" s="1">
        <v>95</v>
      </c>
      <c r="I609" s="1" t="s">
        <v>1042</v>
      </c>
      <c r="J609" s="1">
        <f t="shared" si="18"/>
        <v>0</v>
      </c>
      <c r="K609" s="12" t="str">
        <f t="shared" si="19"/>
        <v/>
      </c>
    </row>
    <row r="610" spans="1:11" x14ac:dyDescent="0.3">
      <c r="A610" s="2">
        <v>203</v>
      </c>
      <c r="B610" s="1">
        <v>208</v>
      </c>
      <c r="C610" s="10">
        <v>45584</v>
      </c>
      <c r="D610" s="10">
        <v>45588</v>
      </c>
      <c r="E610" s="1">
        <v>4</v>
      </c>
      <c r="F610" s="1" t="s">
        <v>1030</v>
      </c>
      <c r="G610" s="1" t="s">
        <v>1038</v>
      </c>
      <c r="H610" s="1">
        <v>96</v>
      </c>
      <c r="I610" s="1" t="s">
        <v>1043</v>
      </c>
      <c r="J610" s="1">
        <f t="shared" si="18"/>
        <v>0</v>
      </c>
      <c r="K610" s="12" t="str">
        <f t="shared" si="19"/>
        <v/>
      </c>
    </row>
    <row r="611" spans="1:11" x14ac:dyDescent="0.3">
      <c r="A611" s="2">
        <v>2952</v>
      </c>
      <c r="B611" s="1">
        <v>209</v>
      </c>
      <c r="C611" s="10">
        <v>44640</v>
      </c>
      <c r="D611" s="10">
        <v>44645</v>
      </c>
      <c r="E611" s="1">
        <v>5</v>
      </c>
      <c r="F611" s="1" t="s">
        <v>1033</v>
      </c>
      <c r="G611" s="1" t="s">
        <v>1038</v>
      </c>
      <c r="H611" s="1">
        <v>159</v>
      </c>
      <c r="I611" s="1" t="s">
        <v>1043</v>
      </c>
      <c r="J611" s="1">
        <f t="shared" si="18"/>
        <v>1</v>
      </c>
      <c r="K611" s="12">
        <f t="shared" si="19"/>
        <v>44655</v>
      </c>
    </row>
    <row r="612" spans="1:11" x14ac:dyDescent="0.3">
      <c r="A612" s="2">
        <v>2116</v>
      </c>
      <c r="B612" s="1">
        <v>209</v>
      </c>
      <c r="C612" s="10">
        <v>44655</v>
      </c>
      <c r="D612" s="10">
        <v>44674</v>
      </c>
      <c r="E612" s="1">
        <v>19</v>
      </c>
      <c r="F612" s="1" t="s">
        <v>1028</v>
      </c>
      <c r="G612" s="1" t="s">
        <v>1040</v>
      </c>
      <c r="H612" s="1">
        <v>185</v>
      </c>
      <c r="I612" s="1" t="s">
        <v>1043</v>
      </c>
      <c r="J612" s="1">
        <f t="shared" si="18"/>
        <v>0</v>
      </c>
      <c r="K612" s="12" t="str">
        <f t="shared" si="19"/>
        <v/>
      </c>
    </row>
    <row r="613" spans="1:11" x14ac:dyDescent="0.3">
      <c r="A613" s="2">
        <v>1865</v>
      </c>
      <c r="B613" s="1">
        <v>209</v>
      </c>
      <c r="C613" s="10">
        <v>44802</v>
      </c>
      <c r="D613" s="10">
        <v>44805</v>
      </c>
      <c r="E613" s="1">
        <v>3</v>
      </c>
      <c r="F613" s="1" t="s">
        <v>1032</v>
      </c>
      <c r="G613" s="1" t="s">
        <v>1039</v>
      </c>
      <c r="H613" s="1">
        <v>174</v>
      </c>
      <c r="I613" s="1" t="s">
        <v>1042</v>
      </c>
      <c r="J613" s="1">
        <f t="shared" si="18"/>
        <v>0</v>
      </c>
      <c r="K613" s="12" t="str">
        <f t="shared" si="19"/>
        <v/>
      </c>
    </row>
    <row r="614" spans="1:11" x14ac:dyDescent="0.3">
      <c r="A614" s="2">
        <v>1472</v>
      </c>
      <c r="B614" s="1">
        <v>209</v>
      </c>
      <c r="C614" s="10">
        <v>45283</v>
      </c>
      <c r="D614" s="10">
        <v>45288</v>
      </c>
      <c r="E614" s="1">
        <v>5</v>
      </c>
      <c r="F614" s="1" t="s">
        <v>1022</v>
      </c>
      <c r="G614" s="1" t="s">
        <v>1035</v>
      </c>
      <c r="H614" s="1">
        <v>58</v>
      </c>
      <c r="I614" s="1" t="s">
        <v>1044</v>
      </c>
      <c r="J614" s="1">
        <f t="shared" si="18"/>
        <v>0</v>
      </c>
      <c r="K614" s="12" t="str">
        <f t="shared" si="19"/>
        <v/>
      </c>
    </row>
    <row r="615" spans="1:11" x14ac:dyDescent="0.3">
      <c r="A615" s="2">
        <v>1089</v>
      </c>
      <c r="B615" s="1">
        <v>209</v>
      </c>
      <c r="C615" s="10">
        <v>45419</v>
      </c>
      <c r="D615" s="10">
        <v>45422</v>
      </c>
      <c r="E615" s="1">
        <v>3</v>
      </c>
      <c r="F615" s="1" t="s">
        <v>1026</v>
      </c>
      <c r="G615" s="1" t="s">
        <v>1039</v>
      </c>
      <c r="H615" s="1">
        <v>147</v>
      </c>
      <c r="I615" s="1" t="s">
        <v>1044</v>
      </c>
      <c r="J615" s="1">
        <f t="shared" si="18"/>
        <v>0</v>
      </c>
      <c r="K615" s="12" t="str">
        <f t="shared" si="19"/>
        <v/>
      </c>
    </row>
    <row r="616" spans="1:11" x14ac:dyDescent="0.3">
      <c r="A616" s="2">
        <v>585</v>
      </c>
      <c r="B616" s="1">
        <v>209</v>
      </c>
      <c r="C616" s="10">
        <v>45473</v>
      </c>
      <c r="D616" s="10">
        <v>45475</v>
      </c>
      <c r="E616" s="1">
        <v>2</v>
      </c>
      <c r="F616" s="1" t="s">
        <v>1029</v>
      </c>
      <c r="G616" s="1" t="s">
        <v>1037</v>
      </c>
      <c r="H616" s="1">
        <v>135</v>
      </c>
      <c r="I616" s="1" t="s">
        <v>1044</v>
      </c>
      <c r="J616" s="1">
        <f t="shared" si="18"/>
        <v>1</v>
      </c>
      <c r="K616" s="12">
        <f t="shared" si="19"/>
        <v>45477</v>
      </c>
    </row>
    <row r="617" spans="1:11" x14ac:dyDescent="0.3">
      <c r="A617" s="2">
        <v>1005</v>
      </c>
      <c r="B617" s="1">
        <v>209</v>
      </c>
      <c r="C617" s="10">
        <v>45477</v>
      </c>
      <c r="D617" s="10">
        <v>45481</v>
      </c>
      <c r="E617" s="1">
        <v>4</v>
      </c>
      <c r="F617" s="1" t="s">
        <v>1033</v>
      </c>
      <c r="G617" s="1" t="s">
        <v>1038</v>
      </c>
      <c r="H617" s="1">
        <v>32</v>
      </c>
      <c r="I617" s="1" t="s">
        <v>1041</v>
      </c>
      <c r="J617" s="1">
        <f t="shared" si="18"/>
        <v>0</v>
      </c>
      <c r="K617" s="12" t="str">
        <f t="shared" si="19"/>
        <v/>
      </c>
    </row>
    <row r="618" spans="1:11" x14ac:dyDescent="0.3">
      <c r="A618" s="2">
        <v>591</v>
      </c>
      <c r="B618" s="1">
        <v>210</v>
      </c>
      <c r="C618" s="10">
        <v>44928</v>
      </c>
      <c r="D618" s="10">
        <v>44934</v>
      </c>
      <c r="E618" s="1">
        <v>6</v>
      </c>
      <c r="F618" s="1" t="s">
        <v>1028</v>
      </c>
      <c r="G618" s="1" t="s">
        <v>1040</v>
      </c>
      <c r="H618" s="1">
        <v>155</v>
      </c>
      <c r="I618" s="1" t="s">
        <v>1044</v>
      </c>
      <c r="J618" s="1">
        <f t="shared" si="18"/>
        <v>0</v>
      </c>
      <c r="K618" s="12" t="str">
        <f t="shared" si="19"/>
        <v/>
      </c>
    </row>
    <row r="619" spans="1:11" x14ac:dyDescent="0.3">
      <c r="A619" s="2">
        <v>1741</v>
      </c>
      <c r="B619" s="1">
        <v>211</v>
      </c>
      <c r="C619" s="10">
        <v>45095</v>
      </c>
      <c r="D619" s="10">
        <v>45104</v>
      </c>
      <c r="E619" s="1">
        <v>9</v>
      </c>
      <c r="F619" s="1" t="s">
        <v>1034</v>
      </c>
      <c r="G619" s="1" t="s">
        <v>1035</v>
      </c>
      <c r="H619" s="1">
        <v>139</v>
      </c>
      <c r="I619" s="1" t="s">
        <v>1044</v>
      </c>
      <c r="J619" s="1">
        <f t="shared" si="18"/>
        <v>0</v>
      </c>
      <c r="K619" s="12" t="str">
        <f t="shared" si="19"/>
        <v/>
      </c>
    </row>
    <row r="620" spans="1:11" x14ac:dyDescent="0.3">
      <c r="A620" s="2">
        <v>1276</v>
      </c>
      <c r="B620" s="1">
        <v>211</v>
      </c>
      <c r="C620" s="10">
        <v>45295</v>
      </c>
      <c r="D620" s="10">
        <v>45314</v>
      </c>
      <c r="E620" s="1">
        <v>19</v>
      </c>
      <c r="F620" s="1" t="s">
        <v>1028</v>
      </c>
      <c r="G620" s="1" t="s">
        <v>1040</v>
      </c>
      <c r="H620" s="1">
        <v>142</v>
      </c>
      <c r="I620" s="1" t="s">
        <v>1042</v>
      </c>
      <c r="J620" s="1">
        <f t="shared" si="18"/>
        <v>0</v>
      </c>
      <c r="K620" s="12" t="str">
        <f t="shared" si="19"/>
        <v/>
      </c>
    </row>
    <row r="621" spans="1:11" x14ac:dyDescent="0.3">
      <c r="A621" s="2">
        <v>244</v>
      </c>
      <c r="B621" s="1">
        <v>211</v>
      </c>
      <c r="C621" s="10">
        <v>45534</v>
      </c>
      <c r="D621" s="10">
        <v>45541</v>
      </c>
      <c r="E621" s="1">
        <v>7</v>
      </c>
      <c r="F621" s="1" t="s">
        <v>1030</v>
      </c>
      <c r="G621" s="1" t="s">
        <v>1038</v>
      </c>
      <c r="H621" s="1">
        <v>80</v>
      </c>
      <c r="I621" s="1" t="s">
        <v>1041</v>
      </c>
      <c r="J621" s="1">
        <f t="shared" si="18"/>
        <v>0</v>
      </c>
      <c r="K621" s="12" t="str">
        <f t="shared" si="19"/>
        <v/>
      </c>
    </row>
    <row r="622" spans="1:11" x14ac:dyDescent="0.3">
      <c r="A622" s="2">
        <v>786</v>
      </c>
      <c r="B622" s="1">
        <v>212</v>
      </c>
      <c r="C622" s="10">
        <v>44636</v>
      </c>
      <c r="D622" s="10">
        <v>44640</v>
      </c>
      <c r="E622" s="1">
        <v>4</v>
      </c>
      <c r="F622" s="1" t="s">
        <v>1031</v>
      </c>
      <c r="G622" s="1" t="s">
        <v>1036</v>
      </c>
      <c r="H622" s="1">
        <v>36</v>
      </c>
      <c r="I622" s="1" t="s">
        <v>1043</v>
      </c>
      <c r="J622" s="1">
        <f t="shared" si="18"/>
        <v>0</v>
      </c>
      <c r="K622" s="12" t="str">
        <f t="shared" si="19"/>
        <v/>
      </c>
    </row>
    <row r="623" spans="1:11" x14ac:dyDescent="0.3">
      <c r="A623" s="2">
        <v>830</v>
      </c>
      <c r="B623" s="1">
        <v>212</v>
      </c>
      <c r="C623" s="10">
        <v>44684</v>
      </c>
      <c r="D623" s="10">
        <v>44688</v>
      </c>
      <c r="E623" s="1">
        <v>4</v>
      </c>
      <c r="F623" s="1" t="s">
        <v>1024</v>
      </c>
      <c r="G623" s="1" t="s">
        <v>1037</v>
      </c>
      <c r="H623" s="1">
        <v>45</v>
      </c>
      <c r="I623" s="1" t="s">
        <v>1041</v>
      </c>
      <c r="J623" s="1">
        <f t="shared" si="18"/>
        <v>0</v>
      </c>
      <c r="K623" s="12" t="str">
        <f t="shared" si="19"/>
        <v/>
      </c>
    </row>
    <row r="624" spans="1:11" x14ac:dyDescent="0.3">
      <c r="A624" s="2">
        <v>1733</v>
      </c>
      <c r="B624" s="1">
        <v>212</v>
      </c>
      <c r="C624" s="10">
        <v>44894</v>
      </c>
      <c r="D624" s="10">
        <v>44904</v>
      </c>
      <c r="E624" s="1">
        <v>10</v>
      </c>
      <c r="F624" s="1" t="s">
        <v>1022</v>
      </c>
      <c r="G624" s="1" t="s">
        <v>1035</v>
      </c>
      <c r="H624" s="1">
        <v>155</v>
      </c>
      <c r="I624" s="1" t="s">
        <v>1043</v>
      </c>
      <c r="J624" s="1">
        <f t="shared" si="18"/>
        <v>0</v>
      </c>
      <c r="K624" s="12" t="str">
        <f t="shared" si="19"/>
        <v/>
      </c>
    </row>
    <row r="625" spans="1:11" x14ac:dyDescent="0.3">
      <c r="A625" s="2">
        <v>1198</v>
      </c>
      <c r="B625" s="1">
        <v>212</v>
      </c>
      <c r="C625" s="10">
        <v>45135</v>
      </c>
      <c r="D625" s="10">
        <v>45136</v>
      </c>
      <c r="E625" s="1">
        <v>1</v>
      </c>
      <c r="F625" s="1" t="s">
        <v>1026</v>
      </c>
      <c r="G625" s="1" t="s">
        <v>1039</v>
      </c>
      <c r="H625" s="1">
        <v>14</v>
      </c>
      <c r="I625" s="1" t="s">
        <v>1043</v>
      </c>
      <c r="J625" s="1">
        <f t="shared" si="18"/>
        <v>0</v>
      </c>
      <c r="K625" s="12" t="str">
        <f t="shared" si="19"/>
        <v/>
      </c>
    </row>
    <row r="626" spans="1:11" x14ac:dyDescent="0.3">
      <c r="A626" s="2">
        <v>1411</v>
      </c>
      <c r="B626" s="1">
        <v>212</v>
      </c>
      <c r="C626" s="10">
        <v>45227</v>
      </c>
      <c r="D626" s="10">
        <v>45230</v>
      </c>
      <c r="E626" s="1">
        <v>3</v>
      </c>
      <c r="F626" s="1" t="s">
        <v>1024</v>
      </c>
      <c r="G626" s="1" t="s">
        <v>1037</v>
      </c>
      <c r="H626" s="1">
        <v>148</v>
      </c>
      <c r="I626" s="1" t="s">
        <v>1042</v>
      </c>
      <c r="J626" s="1">
        <f t="shared" si="18"/>
        <v>0</v>
      </c>
      <c r="K626" s="12" t="str">
        <f t="shared" si="19"/>
        <v/>
      </c>
    </row>
    <row r="627" spans="1:11" x14ac:dyDescent="0.3">
      <c r="A627" s="2">
        <v>2135</v>
      </c>
      <c r="B627" s="1">
        <v>213</v>
      </c>
      <c r="C627" s="10">
        <v>44922</v>
      </c>
      <c r="D627" s="10">
        <v>44929</v>
      </c>
      <c r="E627" s="1">
        <v>7</v>
      </c>
      <c r="F627" s="1" t="s">
        <v>1025</v>
      </c>
      <c r="G627" s="1" t="s">
        <v>1038</v>
      </c>
      <c r="H627" s="1">
        <v>154</v>
      </c>
      <c r="I627" s="1" t="s">
        <v>1044</v>
      </c>
      <c r="J627" s="1">
        <f t="shared" si="18"/>
        <v>0</v>
      </c>
      <c r="K627" s="12" t="str">
        <f t="shared" si="19"/>
        <v/>
      </c>
    </row>
    <row r="628" spans="1:11" x14ac:dyDescent="0.3">
      <c r="A628" s="2">
        <v>207</v>
      </c>
      <c r="B628" s="1">
        <v>213</v>
      </c>
      <c r="C628" s="10">
        <v>45492</v>
      </c>
      <c r="D628" s="10">
        <v>45500</v>
      </c>
      <c r="E628" s="1">
        <v>8</v>
      </c>
      <c r="F628" s="1" t="s">
        <v>1022</v>
      </c>
      <c r="G628" s="1" t="s">
        <v>1035</v>
      </c>
      <c r="H628" s="1">
        <v>145</v>
      </c>
      <c r="I628" s="1" t="s">
        <v>1041</v>
      </c>
      <c r="J628" s="1">
        <f t="shared" si="18"/>
        <v>0</v>
      </c>
      <c r="K628" s="12" t="str">
        <f t="shared" si="19"/>
        <v/>
      </c>
    </row>
    <row r="629" spans="1:11" x14ac:dyDescent="0.3">
      <c r="A629" s="2">
        <v>2810</v>
      </c>
      <c r="B629" s="1">
        <v>214</v>
      </c>
      <c r="C629" s="10">
        <v>44862</v>
      </c>
      <c r="D629" s="10">
        <v>44865</v>
      </c>
      <c r="E629" s="1">
        <v>3</v>
      </c>
      <c r="F629" s="1" t="s">
        <v>1030</v>
      </c>
      <c r="G629" s="1" t="s">
        <v>1038</v>
      </c>
      <c r="H629" s="1">
        <v>136</v>
      </c>
      <c r="I629" s="1" t="s">
        <v>1042</v>
      </c>
      <c r="J629" s="1">
        <f t="shared" si="18"/>
        <v>1</v>
      </c>
      <c r="K629" s="12">
        <f t="shared" si="19"/>
        <v>44863</v>
      </c>
    </row>
    <row r="630" spans="1:11" x14ac:dyDescent="0.3">
      <c r="A630" s="2">
        <v>2719</v>
      </c>
      <c r="B630" s="1">
        <v>214</v>
      </c>
      <c r="C630" s="10">
        <v>44863</v>
      </c>
      <c r="D630" s="10">
        <v>44868</v>
      </c>
      <c r="E630" s="1">
        <v>5</v>
      </c>
      <c r="F630" s="1" t="s">
        <v>1029</v>
      </c>
      <c r="G630" s="1" t="s">
        <v>1037</v>
      </c>
      <c r="H630" s="1">
        <v>120</v>
      </c>
      <c r="I630" s="1" t="s">
        <v>1044</v>
      </c>
      <c r="J630" s="1">
        <f t="shared" si="18"/>
        <v>0</v>
      </c>
      <c r="K630" s="12" t="str">
        <f t="shared" si="19"/>
        <v/>
      </c>
    </row>
    <row r="631" spans="1:11" x14ac:dyDescent="0.3">
      <c r="A631" s="2">
        <v>861</v>
      </c>
      <c r="B631" s="1">
        <v>215</v>
      </c>
      <c r="C631" s="10">
        <v>44698</v>
      </c>
      <c r="D631" s="10">
        <v>44710</v>
      </c>
      <c r="E631" s="1">
        <v>12</v>
      </c>
      <c r="F631" s="1" t="s">
        <v>1023</v>
      </c>
      <c r="G631" s="1" t="s">
        <v>1036</v>
      </c>
      <c r="H631" s="1">
        <v>156</v>
      </c>
      <c r="I631" s="1" t="s">
        <v>1043</v>
      </c>
      <c r="J631" s="1">
        <f t="shared" si="18"/>
        <v>1</v>
      </c>
      <c r="K631" s="12">
        <f t="shared" si="19"/>
        <v>44698</v>
      </c>
    </row>
    <row r="632" spans="1:11" x14ac:dyDescent="0.3">
      <c r="A632" s="2">
        <v>2438</v>
      </c>
      <c r="B632" s="1">
        <v>215</v>
      </c>
      <c r="C632" s="10">
        <v>44698</v>
      </c>
      <c r="D632" s="10">
        <v>44715</v>
      </c>
      <c r="E632" s="1">
        <v>17</v>
      </c>
      <c r="F632" s="1" t="s">
        <v>1027</v>
      </c>
      <c r="G632" s="1" t="s">
        <v>1040</v>
      </c>
      <c r="H632" s="1">
        <v>106</v>
      </c>
      <c r="I632" s="1" t="s">
        <v>1042</v>
      </c>
      <c r="J632" s="1">
        <f t="shared" si="18"/>
        <v>0</v>
      </c>
      <c r="K632" s="12" t="str">
        <f t="shared" si="19"/>
        <v/>
      </c>
    </row>
    <row r="633" spans="1:11" x14ac:dyDescent="0.3">
      <c r="A633" s="2">
        <v>1178</v>
      </c>
      <c r="B633" s="1">
        <v>215</v>
      </c>
      <c r="C633" s="10">
        <v>45394</v>
      </c>
      <c r="D633" s="10">
        <v>45399</v>
      </c>
      <c r="E633" s="1">
        <v>5</v>
      </c>
      <c r="F633" s="1" t="s">
        <v>1024</v>
      </c>
      <c r="G633" s="1" t="s">
        <v>1037</v>
      </c>
      <c r="H633" s="1">
        <v>187</v>
      </c>
      <c r="I633" s="1" t="s">
        <v>1042</v>
      </c>
      <c r="J633" s="1">
        <f t="shared" si="18"/>
        <v>0</v>
      </c>
      <c r="K633" s="12" t="str">
        <f t="shared" si="19"/>
        <v/>
      </c>
    </row>
    <row r="634" spans="1:11" x14ac:dyDescent="0.3">
      <c r="A634" s="2">
        <v>561</v>
      </c>
      <c r="B634" s="1">
        <v>217</v>
      </c>
      <c r="C634" s="10">
        <v>44664</v>
      </c>
      <c r="D634" s="10">
        <v>44669</v>
      </c>
      <c r="E634" s="1">
        <v>5</v>
      </c>
      <c r="F634" s="1" t="s">
        <v>1029</v>
      </c>
      <c r="G634" s="1" t="s">
        <v>1037</v>
      </c>
      <c r="H634" s="1">
        <v>112</v>
      </c>
      <c r="I634" s="1" t="s">
        <v>1042</v>
      </c>
      <c r="J634" s="1">
        <f t="shared" si="18"/>
        <v>0</v>
      </c>
      <c r="K634" s="12" t="str">
        <f t="shared" si="19"/>
        <v/>
      </c>
    </row>
    <row r="635" spans="1:11" x14ac:dyDescent="0.3">
      <c r="A635" s="2">
        <v>543</v>
      </c>
      <c r="B635" s="1">
        <v>217</v>
      </c>
      <c r="C635" s="10">
        <v>45158</v>
      </c>
      <c r="D635" s="10">
        <v>45162</v>
      </c>
      <c r="E635" s="1">
        <v>4</v>
      </c>
      <c r="F635" s="1" t="s">
        <v>1024</v>
      </c>
      <c r="G635" s="1" t="s">
        <v>1037</v>
      </c>
      <c r="H635" s="1">
        <v>88</v>
      </c>
      <c r="I635" s="1" t="s">
        <v>1042</v>
      </c>
      <c r="J635" s="1">
        <f t="shared" si="18"/>
        <v>0</v>
      </c>
      <c r="K635" s="12" t="str">
        <f t="shared" si="19"/>
        <v/>
      </c>
    </row>
    <row r="636" spans="1:11" x14ac:dyDescent="0.3">
      <c r="A636" s="2">
        <v>1208</v>
      </c>
      <c r="B636" s="1">
        <v>218</v>
      </c>
      <c r="C636" s="10">
        <v>44635</v>
      </c>
      <c r="D636" s="10">
        <v>44647</v>
      </c>
      <c r="E636" s="1">
        <v>12</v>
      </c>
      <c r="F636" s="1" t="s">
        <v>1023</v>
      </c>
      <c r="G636" s="1" t="s">
        <v>1036</v>
      </c>
      <c r="H636" s="1">
        <v>117</v>
      </c>
      <c r="I636" s="1" t="s">
        <v>1041</v>
      </c>
      <c r="J636" s="1">
        <f t="shared" si="18"/>
        <v>0</v>
      </c>
      <c r="K636" s="12" t="str">
        <f t="shared" si="19"/>
        <v/>
      </c>
    </row>
    <row r="637" spans="1:11" x14ac:dyDescent="0.3">
      <c r="A637" s="2">
        <v>80</v>
      </c>
      <c r="B637" s="1">
        <v>219</v>
      </c>
      <c r="C637" s="10">
        <v>44701</v>
      </c>
      <c r="D637" s="10">
        <v>44706</v>
      </c>
      <c r="E637" s="1">
        <v>5</v>
      </c>
      <c r="F637" s="1" t="s">
        <v>1030</v>
      </c>
      <c r="G637" s="1" t="s">
        <v>1038</v>
      </c>
      <c r="H637" s="1">
        <v>77</v>
      </c>
      <c r="I637" s="1" t="s">
        <v>1043</v>
      </c>
      <c r="J637" s="1">
        <f t="shared" si="18"/>
        <v>1</v>
      </c>
      <c r="K637" s="12">
        <f t="shared" si="19"/>
        <v>44720</v>
      </c>
    </row>
    <row r="638" spans="1:11" x14ac:dyDescent="0.3">
      <c r="A638" s="2">
        <v>656</v>
      </c>
      <c r="B638" s="1">
        <v>219</v>
      </c>
      <c r="C638" s="10">
        <v>44720</v>
      </c>
      <c r="D638" s="10">
        <v>44725</v>
      </c>
      <c r="E638" s="1">
        <v>5</v>
      </c>
      <c r="F638" s="1" t="s">
        <v>1024</v>
      </c>
      <c r="G638" s="1" t="s">
        <v>1037</v>
      </c>
      <c r="H638" s="1">
        <v>11</v>
      </c>
      <c r="I638" s="1" t="s">
        <v>1043</v>
      </c>
      <c r="J638" s="1">
        <f t="shared" si="18"/>
        <v>0</v>
      </c>
      <c r="K638" s="12" t="str">
        <f t="shared" si="19"/>
        <v/>
      </c>
    </row>
    <row r="639" spans="1:11" x14ac:dyDescent="0.3">
      <c r="A639" s="2">
        <v>1204</v>
      </c>
      <c r="B639" s="1">
        <v>219</v>
      </c>
      <c r="C639" s="10">
        <v>44882</v>
      </c>
      <c r="D639" s="10">
        <v>44884</v>
      </c>
      <c r="E639" s="1">
        <v>2</v>
      </c>
      <c r="F639" s="1" t="s">
        <v>1024</v>
      </c>
      <c r="G639" s="1" t="s">
        <v>1037</v>
      </c>
      <c r="H639" s="1">
        <v>199</v>
      </c>
      <c r="I639" s="1" t="s">
        <v>1043</v>
      </c>
      <c r="J639" s="1">
        <f t="shared" si="18"/>
        <v>0</v>
      </c>
      <c r="K639" s="12" t="str">
        <f t="shared" si="19"/>
        <v/>
      </c>
    </row>
    <row r="640" spans="1:11" x14ac:dyDescent="0.3">
      <c r="A640" s="2">
        <v>2348</v>
      </c>
      <c r="B640" s="1">
        <v>219</v>
      </c>
      <c r="C640" s="10">
        <v>45403</v>
      </c>
      <c r="D640" s="10">
        <v>45407</v>
      </c>
      <c r="E640" s="1">
        <v>4</v>
      </c>
      <c r="F640" s="1" t="s">
        <v>1031</v>
      </c>
      <c r="G640" s="1" t="s">
        <v>1036</v>
      </c>
      <c r="H640" s="1">
        <v>11</v>
      </c>
      <c r="I640" s="1" t="s">
        <v>1043</v>
      </c>
      <c r="J640" s="1">
        <f t="shared" si="18"/>
        <v>0</v>
      </c>
      <c r="K640" s="12" t="str">
        <f t="shared" si="19"/>
        <v/>
      </c>
    </row>
    <row r="641" spans="1:11" x14ac:dyDescent="0.3">
      <c r="A641" s="2">
        <v>1166</v>
      </c>
      <c r="B641" s="1">
        <v>220</v>
      </c>
      <c r="C641" s="10">
        <v>45267</v>
      </c>
      <c r="D641" s="10">
        <v>45274</v>
      </c>
      <c r="E641" s="1">
        <v>7</v>
      </c>
      <c r="F641" s="1" t="s">
        <v>1034</v>
      </c>
      <c r="G641" s="1" t="s">
        <v>1035</v>
      </c>
      <c r="H641" s="1">
        <v>175</v>
      </c>
      <c r="I641" s="1" t="s">
        <v>1041</v>
      </c>
      <c r="J641" s="1">
        <f t="shared" si="18"/>
        <v>0</v>
      </c>
      <c r="K641" s="12" t="str">
        <f t="shared" si="19"/>
        <v/>
      </c>
    </row>
    <row r="642" spans="1:11" x14ac:dyDescent="0.3">
      <c r="A642" s="2">
        <v>347</v>
      </c>
      <c r="B642" s="1">
        <v>220</v>
      </c>
      <c r="C642" s="10">
        <v>45316</v>
      </c>
      <c r="D642" s="10">
        <v>45319</v>
      </c>
      <c r="E642" s="1">
        <v>3</v>
      </c>
      <c r="F642" s="1" t="s">
        <v>1032</v>
      </c>
      <c r="G642" s="1" t="s">
        <v>1039</v>
      </c>
      <c r="H642" s="1">
        <v>101</v>
      </c>
      <c r="I642" s="1" t="s">
        <v>1043</v>
      </c>
      <c r="J642" s="1">
        <f t="shared" ref="J642:J705" si="20">IF(AND(B643=B642,C643-D642&lt;=30),1,0)</f>
        <v>0</v>
      </c>
      <c r="K642" s="12" t="str">
        <f t="shared" ref="K642:K705" si="21">IF(J642=0,"",C643)</f>
        <v/>
      </c>
    </row>
    <row r="643" spans="1:11" x14ac:dyDescent="0.3">
      <c r="A643" s="2">
        <v>2578</v>
      </c>
      <c r="B643" s="1">
        <v>221</v>
      </c>
      <c r="C643" s="10">
        <v>44635</v>
      </c>
      <c r="D643" s="10">
        <v>44642</v>
      </c>
      <c r="E643" s="1">
        <v>7</v>
      </c>
      <c r="F643" s="1" t="s">
        <v>1031</v>
      </c>
      <c r="G643" s="1" t="s">
        <v>1036</v>
      </c>
      <c r="H643" s="1">
        <v>46</v>
      </c>
      <c r="I643" s="1" t="s">
        <v>1044</v>
      </c>
      <c r="J643" s="1">
        <f t="shared" si="20"/>
        <v>0</v>
      </c>
      <c r="K643" s="12" t="str">
        <f t="shared" si="21"/>
        <v/>
      </c>
    </row>
    <row r="644" spans="1:11" x14ac:dyDescent="0.3">
      <c r="A644" s="2">
        <v>2690</v>
      </c>
      <c r="B644" s="1">
        <v>221</v>
      </c>
      <c r="C644" s="10">
        <v>44719</v>
      </c>
      <c r="D644" s="10">
        <v>44722</v>
      </c>
      <c r="E644" s="1">
        <v>3</v>
      </c>
      <c r="F644" s="1" t="s">
        <v>1032</v>
      </c>
      <c r="G644" s="1" t="s">
        <v>1039</v>
      </c>
      <c r="H644" s="1">
        <v>166</v>
      </c>
      <c r="I644" s="1" t="s">
        <v>1042</v>
      </c>
      <c r="J644" s="1">
        <f t="shared" si="20"/>
        <v>0</v>
      </c>
      <c r="K644" s="12" t="str">
        <f t="shared" si="21"/>
        <v/>
      </c>
    </row>
    <row r="645" spans="1:11" x14ac:dyDescent="0.3">
      <c r="A645" s="2">
        <v>1617</v>
      </c>
      <c r="B645" s="1">
        <v>221</v>
      </c>
      <c r="C645" s="10">
        <v>45593</v>
      </c>
      <c r="D645" s="10">
        <v>45600</v>
      </c>
      <c r="E645" s="1">
        <v>7</v>
      </c>
      <c r="F645" s="1" t="s">
        <v>1030</v>
      </c>
      <c r="G645" s="1" t="s">
        <v>1038</v>
      </c>
      <c r="H645" s="1">
        <v>20</v>
      </c>
      <c r="I645" s="1" t="s">
        <v>1041</v>
      </c>
      <c r="J645" s="1">
        <f t="shared" si="20"/>
        <v>0</v>
      </c>
      <c r="K645" s="12" t="str">
        <f t="shared" si="21"/>
        <v/>
      </c>
    </row>
    <row r="646" spans="1:11" x14ac:dyDescent="0.3">
      <c r="A646" s="2">
        <v>2594</v>
      </c>
      <c r="B646" s="1">
        <v>222</v>
      </c>
      <c r="C646" s="10">
        <v>44711</v>
      </c>
      <c r="D646" s="10">
        <v>44716</v>
      </c>
      <c r="E646" s="1">
        <v>5</v>
      </c>
      <c r="F646" s="1" t="s">
        <v>1027</v>
      </c>
      <c r="G646" s="1" t="s">
        <v>1040</v>
      </c>
      <c r="H646" s="1">
        <v>3</v>
      </c>
      <c r="I646" s="1" t="s">
        <v>1044</v>
      </c>
      <c r="J646" s="1">
        <f t="shared" si="20"/>
        <v>0</v>
      </c>
      <c r="K646" s="12" t="str">
        <f t="shared" si="21"/>
        <v/>
      </c>
    </row>
    <row r="647" spans="1:11" x14ac:dyDescent="0.3">
      <c r="A647" s="2">
        <v>787</v>
      </c>
      <c r="B647" s="1">
        <v>222</v>
      </c>
      <c r="C647" s="10">
        <v>45205</v>
      </c>
      <c r="D647" s="10">
        <v>45208</v>
      </c>
      <c r="E647" s="1">
        <v>3</v>
      </c>
      <c r="F647" s="1" t="s">
        <v>1026</v>
      </c>
      <c r="G647" s="1" t="s">
        <v>1039</v>
      </c>
      <c r="H647" s="1">
        <v>193</v>
      </c>
      <c r="I647" s="1" t="s">
        <v>1043</v>
      </c>
      <c r="J647" s="1">
        <f t="shared" si="20"/>
        <v>0</v>
      </c>
      <c r="K647" s="12" t="str">
        <f t="shared" si="21"/>
        <v/>
      </c>
    </row>
    <row r="648" spans="1:11" x14ac:dyDescent="0.3">
      <c r="A648" s="2">
        <v>2094</v>
      </c>
      <c r="B648" s="1">
        <v>222</v>
      </c>
      <c r="C648" s="10">
        <v>45330</v>
      </c>
      <c r="D648" s="10">
        <v>45339</v>
      </c>
      <c r="E648" s="1">
        <v>9</v>
      </c>
      <c r="F648" s="1" t="s">
        <v>1034</v>
      </c>
      <c r="G648" s="1" t="s">
        <v>1035</v>
      </c>
      <c r="H648" s="1">
        <v>45</v>
      </c>
      <c r="I648" s="1" t="s">
        <v>1042</v>
      </c>
      <c r="J648" s="1">
        <f t="shared" si="20"/>
        <v>0</v>
      </c>
      <c r="K648" s="12" t="str">
        <f t="shared" si="21"/>
        <v/>
      </c>
    </row>
    <row r="649" spans="1:11" x14ac:dyDescent="0.3">
      <c r="A649" s="2">
        <v>291</v>
      </c>
      <c r="B649" s="1">
        <v>222</v>
      </c>
      <c r="C649" s="10">
        <v>45652</v>
      </c>
      <c r="D649" s="10">
        <v>45657</v>
      </c>
      <c r="E649" s="1">
        <v>5</v>
      </c>
      <c r="F649" s="1" t="s">
        <v>1022</v>
      </c>
      <c r="G649" s="1" t="s">
        <v>1035</v>
      </c>
      <c r="H649" s="1">
        <v>56</v>
      </c>
      <c r="I649" s="1" t="s">
        <v>1042</v>
      </c>
      <c r="J649" s="1">
        <f t="shared" si="20"/>
        <v>0</v>
      </c>
      <c r="K649" s="12" t="str">
        <f t="shared" si="21"/>
        <v/>
      </c>
    </row>
    <row r="650" spans="1:11" x14ac:dyDescent="0.3">
      <c r="A650" s="2">
        <v>1850</v>
      </c>
      <c r="B650" s="1">
        <v>223</v>
      </c>
      <c r="C650" s="10">
        <v>44610</v>
      </c>
      <c r="D650" s="10">
        <v>44613</v>
      </c>
      <c r="E650" s="1">
        <v>3</v>
      </c>
      <c r="F650" s="1" t="s">
        <v>1029</v>
      </c>
      <c r="G650" s="1" t="s">
        <v>1037</v>
      </c>
      <c r="H650" s="1">
        <v>98</v>
      </c>
      <c r="I650" s="1" t="s">
        <v>1041</v>
      </c>
      <c r="J650" s="1">
        <f t="shared" si="20"/>
        <v>0</v>
      </c>
      <c r="K650" s="12" t="str">
        <f t="shared" si="21"/>
        <v/>
      </c>
    </row>
    <row r="651" spans="1:11" x14ac:dyDescent="0.3">
      <c r="A651" s="2">
        <v>538</v>
      </c>
      <c r="B651" s="1">
        <v>223</v>
      </c>
      <c r="C651" s="10">
        <v>44797</v>
      </c>
      <c r="D651" s="10">
        <v>44798</v>
      </c>
      <c r="E651" s="1">
        <v>1</v>
      </c>
      <c r="F651" s="1" t="s">
        <v>1032</v>
      </c>
      <c r="G651" s="1" t="s">
        <v>1039</v>
      </c>
      <c r="H651" s="1">
        <v>11</v>
      </c>
      <c r="I651" s="1" t="s">
        <v>1042</v>
      </c>
      <c r="J651" s="1">
        <f t="shared" si="20"/>
        <v>0</v>
      </c>
      <c r="K651" s="12" t="str">
        <f t="shared" si="21"/>
        <v/>
      </c>
    </row>
    <row r="652" spans="1:11" x14ac:dyDescent="0.3">
      <c r="A652" s="2">
        <v>750</v>
      </c>
      <c r="B652" s="1">
        <v>223</v>
      </c>
      <c r="C652" s="10">
        <v>45435</v>
      </c>
      <c r="D652" s="10">
        <v>45443</v>
      </c>
      <c r="E652" s="1">
        <v>8</v>
      </c>
      <c r="F652" s="1" t="s">
        <v>1023</v>
      </c>
      <c r="G652" s="1" t="s">
        <v>1036</v>
      </c>
      <c r="H652" s="1">
        <v>8</v>
      </c>
      <c r="I652" s="1" t="s">
        <v>1043</v>
      </c>
      <c r="J652" s="1">
        <f t="shared" si="20"/>
        <v>0</v>
      </c>
      <c r="K652" s="12" t="str">
        <f t="shared" si="21"/>
        <v/>
      </c>
    </row>
    <row r="653" spans="1:11" x14ac:dyDescent="0.3">
      <c r="A653" s="2">
        <v>202</v>
      </c>
      <c r="B653" s="1">
        <v>223</v>
      </c>
      <c r="C653" s="10">
        <v>45622</v>
      </c>
      <c r="D653" s="10">
        <v>45627</v>
      </c>
      <c r="E653" s="1">
        <v>5</v>
      </c>
      <c r="F653" s="1" t="s">
        <v>1030</v>
      </c>
      <c r="G653" s="1" t="s">
        <v>1038</v>
      </c>
      <c r="H653" s="1">
        <v>190</v>
      </c>
      <c r="I653" s="1" t="s">
        <v>1042</v>
      </c>
      <c r="J653" s="1">
        <f t="shared" si="20"/>
        <v>0</v>
      </c>
      <c r="K653" s="12" t="str">
        <f t="shared" si="21"/>
        <v/>
      </c>
    </row>
    <row r="654" spans="1:11" x14ac:dyDescent="0.3">
      <c r="A654" s="2">
        <v>299</v>
      </c>
      <c r="B654" s="1">
        <v>224</v>
      </c>
      <c r="C654" s="10">
        <v>44719</v>
      </c>
      <c r="D654" s="10">
        <v>44729</v>
      </c>
      <c r="E654" s="1">
        <v>10</v>
      </c>
      <c r="F654" s="1" t="s">
        <v>1027</v>
      </c>
      <c r="G654" s="1" t="s">
        <v>1040</v>
      </c>
      <c r="H654" s="1">
        <v>66</v>
      </c>
      <c r="I654" s="1" t="s">
        <v>1044</v>
      </c>
      <c r="J654" s="1">
        <f t="shared" si="20"/>
        <v>0</v>
      </c>
      <c r="K654" s="12" t="str">
        <f t="shared" si="21"/>
        <v/>
      </c>
    </row>
    <row r="655" spans="1:11" x14ac:dyDescent="0.3">
      <c r="A655" s="2">
        <v>2566</v>
      </c>
      <c r="B655" s="1">
        <v>224</v>
      </c>
      <c r="C655" s="10">
        <v>44894</v>
      </c>
      <c r="D655" s="10">
        <v>44905</v>
      </c>
      <c r="E655" s="1">
        <v>11</v>
      </c>
      <c r="F655" s="1" t="s">
        <v>1023</v>
      </c>
      <c r="G655" s="1" t="s">
        <v>1036</v>
      </c>
      <c r="H655" s="1">
        <v>36</v>
      </c>
      <c r="I655" s="1" t="s">
        <v>1044</v>
      </c>
      <c r="J655" s="1">
        <f t="shared" si="20"/>
        <v>0</v>
      </c>
      <c r="K655" s="12" t="str">
        <f t="shared" si="21"/>
        <v/>
      </c>
    </row>
    <row r="656" spans="1:11" x14ac:dyDescent="0.3">
      <c r="A656" s="2">
        <v>1023</v>
      </c>
      <c r="B656" s="1">
        <v>224</v>
      </c>
      <c r="C656" s="10">
        <v>45111</v>
      </c>
      <c r="D656" s="10">
        <v>45116</v>
      </c>
      <c r="E656" s="1">
        <v>5</v>
      </c>
      <c r="F656" s="1" t="s">
        <v>1031</v>
      </c>
      <c r="G656" s="1" t="s">
        <v>1036</v>
      </c>
      <c r="H656" s="1">
        <v>107</v>
      </c>
      <c r="I656" s="1" t="s">
        <v>1042</v>
      </c>
      <c r="J656" s="1">
        <f t="shared" si="20"/>
        <v>1</v>
      </c>
      <c r="K656" s="12">
        <f t="shared" si="21"/>
        <v>45138</v>
      </c>
    </row>
    <row r="657" spans="1:11" x14ac:dyDescent="0.3">
      <c r="A657" s="2">
        <v>2441</v>
      </c>
      <c r="B657" s="1">
        <v>224</v>
      </c>
      <c r="C657" s="10">
        <v>45138</v>
      </c>
      <c r="D657" s="10">
        <v>45142</v>
      </c>
      <c r="E657" s="1">
        <v>4</v>
      </c>
      <c r="F657" s="1" t="s">
        <v>1024</v>
      </c>
      <c r="G657" s="1" t="s">
        <v>1037</v>
      </c>
      <c r="H657" s="1">
        <v>40</v>
      </c>
      <c r="I657" s="1" t="s">
        <v>1041</v>
      </c>
      <c r="J657" s="1">
        <f t="shared" si="20"/>
        <v>0</v>
      </c>
      <c r="K657" s="12" t="str">
        <f t="shared" si="21"/>
        <v/>
      </c>
    </row>
    <row r="658" spans="1:11" x14ac:dyDescent="0.3">
      <c r="A658" s="2">
        <v>2532</v>
      </c>
      <c r="B658" s="1">
        <v>226</v>
      </c>
      <c r="C658" s="10">
        <v>44571</v>
      </c>
      <c r="D658" s="10">
        <v>44577</v>
      </c>
      <c r="E658" s="1">
        <v>6</v>
      </c>
      <c r="F658" s="1" t="s">
        <v>1033</v>
      </c>
      <c r="G658" s="1" t="s">
        <v>1038</v>
      </c>
      <c r="H658" s="1">
        <v>187</v>
      </c>
      <c r="I658" s="1" t="s">
        <v>1043</v>
      </c>
      <c r="J658" s="1">
        <f t="shared" si="20"/>
        <v>0</v>
      </c>
      <c r="K658" s="12" t="str">
        <f t="shared" si="21"/>
        <v/>
      </c>
    </row>
    <row r="659" spans="1:11" x14ac:dyDescent="0.3">
      <c r="A659" s="2">
        <v>1700</v>
      </c>
      <c r="B659" s="1">
        <v>226</v>
      </c>
      <c r="C659" s="10">
        <v>44835</v>
      </c>
      <c r="D659" s="10">
        <v>44854</v>
      </c>
      <c r="E659" s="1">
        <v>19</v>
      </c>
      <c r="F659" s="1" t="s">
        <v>1027</v>
      </c>
      <c r="G659" s="1" t="s">
        <v>1040</v>
      </c>
      <c r="H659" s="1">
        <v>195</v>
      </c>
      <c r="I659" s="1" t="s">
        <v>1043</v>
      </c>
      <c r="J659" s="1">
        <f t="shared" si="20"/>
        <v>1</v>
      </c>
      <c r="K659" s="12">
        <f t="shared" si="21"/>
        <v>44854</v>
      </c>
    </row>
    <row r="660" spans="1:11" x14ac:dyDescent="0.3">
      <c r="A660" s="2">
        <v>1312</v>
      </c>
      <c r="B660" s="1">
        <v>226</v>
      </c>
      <c r="C660" s="10">
        <v>44854</v>
      </c>
      <c r="D660" s="10">
        <v>44859</v>
      </c>
      <c r="E660" s="1">
        <v>5</v>
      </c>
      <c r="F660" s="1" t="s">
        <v>1025</v>
      </c>
      <c r="G660" s="1" t="s">
        <v>1038</v>
      </c>
      <c r="H660" s="1">
        <v>121</v>
      </c>
      <c r="I660" s="1" t="s">
        <v>1042</v>
      </c>
      <c r="J660" s="1">
        <f t="shared" si="20"/>
        <v>0</v>
      </c>
      <c r="K660" s="12" t="str">
        <f t="shared" si="21"/>
        <v/>
      </c>
    </row>
    <row r="661" spans="1:11" x14ac:dyDescent="0.3">
      <c r="A661" s="2">
        <v>1436</v>
      </c>
      <c r="B661" s="1">
        <v>226</v>
      </c>
      <c r="C661" s="10">
        <v>45273</v>
      </c>
      <c r="D661" s="10">
        <v>45282</v>
      </c>
      <c r="E661" s="1">
        <v>9</v>
      </c>
      <c r="F661" s="1" t="s">
        <v>1034</v>
      </c>
      <c r="G661" s="1" t="s">
        <v>1035</v>
      </c>
      <c r="H661" s="1">
        <v>178</v>
      </c>
      <c r="I661" s="1" t="s">
        <v>1041</v>
      </c>
      <c r="J661" s="1">
        <f t="shared" si="20"/>
        <v>0</v>
      </c>
      <c r="K661" s="12" t="str">
        <f t="shared" si="21"/>
        <v/>
      </c>
    </row>
    <row r="662" spans="1:11" x14ac:dyDescent="0.3">
      <c r="A662" s="2">
        <v>1009</v>
      </c>
      <c r="B662" s="1">
        <v>226</v>
      </c>
      <c r="C662" s="10">
        <v>45400</v>
      </c>
      <c r="D662" s="10">
        <v>45406</v>
      </c>
      <c r="E662" s="1">
        <v>6</v>
      </c>
      <c r="F662" s="1" t="s">
        <v>1023</v>
      </c>
      <c r="G662" s="1" t="s">
        <v>1036</v>
      </c>
      <c r="H662" s="1">
        <v>13</v>
      </c>
      <c r="I662" s="1" t="s">
        <v>1042</v>
      </c>
      <c r="J662" s="1">
        <f t="shared" si="20"/>
        <v>0</v>
      </c>
      <c r="K662" s="12" t="str">
        <f t="shared" si="21"/>
        <v/>
      </c>
    </row>
    <row r="663" spans="1:11" x14ac:dyDescent="0.3">
      <c r="A663" s="2">
        <v>2043</v>
      </c>
      <c r="B663" s="1">
        <v>227</v>
      </c>
      <c r="C663" s="10">
        <v>45209</v>
      </c>
      <c r="D663" s="10">
        <v>45214</v>
      </c>
      <c r="E663" s="1">
        <v>5</v>
      </c>
      <c r="F663" s="1" t="s">
        <v>1029</v>
      </c>
      <c r="G663" s="1" t="s">
        <v>1037</v>
      </c>
      <c r="H663" s="1">
        <v>26</v>
      </c>
      <c r="I663" s="1" t="s">
        <v>1042</v>
      </c>
      <c r="J663" s="1">
        <f t="shared" si="20"/>
        <v>0</v>
      </c>
      <c r="K663" s="12" t="str">
        <f t="shared" si="21"/>
        <v/>
      </c>
    </row>
    <row r="664" spans="1:11" x14ac:dyDescent="0.3">
      <c r="A664" s="2">
        <v>1997</v>
      </c>
      <c r="B664" s="1">
        <v>228</v>
      </c>
      <c r="C664" s="10">
        <v>44631</v>
      </c>
      <c r="D664" s="10">
        <v>44642</v>
      </c>
      <c r="E664" s="1">
        <v>11</v>
      </c>
      <c r="F664" s="1" t="s">
        <v>1027</v>
      </c>
      <c r="G664" s="1" t="s">
        <v>1040</v>
      </c>
      <c r="H664" s="1">
        <v>89</v>
      </c>
      <c r="I664" s="1" t="s">
        <v>1044</v>
      </c>
      <c r="J664" s="1">
        <f t="shared" si="20"/>
        <v>0</v>
      </c>
      <c r="K664" s="12" t="str">
        <f t="shared" si="21"/>
        <v/>
      </c>
    </row>
    <row r="665" spans="1:11" x14ac:dyDescent="0.3">
      <c r="A665" s="2">
        <v>1932</v>
      </c>
      <c r="B665" s="1">
        <v>228</v>
      </c>
      <c r="C665" s="10">
        <v>44990</v>
      </c>
      <c r="D665" s="10">
        <v>44994</v>
      </c>
      <c r="E665" s="1">
        <v>4</v>
      </c>
      <c r="F665" s="1" t="s">
        <v>1024</v>
      </c>
      <c r="G665" s="1" t="s">
        <v>1037</v>
      </c>
      <c r="H665" s="1">
        <v>198</v>
      </c>
      <c r="I665" s="1" t="s">
        <v>1043</v>
      </c>
      <c r="J665" s="1">
        <f t="shared" si="20"/>
        <v>0</v>
      </c>
      <c r="K665" s="12" t="str">
        <f t="shared" si="21"/>
        <v/>
      </c>
    </row>
    <row r="666" spans="1:11" x14ac:dyDescent="0.3">
      <c r="A666" s="2">
        <v>109</v>
      </c>
      <c r="B666" s="1">
        <v>228</v>
      </c>
      <c r="C666" s="10">
        <v>45173</v>
      </c>
      <c r="D666" s="10">
        <v>45176</v>
      </c>
      <c r="E666" s="1">
        <v>3</v>
      </c>
      <c r="F666" s="1" t="s">
        <v>1025</v>
      </c>
      <c r="G666" s="1" t="s">
        <v>1038</v>
      </c>
      <c r="H666" s="1">
        <v>45</v>
      </c>
      <c r="I666" s="1" t="s">
        <v>1044</v>
      </c>
      <c r="J666" s="1">
        <f t="shared" si="20"/>
        <v>0</v>
      </c>
      <c r="K666" s="12" t="str">
        <f t="shared" si="21"/>
        <v/>
      </c>
    </row>
    <row r="667" spans="1:11" x14ac:dyDescent="0.3">
      <c r="A667" s="2">
        <v>906</v>
      </c>
      <c r="B667" s="1">
        <v>229</v>
      </c>
      <c r="C667" s="10">
        <v>44714</v>
      </c>
      <c r="D667" s="10">
        <v>44717</v>
      </c>
      <c r="E667" s="1">
        <v>3</v>
      </c>
      <c r="F667" s="1" t="s">
        <v>1029</v>
      </c>
      <c r="G667" s="1" t="s">
        <v>1037</v>
      </c>
      <c r="H667" s="1">
        <v>109</v>
      </c>
      <c r="I667" s="1" t="s">
        <v>1044</v>
      </c>
      <c r="J667" s="1">
        <f t="shared" si="20"/>
        <v>0</v>
      </c>
      <c r="K667" s="12" t="str">
        <f t="shared" si="21"/>
        <v/>
      </c>
    </row>
    <row r="668" spans="1:11" x14ac:dyDescent="0.3">
      <c r="A668" s="2">
        <v>1481</v>
      </c>
      <c r="B668" s="1">
        <v>229</v>
      </c>
      <c r="C668" s="10">
        <v>45143</v>
      </c>
      <c r="D668" s="10">
        <v>45145</v>
      </c>
      <c r="E668" s="1">
        <v>2</v>
      </c>
      <c r="F668" s="1" t="s">
        <v>1032</v>
      </c>
      <c r="G668" s="1" t="s">
        <v>1039</v>
      </c>
      <c r="H668" s="1">
        <v>156</v>
      </c>
      <c r="I668" s="1" t="s">
        <v>1044</v>
      </c>
      <c r="J668" s="1">
        <f t="shared" si="20"/>
        <v>0</v>
      </c>
      <c r="K668" s="12" t="str">
        <f t="shared" si="21"/>
        <v/>
      </c>
    </row>
    <row r="669" spans="1:11" x14ac:dyDescent="0.3">
      <c r="A669" s="2">
        <v>2220</v>
      </c>
      <c r="B669" s="1">
        <v>230</v>
      </c>
      <c r="C669" s="10">
        <v>44694</v>
      </c>
      <c r="D669" s="10">
        <v>44698</v>
      </c>
      <c r="E669" s="1">
        <v>4</v>
      </c>
      <c r="F669" s="1" t="s">
        <v>1023</v>
      </c>
      <c r="G669" s="1" t="s">
        <v>1036</v>
      </c>
      <c r="H669" s="1">
        <v>110</v>
      </c>
      <c r="I669" s="1" t="s">
        <v>1044</v>
      </c>
      <c r="J669" s="1">
        <f t="shared" si="20"/>
        <v>0</v>
      </c>
      <c r="K669" s="12" t="str">
        <f t="shared" si="21"/>
        <v/>
      </c>
    </row>
    <row r="670" spans="1:11" x14ac:dyDescent="0.3">
      <c r="A670" s="2">
        <v>1434</v>
      </c>
      <c r="B670" s="1">
        <v>230</v>
      </c>
      <c r="C670" s="10">
        <v>44934</v>
      </c>
      <c r="D670" s="10">
        <v>44936</v>
      </c>
      <c r="E670" s="1">
        <v>2</v>
      </c>
      <c r="F670" s="1" t="s">
        <v>1032</v>
      </c>
      <c r="G670" s="1" t="s">
        <v>1039</v>
      </c>
      <c r="H670" s="1">
        <v>153</v>
      </c>
      <c r="I670" s="1" t="s">
        <v>1044</v>
      </c>
      <c r="J670" s="1">
        <f t="shared" si="20"/>
        <v>0</v>
      </c>
      <c r="K670" s="12" t="str">
        <f t="shared" si="21"/>
        <v/>
      </c>
    </row>
    <row r="671" spans="1:11" x14ac:dyDescent="0.3">
      <c r="A671" s="2">
        <v>1805</v>
      </c>
      <c r="B671" s="1">
        <v>230</v>
      </c>
      <c r="C671" s="10">
        <v>44967</v>
      </c>
      <c r="D671" s="10">
        <v>44985</v>
      </c>
      <c r="E671" s="1">
        <v>18</v>
      </c>
      <c r="F671" s="1" t="s">
        <v>1028</v>
      </c>
      <c r="G671" s="1" t="s">
        <v>1040</v>
      </c>
      <c r="H671" s="1">
        <v>76</v>
      </c>
      <c r="I671" s="1" t="s">
        <v>1041</v>
      </c>
      <c r="J671" s="1">
        <f t="shared" si="20"/>
        <v>0</v>
      </c>
      <c r="K671" s="12" t="str">
        <f t="shared" si="21"/>
        <v/>
      </c>
    </row>
    <row r="672" spans="1:11" x14ac:dyDescent="0.3">
      <c r="A672" s="2">
        <v>829</v>
      </c>
      <c r="B672" s="1">
        <v>231</v>
      </c>
      <c r="C672" s="10">
        <v>45529</v>
      </c>
      <c r="D672" s="10">
        <v>45531</v>
      </c>
      <c r="E672" s="1">
        <v>2</v>
      </c>
      <c r="F672" s="1" t="s">
        <v>1024</v>
      </c>
      <c r="G672" s="1" t="s">
        <v>1037</v>
      </c>
      <c r="H672" s="1">
        <v>90</v>
      </c>
      <c r="I672" s="1" t="s">
        <v>1044</v>
      </c>
      <c r="J672" s="1">
        <f t="shared" si="20"/>
        <v>0</v>
      </c>
      <c r="K672" s="12" t="str">
        <f t="shared" si="21"/>
        <v/>
      </c>
    </row>
    <row r="673" spans="1:11" x14ac:dyDescent="0.3">
      <c r="A673" s="2">
        <v>1521</v>
      </c>
      <c r="B673" s="1">
        <v>232</v>
      </c>
      <c r="C673" s="10">
        <v>44748</v>
      </c>
      <c r="D673" s="10">
        <v>44754</v>
      </c>
      <c r="E673" s="1">
        <v>6</v>
      </c>
      <c r="F673" s="1" t="s">
        <v>1028</v>
      </c>
      <c r="G673" s="1" t="s">
        <v>1040</v>
      </c>
      <c r="H673" s="1">
        <v>174</v>
      </c>
      <c r="I673" s="1" t="s">
        <v>1041</v>
      </c>
      <c r="J673" s="1">
        <f t="shared" si="20"/>
        <v>0</v>
      </c>
      <c r="K673" s="12" t="str">
        <f t="shared" si="21"/>
        <v/>
      </c>
    </row>
    <row r="674" spans="1:11" x14ac:dyDescent="0.3">
      <c r="A674" s="2">
        <v>532</v>
      </c>
      <c r="B674" s="1">
        <v>232</v>
      </c>
      <c r="C674" s="10">
        <v>45064</v>
      </c>
      <c r="D674" s="10">
        <v>45070</v>
      </c>
      <c r="E674" s="1">
        <v>6</v>
      </c>
      <c r="F674" s="1" t="s">
        <v>1034</v>
      </c>
      <c r="G674" s="1" t="s">
        <v>1035</v>
      </c>
      <c r="H674" s="1">
        <v>74</v>
      </c>
      <c r="I674" s="1" t="s">
        <v>1041</v>
      </c>
      <c r="J674" s="1">
        <f t="shared" si="20"/>
        <v>0</v>
      </c>
      <c r="K674" s="12" t="str">
        <f t="shared" si="21"/>
        <v/>
      </c>
    </row>
    <row r="675" spans="1:11" x14ac:dyDescent="0.3">
      <c r="A675" s="2">
        <v>2274</v>
      </c>
      <c r="B675" s="1">
        <v>232</v>
      </c>
      <c r="C675" s="10">
        <v>45499</v>
      </c>
      <c r="D675" s="10">
        <v>45503</v>
      </c>
      <c r="E675" s="1">
        <v>4</v>
      </c>
      <c r="F675" s="1" t="s">
        <v>1022</v>
      </c>
      <c r="G675" s="1" t="s">
        <v>1035</v>
      </c>
      <c r="H675" s="1">
        <v>120</v>
      </c>
      <c r="I675" s="1" t="s">
        <v>1041</v>
      </c>
      <c r="J675" s="1">
        <f t="shared" si="20"/>
        <v>0</v>
      </c>
      <c r="K675" s="12" t="str">
        <f t="shared" si="21"/>
        <v/>
      </c>
    </row>
    <row r="676" spans="1:11" x14ac:dyDescent="0.3">
      <c r="A676" s="2">
        <v>2113</v>
      </c>
      <c r="B676" s="1">
        <v>234</v>
      </c>
      <c r="C676" s="10">
        <v>44659</v>
      </c>
      <c r="D676" s="10">
        <v>44670</v>
      </c>
      <c r="E676" s="1">
        <v>11</v>
      </c>
      <c r="F676" s="1" t="s">
        <v>1031</v>
      </c>
      <c r="G676" s="1" t="s">
        <v>1036</v>
      </c>
      <c r="H676" s="1">
        <v>30</v>
      </c>
      <c r="I676" s="1" t="s">
        <v>1042</v>
      </c>
      <c r="J676" s="1">
        <f t="shared" si="20"/>
        <v>0</v>
      </c>
      <c r="K676" s="12" t="str">
        <f t="shared" si="21"/>
        <v/>
      </c>
    </row>
    <row r="677" spans="1:11" x14ac:dyDescent="0.3">
      <c r="A677" s="2">
        <v>2472</v>
      </c>
      <c r="B677" s="1">
        <v>234</v>
      </c>
      <c r="C677" s="10">
        <v>44911</v>
      </c>
      <c r="D677" s="10">
        <v>44914</v>
      </c>
      <c r="E677" s="1">
        <v>3</v>
      </c>
      <c r="F677" s="1" t="s">
        <v>1022</v>
      </c>
      <c r="G677" s="1" t="s">
        <v>1035</v>
      </c>
      <c r="H677" s="1">
        <v>52</v>
      </c>
      <c r="I677" s="1" t="s">
        <v>1042</v>
      </c>
      <c r="J677" s="1">
        <f t="shared" si="20"/>
        <v>0</v>
      </c>
      <c r="K677" s="12" t="str">
        <f t="shared" si="21"/>
        <v/>
      </c>
    </row>
    <row r="678" spans="1:11" x14ac:dyDescent="0.3">
      <c r="A678" s="2">
        <v>1760</v>
      </c>
      <c r="B678" s="1">
        <v>235</v>
      </c>
      <c r="C678" s="10">
        <v>45184</v>
      </c>
      <c r="D678" s="10">
        <v>45192</v>
      </c>
      <c r="E678" s="1">
        <v>8</v>
      </c>
      <c r="F678" s="1" t="s">
        <v>1023</v>
      </c>
      <c r="G678" s="1" t="s">
        <v>1036</v>
      </c>
      <c r="H678" s="1">
        <v>133</v>
      </c>
      <c r="I678" s="1" t="s">
        <v>1042</v>
      </c>
      <c r="J678" s="1">
        <f t="shared" si="20"/>
        <v>0</v>
      </c>
      <c r="K678" s="12" t="str">
        <f t="shared" si="21"/>
        <v/>
      </c>
    </row>
    <row r="679" spans="1:11" x14ac:dyDescent="0.3">
      <c r="A679" s="2">
        <v>1653</v>
      </c>
      <c r="B679" s="1">
        <v>235</v>
      </c>
      <c r="C679" s="10">
        <v>45289</v>
      </c>
      <c r="D679" s="10">
        <v>45293</v>
      </c>
      <c r="E679" s="1">
        <v>4</v>
      </c>
      <c r="F679" s="1" t="s">
        <v>1034</v>
      </c>
      <c r="G679" s="1" t="s">
        <v>1035</v>
      </c>
      <c r="H679" s="1">
        <v>151</v>
      </c>
      <c r="I679" s="1" t="s">
        <v>1043</v>
      </c>
      <c r="J679" s="1">
        <f t="shared" si="20"/>
        <v>0</v>
      </c>
      <c r="K679" s="12" t="str">
        <f t="shared" si="21"/>
        <v/>
      </c>
    </row>
    <row r="680" spans="1:11" x14ac:dyDescent="0.3">
      <c r="A680" s="2">
        <v>2339</v>
      </c>
      <c r="B680" s="1">
        <v>236</v>
      </c>
      <c r="C680" s="10">
        <v>45019</v>
      </c>
      <c r="D680" s="10">
        <v>45024</v>
      </c>
      <c r="E680" s="1">
        <v>5</v>
      </c>
      <c r="F680" s="1" t="s">
        <v>1027</v>
      </c>
      <c r="G680" s="1" t="s">
        <v>1040</v>
      </c>
      <c r="H680" s="1">
        <v>97</v>
      </c>
      <c r="I680" s="1" t="s">
        <v>1041</v>
      </c>
      <c r="J680" s="1">
        <f t="shared" si="20"/>
        <v>0</v>
      </c>
      <c r="K680" s="12" t="str">
        <f t="shared" si="21"/>
        <v/>
      </c>
    </row>
    <row r="681" spans="1:11" x14ac:dyDescent="0.3">
      <c r="A681" s="2">
        <v>2626</v>
      </c>
      <c r="B681" s="1">
        <v>236</v>
      </c>
      <c r="C681" s="10">
        <v>45208</v>
      </c>
      <c r="D681" s="10">
        <v>45225</v>
      </c>
      <c r="E681" s="1">
        <v>17</v>
      </c>
      <c r="F681" s="1" t="s">
        <v>1028</v>
      </c>
      <c r="G681" s="1" t="s">
        <v>1040</v>
      </c>
      <c r="H681" s="1">
        <v>153</v>
      </c>
      <c r="I681" s="1" t="s">
        <v>1041</v>
      </c>
      <c r="J681" s="1">
        <f t="shared" si="20"/>
        <v>0</v>
      </c>
      <c r="K681" s="12" t="str">
        <f t="shared" si="21"/>
        <v/>
      </c>
    </row>
    <row r="682" spans="1:11" x14ac:dyDescent="0.3">
      <c r="A682" s="2">
        <v>1121</v>
      </c>
      <c r="B682" s="1">
        <v>236</v>
      </c>
      <c r="C682" s="10">
        <v>45265</v>
      </c>
      <c r="D682" s="10">
        <v>45270</v>
      </c>
      <c r="E682" s="1">
        <v>5</v>
      </c>
      <c r="F682" s="1" t="s">
        <v>1022</v>
      </c>
      <c r="G682" s="1" t="s">
        <v>1035</v>
      </c>
      <c r="H682" s="1">
        <v>85</v>
      </c>
      <c r="I682" s="1" t="s">
        <v>1042</v>
      </c>
      <c r="J682" s="1">
        <f t="shared" si="20"/>
        <v>0</v>
      </c>
      <c r="K682" s="12" t="str">
        <f t="shared" si="21"/>
        <v/>
      </c>
    </row>
    <row r="683" spans="1:11" x14ac:dyDescent="0.3">
      <c r="A683" s="2">
        <v>1298</v>
      </c>
      <c r="B683" s="1">
        <v>236</v>
      </c>
      <c r="C683" s="10">
        <v>45391</v>
      </c>
      <c r="D683" s="10">
        <v>45397</v>
      </c>
      <c r="E683" s="1">
        <v>6</v>
      </c>
      <c r="F683" s="1" t="s">
        <v>1031</v>
      </c>
      <c r="G683" s="1" t="s">
        <v>1036</v>
      </c>
      <c r="H683" s="1">
        <v>104</v>
      </c>
      <c r="I683" s="1" t="s">
        <v>1041</v>
      </c>
      <c r="J683" s="1">
        <f t="shared" si="20"/>
        <v>0</v>
      </c>
      <c r="K683" s="12" t="str">
        <f t="shared" si="21"/>
        <v/>
      </c>
    </row>
    <row r="684" spans="1:11" x14ac:dyDescent="0.3">
      <c r="A684" s="2">
        <v>1275</v>
      </c>
      <c r="B684" s="1">
        <v>237</v>
      </c>
      <c r="C684" s="10">
        <v>44969</v>
      </c>
      <c r="D684" s="10">
        <v>44977</v>
      </c>
      <c r="E684" s="1">
        <v>8</v>
      </c>
      <c r="F684" s="1" t="s">
        <v>1023</v>
      </c>
      <c r="G684" s="1" t="s">
        <v>1036</v>
      </c>
      <c r="H684" s="1">
        <v>126</v>
      </c>
      <c r="I684" s="1" t="s">
        <v>1042</v>
      </c>
      <c r="J684" s="1">
        <f t="shared" si="20"/>
        <v>0</v>
      </c>
      <c r="K684" s="12" t="str">
        <f t="shared" si="21"/>
        <v/>
      </c>
    </row>
    <row r="685" spans="1:11" x14ac:dyDescent="0.3">
      <c r="A685" s="2">
        <v>2972</v>
      </c>
      <c r="B685" s="1">
        <v>237</v>
      </c>
      <c r="C685" s="10">
        <v>45173</v>
      </c>
      <c r="D685" s="10">
        <v>45175</v>
      </c>
      <c r="E685" s="1">
        <v>2</v>
      </c>
      <c r="F685" s="1" t="s">
        <v>1029</v>
      </c>
      <c r="G685" s="1" t="s">
        <v>1037</v>
      </c>
      <c r="H685" s="1">
        <v>144</v>
      </c>
      <c r="I685" s="1" t="s">
        <v>1044</v>
      </c>
      <c r="J685" s="1">
        <f t="shared" si="20"/>
        <v>1</v>
      </c>
      <c r="K685" s="12">
        <f t="shared" si="21"/>
        <v>45190</v>
      </c>
    </row>
    <row r="686" spans="1:11" x14ac:dyDescent="0.3">
      <c r="A686" s="2">
        <v>470</v>
      </c>
      <c r="B686" s="1">
        <v>237</v>
      </c>
      <c r="C686" s="10">
        <v>45190</v>
      </c>
      <c r="D686" s="10">
        <v>45203</v>
      </c>
      <c r="E686" s="1">
        <v>13</v>
      </c>
      <c r="F686" s="1" t="s">
        <v>1028</v>
      </c>
      <c r="G686" s="1" t="s">
        <v>1040</v>
      </c>
      <c r="H686" s="1">
        <v>10</v>
      </c>
      <c r="I686" s="1" t="s">
        <v>1043</v>
      </c>
      <c r="J686" s="1">
        <f t="shared" si="20"/>
        <v>0</v>
      </c>
      <c r="K686" s="12" t="str">
        <f t="shared" si="21"/>
        <v/>
      </c>
    </row>
    <row r="687" spans="1:11" x14ac:dyDescent="0.3">
      <c r="A687" s="2">
        <v>2010</v>
      </c>
      <c r="B687" s="1">
        <v>237</v>
      </c>
      <c r="C687" s="10">
        <v>45384</v>
      </c>
      <c r="D687" s="10">
        <v>45388</v>
      </c>
      <c r="E687" s="1">
        <v>4</v>
      </c>
      <c r="F687" s="1" t="s">
        <v>1024</v>
      </c>
      <c r="G687" s="1" t="s">
        <v>1037</v>
      </c>
      <c r="H687" s="1">
        <v>11</v>
      </c>
      <c r="I687" s="1" t="s">
        <v>1043</v>
      </c>
      <c r="J687" s="1">
        <f t="shared" si="20"/>
        <v>0</v>
      </c>
      <c r="K687" s="12" t="str">
        <f t="shared" si="21"/>
        <v/>
      </c>
    </row>
    <row r="688" spans="1:11" x14ac:dyDescent="0.3">
      <c r="A688" s="2">
        <v>632</v>
      </c>
      <c r="B688" s="1">
        <v>237</v>
      </c>
      <c r="C688" s="10">
        <v>45573</v>
      </c>
      <c r="D688" s="10">
        <v>45579</v>
      </c>
      <c r="E688" s="1">
        <v>6</v>
      </c>
      <c r="F688" s="1" t="s">
        <v>1023</v>
      </c>
      <c r="G688" s="1" t="s">
        <v>1036</v>
      </c>
      <c r="H688" s="1">
        <v>135</v>
      </c>
      <c r="I688" s="1" t="s">
        <v>1042</v>
      </c>
      <c r="J688" s="1">
        <f t="shared" si="20"/>
        <v>0</v>
      </c>
      <c r="K688" s="12" t="str">
        <f t="shared" si="21"/>
        <v/>
      </c>
    </row>
    <row r="689" spans="1:11" x14ac:dyDescent="0.3">
      <c r="A689" s="2">
        <v>941</v>
      </c>
      <c r="B689" s="1">
        <v>238</v>
      </c>
      <c r="C689" s="10">
        <v>44733</v>
      </c>
      <c r="D689" s="10">
        <v>44740</v>
      </c>
      <c r="E689" s="1">
        <v>7</v>
      </c>
      <c r="F689" s="1" t="s">
        <v>1025</v>
      </c>
      <c r="G689" s="1" t="s">
        <v>1038</v>
      </c>
      <c r="H689" s="1">
        <v>89</v>
      </c>
      <c r="I689" s="1" t="s">
        <v>1044</v>
      </c>
      <c r="J689" s="1">
        <f t="shared" si="20"/>
        <v>0</v>
      </c>
      <c r="K689" s="12" t="str">
        <f t="shared" si="21"/>
        <v/>
      </c>
    </row>
    <row r="690" spans="1:11" x14ac:dyDescent="0.3">
      <c r="A690" s="2">
        <v>2097</v>
      </c>
      <c r="B690" s="1">
        <v>239</v>
      </c>
      <c r="C690" s="10">
        <v>45254</v>
      </c>
      <c r="D690" s="10">
        <v>45260</v>
      </c>
      <c r="E690" s="1">
        <v>6</v>
      </c>
      <c r="F690" s="1" t="s">
        <v>1023</v>
      </c>
      <c r="G690" s="1" t="s">
        <v>1036</v>
      </c>
      <c r="H690" s="1">
        <v>112</v>
      </c>
      <c r="I690" s="1" t="s">
        <v>1041</v>
      </c>
      <c r="J690" s="1">
        <f t="shared" si="20"/>
        <v>0</v>
      </c>
      <c r="K690" s="12" t="str">
        <f t="shared" si="21"/>
        <v/>
      </c>
    </row>
    <row r="691" spans="1:11" x14ac:dyDescent="0.3">
      <c r="A691" s="2">
        <v>559</v>
      </c>
      <c r="B691" s="1">
        <v>241</v>
      </c>
      <c r="C691" s="10">
        <v>44841</v>
      </c>
      <c r="D691" s="10">
        <v>44843</v>
      </c>
      <c r="E691" s="1">
        <v>2</v>
      </c>
      <c r="F691" s="1" t="s">
        <v>1026</v>
      </c>
      <c r="G691" s="1" t="s">
        <v>1039</v>
      </c>
      <c r="H691" s="1">
        <v>134</v>
      </c>
      <c r="I691" s="1" t="s">
        <v>1042</v>
      </c>
      <c r="J691" s="1">
        <f t="shared" si="20"/>
        <v>0</v>
      </c>
      <c r="K691" s="12" t="str">
        <f t="shared" si="21"/>
        <v/>
      </c>
    </row>
    <row r="692" spans="1:11" x14ac:dyDescent="0.3">
      <c r="A692" s="2">
        <v>2032</v>
      </c>
      <c r="B692" s="1">
        <v>241</v>
      </c>
      <c r="C692" s="10">
        <v>44903</v>
      </c>
      <c r="D692" s="10">
        <v>44904</v>
      </c>
      <c r="E692" s="1">
        <v>1</v>
      </c>
      <c r="F692" s="1" t="s">
        <v>1034</v>
      </c>
      <c r="G692" s="1" t="s">
        <v>1035</v>
      </c>
      <c r="H692" s="1">
        <v>43</v>
      </c>
      <c r="I692" s="1" t="s">
        <v>1044</v>
      </c>
      <c r="J692" s="1">
        <f t="shared" si="20"/>
        <v>0</v>
      </c>
      <c r="K692" s="12" t="str">
        <f t="shared" si="21"/>
        <v/>
      </c>
    </row>
    <row r="693" spans="1:11" x14ac:dyDescent="0.3">
      <c r="A693" s="2">
        <v>27</v>
      </c>
      <c r="B693" s="1">
        <v>241</v>
      </c>
      <c r="C693" s="10">
        <v>45088</v>
      </c>
      <c r="D693" s="10">
        <v>45094</v>
      </c>
      <c r="E693" s="1">
        <v>6</v>
      </c>
      <c r="F693" s="1" t="s">
        <v>1023</v>
      </c>
      <c r="G693" s="1" t="s">
        <v>1036</v>
      </c>
      <c r="H693" s="1">
        <v>110</v>
      </c>
      <c r="I693" s="1" t="s">
        <v>1041</v>
      </c>
      <c r="J693" s="1">
        <f t="shared" si="20"/>
        <v>0</v>
      </c>
      <c r="K693" s="12" t="str">
        <f t="shared" si="21"/>
        <v/>
      </c>
    </row>
    <row r="694" spans="1:11" x14ac:dyDescent="0.3">
      <c r="A694" s="2">
        <v>754</v>
      </c>
      <c r="B694" s="1">
        <v>243</v>
      </c>
      <c r="C694" s="10">
        <v>44607</v>
      </c>
      <c r="D694" s="10">
        <v>44608</v>
      </c>
      <c r="E694" s="1">
        <v>1</v>
      </c>
      <c r="F694" s="1" t="s">
        <v>1026</v>
      </c>
      <c r="G694" s="1" t="s">
        <v>1039</v>
      </c>
      <c r="H694" s="1">
        <v>60</v>
      </c>
      <c r="I694" s="1" t="s">
        <v>1043</v>
      </c>
      <c r="J694" s="1">
        <f t="shared" si="20"/>
        <v>0</v>
      </c>
      <c r="K694" s="12" t="str">
        <f t="shared" si="21"/>
        <v/>
      </c>
    </row>
    <row r="695" spans="1:11" x14ac:dyDescent="0.3">
      <c r="A695" s="2">
        <v>497</v>
      </c>
      <c r="B695" s="1">
        <v>243</v>
      </c>
      <c r="C695" s="10">
        <v>45221</v>
      </c>
      <c r="D695" s="10">
        <v>45227</v>
      </c>
      <c r="E695" s="1">
        <v>6</v>
      </c>
      <c r="F695" s="1" t="s">
        <v>1030</v>
      </c>
      <c r="G695" s="1" t="s">
        <v>1038</v>
      </c>
      <c r="H695" s="1">
        <v>165</v>
      </c>
      <c r="I695" s="1" t="s">
        <v>1043</v>
      </c>
      <c r="J695" s="1">
        <f t="shared" si="20"/>
        <v>0</v>
      </c>
      <c r="K695" s="12" t="str">
        <f t="shared" si="21"/>
        <v/>
      </c>
    </row>
    <row r="696" spans="1:11" x14ac:dyDescent="0.3">
      <c r="A696" s="2">
        <v>8</v>
      </c>
      <c r="B696" s="1">
        <v>243</v>
      </c>
      <c r="C696" s="10">
        <v>45370</v>
      </c>
      <c r="D696" s="10">
        <v>45372</v>
      </c>
      <c r="E696" s="1">
        <v>2</v>
      </c>
      <c r="F696" s="1" t="s">
        <v>1026</v>
      </c>
      <c r="G696" s="1" t="s">
        <v>1039</v>
      </c>
      <c r="H696" s="1">
        <v>157</v>
      </c>
      <c r="I696" s="1" t="s">
        <v>1044</v>
      </c>
      <c r="J696" s="1">
        <f t="shared" si="20"/>
        <v>0</v>
      </c>
      <c r="K696" s="12" t="str">
        <f t="shared" si="21"/>
        <v/>
      </c>
    </row>
    <row r="697" spans="1:11" x14ac:dyDescent="0.3">
      <c r="A697" s="2">
        <v>2612</v>
      </c>
      <c r="B697" s="1">
        <v>244</v>
      </c>
      <c r="C697" s="10">
        <v>44624</v>
      </c>
      <c r="D697" s="10">
        <v>44631</v>
      </c>
      <c r="E697" s="1">
        <v>7</v>
      </c>
      <c r="F697" s="1" t="s">
        <v>1028</v>
      </c>
      <c r="G697" s="1" t="s">
        <v>1040</v>
      </c>
      <c r="H697" s="1">
        <v>45</v>
      </c>
      <c r="I697" s="1" t="s">
        <v>1044</v>
      </c>
      <c r="J697" s="1">
        <f t="shared" si="20"/>
        <v>0</v>
      </c>
      <c r="K697" s="12" t="str">
        <f t="shared" si="21"/>
        <v/>
      </c>
    </row>
    <row r="698" spans="1:11" x14ac:dyDescent="0.3">
      <c r="A698" s="2">
        <v>1039</v>
      </c>
      <c r="B698" s="1">
        <v>244</v>
      </c>
      <c r="C698" s="10">
        <v>44939</v>
      </c>
      <c r="D698" s="10">
        <v>44942</v>
      </c>
      <c r="E698" s="1">
        <v>3</v>
      </c>
      <c r="F698" s="1" t="s">
        <v>1026</v>
      </c>
      <c r="G698" s="1" t="s">
        <v>1039</v>
      </c>
      <c r="H698" s="1">
        <v>71</v>
      </c>
      <c r="I698" s="1" t="s">
        <v>1041</v>
      </c>
      <c r="J698" s="1">
        <f t="shared" si="20"/>
        <v>0</v>
      </c>
      <c r="K698" s="12" t="str">
        <f t="shared" si="21"/>
        <v/>
      </c>
    </row>
    <row r="699" spans="1:11" x14ac:dyDescent="0.3">
      <c r="A699" s="2">
        <v>853</v>
      </c>
      <c r="B699" s="1">
        <v>244</v>
      </c>
      <c r="C699" s="10">
        <v>45019</v>
      </c>
      <c r="D699" s="10">
        <v>45027</v>
      </c>
      <c r="E699" s="1">
        <v>8</v>
      </c>
      <c r="F699" s="1" t="s">
        <v>1028</v>
      </c>
      <c r="G699" s="1" t="s">
        <v>1040</v>
      </c>
      <c r="H699" s="1">
        <v>168</v>
      </c>
      <c r="I699" s="1" t="s">
        <v>1042</v>
      </c>
      <c r="J699" s="1">
        <f t="shared" si="20"/>
        <v>0</v>
      </c>
      <c r="K699" s="12" t="str">
        <f t="shared" si="21"/>
        <v/>
      </c>
    </row>
    <row r="700" spans="1:11" x14ac:dyDescent="0.3">
      <c r="A700" s="2">
        <v>2910</v>
      </c>
      <c r="B700" s="1">
        <v>244</v>
      </c>
      <c r="C700" s="10">
        <v>45211</v>
      </c>
      <c r="D700" s="10">
        <v>45213</v>
      </c>
      <c r="E700" s="1">
        <v>2</v>
      </c>
      <c r="F700" s="1" t="s">
        <v>1032</v>
      </c>
      <c r="G700" s="1" t="s">
        <v>1039</v>
      </c>
      <c r="H700" s="1">
        <v>184</v>
      </c>
      <c r="I700" s="1" t="s">
        <v>1041</v>
      </c>
      <c r="J700" s="1">
        <f t="shared" si="20"/>
        <v>0</v>
      </c>
      <c r="K700" s="12" t="str">
        <f t="shared" si="21"/>
        <v/>
      </c>
    </row>
    <row r="701" spans="1:11" x14ac:dyDescent="0.3">
      <c r="A701" s="2">
        <v>40</v>
      </c>
      <c r="B701" s="1">
        <v>244</v>
      </c>
      <c r="C701" s="10">
        <v>45332</v>
      </c>
      <c r="D701" s="10">
        <v>45343</v>
      </c>
      <c r="E701" s="1">
        <v>11</v>
      </c>
      <c r="F701" s="1" t="s">
        <v>1023</v>
      </c>
      <c r="G701" s="1" t="s">
        <v>1036</v>
      </c>
      <c r="H701" s="1">
        <v>187</v>
      </c>
      <c r="I701" s="1" t="s">
        <v>1041</v>
      </c>
      <c r="J701" s="1">
        <f t="shared" si="20"/>
        <v>0</v>
      </c>
      <c r="K701" s="12" t="str">
        <f t="shared" si="21"/>
        <v/>
      </c>
    </row>
    <row r="702" spans="1:11" x14ac:dyDescent="0.3">
      <c r="A702" s="2">
        <v>593</v>
      </c>
      <c r="B702" s="1">
        <v>245</v>
      </c>
      <c r="C702" s="10">
        <v>44861</v>
      </c>
      <c r="D702" s="10">
        <v>44869</v>
      </c>
      <c r="E702" s="1">
        <v>8</v>
      </c>
      <c r="F702" s="1" t="s">
        <v>1022</v>
      </c>
      <c r="G702" s="1" t="s">
        <v>1035</v>
      </c>
      <c r="H702" s="1">
        <v>57</v>
      </c>
      <c r="I702" s="1" t="s">
        <v>1041</v>
      </c>
      <c r="J702" s="1">
        <f t="shared" si="20"/>
        <v>0</v>
      </c>
      <c r="K702" s="12" t="str">
        <f t="shared" si="21"/>
        <v/>
      </c>
    </row>
    <row r="703" spans="1:11" x14ac:dyDescent="0.3">
      <c r="A703" s="2">
        <v>718</v>
      </c>
      <c r="B703" s="1">
        <v>246</v>
      </c>
      <c r="C703" s="10">
        <v>45381</v>
      </c>
      <c r="D703" s="10">
        <v>45398</v>
      </c>
      <c r="E703" s="1">
        <v>17</v>
      </c>
      <c r="F703" s="1" t="s">
        <v>1028</v>
      </c>
      <c r="G703" s="1" t="s">
        <v>1040</v>
      </c>
      <c r="H703" s="1">
        <v>92</v>
      </c>
      <c r="I703" s="1" t="s">
        <v>1043</v>
      </c>
      <c r="J703" s="1">
        <f t="shared" si="20"/>
        <v>0</v>
      </c>
      <c r="K703" s="12" t="str">
        <f t="shared" si="21"/>
        <v/>
      </c>
    </row>
    <row r="704" spans="1:11" x14ac:dyDescent="0.3">
      <c r="A704" s="2">
        <v>2555</v>
      </c>
      <c r="B704" s="1">
        <v>247</v>
      </c>
      <c r="C704" s="10">
        <v>44862</v>
      </c>
      <c r="D704" s="10">
        <v>44864</v>
      </c>
      <c r="E704" s="1">
        <v>2</v>
      </c>
      <c r="F704" s="1" t="s">
        <v>1034</v>
      </c>
      <c r="G704" s="1" t="s">
        <v>1035</v>
      </c>
      <c r="H704" s="1">
        <v>190</v>
      </c>
      <c r="I704" s="1" t="s">
        <v>1043</v>
      </c>
      <c r="J704" s="1">
        <f t="shared" si="20"/>
        <v>0</v>
      </c>
      <c r="K704" s="12" t="str">
        <f t="shared" si="21"/>
        <v/>
      </c>
    </row>
    <row r="705" spans="1:11" x14ac:dyDescent="0.3">
      <c r="A705" s="2">
        <v>2261</v>
      </c>
      <c r="B705" s="1">
        <v>247</v>
      </c>
      <c r="C705" s="10">
        <v>44910</v>
      </c>
      <c r="D705" s="10">
        <v>44913</v>
      </c>
      <c r="E705" s="1">
        <v>3</v>
      </c>
      <c r="F705" s="1" t="s">
        <v>1026</v>
      </c>
      <c r="G705" s="1" t="s">
        <v>1039</v>
      </c>
      <c r="H705" s="1">
        <v>124</v>
      </c>
      <c r="I705" s="1" t="s">
        <v>1042</v>
      </c>
      <c r="J705" s="1">
        <f t="shared" si="20"/>
        <v>0</v>
      </c>
      <c r="K705" s="12" t="str">
        <f t="shared" si="21"/>
        <v/>
      </c>
    </row>
    <row r="706" spans="1:11" x14ac:dyDescent="0.3">
      <c r="A706" s="2">
        <v>1547</v>
      </c>
      <c r="B706" s="1">
        <v>247</v>
      </c>
      <c r="C706" s="10">
        <v>44987</v>
      </c>
      <c r="D706" s="10">
        <v>44988</v>
      </c>
      <c r="E706" s="1">
        <v>1</v>
      </c>
      <c r="F706" s="1" t="s">
        <v>1032</v>
      </c>
      <c r="G706" s="1" t="s">
        <v>1039</v>
      </c>
      <c r="H706" s="1">
        <v>4</v>
      </c>
      <c r="I706" s="1" t="s">
        <v>1044</v>
      </c>
      <c r="J706" s="1">
        <f t="shared" ref="J706:J769" si="22">IF(AND(B707=B706,C707-D706&lt;=30),1,0)</f>
        <v>1</v>
      </c>
      <c r="K706" s="12">
        <f t="shared" ref="K706:K769" si="23">IF(J706=0,"",C707)</f>
        <v>45008</v>
      </c>
    </row>
    <row r="707" spans="1:11" x14ac:dyDescent="0.3">
      <c r="A707" s="2">
        <v>39</v>
      </c>
      <c r="B707" s="1">
        <v>247</v>
      </c>
      <c r="C707" s="10">
        <v>45008</v>
      </c>
      <c r="D707" s="10">
        <v>45014</v>
      </c>
      <c r="E707" s="1">
        <v>6</v>
      </c>
      <c r="F707" s="1" t="s">
        <v>1028</v>
      </c>
      <c r="G707" s="1" t="s">
        <v>1040</v>
      </c>
      <c r="H707" s="1">
        <v>116</v>
      </c>
      <c r="I707" s="1" t="s">
        <v>1041</v>
      </c>
      <c r="J707" s="1">
        <f t="shared" si="22"/>
        <v>0</v>
      </c>
      <c r="K707" s="12" t="str">
        <f t="shared" si="23"/>
        <v/>
      </c>
    </row>
    <row r="708" spans="1:11" x14ac:dyDescent="0.3">
      <c r="A708" s="2">
        <v>1001</v>
      </c>
      <c r="B708" s="1">
        <v>247</v>
      </c>
      <c r="C708" s="10">
        <v>45518</v>
      </c>
      <c r="D708" s="10">
        <v>45521</v>
      </c>
      <c r="E708" s="1">
        <v>3</v>
      </c>
      <c r="F708" s="1" t="s">
        <v>1030</v>
      </c>
      <c r="G708" s="1" t="s">
        <v>1038</v>
      </c>
      <c r="H708" s="1">
        <v>91</v>
      </c>
      <c r="I708" s="1" t="s">
        <v>1041</v>
      </c>
      <c r="J708" s="1">
        <f t="shared" si="22"/>
        <v>0</v>
      </c>
      <c r="K708" s="12" t="str">
        <f t="shared" si="23"/>
        <v/>
      </c>
    </row>
    <row r="709" spans="1:11" x14ac:dyDescent="0.3">
      <c r="A709" s="2">
        <v>1650</v>
      </c>
      <c r="B709" s="1">
        <v>248</v>
      </c>
      <c r="C709" s="10">
        <v>44688</v>
      </c>
      <c r="D709" s="10">
        <v>44691</v>
      </c>
      <c r="E709" s="1">
        <v>3</v>
      </c>
      <c r="F709" s="1" t="s">
        <v>1024</v>
      </c>
      <c r="G709" s="1" t="s">
        <v>1037</v>
      </c>
      <c r="H709" s="1">
        <v>91</v>
      </c>
      <c r="I709" s="1" t="s">
        <v>1044</v>
      </c>
      <c r="J709" s="1">
        <f t="shared" si="22"/>
        <v>0</v>
      </c>
      <c r="K709" s="12" t="str">
        <f t="shared" si="23"/>
        <v/>
      </c>
    </row>
    <row r="710" spans="1:11" x14ac:dyDescent="0.3">
      <c r="A710" s="2">
        <v>2444</v>
      </c>
      <c r="B710" s="1">
        <v>248</v>
      </c>
      <c r="C710" s="10">
        <v>44900</v>
      </c>
      <c r="D710" s="10">
        <v>44906</v>
      </c>
      <c r="E710" s="1">
        <v>6</v>
      </c>
      <c r="F710" s="1" t="s">
        <v>1022</v>
      </c>
      <c r="G710" s="1" t="s">
        <v>1035</v>
      </c>
      <c r="H710" s="1">
        <v>162</v>
      </c>
      <c r="I710" s="1" t="s">
        <v>1044</v>
      </c>
      <c r="J710" s="1">
        <f t="shared" si="22"/>
        <v>1</v>
      </c>
      <c r="K710" s="12">
        <f t="shared" si="23"/>
        <v>44908</v>
      </c>
    </row>
    <row r="711" spans="1:11" x14ac:dyDescent="0.3">
      <c r="A711" s="2">
        <v>354</v>
      </c>
      <c r="B711" s="1">
        <v>248</v>
      </c>
      <c r="C711" s="10">
        <v>44908</v>
      </c>
      <c r="D711" s="10">
        <v>44912</v>
      </c>
      <c r="E711" s="1">
        <v>4</v>
      </c>
      <c r="F711" s="1" t="s">
        <v>1022</v>
      </c>
      <c r="G711" s="1" t="s">
        <v>1035</v>
      </c>
      <c r="H711" s="1">
        <v>96</v>
      </c>
      <c r="I711" s="1" t="s">
        <v>1041</v>
      </c>
      <c r="J711" s="1">
        <f t="shared" si="22"/>
        <v>0</v>
      </c>
      <c r="K711" s="12" t="str">
        <f t="shared" si="23"/>
        <v/>
      </c>
    </row>
    <row r="712" spans="1:11" x14ac:dyDescent="0.3">
      <c r="A712" s="2">
        <v>1763</v>
      </c>
      <c r="B712" s="1">
        <v>248</v>
      </c>
      <c r="C712" s="10">
        <v>45160</v>
      </c>
      <c r="D712" s="10">
        <v>45163</v>
      </c>
      <c r="E712" s="1">
        <v>3</v>
      </c>
      <c r="F712" s="1" t="s">
        <v>1033</v>
      </c>
      <c r="G712" s="1" t="s">
        <v>1038</v>
      </c>
      <c r="H712" s="1">
        <v>3</v>
      </c>
      <c r="I712" s="1" t="s">
        <v>1041</v>
      </c>
      <c r="J712" s="1">
        <f t="shared" si="22"/>
        <v>0</v>
      </c>
      <c r="K712" s="12" t="str">
        <f t="shared" si="23"/>
        <v/>
      </c>
    </row>
    <row r="713" spans="1:11" x14ac:dyDescent="0.3">
      <c r="A713" s="2">
        <v>1818</v>
      </c>
      <c r="B713" s="1">
        <v>248</v>
      </c>
      <c r="C713" s="10">
        <v>45434</v>
      </c>
      <c r="D713" s="10">
        <v>45443</v>
      </c>
      <c r="E713" s="1">
        <v>9</v>
      </c>
      <c r="F713" s="1" t="s">
        <v>1034</v>
      </c>
      <c r="G713" s="1" t="s">
        <v>1035</v>
      </c>
      <c r="H713" s="1">
        <v>134</v>
      </c>
      <c r="I713" s="1" t="s">
        <v>1042</v>
      </c>
      <c r="J713" s="1">
        <f t="shared" si="22"/>
        <v>0</v>
      </c>
      <c r="K713" s="12" t="str">
        <f t="shared" si="23"/>
        <v/>
      </c>
    </row>
    <row r="714" spans="1:11" x14ac:dyDescent="0.3">
      <c r="A714" s="2">
        <v>213</v>
      </c>
      <c r="B714" s="1">
        <v>249</v>
      </c>
      <c r="C714" s="10">
        <v>44904</v>
      </c>
      <c r="D714" s="10">
        <v>44907</v>
      </c>
      <c r="E714" s="1">
        <v>3</v>
      </c>
      <c r="F714" s="1" t="s">
        <v>1033</v>
      </c>
      <c r="G714" s="1" t="s">
        <v>1038</v>
      </c>
      <c r="H714" s="1">
        <v>154</v>
      </c>
      <c r="I714" s="1" t="s">
        <v>1041</v>
      </c>
      <c r="J714" s="1">
        <f t="shared" si="22"/>
        <v>0</v>
      </c>
      <c r="K714" s="12" t="str">
        <f t="shared" si="23"/>
        <v/>
      </c>
    </row>
    <row r="715" spans="1:11" x14ac:dyDescent="0.3">
      <c r="A715" s="2">
        <v>905</v>
      </c>
      <c r="B715" s="1">
        <v>249</v>
      </c>
      <c r="C715" s="10">
        <v>45210</v>
      </c>
      <c r="D715" s="10">
        <v>45212</v>
      </c>
      <c r="E715" s="1">
        <v>2</v>
      </c>
      <c r="F715" s="1" t="s">
        <v>1024</v>
      </c>
      <c r="G715" s="1" t="s">
        <v>1037</v>
      </c>
      <c r="H715" s="1">
        <v>93</v>
      </c>
      <c r="I715" s="1" t="s">
        <v>1041</v>
      </c>
      <c r="J715" s="1">
        <f t="shared" si="22"/>
        <v>0</v>
      </c>
      <c r="K715" s="12" t="str">
        <f t="shared" si="23"/>
        <v/>
      </c>
    </row>
    <row r="716" spans="1:11" x14ac:dyDescent="0.3">
      <c r="A716" s="2">
        <v>1993</v>
      </c>
      <c r="B716" s="1">
        <v>251</v>
      </c>
      <c r="C716" s="10">
        <v>44671</v>
      </c>
      <c r="D716" s="10">
        <v>44672</v>
      </c>
      <c r="E716" s="1">
        <v>1</v>
      </c>
      <c r="F716" s="1" t="s">
        <v>1026</v>
      </c>
      <c r="G716" s="1" t="s">
        <v>1039</v>
      </c>
      <c r="H716" s="1">
        <v>14</v>
      </c>
      <c r="I716" s="1" t="s">
        <v>1044</v>
      </c>
      <c r="J716" s="1">
        <f t="shared" si="22"/>
        <v>0</v>
      </c>
      <c r="K716" s="12" t="str">
        <f t="shared" si="23"/>
        <v/>
      </c>
    </row>
    <row r="717" spans="1:11" x14ac:dyDescent="0.3">
      <c r="A717" s="2">
        <v>1812</v>
      </c>
      <c r="B717" s="1">
        <v>251</v>
      </c>
      <c r="C717" s="10">
        <v>44851</v>
      </c>
      <c r="D717" s="10">
        <v>44855</v>
      </c>
      <c r="E717" s="1">
        <v>4</v>
      </c>
      <c r="F717" s="1" t="s">
        <v>1030</v>
      </c>
      <c r="G717" s="1" t="s">
        <v>1038</v>
      </c>
      <c r="H717" s="1">
        <v>55</v>
      </c>
      <c r="I717" s="1" t="s">
        <v>1044</v>
      </c>
      <c r="J717" s="1">
        <f t="shared" si="22"/>
        <v>0</v>
      </c>
      <c r="K717" s="12" t="str">
        <f t="shared" si="23"/>
        <v/>
      </c>
    </row>
    <row r="718" spans="1:11" x14ac:dyDescent="0.3">
      <c r="A718" s="2">
        <v>1986</v>
      </c>
      <c r="B718" s="1">
        <v>251</v>
      </c>
      <c r="C718" s="10">
        <v>45210</v>
      </c>
      <c r="D718" s="10">
        <v>45216</v>
      </c>
      <c r="E718" s="1">
        <v>6</v>
      </c>
      <c r="F718" s="1" t="s">
        <v>1031</v>
      </c>
      <c r="G718" s="1" t="s">
        <v>1036</v>
      </c>
      <c r="H718" s="1">
        <v>120</v>
      </c>
      <c r="I718" s="1" t="s">
        <v>1043</v>
      </c>
      <c r="J718" s="1">
        <f t="shared" si="22"/>
        <v>0</v>
      </c>
      <c r="K718" s="12" t="str">
        <f t="shared" si="23"/>
        <v/>
      </c>
    </row>
    <row r="719" spans="1:11" x14ac:dyDescent="0.3">
      <c r="A719" s="2">
        <v>310</v>
      </c>
      <c r="B719" s="1">
        <v>251</v>
      </c>
      <c r="C719" s="10">
        <v>45564</v>
      </c>
      <c r="D719" s="10">
        <v>45571</v>
      </c>
      <c r="E719" s="1">
        <v>7</v>
      </c>
      <c r="F719" s="1" t="s">
        <v>1028</v>
      </c>
      <c r="G719" s="1" t="s">
        <v>1040</v>
      </c>
      <c r="H719" s="1">
        <v>134</v>
      </c>
      <c r="I719" s="1" t="s">
        <v>1041</v>
      </c>
      <c r="J719" s="1">
        <f t="shared" si="22"/>
        <v>0</v>
      </c>
      <c r="K719" s="12" t="str">
        <f t="shared" si="23"/>
        <v/>
      </c>
    </row>
    <row r="720" spans="1:11" x14ac:dyDescent="0.3">
      <c r="A720" s="2">
        <v>2231</v>
      </c>
      <c r="B720" s="1">
        <v>252</v>
      </c>
      <c r="C720" s="10">
        <v>44618</v>
      </c>
      <c r="D720" s="10">
        <v>44623</v>
      </c>
      <c r="E720" s="1">
        <v>5</v>
      </c>
      <c r="F720" s="1" t="s">
        <v>1028</v>
      </c>
      <c r="G720" s="1" t="s">
        <v>1040</v>
      </c>
      <c r="H720" s="1">
        <v>170</v>
      </c>
      <c r="I720" s="1" t="s">
        <v>1044</v>
      </c>
      <c r="J720" s="1">
        <f t="shared" si="22"/>
        <v>0</v>
      </c>
      <c r="K720" s="12" t="str">
        <f t="shared" si="23"/>
        <v/>
      </c>
    </row>
    <row r="721" spans="1:11" x14ac:dyDescent="0.3">
      <c r="A721" s="2">
        <v>626</v>
      </c>
      <c r="B721" s="1">
        <v>252</v>
      </c>
      <c r="C721" s="10">
        <v>44689</v>
      </c>
      <c r="D721" s="10">
        <v>44694</v>
      </c>
      <c r="E721" s="1">
        <v>5</v>
      </c>
      <c r="F721" s="1" t="s">
        <v>1025</v>
      </c>
      <c r="G721" s="1" t="s">
        <v>1038</v>
      </c>
      <c r="H721" s="1">
        <v>122</v>
      </c>
      <c r="I721" s="1" t="s">
        <v>1042</v>
      </c>
      <c r="J721" s="1">
        <f t="shared" si="22"/>
        <v>0</v>
      </c>
      <c r="K721" s="12" t="str">
        <f t="shared" si="23"/>
        <v/>
      </c>
    </row>
    <row r="722" spans="1:11" x14ac:dyDescent="0.3">
      <c r="A722" s="2">
        <v>1885</v>
      </c>
      <c r="B722" s="1">
        <v>252</v>
      </c>
      <c r="C722" s="10">
        <v>45014</v>
      </c>
      <c r="D722" s="10">
        <v>45021</v>
      </c>
      <c r="E722" s="1">
        <v>7</v>
      </c>
      <c r="F722" s="1" t="s">
        <v>1022</v>
      </c>
      <c r="G722" s="1" t="s">
        <v>1035</v>
      </c>
      <c r="H722" s="1">
        <v>180</v>
      </c>
      <c r="I722" s="1" t="s">
        <v>1041</v>
      </c>
      <c r="J722" s="1">
        <f t="shared" si="22"/>
        <v>0</v>
      </c>
      <c r="K722" s="12" t="str">
        <f t="shared" si="23"/>
        <v/>
      </c>
    </row>
    <row r="723" spans="1:11" x14ac:dyDescent="0.3">
      <c r="A723" s="2">
        <v>2313</v>
      </c>
      <c r="B723" s="1">
        <v>252</v>
      </c>
      <c r="C723" s="10">
        <v>45138</v>
      </c>
      <c r="D723" s="10">
        <v>45142</v>
      </c>
      <c r="E723" s="1">
        <v>4</v>
      </c>
      <c r="F723" s="1" t="s">
        <v>1030</v>
      </c>
      <c r="G723" s="1" t="s">
        <v>1038</v>
      </c>
      <c r="H723" s="1">
        <v>122</v>
      </c>
      <c r="I723" s="1" t="s">
        <v>1041</v>
      </c>
      <c r="J723" s="1">
        <f t="shared" si="22"/>
        <v>1</v>
      </c>
      <c r="K723" s="12">
        <f t="shared" si="23"/>
        <v>45161</v>
      </c>
    </row>
    <row r="724" spans="1:11" x14ac:dyDescent="0.3">
      <c r="A724" s="2">
        <v>1904</v>
      </c>
      <c r="B724" s="1">
        <v>252</v>
      </c>
      <c r="C724" s="10">
        <v>45161</v>
      </c>
      <c r="D724" s="10">
        <v>45170</v>
      </c>
      <c r="E724" s="1">
        <v>9</v>
      </c>
      <c r="F724" s="1" t="s">
        <v>1027</v>
      </c>
      <c r="G724" s="1" t="s">
        <v>1040</v>
      </c>
      <c r="H724" s="1">
        <v>76</v>
      </c>
      <c r="I724" s="1" t="s">
        <v>1044</v>
      </c>
      <c r="J724" s="1">
        <f t="shared" si="22"/>
        <v>0</v>
      </c>
      <c r="K724" s="12" t="str">
        <f t="shared" si="23"/>
        <v/>
      </c>
    </row>
    <row r="725" spans="1:11" x14ac:dyDescent="0.3">
      <c r="A725" s="2">
        <v>1349</v>
      </c>
      <c r="B725" s="1">
        <v>252</v>
      </c>
      <c r="C725" s="10">
        <v>45498</v>
      </c>
      <c r="D725" s="10">
        <v>45501</v>
      </c>
      <c r="E725" s="1">
        <v>3</v>
      </c>
      <c r="F725" s="1" t="s">
        <v>1032</v>
      </c>
      <c r="G725" s="1" t="s">
        <v>1039</v>
      </c>
      <c r="H725" s="1">
        <v>3</v>
      </c>
      <c r="I725" s="1" t="s">
        <v>1043</v>
      </c>
      <c r="J725" s="1">
        <f t="shared" si="22"/>
        <v>0</v>
      </c>
      <c r="K725" s="12" t="str">
        <f t="shared" si="23"/>
        <v/>
      </c>
    </row>
    <row r="726" spans="1:11" x14ac:dyDescent="0.3">
      <c r="A726" s="2">
        <v>2445</v>
      </c>
      <c r="B726" s="1">
        <v>253</v>
      </c>
      <c r="C726" s="10">
        <v>45340</v>
      </c>
      <c r="D726" s="10">
        <v>45346</v>
      </c>
      <c r="E726" s="1">
        <v>6</v>
      </c>
      <c r="F726" s="1" t="s">
        <v>1033</v>
      </c>
      <c r="G726" s="1" t="s">
        <v>1038</v>
      </c>
      <c r="H726" s="1">
        <v>165</v>
      </c>
      <c r="I726" s="1" t="s">
        <v>1043</v>
      </c>
      <c r="J726" s="1">
        <f t="shared" si="22"/>
        <v>0</v>
      </c>
      <c r="K726" s="12" t="str">
        <f t="shared" si="23"/>
        <v/>
      </c>
    </row>
    <row r="727" spans="1:11" x14ac:dyDescent="0.3">
      <c r="A727" s="2">
        <v>1479</v>
      </c>
      <c r="B727" s="1">
        <v>253</v>
      </c>
      <c r="C727" s="10">
        <v>45379</v>
      </c>
      <c r="D727" s="10">
        <v>45380</v>
      </c>
      <c r="E727" s="1">
        <v>1</v>
      </c>
      <c r="F727" s="1" t="s">
        <v>1032</v>
      </c>
      <c r="G727" s="1" t="s">
        <v>1039</v>
      </c>
      <c r="H727" s="1">
        <v>192</v>
      </c>
      <c r="I727" s="1" t="s">
        <v>1044</v>
      </c>
      <c r="J727" s="1">
        <f t="shared" si="22"/>
        <v>0</v>
      </c>
      <c r="K727" s="12" t="str">
        <f t="shared" si="23"/>
        <v/>
      </c>
    </row>
    <row r="728" spans="1:11" x14ac:dyDescent="0.3">
      <c r="A728" s="2">
        <v>1444</v>
      </c>
      <c r="B728" s="1">
        <v>254</v>
      </c>
      <c r="C728" s="10">
        <v>44581</v>
      </c>
      <c r="D728" s="10">
        <v>44583</v>
      </c>
      <c r="E728" s="1">
        <v>2</v>
      </c>
      <c r="F728" s="1" t="s">
        <v>1029</v>
      </c>
      <c r="G728" s="1" t="s">
        <v>1037</v>
      </c>
      <c r="H728" s="1">
        <v>95</v>
      </c>
      <c r="I728" s="1" t="s">
        <v>1042</v>
      </c>
      <c r="J728" s="1">
        <f t="shared" si="22"/>
        <v>0</v>
      </c>
      <c r="K728" s="12" t="str">
        <f t="shared" si="23"/>
        <v/>
      </c>
    </row>
    <row r="729" spans="1:11" x14ac:dyDescent="0.3">
      <c r="A729" s="2">
        <v>2769</v>
      </c>
      <c r="B729" s="1">
        <v>254</v>
      </c>
      <c r="C729" s="10">
        <v>44790</v>
      </c>
      <c r="D729" s="10">
        <v>44795</v>
      </c>
      <c r="E729" s="1">
        <v>5</v>
      </c>
      <c r="F729" s="1" t="s">
        <v>1030</v>
      </c>
      <c r="G729" s="1" t="s">
        <v>1038</v>
      </c>
      <c r="H729" s="1">
        <v>37</v>
      </c>
      <c r="I729" s="1" t="s">
        <v>1043</v>
      </c>
      <c r="J729" s="1">
        <f t="shared" si="22"/>
        <v>0</v>
      </c>
      <c r="K729" s="12" t="str">
        <f t="shared" si="23"/>
        <v/>
      </c>
    </row>
    <row r="730" spans="1:11" x14ac:dyDescent="0.3">
      <c r="A730" s="2">
        <v>1011</v>
      </c>
      <c r="B730" s="1">
        <v>254</v>
      </c>
      <c r="C730" s="10">
        <v>45276</v>
      </c>
      <c r="D730" s="10">
        <v>45279</v>
      </c>
      <c r="E730" s="1">
        <v>3</v>
      </c>
      <c r="F730" s="1" t="s">
        <v>1026</v>
      </c>
      <c r="G730" s="1" t="s">
        <v>1039</v>
      </c>
      <c r="H730" s="1">
        <v>188</v>
      </c>
      <c r="I730" s="1" t="s">
        <v>1043</v>
      </c>
      <c r="J730" s="1">
        <f t="shared" si="22"/>
        <v>0</v>
      </c>
      <c r="K730" s="12" t="str">
        <f t="shared" si="23"/>
        <v/>
      </c>
    </row>
    <row r="731" spans="1:11" x14ac:dyDescent="0.3">
      <c r="A731" s="2">
        <v>684</v>
      </c>
      <c r="B731" s="1">
        <v>254</v>
      </c>
      <c r="C731" s="10">
        <v>45390</v>
      </c>
      <c r="D731" s="10">
        <v>45392</v>
      </c>
      <c r="E731" s="1">
        <v>2</v>
      </c>
      <c r="F731" s="1" t="s">
        <v>1029</v>
      </c>
      <c r="G731" s="1" t="s">
        <v>1037</v>
      </c>
      <c r="H731" s="1">
        <v>52</v>
      </c>
      <c r="I731" s="1" t="s">
        <v>1044</v>
      </c>
      <c r="J731" s="1">
        <f t="shared" si="22"/>
        <v>0</v>
      </c>
      <c r="K731" s="12" t="str">
        <f t="shared" si="23"/>
        <v/>
      </c>
    </row>
    <row r="732" spans="1:11" x14ac:dyDescent="0.3">
      <c r="A732" s="2">
        <v>2751</v>
      </c>
      <c r="B732" s="1">
        <v>255</v>
      </c>
      <c r="C732" s="10">
        <v>45188</v>
      </c>
      <c r="D732" s="10">
        <v>45198</v>
      </c>
      <c r="E732" s="1">
        <v>10</v>
      </c>
      <c r="F732" s="1" t="s">
        <v>1027</v>
      </c>
      <c r="G732" s="1" t="s">
        <v>1040</v>
      </c>
      <c r="H732" s="1">
        <v>59</v>
      </c>
      <c r="I732" s="1" t="s">
        <v>1043</v>
      </c>
      <c r="J732" s="1">
        <f t="shared" si="22"/>
        <v>0</v>
      </c>
      <c r="K732" s="12" t="str">
        <f t="shared" si="23"/>
        <v/>
      </c>
    </row>
    <row r="733" spans="1:11" x14ac:dyDescent="0.3">
      <c r="A733" s="2">
        <v>1728</v>
      </c>
      <c r="B733" s="1">
        <v>255</v>
      </c>
      <c r="C733" s="10">
        <v>45515</v>
      </c>
      <c r="D733" s="10">
        <v>45522</v>
      </c>
      <c r="E733" s="1">
        <v>7</v>
      </c>
      <c r="F733" s="1" t="s">
        <v>1030</v>
      </c>
      <c r="G733" s="1" t="s">
        <v>1038</v>
      </c>
      <c r="H733" s="1">
        <v>83</v>
      </c>
      <c r="I733" s="1" t="s">
        <v>1043</v>
      </c>
      <c r="J733" s="1">
        <f t="shared" si="22"/>
        <v>1</v>
      </c>
      <c r="K733" s="12">
        <f t="shared" si="23"/>
        <v>45531</v>
      </c>
    </row>
    <row r="734" spans="1:11" x14ac:dyDescent="0.3">
      <c r="A734" s="2">
        <v>893</v>
      </c>
      <c r="B734" s="1">
        <v>255</v>
      </c>
      <c r="C734" s="10">
        <v>45531</v>
      </c>
      <c r="D734" s="10">
        <v>45536</v>
      </c>
      <c r="E734" s="1">
        <v>5</v>
      </c>
      <c r="F734" s="1" t="s">
        <v>1024</v>
      </c>
      <c r="G734" s="1" t="s">
        <v>1037</v>
      </c>
      <c r="H734" s="1">
        <v>86</v>
      </c>
      <c r="I734" s="1" t="s">
        <v>1043</v>
      </c>
      <c r="J734" s="1">
        <f t="shared" si="22"/>
        <v>0</v>
      </c>
      <c r="K734" s="12" t="str">
        <f t="shared" si="23"/>
        <v/>
      </c>
    </row>
    <row r="735" spans="1:11" x14ac:dyDescent="0.3">
      <c r="A735" s="2">
        <v>1019</v>
      </c>
      <c r="B735" s="1">
        <v>256</v>
      </c>
      <c r="C735" s="10">
        <v>44967</v>
      </c>
      <c r="D735" s="10">
        <v>44971</v>
      </c>
      <c r="E735" s="1">
        <v>4</v>
      </c>
      <c r="F735" s="1" t="s">
        <v>1025</v>
      </c>
      <c r="G735" s="1" t="s">
        <v>1038</v>
      </c>
      <c r="H735" s="1">
        <v>195</v>
      </c>
      <c r="I735" s="1" t="s">
        <v>1043</v>
      </c>
      <c r="J735" s="1">
        <f t="shared" si="22"/>
        <v>0</v>
      </c>
      <c r="K735" s="12" t="str">
        <f t="shared" si="23"/>
        <v/>
      </c>
    </row>
    <row r="736" spans="1:11" x14ac:dyDescent="0.3">
      <c r="A736" s="2">
        <v>859</v>
      </c>
      <c r="B736" s="1">
        <v>256</v>
      </c>
      <c r="C736" s="10">
        <v>45261</v>
      </c>
      <c r="D736" s="10">
        <v>45266</v>
      </c>
      <c r="E736" s="1">
        <v>5</v>
      </c>
      <c r="F736" s="1" t="s">
        <v>1033</v>
      </c>
      <c r="G736" s="1" t="s">
        <v>1038</v>
      </c>
      <c r="H736" s="1">
        <v>188</v>
      </c>
      <c r="I736" s="1" t="s">
        <v>1042</v>
      </c>
      <c r="J736" s="1">
        <f t="shared" si="22"/>
        <v>0</v>
      </c>
      <c r="K736" s="12" t="str">
        <f t="shared" si="23"/>
        <v/>
      </c>
    </row>
    <row r="737" spans="1:11" x14ac:dyDescent="0.3">
      <c r="A737" s="2">
        <v>1099</v>
      </c>
      <c r="B737" s="1">
        <v>257</v>
      </c>
      <c r="C737" s="10">
        <v>44626</v>
      </c>
      <c r="D737" s="10">
        <v>44628</v>
      </c>
      <c r="E737" s="1">
        <v>2</v>
      </c>
      <c r="F737" s="1" t="s">
        <v>1029</v>
      </c>
      <c r="G737" s="1" t="s">
        <v>1037</v>
      </c>
      <c r="H737" s="1">
        <v>178</v>
      </c>
      <c r="I737" s="1" t="s">
        <v>1043</v>
      </c>
      <c r="J737" s="1">
        <f t="shared" si="22"/>
        <v>0</v>
      </c>
      <c r="K737" s="12" t="str">
        <f t="shared" si="23"/>
        <v/>
      </c>
    </row>
    <row r="738" spans="1:11" x14ac:dyDescent="0.3">
      <c r="A738" s="2">
        <v>2051</v>
      </c>
      <c r="B738" s="1">
        <v>257</v>
      </c>
      <c r="C738" s="10">
        <v>45297</v>
      </c>
      <c r="D738" s="10">
        <v>45312</v>
      </c>
      <c r="E738" s="1">
        <v>15</v>
      </c>
      <c r="F738" s="1" t="s">
        <v>1028</v>
      </c>
      <c r="G738" s="1" t="s">
        <v>1040</v>
      </c>
      <c r="H738" s="1">
        <v>126</v>
      </c>
      <c r="I738" s="1" t="s">
        <v>1044</v>
      </c>
      <c r="J738" s="1">
        <f t="shared" si="22"/>
        <v>0</v>
      </c>
      <c r="K738" s="12" t="str">
        <f t="shared" si="23"/>
        <v/>
      </c>
    </row>
    <row r="739" spans="1:11" x14ac:dyDescent="0.3">
      <c r="A739" s="2">
        <v>2465</v>
      </c>
      <c r="B739" s="1">
        <v>257</v>
      </c>
      <c r="C739" s="10">
        <v>45636</v>
      </c>
      <c r="D739" s="10">
        <v>45644</v>
      </c>
      <c r="E739" s="1">
        <v>8</v>
      </c>
      <c r="F739" s="1" t="s">
        <v>1022</v>
      </c>
      <c r="G739" s="1" t="s">
        <v>1035</v>
      </c>
      <c r="H739" s="1">
        <v>133</v>
      </c>
      <c r="I739" s="1" t="s">
        <v>1044</v>
      </c>
      <c r="J739" s="1">
        <f t="shared" si="22"/>
        <v>0</v>
      </c>
      <c r="K739" s="12" t="str">
        <f t="shared" si="23"/>
        <v/>
      </c>
    </row>
    <row r="740" spans="1:11" x14ac:dyDescent="0.3">
      <c r="A740" s="2">
        <v>2966</v>
      </c>
      <c r="B740" s="1">
        <v>259</v>
      </c>
      <c r="C740" s="10">
        <v>45078</v>
      </c>
      <c r="D740" s="10">
        <v>45089</v>
      </c>
      <c r="E740" s="1">
        <v>11</v>
      </c>
      <c r="F740" s="1" t="s">
        <v>1028</v>
      </c>
      <c r="G740" s="1" t="s">
        <v>1040</v>
      </c>
      <c r="H740" s="1">
        <v>47</v>
      </c>
      <c r="I740" s="1" t="s">
        <v>1044</v>
      </c>
      <c r="J740" s="1">
        <f t="shared" si="22"/>
        <v>0</v>
      </c>
      <c r="K740" s="12" t="str">
        <f t="shared" si="23"/>
        <v/>
      </c>
    </row>
    <row r="741" spans="1:11" x14ac:dyDescent="0.3">
      <c r="A741" s="2">
        <v>2058</v>
      </c>
      <c r="B741" s="1">
        <v>259</v>
      </c>
      <c r="C741" s="10">
        <v>45141</v>
      </c>
      <c r="D741" s="10">
        <v>45157</v>
      </c>
      <c r="E741" s="1">
        <v>16</v>
      </c>
      <c r="F741" s="1" t="s">
        <v>1027</v>
      </c>
      <c r="G741" s="1" t="s">
        <v>1040</v>
      </c>
      <c r="H741" s="1">
        <v>122</v>
      </c>
      <c r="I741" s="1" t="s">
        <v>1041</v>
      </c>
      <c r="J741" s="1">
        <f t="shared" si="22"/>
        <v>0</v>
      </c>
      <c r="K741" s="12" t="str">
        <f t="shared" si="23"/>
        <v/>
      </c>
    </row>
    <row r="742" spans="1:11" x14ac:dyDescent="0.3">
      <c r="A742" s="2">
        <v>2935</v>
      </c>
      <c r="B742" s="1">
        <v>260</v>
      </c>
      <c r="C742" s="10">
        <v>44773</v>
      </c>
      <c r="D742" s="10">
        <v>44778</v>
      </c>
      <c r="E742" s="1">
        <v>5</v>
      </c>
      <c r="F742" s="1" t="s">
        <v>1029</v>
      </c>
      <c r="G742" s="1" t="s">
        <v>1037</v>
      </c>
      <c r="H742" s="1">
        <v>45</v>
      </c>
      <c r="I742" s="1" t="s">
        <v>1042</v>
      </c>
      <c r="J742" s="1">
        <f t="shared" si="22"/>
        <v>0</v>
      </c>
      <c r="K742" s="12" t="str">
        <f t="shared" si="23"/>
        <v/>
      </c>
    </row>
    <row r="743" spans="1:11" x14ac:dyDescent="0.3">
      <c r="A743" s="2">
        <v>170</v>
      </c>
      <c r="B743" s="1">
        <v>260</v>
      </c>
      <c r="C743" s="10">
        <v>44915</v>
      </c>
      <c r="D743" s="10">
        <v>44916</v>
      </c>
      <c r="E743" s="1">
        <v>1</v>
      </c>
      <c r="F743" s="1" t="s">
        <v>1032</v>
      </c>
      <c r="G743" s="1" t="s">
        <v>1039</v>
      </c>
      <c r="H743" s="1">
        <v>63</v>
      </c>
      <c r="I743" s="1" t="s">
        <v>1043</v>
      </c>
      <c r="J743" s="1">
        <f t="shared" si="22"/>
        <v>0</v>
      </c>
      <c r="K743" s="12" t="str">
        <f t="shared" si="23"/>
        <v/>
      </c>
    </row>
    <row r="744" spans="1:11" x14ac:dyDescent="0.3">
      <c r="A744" s="2">
        <v>2489</v>
      </c>
      <c r="B744" s="1">
        <v>260</v>
      </c>
      <c r="C744" s="10">
        <v>44989</v>
      </c>
      <c r="D744" s="10">
        <v>44995</v>
      </c>
      <c r="E744" s="1">
        <v>6</v>
      </c>
      <c r="F744" s="1" t="s">
        <v>1034</v>
      </c>
      <c r="G744" s="1" t="s">
        <v>1035</v>
      </c>
      <c r="H744" s="1">
        <v>200</v>
      </c>
      <c r="I744" s="1" t="s">
        <v>1041</v>
      </c>
      <c r="J744" s="1">
        <f t="shared" si="22"/>
        <v>0</v>
      </c>
      <c r="K744" s="12" t="str">
        <f t="shared" si="23"/>
        <v/>
      </c>
    </row>
    <row r="745" spans="1:11" x14ac:dyDescent="0.3">
      <c r="A745" s="2">
        <v>1485</v>
      </c>
      <c r="B745" s="1">
        <v>260</v>
      </c>
      <c r="C745" s="10">
        <v>45309</v>
      </c>
      <c r="D745" s="10">
        <v>45312</v>
      </c>
      <c r="E745" s="1">
        <v>3</v>
      </c>
      <c r="F745" s="1" t="s">
        <v>1033</v>
      </c>
      <c r="G745" s="1" t="s">
        <v>1038</v>
      </c>
      <c r="H745" s="1">
        <v>170</v>
      </c>
      <c r="I745" s="1" t="s">
        <v>1044</v>
      </c>
      <c r="J745" s="1">
        <f t="shared" si="22"/>
        <v>0</v>
      </c>
      <c r="K745" s="12" t="str">
        <f t="shared" si="23"/>
        <v/>
      </c>
    </row>
    <row r="746" spans="1:11" x14ac:dyDescent="0.3">
      <c r="A746" s="2">
        <v>695</v>
      </c>
      <c r="B746" s="1">
        <v>260</v>
      </c>
      <c r="C746" s="10">
        <v>45476</v>
      </c>
      <c r="D746" s="10">
        <v>45479</v>
      </c>
      <c r="E746" s="1">
        <v>3</v>
      </c>
      <c r="F746" s="1" t="s">
        <v>1026</v>
      </c>
      <c r="G746" s="1" t="s">
        <v>1039</v>
      </c>
      <c r="H746" s="1">
        <v>60</v>
      </c>
      <c r="I746" s="1" t="s">
        <v>1041</v>
      </c>
      <c r="J746" s="1">
        <f t="shared" si="22"/>
        <v>0</v>
      </c>
      <c r="K746" s="12" t="str">
        <f t="shared" si="23"/>
        <v/>
      </c>
    </row>
    <row r="747" spans="1:11" x14ac:dyDescent="0.3">
      <c r="A747" s="2">
        <v>825</v>
      </c>
      <c r="B747" s="1">
        <v>261</v>
      </c>
      <c r="C747" s="10">
        <v>44648</v>
      </c>
      <c r="D747" s="10">
        <v>44659</v>
      </c>
      <c r="E747" s="1">
        <v>11</v>
      </c>
      <c r="F747" s="1" t="s">
        <v>1028</v>
      </c>
      <c r="G747" s="1" t="s">
        <v>1040</v>
      </c>
      <c r="H747" s="1">
        <v>8</v>
      </c>
      <c r="I747" s="1" t="s">
        <v>1044</v>
      </c>
      <c r="J747" s="1">
        <f t="shared" si="22"/>
        <v>0</v>
      </c>
      <c r="K747" s="12" t="str">
        <f t="shared" si="23"/>
        <v/>
      </c>
    </row>
    <row r="748" spans="1:11" x14ac:dyDescent="0.3">
      <c r="A748" s="2">
        <v>2512</v>
      </c>
      <c r="B748" s="1">
        <v>261</v>
      </c>
      <c r="C748" s="10">
        <v>44709</v>
      </c>
      <c r="D748" s="10">
        <v>44727</v>
      </c>
      <c r="E748" s="1">
        <v>18</v>
      </c>
      <c r="F748" s="1" t="s">
        <v>1027</v>
      </c>
      <c r="G748" s="1" t="s">
        <v>1040</v>
      </c>
      <c r="H748" s="1">
        <v>58</v>
      </c>
      <c r="I748" s="1" t="s">
        <v>1043</v>
      </c>
      <c r="J748" s="1">
        <f t="shared" si="22"/>
        <v>0</v>
      </c>
      <c r="K748" s="12" t="str">
        <f t="shared" si="23"/>
        <v/>
      </c>
    </row>
    <row r="749" spans="1:11" x14ac:dyDescent="0.3">
      <c r="A749" s="2">
        <v>220</v>
      </c>
      <c r="B749" s="1">
        <v>261</v>
      </c>
      <c r="C749" s="10">
        <v>45094</v>
      </c>
      <c r="D749" s="10">
        <v>45102</v>
      </c>
      <c r="E749" s="1">
        <v>8</v>
      </c>
      <c r="F749" s="1" t="s">
        <v>1028</v>
      </c>
      <c r="G749" s="1" t="s">
        <v>1040</v>
      </c>
      <c r="H749" s="1">
        <v>102</v>
      </c>
      <c r="I749" s="1" t="s">
        <v>1042</v>
      </c>
      <c r="J749" s="1">
        <f t="shared" si="22"/>
        <v>0</v>
      </c>
      <c r="K749" s="12" t="str">
        <f t="shared" si="23"/>
        <v/>
      </c>
    </row>
    <row r="750" spans="1:11" x14ac:dyDescent="0.3">
      <c r="A750" s="2">
        <v>915</v>
      </c>
      <c r="B750" s="1">
        <v>262</v>
      </c>
      <c r="C750" s="10">
        <v>44940</v>
      </c>
      <c r="D750" s="10">
        <v>44943</v>
      </c>
      <c r="E750" s="1">
        <v>3</v>
      </c>
      <c r="F750" s="1" t="s">
        <v>1030</v>
      </c>
      <c r="G750" s="1" t="s">
        <v>1038</v>
      </c>
      <c r="H750" s="1">
        <v>2</v>
      </c>
      <c r="I750" s="1" t="s">
        <v>1042</v>
      </c>
      <c r="J750" s="1">
        <f t="shared" si="22"/>
        <v>0</v>
      </c>
      <c r="K750" s="12" t="str">
        <f t="shared" si="23"/>
        <v/>
      </c>
    </row>
    <row r="751" spans="1:11" x14ac:dyDescent="0.3">
      <c r="A751" s="2">
        <v>2539</v>
      </c>
      <c r="B751" s="1">
        <v>262</v>
      </c>
      <c r="C751" s="10">
        <v>45011</v>
      </c>
      <c r="D751" s="10">
        <v>45014</v>
      </c>
      <c r="E751" s="1">
        <v>3</v>
      </c>
      <c r="F751" s="1" t="s">
        <v>1029</v>
      </c>
      <c r="G751" s="1" t="s">
        <v>1037</v>
      </c>
      <c r="H751" s="1">
        <v>105</v>
      </c>
      <c r="I751" s="1" t="s">
        <v>1041</v>
      </c>
      <c r="J751" s="1">
        <f t="shared" si="22"/>
        <v>0</v>
      </c>
      <c r="K751" s="12" t="str">
        <f t="shared" si="23"/>
        <v/>
      </c>
    </row>
    <row r="752" spans="1:11" x14ac:dyDescent="0.3">
      <c r="A752" s="2">
        <v>1870</v>
      </c>
      <c r="B752" s="1">
        <v>263</v>
      </c>
      <c r="C752" s="10">
        <v>44794</v>
      </c>
      <c r="D752" s="10">
        <v>44799</v>
      </c>
      <c r="E752" s="1">
        <v>5</v>
      </c>
      <c r="F752" s="1" t="s">
        <v>1022</v>
      </c>
      <c r="G752" s="1" t="s">
        <v>1035</v>
      </c>
      <c r="H752" s="1">
        <v>10</v>
      </c>
      <c r="I752" s="1" t="s">
        <v>1043</v>
      </c>
      <c r="J752" s="1">
        <f t="shared" si="22"/>
        <v>0</v>
      </c>
      <c r="K752" s="12" t="str">
        <f t="shared" si="23"/>
        <v/>
      </c>
    </row>
    <row r="753" spans="1:11" x14ac:dyDescent="0.3">
      <c r="A753" s="2">
        <v>163</v>
      </c>
      <c r="B753" s="1">
        <v>264</v>
      </c>
      <c r="C753" s="10">
        <v>44905</v>
      </c>
      <c r="D753" s="10">
        <v>44914</v>
      </c>
      <c r="E753" s="1">
        <v>9</v>
      </c>
      <c r="F753" s="1" t="s">
        <v>1023</v>
      </c>
      <c r="G753" s="1" t="s">
        <v>1036</v>
      </c>
      <c r="H753" s="1">
        <v>157</v>
      </c>
      <c r="I753" s="1" t="s">
        <v>1043</v>
      </c>
      <c r="J753" s="1">
        <f t="shared" si="22"/>
        <v>0</v>
      </c>
      <c r="K753" s="12" t="str">
        <f t="shared" si="23"/>
        <v/>
      </c>
    </row>
    <row r="754" spans="1:11" x14ac:dyDescent="0.3">
      <c r="A754" s="2">
        <v>1250</v>
      </c>
      <c r="B754" s="1">
        <v>265</v>
      </c>
      <c r="C754" s="10">
        <v>44831</v>
      </c>
      <c r="D754" s="10">
        <v>44835</v>
      </c>
      <c r="E754" s="1">
        <v>4</v>
      </c>
      <c r="F754" s="1" t="s">
        <v>1030</v>
      </c>
      <c r="G754" s="1" t="s">
        <v>1038</v>
      </c>
      <c r="H754" s="1">
        <v>100</v>
      </c>
      <c r="I754" s="1" t="s">
        <v>1044</v>
      </c>
      <c r="J754" s="1">
        <f t="shared" si="22"/>
        <v>0</v>
      </c>
      <c r="K754" s="12" t="str">
        <f t="shared" si="23"/>
        <v/>
      </c>
    </row>
    <row r="755" spans="1:11" x14ac:dyDescent="0.3">
      <c r="A755" s="2">
        <v>1400</v>
      </c>
      <c r="B755" s="1">
        <v>266</v>
      </c>
      <c r="C755" s="10">
        <v>44805</v>
      </c>
      <c r="D755" s="10">
        <v>44812</v>
      </c>
      <c r="E755" s="1">
        <v>7</v>
      </c>
      <c r="F755" s="1" t="s">
        <v>1023</v>
      </c>
      <c r="G755" s="1" t="s">
        <v>1036</v>
      </c>
      <c r="H755" s="1">
        <v>76</v>
      </c>
      <c r="I755" s="1" t="s">
        <v>1042</v>
      </c>
      <c r="J755" s="1">
        <f t="shared" si="22"/>
        <v>0</v>
      </c>
      <c r="K755" s="12" t="str">
        <f t="shared" si="23"/>
        <v/>
      </c>
    </row>
    <row r="756" spans="1:11" x14ac:dyDescent="0.3">
      <c r="A756" s="2">
        <v>2794</v>
      </c>
      <c r="B756" s="1">
        <v>266</v>
      </c>
      <c r="C756" s="10">
        <v>45137</v>
      </c>
      <c r="D756" s="10">
        <v>45141</v>
      </c>
      <c r="E756" s="1">
        <v>4</v>
      </c>
      <c r="F756" s="1" t="s">
        <v>1029</v>
      </c>
      <c r="G756" s="1" t="s">
        <v>1037</v>
      </c>
      <c r="H756" s="1">
        <v>118</v>
      </c>
      <c r="I756" s="1" t="s">
        <v>1044</v>
      </c>
      <c r="J756" s="1">
        <f t="shared" si="22"/>
        <v>0</v>
      </c>
      <c r="K756" s="12" t="str">
        <f t="shared" si="23"/>
        <v/>
      </c>
    </row>
    <row r="757" spans="1:11" x14ac:dyDescent="0.3">
      <c r="A757" s="2">
        <v>1348</v>
      </c>
      <c r="B757" s="1">
        <v>266</v>
      </c>
      <c r="C757" s="10">
        <v>45400</v>
      </c>
      <c r="D757" s="10">
        <v>45402</v>
      </c>
      <c r="E757" s="1">
        <v>2</v>
      </c>
      <c r="F757" s="1" t="s">
        <v>1032</v>
      </c>
      <c r="G757" s="1" t="s">
        <v>1039</v>
      </c>
      <c r="H757" s="1">
        <v>174</v>
      </c>
      <c r="I757" s="1" t="s">
        <v>1042</v>
      </c>
      <c r="J757" s="1">
        <f t="shared" si="22"/>
        <v>0</v>
      </c>
      <c r="K757" s="12" t="str">
        <f t="shared" si="23"/>
        <v/>
      </c>
    </row>
    <row r="758" spans="1:11" x14ac:dyDescent="0.3">
      <c r="A758" s="2">
        <v>1815</v>
      </c>
      <c r="B758" s="1">
        <v>267</v>
      </c>
      <c r="C758" s="10">
        <v>44708</v>
      </c>
      <c r="D758" s="10">
        <v>44711</v>
      </c>
      <c r="E758" s="1">
        <v>3</v>
      </c>
      <c r="F758" s="1" t="s">
        <v>1024</v>
      </c>
      <c r="G758" s="1" t="s">
        <v>1037</v>
      </c>
      <c r="H758" s="1">
        <v>124</v>
      </c>
      <c r="I758" s="1" t="s">
        <v>1041</v>
      </c>
      <c r="J758" s="1">
        <f t="shared" si="22"/>
        <v>0</v>
      </c>
      <c r="K758" s="12" t="str">
        <f t="shared" si="23"/>
        <v/>
      </c>
    </row>
    <row r="759" spans="1:11" x14ac:dyDescent="0.3">
      <c r="A759" s="2">
        <v>1033</v>
      </c>
      <c r="B759" s="1">
        <v>267</v>
      </c>
      <c r="C759" s="10">
        <v>45335</v>
      </c>
      <c r="D759" s="10">
        <v>45339</v>
      </c>
      <c r="E759" s="1">
        <v>4</v>
      </c>
      <c r="F759" s="1" t="s">
        <v>1024</v>
      </c>
      <c r="G759" s="1" t="s">
        <v>1037</v>
      </c>
      <c r="H759" s="1">
        <v>91</v>
      </c>
      <c r="I759" s="1" t="s">
        <v>1041</v>
      </c>
      <c r="J759" s="1">
        <f t="shared" si="22"/>
        <v>0</v>
      </c>
      <c r="K759" s="12" t="str">
        <f t="shared" si="23"/>
        <v/>
      </c>
    </row>
    <row r="760" spans="1:11" x14ac:dyDescent="0.3">
      <c r="A760" s="2">
        <v>124</v>
      </c>
      <c r="B760" s="1">
        <v>267</v>
      </c>
      <c r="C760" s="10">
        <v>45590</v>
      </c>
      <c r="D760" s="10">
        <v>45604</v>
      </c>
      <c r="E760" s="1">
        <v>14</v>
      </c>
      <c r="F760" s="1" t="s">
        <v>1027</v>
      </c>
      <c r="G760" s="1" t="s">
        <v>1040</v>
      </c>
      <c r="H760" s="1">
        <v>139</v>
      </c>
      <c r="I760" s="1" t="s">
        <v>1042</v>
      </c>
      <c r="J760" s="1">
        <f t="shared" si="22"/>
        <v>0</v>
      </c>
      <c r="K760" s="12" t="str">
        <f t="shared" si="23"/>
        <v/>
      </c>
    </row>
    <row r="761" spans="1:11" x14ac:dyDescent="0.3">
      <c r="A761" s="2">
        <v>2860</v>
      </c>
      <c r="B761" s="1">
        <v>268</v>
      </c>
      <c r="C761" s="10">
        <v>44852</v>
      </c>
      <c r="D761" s="10">
        <v>44859</v>
      </c>
      <c r="E761" s="1">
        <v>7</v>
      </c>
      <c r="F761" s="1" t="s">
        <v>1023</v>
      </c>
      <c r="G761" s="1" t="s">
        <v>1036</v>
      </c>
      <c r="H761" s="1">
        <v>110</v>
      </c>
      <c r="I761" s="1" t="s">
        <v>1043</v>
      </c>
      <c r="J761" s="1">
        <f t="shared" si="22"/>
        <v>1</v>
      </c>
      <c r="K761" s="12">
        <f t="shared" si="23"/>
        <v>44875</v>
      </c>
    </row>
    <row r="762" spans="1:11" x14ac:dyDescent="0.3">
      <c r="A762" s="2">
        <v>1629</v>
      </c>
      <c r="B762" s="1">
        <v>268</v>
      </c>
      <c r="C762" s="10">
        <v>44875</v>
      </c>
      <c r="D762" s="10">
        <v>44881</v>
      </c>
      <c r="E762" s="1">
        <v>6</v>
      </c>
      <c r="F762" s="1" t="s">
        <v>1030</v>
      </c>
      <c r="G762" s="1" t="s">
        <v>1038</v>
      </c>
      <c r="H762" s="1">
        <v>87</v>
      </c>
      <c r="I762" s="1" t="s">
        <v>1042</v>
      </c>
      <c r="J762" s="1">
        <f t="shared" si="22"/>
        <v>0</v>
      </c>
      <c r="K762" s="12" t="str">
        <f t="shared" si="23"/>
        <v/>
      </c>
    </row>
    <row r="763" spans="1:11" x14ac:dyDescent="0.3">
      <c r="A763" s="2">
        <v>1353</v>
      </c>
      <c r="B763" s="1">
        <v>268</v>
      </c>
      <c r="C763" s="10">
        <v>45475</v>
      </c>
      <c r="D763" s="10">
        <v>45479</v>
      </c>
      <c r="E763" s="1">
        <v>4</v>
      </c>
      <c r="F763" s="1" t="s">
        <v>1034</v>
      </c>
      <c r="G763" s="1" t="s">
        <v>1035</v>
      </c>
      <c r="H763" s="1">
        <v>123</v>
      </c>
      <c r="I763" s="1" t="s">
        <v>1044</v>
      </c>
      <c r="J763" s="1">
        <f t="shared" si="22"/>
        <v>0</v>
      </c>
      <c r="K763" s="12" t="str">
        <f t="shared" si="23"/>
        <v/>
      </c>
    </row>
    <row r="764" spans="1:11" x14ac:dyDescent="0.3">
      <c r="A764" s="2">
        <v>1610</v>
      </c>
      <c r="B764" s="1">
        <v>269</v>
      </c>
      <c r="C764" s="10">
        <v>44797</v>
      </c>
      <c r="D764" s="10">
        <v>44800</v>
      </c>
      <c r="E764" s="1">
        <v>3</v>
      </c>
      <c r="F764" s="1" t="s">
        <v>1034</v>
      </c>
      <c r="G764" s="1" t="s">
        <v>1035</v>
      </c>
      <c r="H764" s="1">
        <v>56</v>
      </c>
      <c r="I764" s="1" t="s">
        <v>1043</v>
      </c>
      <c r="J764" s="1">
        <f t="shared" si="22"/>
        <v>0</v>
      </c>
      <c r="K764" s="12" t="str">
        <f t="shared" si="23"/>
        <v/>
      </c>
    </row>
    <row r="765" spans="1:11" x14ac:dyDescent="0.3">
      <c r="A765" s="2">
        <v>727</v>
      </c>
      <c r="B765" s="1">
        <v>269</v>
      </c>
      <c r="C765" s="10">
        <v>45103</v>
      </c>
      <c r="D765" s="10">
        <v>45113</v>
      </c>
      <c r="E765" s="1">
        <v>10</v>
      </c>
      <c r="F765" s="1" t="s">
        <v>1027</v>
      </c>
      <c r="G765" s="1" t="s">
        <v>1040</v>
      </c>
      <c r="H765" s="1">
        <v>162</v>
      </c>
      <c r="I765" s="1" t="s">
        <v>1042</v>
      </c>
      <c r="J765" s="1">
        <f t="shared" si="22"/>
        <v>0</v>
      </c>
      <c r="K765" s="12" t="str">
        <f t="shared" si="23"/>
        <v/>
      </c>
    </row>
    <row r="766" spans="1:11" x14ac:dyDescent="0.3">
      <c r="A766" s="2">
        <v>2831</v>
      </c>
      <c r="B766" s="1">
        <v>269</v>
      </c>
      <c r="C766" s="10">
        <v>45225</v>
      </c>
      <c r="D766" s="10">
        <v>45227</v>
      </c>
      <c r="E766" s="1">
        <v>2</v>
      </c>
      <c r="F766" s="1" t="s">
        <v>1024</v>
      </c>
      <c r="G766" s="1" t="s">
        <v>1037</v>
      </c>
      <c r="H766" s="1">
        <v>19</v>
      </c>
      <c r="I766" s="1" t="s">
        <v>1044</v>
      </c>
      <c r="J766" s="1">
        <f t="shared" si="22"/>
        <v>1</v>
      </c>
      <c r="K766" s="12">
        <f t="shared" si="23"/>
        <v>45243</v>
      </c>
    </row>
    <row r="767" spans="1:11" x14ac:dyDescent="0.3">
      <c r="A767" s="2">
        <v>616</v>
      </c>
      <c r="B767" s="1">
        <v>269</v>
      </c>
      <c r="C767" s="10">
        <v>45243</v>
      </c>
      <c r="D767" s="10">
        <v>45249</v>
      </c>
      <c r="E767" s="1">
        <v>6</v>
      </c>
      <c r="F767" s="1" t="s">
        <v>1023</v>
      </c>
      <c r="G767" s="1" t="s">
        <v>1036</v>
      </c>
      <c r="H767" s="1">
        <v>55</v>
      </c>
      <c r="I767" s="1" t="s">
        <v>1041</v>
      </c>
      <c r="J767" s="1">
        <f t="shared" si="22"/>
        <v>0</v>
      </c>
      <c r="K767" s="12" t="str">
        <f t="shared" si="23"/>
        <v/>
      </c>
    </row>
    <row r="768" spans="1:11" x14ac:dyDescent="0.3">
      <c r="A768" s="2">
        <v>1631</v>
      </c>
      <c r="B768" s="1">
        <v>270</v>
      </c>
      <c r="C768" s="10">
        <v>44645</v>
      </c>
      <c r="D768" s="10">
        <v>44655</v>
      </c>
      <c r="E768" s="1">
        <v>10</v>
      </c>
      <c r="F768" s="1" t="s">
        <v>1027</v>
      </c>
      <c r="G768" s="1" t="s">
        <v>1040</v>
      </c>
      <c r="H768" s="1">
        <v>189</v>
      </c>
      <c r="I768" s="1" t="s">
        <v>1044</v>
      </c>
      <c r="J768" s="1">
        <f t="shared" si="22"/>
        <v>0</v>
      </c>
      <c r="K768" s="12" t="str">
        <f t="shared" si="23"/>
        <v/>
      </c>
    </row>
    <row r="769" spans="1:11" x14ac:dyDescent="0.3">
      <c r="A769" s="2">
        <v>2305</v>
      </c>
      <c r="B769" s="1">
        <v>270</v>
      </c>
      <c r="C769" s="10">
        <v>44714</v>
      </c>
      <c r="D769" s="10">
        <v>44719</v>
      </c>
      <c r="E769" s="1">
        <v>5</v>
      </c>
      <c r="F769" s="1" t="s">
        <v>1029</v>
      </c>
      <c r="G769" s="1" t="s">
        <v>1037</v>
      </c>
      <c r="H769" s="1">
        <v>124</v>
      </c>
      <c r="I769" s="1" t="s">
        <v>1042</v>
      </c>
      <c r="J769" s="1">
        <f t="shared" si="22"/>
        <v>0</v>
      </c>
      <c r="K769" s="12" t="str">
        <f t="shared" si="23"/>
        <v/>
      </c>
    </row>
    <row r="770" spans="1:11" x14ac:dyDescent="0.3">
      <c r="A770" s="2">
        <v>2725</v>
      </c>
      <c r="B770" s="1">
        <v>271</v>
      </c>
      <c r="C770" s="10">
        <v>44977</v>
      </c>
      <c r="D770" s="10">
        <v>44988</v>
      </c>
      <c r="E770" s="1">
        <v>11</v>
      </c>
      <c r="F770" s="1" t="s">
        <v>1027</v>
      </c>
      <c r="G770" s="1" t="s">
        <v>1040</v>
      </c>
      <c r="H770" s="1">
        <v>80</v>
      </c>
      <c r="I770" s="1" t="s">
        <v>1043</v>
      </c>
      <c r="J770" s="1">
        <f t="shared" ref="J770:J833" si="24">IF(AND(B771=B770,C771-D770&lt;=30),1,0)</f>
        <v>0</v>
      </c>
      <c r="K770" s="12" t="str">
        <f t="shared" ref="K770:K833" si="25">IF(J770=0,"",C771)</f>
        <v/>
      </c>
    </row>
    <row r="771" spans="1:11" x14ac:dyDescent="0.3">
      <c r="A771" s="2">
        <v>324</v>
      </c>
      <c r="B771" s="1">
        <v>271</v>
      </c>
      <c r="C771" s="10">
        <v>45036</v>
      </c>
      <c r="D771" s="10">
        <v>45040</v>
      </c>
      <c r="E771" s="1">
        <v>4</v>
      </c>
      <c r="F771" s="1" t="s">
        <v>1029</v>
      </c>
      <c r="G771" s="1" t="s">
        <v>1037</v>
      </c>
      <c r="H771" s="1">
        <v>191</v>
      </c>
      <c r="I771" s="1" t="s">
        <v>1043</v>
      </c>
      <c r="J771" s="1">
        <f t="shared" si="24"/>
        <v>0</v>
      </c>
      <c r="K771" s="12" t="str">
        <f t="shared" si="25"/>
        <v/>
      </c>
    </row>
    <row r="772" spans="1:11" x14ac:dyDescent="0.3">
      <c r="A772" s="2">
        <v>557</v>
      </c>
      <c r="B772" s="1">
        <v>271</v>
      </c>
      <c r="C772" s="10">
        <v>45410</v>
      </c>
      <c r="D772" s="10">
        <v>45415</v>
      </c>
      <c r="E772" s="1">
        <v>5</v>
      </c>
      <c r="F772" s="1" t="s">
        <v>1028</v>
      </c>
      <c r="G772" s="1" t="s">
        <v>1040</v>
      </c>
      <c r="H772" s="1">
        <v>56</v>
      </c>
      <c r="I772" s="1" t="s">
        <v>1043</v>
      </c>
      <c r="J772" s="1">
        <f t="shared" si="24"/>
        <v>0</v>
      </c>
      <c r="K772" s="12" t="str">
        <f t="shared" si="25"/>
        <v/>
      </c>
    </row>
    <row r="773" spans="1:11" x14ac:dyDescent="0.3">
      <c r="A773" s="2">
        <v>2564</v>
      </c>
      <c r="B773" s="1">
        <v>272</v>
      </c>
      <c r="C773" s="10">
        <v>44784</v>
      </c>
      <c r="D773" s="10">
        <v>44795</v>
      </c>
      <c r="E773" s="1">
        <v>11</v>
      </c>
      <c r="F773" s="1" t="s">
        <v>1023</v>
      </c>
      <c r="G773" s="1" t="s">
        <v>1036</v>
      </c>
      <c r="H773" s="1">
        <v>7</v>
      </c>
      <c r="I773" s="1" t="s">
        <v>1041</v>
      </c>
      <c r="J773" s="1">
        <f t="shared" si="24"/>
        <v>0</v>
      </c>
      <c r="K773" s="12" t="str">
        <f t="shared" si="25"/>
        <v/>
      </c>
    </row>
    <row r="774" spans="1:11" x14ac:dyDescent="0.3">
      <c r="A774" s="2">
        <v>2698</v>
      </c>
      <c r="B774" s="1">
        <v>272</v>
      </c>
      <c r="C774" s="10">
        <v>45024</v>
      </c>
      <c r="D774" s="10">
        <v>45027</v>
      </c>
      <c r="E774" s="1">
        <v>3</v>
      </c>
      <c r="F774" s="1" t="s">
        <v>1030</v>
      </c>
      <c r="G774" s="1" t="s">
        <v>1038</v>
      </c>
      <c r="H774" s="1">
        <v>96</v>
      </c>
      <c r="I774" s="1" t="s">
        <v>1044</v>
      </c>
      <c r="J774" s="1">
        <f t="shared" si="24"/>
        <v>0</v>
      </c>
      <c r="K774" s="12" t="str">
        <f t="shared" si="25"/>
        <v/>
      </c>
    </row>
    <row r="775" spans="1:11" x14ac:dyDescent="0.3">
      <c r="A775" s="2">
        <v>2963</v>
      </c>
      <c r="B775" s="1">
        <v>272</v>
      </c>
      <c r="C775" s="10">
        <v>45137</v>
      </c>
      <c r="D775" s="10">
        <v>45140</v>
      </c>
      <c r="E775" s="1">
        <v>3</v>
      </c>
      <c r="F775" s="1" t="s">
        <v>1030</v>
      </c>
      <c r="G775" s="1" t="s">
        <v>1038</v>
      </c>
      <c r="H775" s="1">
        <v>194</v>
      </c>
      <c r="I775" s="1" t="s">
        <v>1042</v>
      </c>
      <c r="J775" s="1">
        <f t="shared" si="24"/>
        <v>0</v>
      </c>
      <c r="K775" s="12" t="str">
        <f t="shared" si="25"/>
        <v/>
      </c>
    </row>
    <row r="776" spans="1:11" x14ac:dyDescent="0.3">
      <c r="A776" s="2">
        <v>658</v>
      </c>
      <c r="B776" s="1">
        <v>272</v>
      </c>
      <c r="C776" s="10">
        <v>45490</v>
      </c>
      <c r="D776" s="10">
        <v>45494</v>
      </c>
      <c r="E776" s="1">
        <v>4</v>
      </c>
      <c r="F776" s="1" t="s">
        <v>1031</v>
      </c>
      <c r="G776" s="1" t="s">
        <v>1036</v>
      </c>
      <c r="H776" s="1">
        <v>44</v>
      </c>
      <c r="I776" s="1" t="s">
        <v>1044</v>
      </c>
      <c r="J776" s="1">
        <f t="shared" si="24"/>
        <v>0</v>
      </c>
      <c r="K776" s="12" t="str">
        <f t="shared" si="25"/>
        <v/>
      </c>
    </row>
    <row r="777" spans="1:11" x14ac:dyDescent="0.3">
      <c r="A777" s="2">
        <v>2670</v>
      </c>
      <c r="B777" s="1">
        <v>273</v>
      </c>
      <c r="C777" s="10">
        <v>45001</v>
      </c>
      <c r="D777" s="10">
        <v>45008</v>
      </c>
      <c r="E777" s="1">
        <v>7</v>
      </c>
      <c r="F777" s="1" t="s">
        <v>1034</v>
      </c>
      <c r="G777" s="1" t="s">
        <v>1035</v>
      </c>
      <c r="H777" s="1">
        <v>193</v>
      </c>
      <c r="I777" s="1" t="s">
        <v>1041</v>
      </c>
      <c r="J777" s="1">
        <f t="shared" si="24"/>
        <v>1</v>
      </c>
      <c r="K777" s="12">
        <f t="shared" si="25"/>
        <v>45026</v>
      </c>
    </row>
    <row r="778" spans="1:11" x14ac:dyDescent="0.3">
      <c r="A778" s="2">
        <v>1002</v>
      </c>
      <c r="B778" s="1">
        <v>273</v>
      </c>
      <c r="C778" s="10">
        <v>45026</v>
      </c>
      <c r="D778" s="10">
        <v>45032</v>
      </c>
      <c r="E778" s="1">
        <v>6</v>
      </c>
      <c r="F778" s="1" t="s">
        <v>1033</v>
      </c>
      <c r="G778" s="1" t="s">
        <v>1038</v>
      </c>
      <c r="H778" s="1">
        <v>182</v>
      </c>
      <c r="I778" s="1" t="s">
        <v>1041</v>
      </c>
      <c r="J778" s="1">
        <f t="shared" si="24"/>
        <v>0</v>
      </c>
      <c r="K778" s="12" t="str">
        <f t="shared" si="25"/>
        <v/>
      </c>
    </row>
    <row r="779" spans="1:11" x14ac:dyDescent="0.3">
      <c r="A779" s="2">
        <v>1088</v>
      </c>
      <c r="B779" s="1">
        <v>273</v>
      </c>
      <c r="C779" s="10">
        <v>45309</v>
      </c>
      <c r="D779" s="10">
        <v>45312</v>
      </c>
      <c r="E779" s="1">
        <v>3</v>
      </c>
      <c r="F779" s="1" t="s">
        <v>1033</v>
      </c>
      <c r="G779" s="1" t="s">
        <v>1038</v>
      </c>
      <c r="H779" s="1">
        <v>21</v>
      </c>
      <c r="I779" s="1" t="s">
        <v>1043</v>
      </c>
      <c r="J779" s="1">
        <f t="shared" si="24"/>
        <v>0</v>
      </c>
      <c r="K779" s="12" t="str">
        <f t="shared" si="25"/>
        <v/>
      </c>
    </row>
    <row r="780" spans="1:11" x14ac:dyDescent="0.3">
      <c r="A780" s="2">
        <v>2303</v>
      </c>
      <c r="B780" s="1">
        <v>273</v>
      </c>
      <c r="C780" s="10">
        <v>45409</v>
      </c>
      <c r="D780" s="10">
        <v>45418</v>
      </c>
      <c r="E780" s="1">
        <v>9</v>
      </c>
      <c r="F780" s="1" t="s">
        <v>1027</v>
      </c>
      <c r="G780" s="1" t="s">
        <v>1040</v>
      </c>
      <c r="H780" s="1">
        <v>94</v>
      </c>
      <c r="I780" s="1" t="s">
        <v>1041</v>
      </c>
      <c r="J780" s="1">
        <f t="shared" si="24"/>
        <v>0</v>
      </c>
      <c r="K780" s="12" t="str">
        <f t="shared" si="25"/>
        <v/>
      </c>
    </row>
    <row r="781" spans="1:11" x14ac:dyDescent="0.3">
      <c r="A781" s="2">
        <v>2179</v>
      </c>
      <c r="B781" s="1">
        <v>274</v>
      </c>
      <c r="C781" s="10">
        <v>44963</v>
      </c>
      <c r="D781" s="10">
        <v>44983</v>
      </c>
      <c r="E781" s="1">
        <v>20</v>
      </c>
      <c r="F781" s="1" t="s">
        <v>1027</v>
      </c>
      <c r="G781" s="1" t="s">
        <v>1040</v>
      </c>
      <c r="H781" s="1">
        <v>15</v>
      </c>
      <c r="I781" s="1" t="s">
        <v>1043</v>
      </c>
      <c r="J781" s="1">
        <f t="shared" si="24"/>
        <v>0</v>
      </c>
      <c r="K781" s="12" t="str">
        <f t="shared" si="25"/>
        <v/>
      </c>
    </row>
    <row r="782" spans="1:11" x14ac:dyDescent="0.3">
      <c r="A782" s="2">
        <v>2433</v>
      </c>
      <c r="B782" s="1">
        <v>274</v>
      </c>
      <c r="C782" s="10">
        <v>45601</v>
      </c>
      <c r="D782" s="10">
        <v>45604</v>
      </c>
      <c r="E782" s="1">
        <v>3</v>
      </c>
      <c r="F782" s="1" t="s">
        <v>1022</v>
      </c>
      <c r="G782" s="1" t="s">
        <v>1035</v>
      </c>
      <c r="H782" s="1">
        <v>20</v>
      </c>
      <c r="I782" s="1" t="s">
        <v>1044</v>
      </c>
      <c r="J782" s="1">
        <f t="shared" si="24"/>
        <v>0</v>
      </c>
      <c r="K782" s="12" t="str">
        <f t="shared" si="25"/>
        <v/>
      </c>
    </row>
    <row r="783" spans="1:11" x14ac:dyDescent="0.3">
      <c r="A783" s="2">
        <v>855</v>
      </c>
      <c r="B783" s="1">
        <v>275</v>
      </c>
      <c r="C783" s="10">
        <v>44645</v>
      </c>
      <c r="D783" s="10">
        <v>44646</v>
      </c>
      <c r="E783" s="1">
        <v>1</v>
      </c>
      <c r="F783" s="1" t="s">
        <v>1032</v>
      </c>
      <c r="G783" s="1" t="s">
        <v>1039</v>
      </c>
      <c r="H783" s="1">
        <v>129</v>
      </c>
      <c r="I783" s="1" t="s">
        <v>1043</v>
      </c>
      <c r="J783" s="1">
        <f t="shared" si="24"/>
        <v>0</v>
      </c>
      <c r="K783" s="12" t="str">
        <f t="shared" si="25"/>
        <v/>
      </c>
    </row>
    <row r="784" spans="1:11" x14ac:dyDescent="0.3">
      <c r="A784" s="2">
        <v>2724</v>
      </c>
      <c r="B784" s="1">
        <v>275</v>
      </c>
      <c r="C784" s="10">
        <v>45202</v>
      </c>
      <c r="D784" s="10">
        <v>45210</v>
      </c>
      <c r="E784" s="1">
        <v>8</v>
      </c>
      <c r="F784" s="1" t="s">
        <v>1034</v>
      </c>
      <c r="G784" s="1" t="s">
        <v>1035</v>
      </c>
      <c r="H784" s="1">
        <v>90</v>
      </c>
      <c r="I784" s="1" t="s">
        <v>1044</v>
      </c>
      <c r="J784" s="1">
        <f t="shared" si="24"/>
        <v>0</v>
      </c>
      <c r="K784" s="12" t="str">
        <f t="shared" si="25"/>
        <v/>
      </c>
    </row>
    <row r="785" spans="1:11" x14ac:dyDescent="0.3">
      <c r="A785" s="2">
        <v>1126</v>
      </c>
      <c r="B785" s="1">
        <v>276</v>
      </c>
      <c r="C785" s="10">
        <v>44904</v>
      </c>
      <c r="D785" s="10">
        <v>44905</v>
      </c>
      <c r="E785" s="1">
        <v>1</v>
      </c>
      <c r="F785" s="1" t="s">
        <v>1026</v>
      </c>
      <c r="G785" s="1" t="s">
        <v>1039</v>
      </c>
      <c r="H785" s="1">
        <v>34</v>
      </c>
      <c r="I785" s="1" t="s">
        <v>1041</v>
      </c>
      <c r="J785" s="1">
        <f t="shared" si="24"/>
        <v>0</v>
      </c>
      <c r="K785" s="12" t="str">
        <f t="shared" si="25"/>
        <v/>
      </c>
    </row>
    <row r="786" spans="1:11" x14ac:dyDescent="0.3">
      <c r="A786" s="2">
        <v>2615</v>
      </c>
      <c r="B786" s="1">
        <v>276</v>
      </c>
      <c r="C786" s="10">
        <v>45089</v>
      </c>
      <c r="D786" s="10">
        <v>45094</v>
      </c>
      <c r="E786" s="1">
        <v>5</v>
      </c>
      <c r="F786" s="1" t="s">
        <v>1033</v>
      </c>
      <c r="G786" s="1" t="s">
        <v>1038</v>
      </c>
      <c r="H786" s="1">
        <v>63</v>
      </c>
      <c r="I786" s="1" t="s">
        <v>1044</v>
      </c>
      <c r="J786" s="1">
        <f t="shared" si="24"/>
        <v>0</v>
      </c>
      <c r="K786" s="12" t="str">
        <f t="shared" si="25"/>
        <v/>
      </c>
    </row>
    <row r="787" spans="1:11" x14ac:dyDescent="0.3">
      <c r="A787" s="2">
        <v>480</v>
      </c>
      <c r="B787" s="1">
        <v>276</v>
      </c>
      <c r="C787" s="10">
        <v>45152</v>
      </c>
      <c r="D787" s="10">
        <v>45163</v>
      </c>
      <c r="E787" s="1">
        <v>11</v>
      </c>
      <c r="F787" s="1" t="s">
        <v>1031</v>
      </c>
      <c r="G787" s="1" t="s">
        <v>1036</v>
      </c>
      <c r="H787" s="1">
        <v>19</v>
      </c>
      <c r="I787" s="1" t="s">
        <v>1043</v>
      </c>
      <c r="J787" s="1">
        <f t="shared" si="24"/>
        <v>0</v>
      </c>
      <c r="K787" s="12" t="str">
        <f t="shared" si="25"/>
        <v/>
      </c>
    </row>
    <row r="788" spans="1:11" x14ac:dyDescent="0.3">
      <c r="A788" s="2">
        <v>2841</v>
      </c>
      <c r="B788" s="1">
        <v>276</v>
      </c>
      <c r="C788" s="10">
        <v>45596</v>
      </c>
      <c r="D788" s="10">
        <v>45598</v>
      </c>
      <c r="E788" s="1">
        <v>2</v>
      </c>
      <c r="F788" s="1" t="s">
        <v>1022</v>
      </c>
      <c r="G788" s="1" t="s">
        <v>1035</v>
      </c>
      <c r="H788" s="1">
        <v>103</v>
      </c>
      <c r="I788" s="1" t="s">
        <v>1042</v>
      </c>
      <c r="J788" s="1">
        <f t="shared" si="24"/>
        <v>0</v>
      </c>
      <c r="K788" s="12" t="str">
        <f t="shared" si="25"/>
        <v/>
      </c>
    </row>
    <row r="789" spans="1:11" x14ac:dyDescent="0.3">
      <c r="A789" s="2">
        <v>1940</v>
      </c>
      <c r="B789" s="1">
        <v>276</v>
      </c>
      <c r="C789" s="10">
        <v>45654</v>
      </c>
      <c r="D789" s="10">
        <v>45673</v>
      </c>
      <c r="E789" s="1">
        <v>19</v>
      </c>
      <c r="F789" s="1" t="s">
        <v>1027</v>
      </c>
      <c r="G789" s="1" t="s">
        <v>1040</v>
      </c>
      <c r="H789" s="1">
        <v>112</v>
      </c>
      <c r="I789" s="1" t="s">
        <v>1044</v>
      </c>
      <c r="J789" s="1">
        <f t="shared" si="24"/>
        <v>0</v>
      </c>
      <c r="K789" s="12" t="str">
        <f t="shared" si="25"/>
        <v/>
      </c>
    </row>
    <row r="790" spans="1:11" x14ac:dyDescent="0.3">
      <c r="A790" s="2">
        <v>1794</v>
      </c>
      <c r="B790" s="1">
        <v>277</v>
      </c>
      <c r="C790" s="10">
        <v>44930</v>
      </c>
      <c r="D790" s="10">
        <v>44947</v>
      </c>
      <c r="E790" s="1">
        <v>17</v>
      </c>
      <c r="F790" s="1" t="s">
        <v>1028</v>
      </c>
      <c r="G790" s="1" t="s">
        <v>1040</v>
      </c>
      <c r="H790" s="1">
        <v>137</v>
      </c>
      <c r="I790" s="1" t="s">
        <v>1042</v>
      </c>
      <c r="J790" s="1">
        <f t="shared" si="24"/>
        <v>0</v>
      </c>
      <c r="K790" s="12" t="str">
        <f t="shared" si="25"/>
        <v/>
      </c>
    </row>
    <row r="791" spans="1:11" x14ac:dyDescent="0.3">
      <c r="A791" s="2">
        <v>1242</v>
      </c>
      <c r="B791" s="1">
        <v>277</v>
      </c>
      <c r="C791" s="10">
        <v>45576</v>
      </c>
      <c r="D791" s="10">
        <v>45583</v>
      </c>
      <c r="E791" s="1">
        <v>7</v>
      </c>
      <c r="F791" s="1" t="s">
        <v>1023</v>
      </c>
      <c r="G791" s="1" t="s">
        <v>1036</v>
      </c>
      <c r="H791" s="1">
        <v>97</v>
      </c>
      <c r="I791" s="1" t="s">
        <v>1044</v>
      </c>
      <c r="J791" s="1">
        <f t="shared" si="24"/>
        <v>0</v>
      </c>
      <c r="K791" s="12" t="str">
        <f t="shared" si="25"/>
        <v/>
      </c>
    </row>
    <row r="792" spans="1:11" x14ac:dyDescent="0.3">
      <c r="A792" s="2">
        <v>1959</v>
      </c>
      <c r="B792" s="1">
        <v>278</v>
      </c>
      <c r="C792" s="10">
        <v>45186</v>
      </c>
      <c r="D792" s="10">
        <v>45188</v>
      </c>
      <c r="E792" s="1">
        <v>2</v>
      </c>
      <c r="F792" s="1" t="s">
        <v>1024</v>
      </c>
      <c r="G792" s="1" t="s">
        <v>1037</v>
      </c>
      <c r="H792" s="1">
        <v>27</v>
      </c>
      <c r="I792" s="1" t="s">
        <v>1042</v>
      </c>
      <c r="J792" s="1">
        <f t="shared" si="24"/>
        <v>0</v>
      </c>
      <c r="K792" s="12" t="str">
        <f t="shared" si="25"/>
        <v/>
      </c>
    </row>
    <row r="793" spans="1:11" x14ac:dyDescent="0.3">
      <c r="A793" s="2">
        <v>2917</v>
      </c>
      <c r="B793" s="1">
        <v>278</v>
      </c>
      <c r="C793" s="10">
        <v>45297</v>
      </c>
      <c r="D793" s="10">
        <v>45299</v>
      </c>
      <c r="E793" s="1">
        <v>2</v>
      </c>
      <c r="F793" s="1" t="s">
        <v>1026</v>
      </c>
      <c r="G793" s="1" t="s">
        <v>1039</v>
      </c>
      <c r="H793" s="1">
        <v>144</v>
      </c>
      <c r="I793" s="1" t="s">
        <v>1044</v>
      </c>
      <c r="J793" s="1">
        <f t="shared" si="24"/>
        <v>0</v>
      </c>
      <c r="K793" s="12" t="str">
        <f t="shared" si="25"/>
        <v/>
      </c>
    </row>
    <row r="794" spans="1:11" x14ac:dyDescent="0.3">
      <c r="A794" s="2">
        <v>2146</v>
      </c>
      <c r="B794" s="1">
        <v>279</v>
      </c>
      <c r="C794" s="10">
        <v>44684</v>
      </c>
      <c r="D794" s="10">
        <v>44687</v>
      </c>
      <c r="E794" s="1">
        <v>3</v>
      </c>
      <c r="F794" s="1" t="s">
        <v>1025</v>
      </c>
      <c r="G794" s="1" t="s">
        <v>1038</v>
      </c>
      <c r="H794" s="1">
        <v>89</v>
      </c>
      <c r="I794" s="1" t="s">
        <v>1044</v>
      </c>
      <c r="J794" s="1">
        <f t="shared" si="24"/>
        <v>1</v>
      </c>
      <c r="K794" s="12">
        <f t="shared" si="25"/>
        <v>44701</v>
      </c>
    </row>
    <row r="795" spans="1:11" x14ac:dyDescent="0.3">
      <c r="A795" s="2">
        <v>1751</v>
      </c>
      <c r="B795" s="1">
        <v>279</v>
      </c>
      <c r="C795" s="10">
        <v>44701</v>
      </c>
      <c r="D795" s="10">
        <v>44720</v>
      </c>
      <c r="E795" s="1">
        <v>19</v>
      </c>
      <c r="F795" s="1" t="s">
        <v>1028</v>
      </c>
      <c r="G795" s="1" t="s">
        <v>1040</v>
      </c>
      <c r="H795" s="1">
        <v>93</v>
      </c>
      <c r="I795" s="1" t="s">
        <v>1043</v>
      </c>
      <c r="J795" s="1">
        <f t="shared" si="24"/>
        <v>0</v>
      </c>
      <c r="K795" s="12" t="str">
        <f t="shared" si="25"/>
        <v/>
      </c>
    </row>
    <row r="796" spans="1:11" x14ac:dyDescent="0.3">
      <c r="A796" s="2">
        <v>1654</v>
      </c>
      <c r="B796" s="1">
        <v>280</v>
      </c>
      <c r="C796" s="10">
        <v>44653</v>
      </c>
      <c r="D796" s="10">
        <v>44656</v>
      </c>
      <c r="E796" s="1">
        <v>3</v>
      </c>
      <c r="F796" s="1" t="s">
        <v>1032</v>
      </c>
      <c r="G796" s="1" t="s">
        <v>1039</v>
      </c>
      <c r="H796" s="1">
        <v>199</v>
      </c>
      <c r="I796" s="1" t="s">
        <v>1043</v>
      </c>
      <c r="J796" s="1">
        <f t="shared" si="24"/>
        <v>0</v>
      </c>
      <c r="K796" s="12" t="str">
        <f t="shared" si="25"/>
        <v/>
      </c>
    </row>
    <row r="797" spans="1:11" x14ac:dyDescent="0.3">
      <c r="A797" s="2">
        <v>519</v>
      </c>
      <c r="B797" s="1">
        <v>280</v>
      </c>
      <c r="C797" s="10">
        <v>44769</v>
      </c>
      <c r="D797" s="10">
        <v>44777</v>
      </c>
      <c r="E797" s="1">
        <v>8</v>
      </c>
      <c r="F797" s="1" t="s">
        <v>1034</v>
      </c>
      <c r="G797" s="1" t="s">
        <v>1035</v>
      </c>
      <c r="H797" s="1">
        <v>176</v>
      </c>
      <c r="I797" s="1" t="s">
        <v>1043</v>
      </c>
      <c r="J797" s="1">
        <f t="shared" si="24"/>
        <v>0</v>
      </c>
      <c r="K797" s="12" t="str">
        <f t="shared" si="25"/>
        <v/>
      </c>
    </row>
    <row r="798" spans="1:11" x14ac:dyDescent="0.3">
      <c r="A798" s="2">
        <v>428</v>
      </c>
      <c r="B798" s="1">
        <v>280</v>
      </c>
      <c r="C798" s="10">
        <v>44947</v>
      </c>
      <c r="D798" s="10">
        <v>44952</v>
      </c>
      <c r="E798" s="1">
        <v>5</v>
      </c>
      <c r="F798" s="1" t="s">
        <v>1022</v>
      </c>
      <c r="G798" s="1" t="s">
        <v>1035</v>
      </c>
      <c r="H798" s="1">
        <v>78</v>
      </c>
      <c r="I798" s="1" t="s">
        <v>1042</v>
      </c>
      <c r="J798" s="1">
        <f t="shared" si="24"/>
        <v>0</v>
      </c>
      <c r="K798" s="12" t="str">
        <f t="shared" si="25"/>
        <v/>
      </c>
    </row>
    <row r="799" spans="1:11" x14ac:dyDescent="0.3">
      <c r="A799" s="2">
        <v>2883</v>
      </c>
      <c r="B799" s="1">
        <v>281</v>
      </c>
      <c r="C799" s="10">
        <v>44760</v>
      </c>
      <c r="D799" s="10">
        <v>44767</v>
      </c>
      <c r="E799" s="1">
        <v>7</v>
      </c>
      <c r="F799" s="1" t="s">
        <v>1022</v>
      </c>
      <c r="G799" s="1" t="s">
        <v>1035</v>
      </c>
      <c r="H799" s="1">
        <v>186</v>
      </c>
      <c r="I799" s="1" t="s">
        <v>1043</v>
      </c>
      <c r="J799" s="1">
        <f t="shared" si="24"/>
        <v>0</v>
      </c>
      <c r="K799" s="12" t="str">
        <f t="shared" si="25"/>
        <v/>
      </c>
    </row>
    <row r="800" spans="1:11" x14ac:dyDescent="0.3">
      <c r="A800" s="2">
        <v>1660</v>
      </c>
      <c r="B800" s="1">
        <v>281</v>
      </c>
      <c r="C800" s="10">
        <v>45208</v>
      </c>
      <c r="D800" s="10">
        <v>45209</v>
      </c>
      <c r="E800" s="1">
        <v>1</v>
      </c>
      <c r="F800" s="1" t="s">
        <v>1032</v>
      </c>
      <c r="G800" s="1" t="s">
        <v>1039</v>
      </c>
      <c r="H800" s="1">
        <v>163</v>
      </c>
      <c r="I800" s="1" t="s">
        <v>1041</v>
      </c>
      <c r="J800" s="1">
        <f t="shared" si="24"/>
        <v>0</v>
      </c>
      <c r="K800" s="12" t="str">
        <f t="shared" si="25"/>
        <v/>
      </c>
    </row>
    <row r="801" spans="1:11" x14ac:dyDescent="0.3">
      <c r="A801" s="2">
        <v>2631</v>
      </c>
      <c r="B801" s="1">
        <v>281</v>
      </c>
      <c r="C801" s="10">
        <v>45629</v>
      </c>
      <c r="D801" s="10">
        <v>45634</v>
      </c>
      <c r="E801" s="1">
        <v>5</v>
      </c>
      <c r="F801" s="1" t="s">
        <v>1029</v>
      </c>
      <c r="G801" s="1" t="s">
        <v>1037</v>
      </c>
      <c r="H801" s="1">
        <v>104</v>
      </c>
      <c r="I801" s="1" t="s">
        <v>1044</v>
      </c>
      <c r="J801" s="1">
        <f t="shared" si="24"/>
        <v>0</v>
      </c>
      <c r="K801" s="12" t="str">
        <f t="shared" si="25"/>
        <v/>
      </c>
    </row>
    <row r="802" spans="1:11" x14ac:dyDescent="0.3">
      <c r="A802" s="2">
        <v>1256</v>
      </c>
      <c r="B802" s="1">
        <v>282</v>
      </c>
      <c r="C802" s="10">
        <v>44687</v>
      </c>
      <c r="D802" s="10">
        <v>44692</v>
      </c>
      <c r="E802" s="1">
        <v>5</v>
      </c>
      <c r="F802" s="1" t="s">
        <v>1029</v>
      </c>
      <c r="G802" s="1" t="s">
        <v>1037</v>
      </c>
      <c r="H802" s="1">
        <v>155</v>
      </c>
      <c r="I802" s="1" t="s">
        <v>1041</v>
      </c>
      <c r="J802" s="1">
        <f t="shared" si="24"/>
        <v>0</v>
      </c>
      <c r="K802" s="12" t="str">
        <f t="shared" si="25"/>
        <v/>
      </c>
    </row>
    <row r="803" spans="1:11" x14ac:dyDescent="0.3">
      <c r="A803" s="2">
        <v>827</v>
      </c>
      <c r="B803" s="1">
        <v>282</v>
      </c>
      <c r="C803" s="10">
        <v>45105</v>
      </c>
      <c r="D803" s="10">
        <v>45107</v>
      </c>
      <c r="E803" s="1">
        <v>2</v>
      </c>
      <c r="F803" s="1" t="s">
        <v>1032</v>
      </c>
      <c r="G803" s="1" t="s">
        <v>1039</v>
      </c>
      <c r="H803" s="1">
        <v>105</v>
      </c>
      <c r="I803" s="1" t="s">
        <v>1043</v>
      </c>
      <c r="J803" s="1">
        <f t="shared" si="24"/>
        <v>0</v>
      </c>
      <c r="K803" s="12" t="str">
        <f t="shared" si="25"/>
        <v/>
      </c>
    </row>
    <row r="804" spans="1:11" x14ac:dyDescent="0.3">
      <c r="A804" s="2">
        <v>944</v>
      </c>
      <c r="B804" s="1">
        <v>282</v>
      </c>
      <c r="C804" s="10">
        <v>45574</v>
      </c>
      <c r="D804" s="10">
        <v>45579</v>
      </c>
      <c r="E804" s="1">
        <v>5</v>
      </c>
      <c r="F804" s="1" t="s">
        <v>1031</v>
      </c>
      <c r="G804" s="1" t="s">
        <v>1036</v>
      </c>
      <c r="H804" s="1">
        <v>132</v>
      </c>
      <c r="I804" s="1" t="s">
        <v>1042</v>
      </c>
      <c r="J804" s="1">
        <f t="shared" si="24"/>
        <v>0</v>
      </c>
      <c r="K804" s="12" t="str">
        <f t="shared" si="25"/>
        <v/>
      </c>
    </row>
    <row r="805" spans="1:11" x14ac:dyDescent="0.3">
      <c r="A805" s="2">
        <v>1575</v>
      </c>
      <c r="B805" s="1">
        <v>283</v>
      </c>
      <c r="C805" s="10">
        <v>45518</v>
      </c>
      <c r="D805" s="10">
        <v>45530</v>
      </c>
      <c r="E805" s="1">
        <v>12</v>
      </c>
      <c r="F805" s="1" t="s">
        <v>1028</v>
      </c>
      <c r="G805" s="1" t="s">
        <v>1040</v>
      </c>
      <c r="H805" s="1">
        <v>145</v>
      </c>
      <c r="I805" s="1" t="s">
        <v>1044</v>
      </c>
      <c r="J805" s="1">
        <f t="shared" si="24"/>
        <v>1</v>
      </c>
      <c r="K805" s="12">
        <f t="shared" si="25"/>
        <v>45540</v>
      </c>
    </row>
    <row r="806" spans="1:11" x14ac:dyDescent="0.3">
      <c r="A806" s="2">
        <v>1535</v>
      </c>
      <c r="B806" s="1">
        <v>283</v>
      </c>
      <c r="C806" s="10">
        <v>45540</v>
      </c>
      <c r="D806" s="10">
        <v>45559</v>
      </c>
      <c r="E806" s="1">
        <v>19</v>
      </c>
      <c r="F806" s="1" t="s">
        <v>1028</v>
      </c>
      <c r="G806" s="1" t="s">
        <v>1040</v>
      </c>
      <c r="H806" s="1">
        <v>52</v>
      </c>
      <c r="I806" s="1" t="s">
        <v>1041</v>
      </c>
      <c r="J806" s="1">
        <f t="shared" si="24"/>
        <v>0</v>
      </c>
      <c r="K806" s="12" t="str">
        <f t="shared" si="25"/>
        <v/>
      </c>
    </row>
    <row r="807" spans="1:11" x14ac:dyDescent="0.3">
      <c r="A807" s="2">
        <v>385</v>
      </c>
      <c r="B807" s="1">
        <v>283</v>
      </c>
      <c r="C807" s="10">
        <v>45610</v>
      </c>
      <c r="D807" s="10">
        <v>45618</v>
      </c>
      <c r="E807" s="1">
        <v>8</v>
      </c>
      <c r="F807" s="1" t="s">
        <v>1028</v>
      </c>
      <c r="G807" s="1" t="s">
        <v>1040</v>
      </c>
      <c r="H807" s="1">
        <v>33</v>
      </c>
      <c r="I807" s="1" t="s">
        <v>1043</v>
      </c>
      <c r="J807" s="1">
        <f t="shared" si="24"/>
        <v>0</v>
      </c>
      <c r="K807" s="12" t="str">
        <f t="shared" si="25"/>
        <v/>
      </c>
    </row>
    <row r="808" spans="1:11" x14ac:dyDescent="0.3">
      <c r="A808" s="2">
        <v>1139</v>
      </c>
      <c r="B808" s="1">
        <v>284</v>
      </c>
      <c r="C808" s="10">
        <v>44819</v>
      </c>
      <c r="D808" s="10">
        <v>44826</v>
      </c>
      <c r="E808" s="1">
        <v>7</v>
      </c>
      <c r="F808" s="1" t="s">
        <v>1022</v>
      </c>
      <c r="G808" s="1" t="s">
        <v>1035</v>
      </c>
      <c r="H808" s="1">
        <v>194</v>
      </c>
      <c r="I808" s="1" t="s">
        <v>1042</v>
      </c>
      <c r="J808" s="1">
        <f t="shared" si="24"/>
        <v>0</v>
      </c>
      <c r="K808" s="12" t="str">
        <f t="shared" si="25"/>
        <v/>
      </c>
    </row>
    <row r="809" spans="1:11" x14ac:dyDescent="0.3">
      <c r="A809" s="2">
        <v>2469</v>
      </c>
      <c r="B809" s="1">
        <v>284</v>
      </c>
      <c r="C809" s="10">
        <v>45434</v>
      </c>
      <c r="D809" s="10">
        <v>45438</v>
      </c>
      <c r="E809" s="1">
        <v>4</v>
      </c>
      <c r="F809" s="1" t="s">
        <v>1024</v>
      </c>
      <c r="G809" s="1" t="s">
        <v>1037</v>
      </c>
      <c r="H809" s="1">
        <v>185</v>
      </c>
      <c r="I809" s="1" t="s">
        <v>1042</v>
      </c>
      <c r="J809" s="1">
        <f t="shared" si="24"/>
        <v>0</v>
      </c>
      <c r="K809" s="12" t="str">
        <f t="shared" si="25"/>
        <v/>
      </c>
    </row>
    <row r="810" spans="1:11" x14ac:dyDescent="0.3">
      <c r="A810" s="2">
        <v>2153</v>
      </c>
      <c r="B810" s="1">
        <v>285</v>
      </c>
      <c r="C810" s="10">
        <v>44626</v>
      </c>
      <c r="D810" s="10">
        <v>44631</v>
      </c>
      <c r="E810" s="1">
        <v>5</v>
      </c>
      <c r="F810" s="1" t="s">
        <v>1025</v>
      </c>
      <c r="G810" s="1" t="s">
        <v>1038</v>
      </c>
      <c r="H810" s="1">
        <v>163</v>
      </c>
      <c r="I810" s="1" t="s">
        <v>1043</v>
      </c>
      <c r="J810" s="1">
        <f t="shared" si="24"/>
        <v>0</v>
      </c>
      <c r="K810" s="12" t="str">
        <f t="shared" si="25"/>
        <v/>
      </c>
    </row>
    <row r="811" spans="1:11" x14ac:dyDescent="0.3">
      <c r="A811" s="2">
        <v>65</v>
      </c>
      <c r="B811" s="1">
        <v>285</v>
      </c>
      <c r="C811" s="10">
        <v>44886</v>
      </c>
      <c r="D811" s="10">
        <v>44891</v>
      </c>
      <c r="E811" s="1">
        <v>5</v>
      </c>
      <c r="F811" s="1" t="s">
        <v>1022</v>
      </c>
      <c r="G811" s="1" t="s">
        <v>1035</v>
      </c>
      <c r="H811" s="1">
        <v>127</v>
      </c>
      <c r="I811" s="1" t="s">
        <v>1041</v>
      </c>
      <c r="J811" s="1">
        <f t="shared" si="24"/>
        <v>0</v>
      </c>
      <c r="K811" s="12" t="str">
        <f t="shared" si="25"/>
        <v/>
      </c>
    </row>
    <row r="812" spans="1:11" x14ac:dyDescent="0.3">
      <c r="A812" s="2">
        <v>2049</v>
      </c>
      <c r="B812" s="1">
        <v>286</v>
      </c>
      <c r="C812" s="10">
        <v>45199</v>
      </c>
      <c r="D812" s="10">
        <v>45200</v>
      </c>
      <c r="E812" s="1">
        <v>1</v>
      </c>
      <c r="F812" s="1" t="s">
        <v>1032</v>
      </c>
      <c r="G812" s="1" t="s">
        <v>1039</v>
      </c>
      <c r="H812" s="1">
        <v>68</v>
      </c>
      <c r="I812" s="1" t="s">
        <v>1041</v>
      </c>
      <c r="J812" s="1">
        <f t="shared" si="24"/>
        <v>0</v>
      </c>
      <c r="K812" s="12" t="str">
        <f t="shared" si="25"/>
        <v/>
      </c>
    </row>
    <row r="813" spans="1:11" x14ac:dyDescent="0.3">
      <c r="A813" s="2">
        <v>2646</v>
      </c>
      <c r="B813" s="1">
        <v>287</v>
      </c>
      <c r="C813" s="10">
        <v>45032</v>
      </c>
      <c r="D813" s="10">
        <v>45036</v>
      </c>
      <c r="E813" s="1">
        <v>4</v>
      </c>
      <c r="F813" s="1" t="s">
        <v>1025</v>
      </c>
      <c r="G813" s="1" t="s">
        <v>1038</v>
      </c>
      <c r="H813" s="1">
        <v>158</v>
      </c>
      <c r="I813" s="1" t="s">
        <v>1041</v>
      </c>
      <c r="J813" s="1">
        <f t="shared" si="24"/>
        <v>0</v>
      </c>
      <c r="K813" s="12" t="str">
        <f t="shared" si="25"/>
        <v/>
      </c>
    </row>
    <row r="814" spans="1:11" x14ac:dyDescent="0.3">
      <c r="A814" s="2">
        <v>2884</v>
      </c>
      <c r="B814" s="1">
        <v>287</v>
      </c>
      <c r="C814" s="10">
        <v>45132</v>
      </c>
      <c r="D814" s="10">
        <v>45135</v>
      </c>
      <c r="E814" s="1">
        <v>3</v>
      </c>
      <c r="F814" s="1" t="s">
        <v>1025</v>
      </c>
      <c r="G814" s="1" t="s">
        <v>1038</v>
      </c>
      <c r="H814" s="1">
        <v>99</v>
      </c>
      <c r="I814" s="1" t="s">
        <v>1042</v>
      </c>
      <c r="J814" s="1">
        <f t="shared" si="24"/>
        <v>0</v>
      </c>
      <c r="K814" s="12" t="str">
        <f t="shared" si="25"/>
        <v/>
      </c>
    </row>
    <row r="815" spans="1:11" x14ac:dyDescent="0.3">
      <c r="A815" s="2">
        <v>2397</v>
      </c>
      <c r="B815" s="1">
        <v>287</v>
      </c>
      <c r="C815" s="10">
        <v>45195</v>
      </c>
      <c r="D815" s="10">
        <v>45198</v>
      </c>
      <c r="E815" s="1">
        <v>3</v>
      </c>
      <c r="F815" s="1" t="s">
        <v>1032</v>
      </c>
      <c r="G815" s="1" t="s">
        <v>1039</v>
      </c>
      <c r="H815" s="1">
        <v>28</v>
      </c>
      <c r="I815" s="1" t="s">
        <v>1042</v>
      </c>
      <c r="J815" s="1">
        <f t="shared" si="24"/>
        <v>0</v>
      </c>
      <c r="K815" s="12" t="str">
        <f t="shared" si="25"/>
        <v/>
      </c>
    </row>
    <row r="816" spans="1:11" x14ac:dyDescent="0.3">
      <c r="A816" s="2">
        <v>2085</v>
      </c>
      <c r="B816" s="1">
        <v>288</v>
      </c>
      <c r="C816" s="10">
        <v>44726</v>
      </c>
      <c r="D816" s="10">
        <v>44738</v>
      </c>
      <c r="E816" s="1">
        <v>12</v>
      </c>
      <c r="F816" s="1" t="s">
        <v>1031</v>
      </c>
      <c r="G816" s="1" t="s">
        <v>1036</v>
      </c>
      <c r="H816" s="1">
        <v>156</v>
      </c>
      <c r="I816" s="1" t="s">
        <v>1041</v>
      </c>
      <c r="J816" s="1">
        <f t="shared" si="24"/>
        <v>0</v>
      </c>
      <c r="K816" s="12" t="str">
        <f t="shared" si="25"/>
        <v/>
      </c>
    </row>
    <row r="817" spans="1:11" x14ac:dyDescent="0.3">
      <c r="A817" s="2">
        <v>258</v>
      </c>
      <c r="B817" s="1">
        <v>288</v>
      </c>
      <c r="C817" s="10">
        <v>44782</v>
      </c>
      <c r="D817" s="10">
        <v>44791</v>
      </c>
      <c r="E817" s="1">
        <v>9</v>
      </c>
      <c r="F817" s="1" t="s">
        <v>1022</v>
      </c>
      <c r="G817" s="1" t="s">
        <v>1035</v>
      </c>
      <c r="H817" s="1">
        <v>18</v>
      </c>
      <c r="I817" s="1" t="s">
        <v>1043</v>
      </c>
      <c r="J817" s="1">
        <f t="shared" si="24"/>
        <v>0</v>
      </c>
      <c r="K817" s="12" t="str">
        <f t="shared" si="25"/>
        <v/>
      </c>
    </row>
    <row r="818" spans="1:11" x14ac:dyDescent="0.3">
      <c r="A818" s="2">
        <v>2169</v>
      </c>
      <c r="B818" s="1">
        <v>289</v>
      </c>
      <c r="C818" s="10">
        <v>44637</v>
      </c>
      <c r="D818" s="10">
        <v>44647</v>
      </c>
      <c r="E818" s="1">
        <v>10</v>
      </c>
      <c r="F818" s="1" t="s">
        <v>1028</v>
      </c>
      <c r="G818" s="1" t="s">
        <v>1040</v>
      </c>
      <c r="H818" s="1">
        <v>151</v>
      </c>
      <c r="I818" s="1" t="s">
        <v>1044</v>
      </c>
      <c r="J818" s="1">
        <f t="shared" si="24"/>
        <v>0</v>
      </c>
      <c r="K818" s="12" t="str">
        <f t="shared" si="25"/>
        <v/>
      </c>
    </row>
    <row r="819" spans="1:11" x14ac:dyDescent="0.3">
      <c r="A819" s="2">
        <v>313</v>
      </c>
      <c r="B819" s="1">
        <v>289</v>
      </c>
      <c r="C819" s="10">
        <v>44859</v>
      </c>
      <c r="D819" s="10">
        <v>44873</v>
      </c>
      <c r="E819" s="1">
        <v>14</v>
      </c>
      <c r="F819" s="1" t="s">
        <v>1028</v>
      </c>
      <c r="G819" s="1" t="s">
        <v>1040</v>
      </c>
      <c r="H819" s="1">
        <v>152</v>
      </c>
      <c r="I819" s="1" t="s">
        <v>1044</v>
      </c>
      <c r="J819" s="1">
        <f t="shared" si="24"/>
        <v>1</v>
      </c>
      <c r="K819" s="12">
        <f t="shared" si="25"/>
        <v>44859</v>
      </c>
    </row>
    <row r="820" spans="1:11" x14ac:dyDescent="0.3">
      <c r="A820" s="2">
        <v>864</v>
      </c>
      <c r="B820" s="1">
        <v>289</v>
      </c>
      <c r="C820" s="10">
        <v>44859</v>
      </c>
      <c r="D820" s="10">
        <v>44867</v>
      </c>
      <c r="E820" s="1">
        <v>8</v>
      </c>
      <c r="F820" s="1" t="s">
        <v>1022</v>
      </c>
      <c r="G820" s="1" t="s">
        <v>1035</v>
      </c>
      <c r="H820" s="1">
        <v>55</v>
      </c>
      <c r="I820" s="1" t="s">
        <v>1042</v>
      </c>
      <c r="J820" s="1">
        <f t="shared" si="24"/>
        <v>0</v>
      </c>
      <c r="K820" s="12" t="str">
        <f t="shared" si="25"/>
        <v/>
      </c>
    </row>
    <row r="821" spans="1:11" x14ac:dyDescent="0.3">
      <c r="A821" s="2">
        <v>275</v>
      </c>
      <c r="B821" s="1">
        <v>289</v>
      </c>
      <c r="C821" s="10">
        <v>45008</v>
      </c>
      <c r="D821" s="10">
        <v>45016</v>
      </c>
      <c r="E821" s="1">
        <v>8</v>
      </c>
      <c r="F821" s="1" t="s">
        <v>1028</v>
      </c>
      <c r="G821" s="1" t="s">
        <v>1040</v>
      </c>
      <c r="H821" s="1">
        <v>143</v>
      </c>
      <c r="I821" s="1" t="s">
        <v>1043</v>
      </c>
      <c r="J821" s="1">
        <f t="shared" si="24"/>
        <v>0</v>
      </c>
      <c r="K821" s="12" t="str">
        <f t="shared" si="25"/>
        <v/>
      </c>
    </row>
    <row r="822" spans="1:11" x14ac:dyDescent="0.3">
      <c r="A822" s="2">
        <v>1965</v>
      </c>
      <c r="B822" s="1">
        <v>289</v>
      </c>
      <c r="C822" s="10">
        <v>45520</v>
      </c>
      <c r="D822" s="10">
        <v>45526</v>
      </c>
      <c r="E822" s="1">
        <v>6</v>
      </c>
      <c r="F822" s="1" t="s">
        <v>1025</v>
      </c>
      <c r="G822" s="1" t="s">
        <v>1038</v>
      </c>
      <c r="H822" s="1">
        <v>152</v>
      </c>
      <c r="I822" s="1" t="s">
        <v>1044</v>
      </c>
      <c r="J822" s="1">
        <f t="shared" si="24"/>
        <v>0</v>
      </c>
      <c r="K822" s="12" t="str">
        <f t="shared" si="25"/>
        <v/>
      </c>
    </row>
    <row r="823" spans="1:11" x14ac:dyDescent="0.3">
      <c r="A823" s="2">
        <v>662</v>
      </c>
      <c r="B823" s="1">
        <v>290</v>
      </c>
      <c r="C823" s="10">
        <v>44565</v>
      </c>
      <c r="D823" s="10">
        <v>44570</v>
      </c>
      <c r="E823" s="1">
        <v>5</v>
      </c>
      <c r="F823" s="1" t="s">
        <v>1033</v>
      </c>
      <c r="G823" s="1" t="s">
        <v>1038</v>
      </c>
      <c r="H823" s="1">
        <v>124</v>
      </c>
      <c r="I823" s="1" t="s">
        <v>1042</v>
      </c>
      <c r="J823" s="1">
        <f t="shared" si="24"/>
        <v>0</v>
      </c>
      <c r="K823" s="12" t="str">
        <f t="shared" si="25"/>
        <v/>
      </c>
    </row>
    <row r="824" spans="1:11" x14ac:dyDescent="0.3">
      <c r="A824" s="2">
        <v>843</v>
      </c>
      <c r="B824" s="1">
        <v>290</v>
      </c>
      <c r="C824" s="10">
        <v>44907</v>
      </c>
      <c r="D824" s="10">
        <v>44912</v>
      </c>
      <c r="E824" s="1">
        <v>5</v>
      </c>
      <c r="F824" s="1" t="s">
        <v>1024</v>
      </c>
      <c r="G824" s="1" t="s">
        <v>1037</v>
      </c>
      <c r="H824" s="1">
        <v>16</v>
      </c>
      <c r="I824" s="1" t="s">
        <v>1043</v>
      </c>
      <c r="J824" s="1">
        <f t="shared" si="24"/>
        <v>0</v>
      </c>
      <c r="K824" s="12" t="str">
        <f t="shared" si="25"/>
        <v/>
      </c>
    </row>
    <row r="825" spans="1:11" x14ac:dyDescent="0.3">
      <c r="A825" s="2">
        <v>1425</v>
      </c>
      <c r="B825" s="1">
        <v>290</v>
      </c>
      <c r="C825" s="10">
        <v>45557</v>
      </c>
      <c r="D825" s="10">
        <v>45560</v>
      </c>
      <c r="E825" s="1">
        <v>3</v>
      </c>
      <c r="F825" s="1" t="s">
        <v>1034</v>
      </c>
      <c r="G825" s="1" t="s">
        <v>1035</v>
      </c>
      <c r="H825" s="1">
        <v>189</v>
      </c>
      <c r="I825" s="1" t="s">
        <v>1041</v>
      </c>
      <c r="J825" s="1">
        <f t="shared" si="24"/>
        <v>0</v>
      </c>
      <c r="K825" s="12" t="str">
        <f t="shared" si="25"/>
        <v/>
      </c>
    </row>
    <row r="826" spans="1:11" x14ac:dyDescent="0.3">
      <c r="A826" s="2">
        <v>602</v>
      </c>
      <c r="B826" s="1">
        <v>291</v>
      </c>
      <c r="C826" s="10">
        <v>44695</v>
      </c>
      <c r="D826" s="10">
        <v>44698</v>
      </c>
      <c r="E826" s="1">
        <v>3</v>
      </c>
      <c r="F826" s="1" t="s">
        <v>1032</v>
      </c>
      <c r="G826" s="1" t="s">
        <v>1039</v>
      </c>
      <c r="H826" s="1">
        <v>84</v>
      </c>
      <c r="I826" s="1" t="s">
        <v>1042</v>
      </c>
      <c r="J826" s="1">
        <f t="shared" si="24"/>
        <v>0</v>
      </c>
      <c r="K826" s="12" t="str">
        <f t="shared" si="25"/>
        <v/>
      </c>
    </row>
    <row r="827" spans="1:11" x14ac:dyDescent="0.3">
      <c r="A827" s="2">
        <v>2240</v>
      </c>
      <c r="B827" s="1">
        <v>291</v>
      </c>
      <c r="C827" s="10">
        <v>44903</v>
      </c>
      <c r="D827" s="10">
        <v>44913</v>
      </c>
      <c r="E827" s="1">
        <v>10</v>
      </c>
      <c r="F827" s="1" t="s">
        <v>1023</v>
      </c>
      <c r="G827" s="1" t="s">
        <v>1036</v>
      </c>
      <c r="H827" s="1">
        <v>27</v>
      </c>
      <c r="I827" s="1" t="s">
        <v>1041</v>
      </c>
      <c r="J827" s="1">
        <f t="shared" si="24"/>
        <v>0</v>
      </c>
      <c r="K827" s="12" t="str">
        <f t="shared" si="25"/>
        <v/>
      </c>
    </row>
    <row r="828" spans="1:11" x14ac:dyDescent="0.3">
      <c r="A828" s="2">
        <v>2634</v>
      </c>
      <c r="B828" s="1">
        <v>291</v>
      </c>
      <c r="C828" s="10">
        <v>45144</v>
      </c>
      <c r="D828" s="10">
        <v>45146</v>
      </c>
      <c r="E828" s="1">
        <v>2</v>
      </c>
      <c r="F828" s="1" t="s">
        <v>1032</v>
      </c>
      <c r="G828" s="1" t="s">
        <v>1039</v>
      </c>
      <c r="H828" s="1">
        <v>42</v>
      </c>
      <c r="I828" s="1" t="s">
        <v>1041</v>
      </c>
      <c r="J828" s="1">
        <f t="shared" si="24"/>
        <v>0</v>
      </c>
      <c r="K828" s="12" t="str">
        <f t="shared" si="25"/>
        <v/>
      </c>
    </row>
    <row r="829" spans="1:11" x14ac:dyDescent="0.3">
      <c r="A829" s="2">
        <v>2244</v>
      </c>
      <c r="B829" s="1">
        <v>291</v>
      </c>
      <c r="C829" s="10">
        <v>45329</v>
      </c>
      <c r="D829" s="10">
        <v>45333</v>
      </c>
      <c r="E829" s="1">
        <v>4</v>
      </c>
      <c r="F829" s="1" t="s">
        <v>1029</v>
      </c>
      <c r="G829" s="1" t="s">
        <v>1037</v>
      </c>
      <c r="H829" s="1">
        <v>77</v>
      </c>
      <c r="I829" s="1" t="s">
        <v>1044</v>
      </c>
      <c r="J829" s="1">
        <f t="shared" si="24"/>
        <v>0</v>
      </c>
      <c r="K829" s="12" t="str">
        <f t="shared" si="25"/>
        <v/>
      </c>
    </row>
    <row r="830" spans="1:11" x14ac:dyDescent="0.3">
      <c r="A830" s="2">
        <v>141</v>
      </c>
      <c r="B830" s="1">
        <v>291</v>
      </c>
      <c r="C830" s="10">
        <v>45615</v>
      </c>
      <c r="D830" s="10">
        <v>45617</v>
      </c>
      <c r="E830" s="1">
        <v>2</v>
      </c>
      <c r="F830" s="1" t="s">
        <v>1024</v>
      </c>
      <c r="G830" s="1" t="s">
        <v>1037</v>
      </c>
      <c r="H830" s="1">
        <v>22</v>
      </c>
      <c r="I830" s="1" t="s">
        <v>1044</v>
      </c>
      <c r="J830" s="1">
        <f t="shared" si="24"/>
        <v>0</v>
      </c>
      <c r="K830" s="12" t="str">
        <f t="shared" si="25"/>
        <v/>
      </c>
    </row>
    <row r="831" spans="1:11" x14ac:dyDescent="0.3">
      <c r="A831" s="2">
        <v>691</v>
      </c>
      <c r="B831" s="1">
        <v>292</v>
      </c>
      <c r="C831" s="10">
        <v>44773</v>
      </c>
      <c r="D831" s="10">
        <v>44775</v>
      </c>
      <c r="E831" s="1">
        <v>2</v>
      </c>
      <c r="F831" s="1" t="s">
        <v>1032</v>
      </c>
      <c r="G831" s="1" t="s">
        <v>1039</v>
      </c>
      <c r="H831" s="1">
        <v>93</v>
      </c>
      <c r="I831" s="1" t="s">
        <v>1044</v>
      </c>
      <c r="J831" s="1">
        <f t="shared" si="24"/>
        <v>0</v>
      </c>
      <c r="K831" s="12" t="str">
        <f t="shared" si="25"/>
        <v/>
      </c>
    </row>
    <row r="832" spans="1:11" x14ac:dyDescent="0.3">
      <c r="A832" s="2">
        <v>2826</v>
      </c>
      <c r="B832" s="1">
        <v>292</v>
      </c>
      <c r="C832" s="10">
        <v>45336</v>
      </c>
      <c r="D832" s="10">
        <v>45342</v>
      </c>
      <c r="E832" s="1">
        <v>6</v>
      </c>
      <c r="F832" s="1" t="s">
        <v>1028</v>
      </c>
      <c r="G832" s="1" t="s">
        <v>1040</v>
      </c>
      <c r="H832" s="1">
        <v>173</v>
      </c>
      <c r="I832" s="1" t="s">
        <v>1042</v>
      </c>
      <c r="J832" s="1">
        <f t="shared" si="24"/>
        <v>0</v>
      </c>
      <c r="K832" s="12" t="str">
        <f t="shared" si="25"/>
        <v/>
      </c>
    </row>
    <row r="833" spans="1:11" x14ac:dyDescent="0.3">
      <c r="A833" s="2">
        <v>996</v>
      </c>
      <c r="B833" s="1">
        <v>292</v>
      </c>
      <c r="C833" s="10">
        <v>45393</v>
      </c>
      <c r="D833" s="10">
        <v>45402</v>
      </c>
      <c r="E833" s="1">
        <v>9</v>
      </c>
      <c r="F833" s="1" t="s">
        <v>1031</v>
      </c>
      <c r="G833" s="1" t="s">
        <v>1036</v>
      </c>
      <c r="H833" s="1">
        <v>149</v>
      </c>
      <c r="I833" s="1" t="s">
        <v>1043</v>
      </c>
      <c r="J833" s="1">
        <f t="shared" si="24"/>
        <v>0</v>
      </c>
      <c r="K833" s="12" t="str">
        <f t="shared" si="25"/>
        <v/>
      </c>
    </row>
    <row r="834" spans="1:11" x14ac:dyDescent="0.3">
      <c r="A834" s="2">
        <v>239</v>
      </c>
      <c r="B834" s="1">
        <v>293</v>
      </c>
      <c r="C834" s="10">
        <v>44632</v>
      </c>
      <c r="D834" s="10">
        <v>44633</v>
      </c>
      <c r="E834" s="1">
        <v>1</v>
      </c>
      <c r="F834" s="1" t="s">
        <v>1026</v>
      </c>
      <c r="G834" s="1" t="s">
        <v>1039</v>
      </c>
      <c r="H834" s="1">
        <v>57</v>
      </c>
      <c r="I834" s="1" t="s">
        <v>1043</v>
      </c>
      <c r="J834" s="1">
        <f t="shared" ref="J834:J897" si="26">IF(AND(B835=B834,C835-D834&lt;=30),1,0)</f>
        <v>0</v>
      </c>
      <c r="K834" s="12" t="str">
        <f t="shared" ref="K834:K897" si="27">IF(J834=0,"",C835)</f>
        <v/>
      </c>
    </row>
    <row r="835" spans="1:11" x14ac:dyDescent="0.3">
      <c r="A835" s="2">
        <v>108</v>
      </c>
      <c r="B835" s="1">
        <v>293</v>
      </c>
      <c r="C835" s="10">
        <v>45255</v>
      </c>
      <c r="D835" s="10">
        <v>45260</v>
      </c>
      <c r="E835" s="1">
        <v>5</v>
      </c>
      <c r="F835" s="1" t="s">
        <v>1034</v>
      </c>
      <c r="G835" s="1" t="s">
        <v>1035</v>
      </c>
      <c r="H835" s="1">
        <v>109</v>
      </c>
      <c r="I835" s="1" t="s">
        <v>1041</v>
      </c>
      <c r="J835" s="1">
        <f t="shared" si="26"/>
        <v>0</v>
      </c>
      <c r="K835" s="12" t="str">
        <f t="shared" si="27"/>
        <v/>
      </c>
    </row>
    <row r="836" spans="1:11" x14ac:dyDescent="0.3">
      <c r="A836" s="2">
        <v>2406</v>
      </c>
      <c r="B836" s="1">
        <v>294</v>
      </c>
      <c r="C836" s="10">
        <v>45233</v>
      </c>
      <c r="D836" s="10">
        <v>45235</v>
      </c>
      <c r="E836" s="1">
        <v>2</v>
      </c>
      <c r="F836" s="1" t="s">
        <v>1026</v>
      </c>
      <c r="G836" s="1" t="s">
        <v>1039</v>
      </c>
      <c r="H836" s="1">
        <v>142</v>
      </c>
      <c r="I836" s="1" t="s">
        <v>1043</v>
      </c>
      <c r="J836" s="1">
        <f t="shared" si="26"/>
        <v>0</v>
      </c>
      <c r="K836" s="12" t="str">
        <f t="shared" si="27"/>
        <v/>
      </c>
    </row>
    <row r="837" spans="1:11" x14ac:dyDescent="0.3">
      <c r="A837" s="2">
        <v>59</v>
      </c>
      <c r="B837" s="1">
        <v>295</v>
      </c>
      <c r="C837" s="10">
        <v>44647</v>
      </c>
      <c r="D837" s="10">
        <v>44654</v>
      </c>
      <c r="E837" s="1">
        <v>7</v>
      </c>
      <c r="F837" s="1" t="s">
        <v>1027</v>
      </c>
      <c r="G837" s="1" t="s">
        <v>1040</v>
      </c>
      <c r="H837" s="1">
        <v>97</v>
      </c>
      <c r="I837" s="1" t="s">
        <v>1043</v>
      </c>
      <c r="J837" s="1">
        <f t="shared" si="26"/>
        <v>0</v>
      </c>
      <c r="K837" s="12" t="str">
        <f t="shared" si="27"/>
        <v/>
      </c>
    </row>
    <row r="838" spans="1:11" x14ac:dyDescent="0.3">
      <c r="A838" s="2">
        <v>34</v>
      </c>
      <c r="B838" s="1">
        <v>295</v>
      </c>
      <c r="C838" s="10">
        <v>44697</v>
      </c>
      <c r="D838" s="10">
        <v>44707</v>
      </c>
      <c r="E838" s="1">
        <v>10</v>
      </c>
      <c r="F838" s="1" t="s">
        <v>1031</v>
      </c>
      <c r="G838" s="1" t="s">
        <v>1036</v>
      </c>
      <c r="H838" s="1">
        <v>126</v>
      </c>
      <c r="I838" s="1" t="s">
        <v>1042</v>
      </c>
      <c r="J838" s="1">
        <f t="shared" si="26"/>
        <v>0</v>
      </c>
      <c r="K838" s="12" t="str">
        <f t="shared" si="27"/>
        <v/>
      </c>
    </row>
    <row r="839" spans="1:11" x14ac:dyDescent="0.3">
      <c r="A839" s="2">
        <v>253</v>
      </c>
      <c r="B839" s="1">
        <v>295</v>
      </c>
      <c r="C839" s="10">
        <v>44819</v>
      </c>
      <c r="D839" s="10">
        <v>44825</v>
      </c>
      <c r="E839" s="1">
        <v>6</v>
      </c>
      <c r="F839" s="1" t="s">
        <v>1033</v>
      </c>
      <c r="G839" s="1" t="s">
        <v>1038</v>
      </c>
      <c r="H839" s="1">
        <v>118</v>
      </c>
      <c r="I839" s="1" t="s">
        <v>1042</v>
      </c>
      <c r="J839" s="1">
        <f t="shared" si="26"/>
        <v>1</v>
      </c>
      <c r="K839" s="12">
        <f t="shared" si="27"/>
        <v>44837</v>
      </c>
    </row>
    <row r="840" spans="1:11" x14ac:dyDescent="0.3">
      <c r="A840" s="2">
        <v>390</v>
      </c>
      <c r="B840" s="1">
        <v>295</v>
      </c>
      <c r="C840" s="10">
        <v>44837</v>
      </c>
      <c r="D840" s="10">
        <v>44840</v>
      </c>
      <c r="E840" s="1">
        <v>3</v>
      </c>
      <c r="F840" s="1" t="s">
        <v>1032</v>
      </c>
      <c r="G840" s="1" t="s">
        <v>1039</v>
      </c>
      <c r="H840" s="1">
        <v>194</v>
      </c>
      <c r="I840" s="1" t="s">
        <v>1041</v>
      </c>
      <c r="J840" s="1">
        <f t="shared" si="26"/>
        <v>0</v>
      </c>
      <c r="K840" s="12" t="str">
        <f t="shared" si="27"/>
        <v/>
      </c>
    </row>
    <row r="841" spans="1:11" x14ac:dyDescent="0.3">
      <c r="A841" s="2">
        <v>2525</v>
      </c>
      <c r="B841" s="1">
        <v>295</v>
      </c>
      <c r="C841" s="10">
        <v>44944</v>
      </c>
      <c r="D841" s="10">
        <v>44947</v>
      </c>
      <c r="E841" s="1">
        <v>3</v>
      </c>
      <c r="F841" s="1" t="s">
        <v>1034</v>
      </c>
      <c r="G841" s="1" t="s">
        <v>1035</v>
      </c>
      <c r="H841" s="1">
        <v>47</v>
      </c>
      <c r="I841" s="1" t="s">
        <v>1044</v>
      </c>
      <c r="J841" s="1">
        <f t="shared" si="26"/>
        <v>0</v>
      </c>
      <c r="K841" s="12" t="str">
        <f t="shared" si="27"/>
        <v/>
      </c>
    </row>
    <row r="842" spans="1:11" x14ac:dyDescent="0.3">
      <c r="A842" s="2">
        <v>919</v>
      </c>
      <c r="B842" s="1">
        <v>295</v>
      </c>
      <c r="C842" s="10">
        <v>44982</v>
      </c>
      <c r="D842" s="10">
        <v>44989</v>
      </c>
      <c r="E842" s="1">
        <v>7</v>
      </c>
      <c r="F842" s="1" t="s">
        <v>1027</v>
      </c>
      <c r="G842" s="1" t="s">
        <v>1040</v>
      </c>
      <c r="H842" s="1">
        <v>71</v>
      </c>
      <c r="I842" s="1" t="s">
        <v>1042</v>
      </c>
      <c r="J842" s="1">
        <f t="shared" si="26"/>
        <v>0</v>
      </c>
      <c r="K842" s="12" t="str">
        <f t="shared" si="27"/>
        <v/>
      </c>
    </row>
    <row r="843" spans="1:11" x14ac:dyDescent="0.3">
      <c r="A843" s="2">
        <v>26</v>
      </c>
      <c r="B843" s="1">
        <v>295</v>
      </c>
      <c r="C843" s="10">
        <v>45525</v>
      </c>
      <c r="D843" s="10">
        <v>45529</v>
      </c>
      <c r="E843" s="1">
        <v>4</v>
      </c>
      <c r="F843" s="1" t="s">
        <v>1031</v>
      </c>
      <c r="G843" s="1" t="s">
        <v>1036</v>
      </c>
      <c r="H843" s="1">
        <v>11</v>
      </c>
      <c r="I843" s="1" t="s">
        <v>1044</v>
      </c>
      <c r="J843" s="1">
        <f t="shared" si="26"/>
        <v>0</v>
      </c>
      <c r="K843" s="12" t="str">
        <f t="shared" si="27"/>
        <v/>
      </c>
    </row>
    <row r="844" spans="1:11" x14ac:dyDescent="0.3">
      <c r="A844" s="2">
        <v>2434</v>
      </c>
      <c r="B844" s="1">
        <v>296</v>
      </c>
      <c r="C844" s="10">
        <v>44603</v>
      </c>
      <c r="D844" s="10">
        <v>44604</v>
      </c>
      <c r="E844" s="1">
        <v>1</v>
      </c>
      <c r="F844" s="1" t="s">
        <v>1032</v>
      </c>
      <c r="G844" s="1" t="s">
        <v>1039</v>
      </c>
      <c r="H844" s="1">
        <v>155</v>
      </c>
      <c r="I844" s="1" t="s">
        <v>1041</v>
      </c>
      <c r="J844" s="1">
        <f t="shared" si="26"/>
        <v>0</v>
      </c>
      <c r="K844" s="12" t="str">
        <f t="shared" si="27"/>
        <v/>
      </c>
    </row>
    <row r="845" spans="1:11" x14ac:dyDescent="0.3">
      <c r="A845" s="2">
        <v>2547</v>
      </c>
      <c r="B845" s="1">
        <v>296</v>
      </c>
      <c r="C845" s="10">
        <v>45022</v>
      </c>
      <c r="D845" s="10">
        <v>45029</v>
      </c>
      <c r="E845" s="1">
        <v>7</v>
      </c>
      <c r="F845" s="1" t="s">
        <v>1028</v>
      </c>
      <c r="G845" s="1" t="s">
        <v>1040</v>
      </c>
      <c r="H845" s="1">
        <v>137</v>
      </c>
      <c r="I845" s="1" t="s">
        <v>1041</v>
      </c>
      <c r="J845" s="1">
        <f t="shared" si="26"/>
        <v>0</v>
      </c>
      <c r="K845" s="12" t="str">
        <f t="shared" si="27"/>
        <v/>
      </c>
    </row>
    <row r="846" spans="1:11" x14ac:dyDescent="0.3">
      <c r="A846" s="2">
        <v>2294</v>
      </c>
      <c r="B846" s="1">
        <v>296</v>
      </c>
      <c r="C846" s="10">
        <v>45336</v>
      </c>
      <c r="D846" s="10">
        <v>45345</v>
      </c>
      <c r="E846" s="1">
        <v>9</v>
      </c>
      <c r="F846" s="1" t="s">
        <v>1034</v>
      </c>
      <c r="G846" s="1" t="s">
        <v>1035</v>
      </c>
      <c r="H846" s="1">
        <v>100</v>
      </c>
      <c r="I846" s="1" t="s">
        <v>1042</v>
      </c>
      <c r="J846" s="1">
        <f t="shared" si="26"/>
        <v>0</v>
      </c>
      <c r="K846" s="12" t="str">
        <f t="shared" si="27"/>
        <v/>
      </c>
    </row>
    <row r="847" spans="1:11" x14ac:dyDescent="0.3">
      <c r="A847" s="2">
        <v>2976</v>
      </c>
      <c r="B847" s="1">
        <v>296</v>
      </c>
      <c r="C847" s="10">
        <v>45395</v>
      </c>
      <c r="D847" s="10">
        <v>45402</v>
      </c>
      <c r="E847" s="1">
        <v>7</v>
      </c>
      <c r="F847" s="1" t="s">
        <v>1022</v>
      </c>
      <c r="G847" s="1" t="s">
        <v>1035</v>
      </c>
      <c r="H847" s="1">
        <v>64</v>
      </c>
      <c r="I847" s="1" t="s">
        <v>1042</v>
      </c>
      <c r="J847" s="1">
        <f t="shared" si="26"/>
        <v>0</v>
      </c>
      <c r="K847" s="12" t="str">
        <f t="shared" si="27"/>
        <v/>
      </c>
    </row>
    <row r="848" spans="1:11" x14ac:dyDescent="0.3">
      <c r="A848" s="2">
        <v>2506</v>
      </c>
      <c r="B848" s="1">
        <v>297</v>
      </c>
      <c r="C848" s="10">
        <v>45014</v>
      </c>
      <c r="D848" s="10">
        <v>45017</v>
      </c>
      <c r="E848" s="1">
        <v>3</v>
      </c>
      <c r="F848" s="1" t="s">
        <v>1034</v>
      </c>
      <c r="G848" s="1" t="s">
        <v>1035</v>
      </c>
      <c r="H848" s="1">
        <v>159</v>
      </c>
      <c r="I848" s="1" t="s">
        <v>1041</v>
      </c>
      <c r="J848" s="1">
        <f t="shared" si="26"/>
        <v>0</v>
      </c>
      <c r="K848" s="12" t="str">
        <f t="shared" si="27"/>
        <v/>
      </c>
    </row>
    <row r="849" spans="1:11" x14ac:dyDescent="0.3">
      <c r="A849" s="2">
        <v>1911</v>
      </c>
      <c r="B849" s="1">
        <v>297</v>
      </c>
      <c r="C849" s="10">
        <v>45332</v>
      </c>
      <c r="D849" s="10">
        <v>45339</v>
      </c>
      <c r="E849" s="1">
        <v>7</v>
      </c>
      <c r="F849" s="1" t="s">
        <v>1031</v>
      </c>
      <c r="G849" s="1" t="s">
        <v>1036</v>
      </c>
      <c r="H849" s="1">
        <v>44</v>
      </c>
      <c r="I849" s="1" t="s">
        <v>1044</v>
      </c>
      <c r="J849" s="1">
        <f t="shared" si="26"/>
        <v>0</v>
      </c>
      <c r="K849" s="12" t="str">
        <f t="shared" si="27"/>
        <v/>
      </c>
    </row>
    <row r="850" spans="1:11" x14ac:dyDescent="0.3">
      <c r="A850" s="2">
        <v>2888</v>
      </c>
      <c r="B850" s="1">
        <v>298</v>
      </c>
      <c r="C850" s="10">
        <v>44742</v>
      </c>
      <c r="D850" s="10">
        <v>44749</v>
      </c>
      <c r="E850" s="1">
        <v>7</v>
      </c>
      <c r="F850" s="1" t="s">
        <v>1030</v>
      </c>
      <c r="G850" s="1" t="s">
        <v>1038</v>
      </c>
      <c r="H850" s="1">
        <v>185</v>
      </c>
      <c r="I850" s="1" t="s">
        <v>1043</v>
      </c>
      <c r="J850" s="1">
        <f t="shared" si="26"/>
        <v>0</v>
      </c>
      <c r="K850" s="12" t="str">
        <f t="shared" si="27"/>
        <v/>
      </c>
    </row>
    <row r="851" spans="1:11" x14ac:dyDescent="0.3">
      <c r="A851" s="2">
        <v>1448</v>
      </c>
      <c r="B851" s="1">
        <v>298</v>
      </c>
      <c r="C851" s="10">
        <v>45231</v>
      </c>
      <c r="D851" s="10">
        <v>45235</v>
      </c>
      <c r="E851" s="1">
        <v>4</v>
      </c>
      <c r="F851" s="1" t="s">
        <v>1024</v>
      </c>
      <c r="G851" s="1" t="s">
        <v>1037</v>
      </c>
      <c r="H851" s="1">
        <v>82</v>
      </c>
      <c r="I851" s="1" t="s">
        <v>1041</v>
      </c>
      <c r="J851" s="1">
        <f t="shared" si="26"/>
        <v>0</v>
      </c>
      <c r="K851" s="12" t="str">
        <f t="shared" si="27"/>
        <v/>
      </c>
    </row>
    <row r="852" spans="1:11" x14ac:dyDescent="0.3">
      <c r="A852" s="2">
        <v>2932</v>
      </c>
      <c r="B852" s="1">
        <v>298</v>
      </c>
      <c r="C852" s="10">
        <v>45282</v>
      </c>
      <c r="D852" s="10">
        <v>45285</v>
      </c>
      <c r="E852" s="1">
        <v>3</v>
      </c>
      <c r="F852" s="1" t="s">
        <v>1029</v>
      </c>
      <c r="G852" s="1" t="s">
        <v>1037</v>
      </c>
      <c r="H852" s="1">
        <v>67</v>
      </c>
      <c r="I852" s="1" t="s">
        <v>1043</v>
      </c>
      <c r="J852" s="1">
        <f t="shared" si="26"/>
        <v>0</v>
      </c>
      <c r="K852" s="12" t="str">
        <f t="shared" si="27"/>
        <v/>
      </c>
    </row>
    <row r="853" spans="1:11" x14ac:dyDescent="0.3">
      <c r="A853" s="2">
        <v>2920</v>
      </c>
      <c r="B853" s="1">
        <v>298</v>
      </c>
      <c r="C853" s="10">
        <v>45404</v>
      </c>
      <c r="D853" s="10">
        <v>45405</v>
      </c>
      <c r="E853" s="1">
        <v>1</v>
      </c>
      <c r="F853" s="1" t="s">
        <v>1032</v>
      </c>
      <c r="G853" s="1" t="s">
        <v>1039</v>
      </c>
      <c r="H853" s="1">
        <v>56</v>
      </c>
      <c r="I853" s="1" t="s">
        <v>1041</v>
      </c>
      <c r="J853" s="1">
        <f t="shared" si="26"/>
        <v>0</v>
      </c>
      <c r="K853" s="12" t="str">
        <f t="shared" si="27"/>
        <v/>
      </c>
    </row>
    <row r="854" spans="1:11" x14ac:dyDescent="0.3">
      <c r="A854" s="2">
        <v>1891</v>
      </c>
      <c r="B854" s="1">
        <v>298</v>
      </c>
      <c r="C854" s="10">
        <v>45511</v>
      </c>
      <c r="D854" s="10">
        <v>45519</v>
      </c>
      <c r="E854" s="1">
        <v>8</v>
      </c>
      <c r="F854" s="1" t="s">
        <v>1034</v>
      </c>
      <c r="G854" s="1" t="s">
        <v>1035</v>
      </c>
      <c r="H854" s="1">
        <v>129</v>
      </c>
      <c r="I854" s="1" t="s">
        <v>1041</v>
      </c>
      <c r="J854" s="1">
        <f t="shared" si="26"/>
        <v>0</v>
      </c>
      <c r="K854" s="12" t="str">
        <f t="shared" si="27"/>
        <v/>
      </c>
    </row>
    <row r="855" spans="1:11" x14ac:dyDescent="0.3">
      <c r="A855" s="2">
        <v>2839</v>
      </c>
      <c r="B855" s="1">
        <v>298</v>
      </c>
      <c r="C855" s="10">
        <v>45576</v>
      </c>
      <c r="D855" s="10">
        <v>45583</v>
      </c>
      <c r="E855" s="1">
        <v>7</v>
      </c>
      <c r="F855" s="1" t="s">
        <v>1022</v>
      </c>
      <c r="G855" s="1" t="s">
        <v>1035</v>
      </c>
      <c r="H855" s="1">
        <v>23</v>
      </c>
      <c r="I855" s="1" t="s">
        <v>1042</v>
      </c>
      <c r="J855" s="1">
        <f t="shared" si="26"/>
        <v>0</v>
      </c>
      <c r="K855" s="12" t="str">
        <f t="shared" si="27"/>
        <v/>
      </c>
    </row>
    <row r="856" spans="1:11" x14ac:dyDescent="0.3">
      <c r="A856" s="2">
        <v>206</v>
      </c>
      <c r="B856" s="1">
        <v>299</v>
      </c>
      <c r="C856" s="10">
        <v>44841</v>
      </c>
      <c r="D856" s="10">
        <v>44846</v>
      </c>
      <c r="E856" s="1">
        <v>5</v>
      </c>
      <c r="F856" s="1" t="s">
        <v>1023</v>
      </c>
      <c r="G856" s="1" t="s">
        <v>1036</v>
      </c>
      <c r="H856" s="1">
        <v>164</v>
      </c>
      <c r="I856" s="1" t="s">
        <v>1042</v>
      </c>
      <c r="J856" s="1">
        <f t="shared" si="26"/>
        <v>0</v>
      </c>
      <c r="K856" s="12" t="str">
        <f t="shared" si="27"/>
        <v/>
      </c>
    </row>
    <row r="857" spans="1:11" x14ac:dyDescent="0.3">
      <c r="A857" s="2">
        <v>367</v>
      </c>
      <c r="B857" s="1">
        <v>299</v>
      </c>
      <c r="C857" s="10">
        <v>45248</v>
      </c>
      <c r="D857" s="10">
        <v>45255</v>
      </c>
      <c r="E857" s="1">
        <v>7</v>
      </c>
      <c r="F857" s="1" t="s">
        <v>1027</v>
      </c>
      <c r="G857" s="1" t="s">
        <v>1040</v>
      </c>
      <c r="H857" s="1">
        <v>14</v>
      </c>
      <c r="I857" s="1" t="s">
        <v>1042</v>
      </c>
      <c r="J857" s="1">
        <f t="shared" si="26"/>
        <v>0</v>
      </c>
      <c r="K857" s="12" t="str">
        <f t="shared" si="27"/>
        <v/>
      </c>
    </row>
    <row r="858" spans="1:11" x14ac:dyDescent="0.3">
      <c r="A858" s="2">
        <v>1397</v>
      </c>
      <c r="B858" s="1">
        <v>299</v>
      </c>
      <c r="C858" s="10">
        <v>45341</v>
      </c>
      <c r="D858" s="10">
        <v>45343</v>
      </c>
      <c r="E858" s="1">
        <v>2</v>
      </c>
      <c r="F858" s="1" t="s">
        <v>1029</v>
      </c>
      <c r="G858" s="1" t="s">
        <v>1037</v>
      </c>
      <c r="H858" s="1">
        <v>118</v>
      </c>
      <c r="I858" s="1" t="s">
        <v>1041</v>
      </c>
      <c r="J858" s="1">
        <f t="shared" si="26"/>
        <v>0</v>
      </c>
      <c r="K858" s="12" t="str">
        <f t="shared" si="27"/>
        <v/>
      </c>
    </row>
    <row r="859" spans="1:11" x14ac:dyDescent="0.3">
      <c r="A859" s="2">
        <v>1006</v>
      </c>
      <c r="B859" s="1">
        <v>300</v>
      </c>
      <c r="C859" s="10">
        <v>44802</v>
      </c>
      <c r="D859" s="10">
        <v>44805</v>
      </c>
      <c r="E859" s="1">
        <v>3</v>
      </c>
      <c r="F859" s="1" t="s">
        <v>1032</v>
      </c>
      <c r="G859" s="1" t="s">
        <v>1039</v>
      </c>
      <c r="H859" s="1">
        <v>134</v>
      </c>
      <c r="I859" s="1" t="s">
        <v>1042</v>
      </c>
      <c r="J859" s="1">
        <f t="shared" si="26"/>
        <v>0</v>
      </c>
      <c r="K859" s="12" t="str">
        <f t="shared" si="27"/>
        <v/>
      </c>
    </row>
    <row r="860" spans="1:11" x14ac:dyDescent="0.3">
      <c r="A860" s="2">
        <v>2340</v>
      </c>
      <c r="B860" s="1">
        <v>300</v>
      </c>
      <c r="C860" s="10">
        <v>45290</v>
      </c>
      <c r="D860" s="10">
        <v>45294</v>
      </c>
      <c r="E860" s="1">
        <v>4</v>
      </c>
      <c r="F860" s="1" t="s">
        <v>1034</v>
      </c>
      <c r="G860" s="1" t="s">
        <v>1035</v>
      </c>
      <c r="H860" s="1">
        <v>73</v>
      </c>
      <c r="I860" s="1" t="s">
        <v>1043</v>
      </c>
      <c r="J860" s="1">
        <f t="shared" si="26"/>
        <v>0</v>
      </c>
      <c r="K860" s="12" t="str">
        <f t="shared" si="27"/>
        <v/>
      </c>
    </row>
    <row r="861" spans="1:11" x14ac:dyDescent="0.3">
      <c r="A861" s="2">
        <v>536</v>
      </c>
      <c r="B861" s="1">
        <v>301</v>
      </c>
      <c r="C861" s="10">
        <v>44795</v>
      </c>
      <c r="D861" s="10">
        <v>44800</v>
      </c>
      <c r="E861" s="1">
        <v>5</v>
      </c>
      <c r="F861" s="1" t="s">
        <v>1029</v>
      </c>
      <c r="G861" s="1" t="s">
        <v>1037</v>
      </c>
      <c r="H861" s="1">
        <v>26</v>
      </c>
      <c r="I861" s="1" t="s">
        <v>1044</v>
      </c>
      <c r="J861" s="1">
        <f t="shared" si="26"/>
        <v>1</v>
      </c>
      <c r="K861" s="12">
        <f t="shared" si="27"/>
        <v>44829</v>
      </c>
    </row>
    <row r="862" spans="1:11" x14ac:dyDescent="0.3">
      <c r="A862" s="2">
        <v>927</v>
      </c>
      <c r="B862" s="1">
        <v>301</v>
      </c>
      <c r="C862" s="10">
        <v>44829</v>
      </c>
      <c r="D862" s="10">
        <v>44831</v>
      </c>
      <c r="E862" s="1">
        <v>2</v>
      </c>
      <c r="F862" s="1" t="s">
        <v>1032</v>
      </c>
      <c r="G862" s="1" t="s">
        <v>1039</v>
      </c>
      <c r="H862" s="1">
        <v>191</v>
      </c>
      <c r="I862" s="1" t="s">
        <v>1044</v>
      </c>
      <c r="J862" s="1">
        <f t="shared" si="26"/>
        <v>0</v>
      </c>
      <c r="K862" s="12" t="str">
        <f t="shared" si="27"/>
        <v/>
      </c>
    </row>
    <row r="863" spans="1:11" x14ac:dyDescent="0.3">
      <c r="A863" s="2">
        <v>200</v>
      </c>
      <c r="B863" s="1">
        <v>301</v>
      </c>
      <c r="C863" s="10">
        <v>45102</v>
      </c>
      <c r="D863" s="10">
        <v>45104</v>
      </c>
      <c r="E863" s="1">
        <v>2</v>
      </c>
      <c r="F863" s="1" t="s">
        <v>1024</v>
      </c>
      <c r="G863" s="1" t="s">
        <v>1037</v>
      </c>
      <c r="H863" s="1">
        <v>194</v>
      </c>
      <c r="I863" s="1" t="s">
        <v>1042</v>
      </c>
      <c r="J863" s="1">
        <f t="shared" si="26"/>
        <v>0</v>
      </c>
      <c r="K863" s="12" t="str">
        <f t="shared" si="27"/>
        <v/>
      </c>
    </row>
    <row r="864" spans="1:11" x14ac:dyDescent="0.3">
      <c r="A864" s="2">
        <v>2828</v>
      </c>
      <c r="B864" s="1">
        <v>301</v>
      </c>
      <c r="C864" s="10">
        <v>45140</v>
      </c>
      <c r="D864" s="10">
        <v>45150</v>
      </c>
      <c r="E864" s="1">
        <v>10</v>
      </c>
      <c r="F864" s="1" t="s">
        <v>1027</v>
      </c>
      <c r="G864" s="1" t="s">
        <v>1040</v>
      </c>
      <c r="H864" s="1">
        <v>141</v>
      </c>
      <c r="I864" s="1" t="s">
        <v>1041</v>
      </c>
      <c r="J864" s="1">
        <f t="shared" si="26"/>
        <v>0</v>
      </c>
      <c r="K864" s="12" t="str">
        <f t="shared" si="27"/>
        <v/>
      </c>
    </row>
    <row r="865" spans="1:11" x14ac:dyDescent="0.3">
      <c r="A865" s="2">
        <v>1871</v>
      </c>
      <c r="B865" s="1">
        <v>302</v>
      </c>
      <c r="C865" s="10">
        <v>44592</v>
      </c>
      <c r="D865" s="10">
        <v>44609</v>
      </c>
      <c r="E865" s="1">
        <v>17</v>
      </c>
      <c r="F865" s="1" t="s">
        <v>1028</v>
      </c>
      <c r="G865" s="1" t="s">
        <v>1040</v>
      </c>
      <c r="H865" s="1">
        <v>91</v>
      </c>
      <c r="I865" s="1" t="s">
        <v>1041</v>
      </c>
      <c r="J865" s="1">
        <f t="shared" si="26"/>
        <v>1</v>
      </c>
      <c r="K865" s="12">
        <f t="shared" si="27"/>
        <v>44636</v>
      </c>
    </row>
    <row r="866" spans="1:11" x14ac:dyDescent="0.3">
      <c r="A866" s="2">
        <v>1336</v>
      </c>
      <c r="B866" s="1">
        <v>302</v>
      </c>
      <c r="C866" s="10">
        <v>44636</v>
      </c>
      <c r="D866" s="10">
        <v>44640</v>
      </c>
      <c r="E866" s="1">
        <v>4</v>
      </c>
      <c r="F866" s="1" t="s">
        <v>1029</v>
      </c>
      <c r="G866" s="1" t="s">
        <v>1037</v>
      </c>
      <c r="H866" s="1">
        <v>145</v>
      </c>
      <c r="I866" s="1" t="s">
        <v>1042</v>
      </c>
      <c r="J866" s="1">
        <f t="shared" si="26"/>
        <v>0</v>
      </c>
      <c r="K866" s="12" t="str">
        <f t="shared" si="27"/>
        <v/>
      </c>
    </row>
    <row r="867" spans="1:11" x14ac:dyDescent="0.3">
      <c r="A867" s="2">
        <v>2111</v>
      </c>
      <c r="B867" s="1">
        <v>302</v>
      </c>
      <c r="C867" s="10">
        <v>44844</v>
      </c>
      <c r="D867" s="10">
        <v>44847</v>
      </c>
      <c r="E867" s="1">
        <v>3</v>
      </c>
      <c r="F867" s="1" t="s">
        <v>1033</v>
      </c>
      <c r="G867" s="1" t="s">
        <v>1038</v>
      </c>
      <c r="H867" s="1">
        <v>177</v>
      </c>
      <c r="I867" s="1" t="s">
        <v>1043</v>
      </c>
      <c r="J867" s="1">
        <f t="shared" si="26"/>
        <v>0</v>
      </c>
      <c r="K867" s="12" t="str">
        <f t="shared" si="27"/>
        <v/>
      </c>
    </row>
    <row r="868" spans="1:11" x14ac:dyDescent="0.3">
      <c r="A868" s="2">
        <v>2767</v>
      </c>
      <c r="B868" s="1">
        <v>302</v>
      </c>
      <c r="C868" s="10">
        <v>45512</v>
      </c>
      <c r="D868" s="10">
        <v>45513</v>
      </c>
      <c r="E868" s="1">
        <v>1</v>
      </c>
      <c r="F868" s="1" t="s">
        <v>1032</v>
      </c>
      <c r="G868" s="1" t="s">
        <v>1039</v>
      </c>
      <c r="H868" s="1">
        <v>128</v>
      </c>
      <c r="I868" s="1" t="s">
        <v>1044</v>
      </c>
      <c r="J868" s="1">
        <f t="shared" si="26"/>
        <v>0</v>
      </c>
      <c r="K868" s="12" t="str">
        <f t="shared" si="27"/>
        <v/>
      </c>
    </row>
    <row r="869" spans="1:11" x14ac:dyDescent="0.3">
      <c r="A869" s="2">
        <v>1175</v>
      </c>
      <c r="B869" s="1">
        <v>303</v>
      </c>
      <c r="C869" s="10">
        <v>44981</v>
      </c>
      <c r="D869" s="10">
        <v>44991</v>
      </c>
      <c r="E869" s="1">
        <v>10</v>
      </c>
      <c r="F869" s="1" t="s">
        <v>1022</v>
      </c>
      <c r="G869" s="1" t="s">
        <v>1035</v>
      </c>
      <c r="H869" s="1">
        <v>170</v>
      </c>
      <c r="I869" s="1" t="s">
        <v>1041</v>
      </c>
      <c r="J869" s="1">
        <f t="shared" si="26"/>
        <v>0</v>
      </c>
      <c r="K869" s="12" t="str">
        <f t="shared" si="27"/>
        <v/>
      </c>
    </row>
    <row r="870" spans="1:11" x14ac:dyDescent="0.3">
      <c r="A870" s="2">
        <v>2694</v>
      </c>
      <c r="B870" s="1">
        <v>304</v>
      </c>
      <c r="C870" s="10">
        <v>45107</v>
      </c>
      <c r="D870" s="10">
        <v>45109</v>
      </c>
      <c r="E870" s="1">
        <v>2</v>
      </c>
      <c r="F870" s="1" t="s">
        <v>1029</v>
      </c>
      <c r="G870" s="1" t="s">
        <v>1037</v>
      </c>
      <c r="H870" s="1">
        <v>110</v>
      </c>
      <c r="I870" s="1" t="s">
        <v>1044</v>
      </c>
      <c r="J870" s="1">
        <f t="shared" si="26"/>
        <v>0</v>
      </c>
      <c r="K870" s="12" t="str">
        <f t="shared" si="27"/>
        <v/>
      </c>
    </row>
    <row r="871" spans="1:11" x14ac:dyDescent="0.3">
      <c r="A871" s="2">
        <v>400</v>
      </c>
      <c r="B871" s="1">
        <v>305</v>
      </c>
      <c r="C871" s="10">
        <v>44901</v>
      </c>
      <c r="D871" s="10">
        <v>44902</v>
      </c>
      <c r="E871" s="1">
        <v>1</v>
      </c>
      <c r="F871" s="1" t="s">
        <v>1022</v>
      </c>
      <c r="G871" s="1" t="s">
        <v>1035</v>
      </c>
      <c r="H871" s="1">
        <v>64</v>
      </c>
      <c r="I871" s="1" t="s">
        <v>1041</v>
      </c>
      <c r="J871" s="1">
        <f t="shared" si="26"/>
        <v>0</v>
      </c>
      <c r="K871" s="12" t="str">
        <f t="shared" si="27"/>
        <v/>
      </c>
    </row>
    <row r="872" spans="1:11" x14ac:dyDescent="0.3">
      <c r="A872" s="2">
        <v>2889</v>
      </c>
      <c r="B872" s="1">
        <v>305</v>
      </c>
      <c r="C872" s="10">
        <v>45137</v>
      </c>
      <c r="D872" s="10">
        <v>45139</v>
      </c>
      <c r="E872" s="1">
        <v>2</v>
      </c>
      <c r="F872" s="1" t="s">
        <v>1032</v>
      </c>
      <c r="G872" s="1" t="s">
        <v>1039</v>
      </c>
      <c r="H872" s="1">
        <v>26</v>
      </c>
      <c r="I872" s="1" t="s">
        <v>1041</v>
      </c>
      <c r="J872" s="1">
        <f t="shared" si="26"/>
        <v>0</v>
      </c>
      <c r="K872" s="12" t="str">
        <f t="shared" si="27"/>
        <v/>
      </c>
    </row>
    <row r="873" spans="1:11" x14ac:dyDescent="0.3">
      <c r="A873" s="2">
        <v>2435</v>
      </c>
      <c r="B873" s="1">
        <v>306</v>
      </c>
      <c r="C873" s="10">
        <v>44701</v>
      </c>
      <c r="D873" s="10">
        <v>44703</v>
      </c>
      <c r="E873" s="1">
        <v>2</v>
      </c>
      <c r="F873" s="1" t="s">
        <v>1034</v>
      </c>
      <c r="G873" s="1" t="s">
        <v>1035</v>
      </c>
      <c r="H873" s="1">
        <v>196</v>
      </c>
      <c r="I873" s="1" t="s">
        <v>1043</v>
      </c>
      <c r="J873" s="1">
        <f t="shared" si="26"/>
        <v>0</v>
      </c>
      <c r="K873" s="12" t="str">
        <f t="shared" si="27"/>
        <v/>
      </c>
    </row>
    <row r="874" spans="1:11" x14ac:dyDescent="0.3">
      <c r="A874" s="2">
        <v>1372</v>
      </c>
      <c r="B874" s="1">
        <v>306</v>
      </c>
      <c r="C874" s="10">
        <v>44781</v>
      </c>
      <c r="D874" s="10">
        <v>44785</v>
      </c>
      <c r="E874" s="1">
        <v>4</v>
      </c>
      <c r="F874" s="1" t="s">
        <v>1033</v>
      </c>
      <c r="G874" s="1" t="s">
        <v>1038</v>
      </c>
      <c r="H874" s="1">
        <v>90</v>
      </c>
      <c r="I874" s="1" t="s">
        <v>1041</v>
      </c>
      <c r="J874" s="1">
        <f t="shared" si="26"/>
        <v>0</v>
      </c>
      <c r="K874" s="12" t="str">
        <f t="shared" si="27"/>
        <v/>
      </c>
    </row>
    <row r="875" spans="1:11" x14ac:dyDescent="0.3">
      <c r="A875" s="2">
        <v>615</v>
      </c>
      <c r="B875" s="1">
        <v>306</v>
      </c>
      <c r="C875" s="10">
        <v>45422</v>
      </c>
      <c r="D875" s="10">
        <v>45425</v>
      </c>
      <c r="E875" s="1">
        <v>3</v>
      </c>
      <c r="F875" s="1" t="s">
        <v>1025</v>
      </c>
      <c r="G875" s="1" t="s">
        <v>1038</v>
      </c>
      <c r="H875" s="1">
        <v>89</v>
      </c>
      <c r="I875" s="1" t="s">
        <v>1041</v>
      </c>
      <c r="J875" s="1">
        <f t="shared" si="26"/>
        <v>0</v>
      </c>
      <c r="K875" s="12" t="str">
        <f t="shared" si="27"/>
        <v/>
      </c>
    </row>
    <row r="876" spans="1:11" x14ac:dyDescent="0.3">
      <c r="A876" s="2">
        <v>756</v>
      </c>
      <c r="B876" s="1">
        <v>306</v>
      </c>
      <c r="C876" s="10">
        <v>45508</v>
      </c>
      <c r="D876" s="10">
        <v>45514</v>
      </c>
      <c r="E876" s="1">
        <v>6</v>
      </c>
      <c r="F876" s="1" t="s">
        <v>1025</v>
      </c>
      <c r="G876" s="1" t="s">
        <v>1038</v>
      </c>
      <c r="H876" s="1">
        <v>198</v>
      </c>
      <c r="I876" s="1" t="s">
        <v>1041</v>
      </c>
      <c r="J876" s="1">
        <f t="shared" si="26"/>
        <v>0</v>
      </c>
      <c r="K876" s="12" t="str">
        <f t="shared" si="27"/>
        <v/>
      </c>
    </row>
    <row r="877" spans="1:11" x14ac:dyDescent="0.3">
      <c r="A877" s="2">
        <v>2013</v>
      </c>
      <c r="B877" s="1">
        <v>307</v>
      </c>
      <c r="C877" s="10">
        <v>44614</v>
      </c>
      <c r="D877" s="10">
        <v>44619</v>
      </c>
      <c r="E877" s="1">
        <v>5</v>
      </c>
      <c r="F877" s="1" t="s">
        <v>1031</v>
      </c>
      <c r="G877" s="1" t="s">
        <v>1036</v>
      </c>
      <c r="H877" s="1">
        <v>195</v>
      </c>
      <c r="I877" s="1" t="s">
        <v>1041</v>
      </c>
      <c r="J877" s="1">
        <f t="shared" si="26"/>
        <v>0</v>
      </c>
      <c r="K877" s="12" t="str">
        <f t="shared" si="27"/>
        <v/>
      </c>
    </row>
    <row r="878" spans="1:11" x14ac:dyDescent="0.3">
      <c r="A878" s="2">
        <v>1162</v>
      </c>
      <c r="B878" s="1">
        <v>307</v>
      </c>
      <c r="C878" s="10">
        <v>44679</v>
      </c>
      <c r="D878" s="10">
        <v>44680</v>
      </c>
      <c r="E878" s="1">
        <v>1</v>
      </c>
      <c r="F878" s="1" t="s">
        <v>1026</v>
      </c>
      <c r="G878" s="1" t="s">
        <v>1039</v>
      </c>
      <c r="H878" s="1">
        <v>122</v>
      </c>
      <c r="I878" s="1" t="s">
        <v>1044</v>
      </c>
      <c r="J878" s="1">
        <f t="shared" si="26"/>
        <v>1</v>
      </c>
      <c r="K878" s="12">
        <f t="shared" si="27"/>
        <v>44700</v>
      </c>
    </row>
    <row r="879" spans="1:11" x14ac:dyDescent="0.3">
      <c r="A879" s="2">
        <v>733</v>
      </c>
      <c r="B879" s="1">
        <v>307</v>
      </c>
      <c r="C879" s="10">
        <v>44700</v>
      </c>
      <c r="D879" s="10">
        <v>44717</v>
      </c>
      <c r="E879" s="1">
        <v>17</v>
      </c>
      <c r="F879" s="1" t="s">
        <v>1027</v>
      </c>
      <c r="G879" s="1" t="s">
        <v>1040</v>
      </c>
      <c r="H879" s="1">
        <v>140</v>
      </c>
      <c r="I879" s="1" t="s">
        <v>1043</v>
      </c>
      <c r="J879" s="1">
        <f t="shared" si="26"/>
        <v>0</v>
      </c>
      <c r="K879" s="12" t="str">
        <f t="shared" si="27"/>
        <v/>
      </c>
    </row>
    <row r="880" spans="1:11" x14ac:dyDescent="0.3">
      <c r="A880" s="2">
        <v>2019</v>
      </c>
      <c r="B880" s="1">
        <v>307</v>
      </c>
      <c r="C880" s="10">
        <v>44803</v>
      </c>
      <c r="D880" s="10">
        <v>44810</v>
      </c>
      <c r="E880" s="1">
        <v>7</v>
      </c>
      <c r="F880" s="1" t="s">
        <v>1030</v>
      </c>
      <c r="G880" s="1" t="s">
        <v>1038</v>
      </c>
      <c r="H880" s="1">
        <v>29</v>
      </c>
      <c r="I880" s="1" t="s">
        <v>1042</v>
      </c>
      <c r="J880" s="1">
        <f t="shared" si="26"/>
        <v>0</v>
      </c>
      <c r="K880" s="12" t="str">
        <f t="shared" si="27"/>
        <v/>
      </c>
    </row>
    <row r="881" spans="1:11" x14ac:dyDescent="0.3">
      <c r="A881" s="2">
        <v>1541</v>
      </c>
      <c r="B881" s="1">
        <v>307</v>
      </c>
      <c r="C881" s="10">
        <v>45102</v>
      </c>
      <c r="D881" s="10">
        <v>45104</v>
      </c>
      <c r="E881" s="1">
        <v>2</v>
      </c>
      <c r="F881" s="1" t="s">
        <v>1022</v>
      </c>
      <c r="G881" s="1" t="s">
        <v>1035</v>
      </c>
      <c r="H881" s="1">
        <v>10</v>
      </c>
      <c r="I881" s="1" t="s">
        <v>1044</v>
      </c>
      <c r="J881" s="1">
        <f t="shared" si="26"/>
        <v>0</v>
      </c>
      <c r="K881" s="12" t="str">
        <f t="shared" si="27"/>
        <v/>
      </c>
    </row>
    <row r="882" spans="1:11" x14ac:dyDescent="0.3">
      <c r="A882" s="2">
        <v>17</v>
      </c>
      <c r="B882" s="1">
        <v>307</v>
      </c>
      <c r="C882" s="10">
        <v>45551</v>
      </c>
      <c r="D882" s="10">
        <v>45556</v>
      </c>
      <c r="E882" s="1">
        <v>5</v>
      </c>
      <c r="F882" s="1" t="s">
        <v>1027</v>
      </c>
      <c r="G882" s="1" t="s">
        <v>1040</v>
      </c>
      <c r="H882" s="1">
        <v>98</v>
      </c>
      <c r="I882" s="1" t="s">
        <v>1044</v>
      </c>
      <c r="J882" s="1">
        <f t="shared" si="26"/>
        <v>1</v>
      </c>
      <c r="K882" s="12">
        <f t="shared" si="27"/>
        <v>45576</v>
      </c>
    </row>
    <row r="883" spans="1:11" x14ac:dyDescent="0.3">
      <c r="A883" s="2">
        <v>573</v>
      </c>
      <c r="B883" s="1">
        <v>307</v>
      </c>
      <c r="C883" s="10">
        <v>45576</v>
      </c>
      <c r="D883" s="10">
        <v>45582</v>
      </c>
      <c r="E883" s="1">
        <v>6</v>
      </c>
      <c r="F883" s="1" t="s">
        <v>1031</v>
      </c>
      <c r="G883" s="1" t="s">
        <v>1036</v>
      </c>
      <c r="H883" s="1">
        <v>17</v>
      </c>
      <c r="I883" s="1" t="s">
        <v>1044</v>
      </c>
      <c r="J883" s="1">
        <f t="shared" si="26"/>
        <v>0</v>
      </c>
      <c r="K883" s="12" t="str">
        <f t="shared" si="27"/>
        <v/>
      </c>
    </row>
    <row r="884" spans="1:11" x14ac:dyDescent="0.3">
      <c r="A884" s="2">
        <v>1779</v>
      </c>
      <c r="B884" s="1">
        <v>308</v>
      </c>
      <c r="C884" s="10">
        <v>45196</v>
      </c>
      <c r="D884" s="10">
        <v>45213</v>
      </c>
      <c r="E884" s="1">
        <v>17</v>
      </c>
      <c r="F884" s="1" t="s">
        <v>1028</v>
      </c>
      <c r="G884" s="1" t="s">
        <v>1040</v>
      </c>
      <c r="H884" s="1">
        <v>27</v>
      </c>
      <c r="I884" s="1" t="s">
        <v>1042</v>
      </c>
      <c r="J884" s="1">
        <f t="shared" si="26"/>
        <v>0</v>
      </c>
      <c r="K884" s="12" t="str">
        <f t="shared" si="27"/>
        <v/>
      </c>
    </row>
    <row r="885" spans="1:11" x14ac:dyDescent="0.3">
      <c r="A885" s="2">
        <v>152</v>
      </c>
      <c r="B885" s="1">
        <v>308</v>
      </c>
      <c r="C885" s="10">
        <v>45470</v>
      </c>
      <c r="D885" s="10">
        <v>45478</v>
      </c>
      <c r="E885" s="1">
        <v>8</v>
      </c>
      <c r="F885" s="1" t="s">
        <v>1023</v>
      </c>
      <c r="G885" s="1" t="s">
        <v>1036</v>
      </c>
      <c r="H885" s="1">
        <v>53</v>
      </c>
      <c r="I885" s="1" t="s">
        <v>1041</v>
      </c>
      <c r="J885" s="1">
        <f t="shared" si="26"/>
        <v>0</v>
      </c>
      <c r="K885" s="12" t="str">
        <f t="shared" si="27"/>
        <v/>
      </c>
    </row>
    <row r="886" spans="1:11" x14ac:dyDescent="0.3">
      <c r="A886" s="2">
        <v>1258</v>
      </c>
      <c r="B886" s="1">
        <v>309</v>
      </c>
      <c r="C886" s="10">
        <v>45102</v>
      </c>
      <c r="D886" s="10">
        <v>45108</v>
      </c>
      <c r="E886" s="1">
        <v>6</v>
      </c>
      <c r="F886" s="1" t="s">
        <v>1025</v>
      </c>
      <c r="G886" s="1" t="s">
        <v>1038</v>
      </c>
      <c r="H886" s="1">
        <v>84</v>
      </c>
      <c r="I886" s="1" t="s">
        <v>1042</v>
      </c>
      <c r="J886" s="1">
        <f t="shared" si="26"/>
        <v>0</v>
      </c>
      <c r="K886" s="12" t="str">
        <f t="shared" si="27"/>
        <v/>
      </c>
    </row>
    <row r="887" spans="1:11" x14ac:dyDescent="0.3">
      <c r="A887" s="2">
        <v>1340</v>
      </c>
      <c r="B887" s="1">
        <v>309</v>
      </c>
      <c r="C887" s="10">
        <v>45433</v>
      </c>
      <c r="D887" s="10">
        <v>45436</v>
      </c>
      <c r="E887" s="1">
        <v>3</v>
      </c>
      <c r="F887" s="1" t="s">
        <v>1026</v>
      </c>
      <c r="G887" s="1" t="s">
        <v>1039</v>
      </c>
      <c r="H887" s="1">
        <v>151</v>
      </c>
      <c r="I887" s="1" t="s">
        <v>1044</v>
      </c>
      <c r="J887" s="1">
        <f t="shared" si="26"/>
        <v>0</v>
      </c>
      <c r="K887" s="12" t="str">
        <f t="shared" si="27"/>
        <v/>
      </c>
    </row>
    <row r="888" spans="1:11" x14ac:dyDescent="0.3">
      <c r="A888" s="2">
        <v>2287</v>
      </c>
      <c r="B888" s="1">
        <v>310</v>
      </c>
      <c r="C888" s="10">
        <v>44704</v>
      </c>
      <c r="D888" s="10">
        <v>44713</v>
      </c>
      <c r="E888" s="1">
        <v>9</v>
      </c>
      <c r="F888" s="1" t="s">
        <v>1027</v>
      </c>
      <c r="G888" s="1" t="s">
        <v>1040</v>
      </c>
      <c r="H888" s="1">
        <v>106</v>
      </c>
      <c r="I888" s="1" t="s">
        <v>1041</v>
      </c>
      <c r="J888" s="1">
        <f t="shared" si="26"/>
        <v>0</v>
      </c>
      <c r="K888" s="12" t="str">
        <f t="shared" si="27"/>
        <v/>
      </c>
    </row>
    <row r="889" spans="1:11" x14ac:dyDescent="0.3">
      <c r="A889" s="2">
        <v>847</v>
      </c>
      <c r="B889" s="1">
        <v>310</v>
      </c>
      <c r="C889" s="10">
        <v>45057</v>
      </c>
      <c r="D889" s="10">
        <v>45063</v>
      </c>
      <c r="E889" s="1">
        <v>6</v>
      </c>
      <c r="F889" s="1" t="s">
        <v>1025</v>
      </c>
      <c r="G889" s="1" t="s">
        <v>1038</v>
      </c>
      <c r="H889" s="1">
        <v>43</v>
      </c>
      <c r="I889" s="1" t="s">
        <v>1043</v>
      </c>
      <c r="J889" s="1">
        <f t="shared" si="26"/>
        <v>0</v>
      </c>
      <c r="K889" s="12" t="str">
        <f t="shared" si="27"/>
        <v/>
      </c>
    </row>
    <row r="890" spans="1:11" x14ac:dyDescent="0.3">
      <c r="A890" s="2">
        <v>2133</v>
      </c>
      <c r="B890" s="1">
        <v>310</v>
      </c>
      <c r="C890" s="10">
        <v>45491</v>
      </c>
      <c r="D890" s="10">
        <v>45503</v>
      </c>
      <c r="E890" s="1">
        <v>12</v>
      </c>
      <c r="F890" s="1" t="s">
        <v>1031</v>
      </c>
      <c r="G890" s="1" t="s">
        <v>1036</v>
      </c>
      <c r="H890" s="1">
        <v>40</v>
      </c>
      <c r="I890" s="1" t="s">
        <v>1043</v>
      </c>
      <c r="J890" s="1">
        <f t="shared" si="26"/>
        <v>0</v>
      </c>
      <c r="K890" s="12" t="str">
        <f t="shared" si="27"/>
        <v/>
      </c>
    </row>
    <row r="891" spans="1:11" x14ac:dyDescent="0.3">
      <c r="A891" s="2">
        <v>2103</v>
      </c>
      <c r="B891" s="1">
        <v>311</v>
      </c>
      <c r="C891" s="10">
        <v>44627</v>
      </c>
      <c r="D891" s="10">
        <v>44631</v>
      </c>
      <c r="E891" s="1">
        <v>4</v>
      </c>
      <c r="F891" s="1" t="s">
        <v>1025</v>
      </c>
      <c r="G891" s="1" t="s">
        <v>1038</v>
      </c>
      <c r="H891" s="1">
        <v>159</v>
      </c>
      <c r="I891" s="1" t="s">
        <v>1042</v>
      </c>
      <c r="J891" s="1">
        <f t="shared" si="26"/>
        <v>0</v>
      </c>
      <c r="K891" s="12" t="str">
        <f t="shared" si="27"/>
        <v/>
      </c>
    </row>
    <row r="892" spans="1:11" x14ac:dyDescent="0.3">
      <c r="A892" s="2">
        <v>577</v>
      </c>
      <c r="B892" s="1">
        <v>311</v>
      </c>
      <c r="C892" s="10">
        <v>45021</v>
      </c>
      <c r="D892" s="10">
        <v>45040</v>
      </c>
      <c r="E892" s="1">
        <v>19</v>
      </c>
      <c r="F892" s="1" t="s">
        <v>1028</v>
      </c>
      <c r="G892" s="1" t="s">
        <v>1040</v>
      </c>
      <c r="H892" s="1">
        <v>158</v>
      </c>
      <c r="I892" s="1" t="s">
        <v>1043</v>
      </c>
      <c r="J892" s="1">
        <f t="shared" si="26"/>
        <v>0</v>
      </c>
      <c r="K892" s="12" t="str">
        <f t="shared" si="27"/>
        <v/>
      </c>
    </row>
    <row r="893" spans="1:11" x14ac:dyDescent="0.3">
      <c r="A893" s="2">
        <v>1910</v>
      </c>
      <c r="B893" s="1">
        <v>311</v>
      </c>
      <c r="C893" s="10">
        <v>45136</v>
      </c>
      <c r="D893" s="10">
        <v>45143</v>
      </c>
      <c r="E893" s="1">
        <v>7</v>
      </c>
      <c r="F893" s="1" t="s">
        <v>1034</v>
      </c>
      <c r="G893" s="1" t="s">
        <v>1035</v>
      </c>
      <c r="H893" s="1">
        <v>133</v>
      </c>
      <c r="I893" s="1" t="s">
        <v>1041</v>
      </c>
      <c r="J893" s="1">
        <f t="shared" si="26"/>
        <v>0</v>
      </c>
      <c r="K893" s="12" t="str">
        <f t="shared" si="27"/>
        <v/>
      </c>
    </row>
    <row r="894" spans="1:11" x14ac:dyDescent="0.3">
      <c r="A894" s="2">
        <v>2666</v>
      </c>
      <c r="B894" s="1">
        <v>312</v>
      </c>
      <c r="C894" s="10">
        <v>45154</v>
      </c>
      <c r="D894" s="10">
        <v>45155</v>
      </c>
      <c r="E894" s="1">
        <v>1</v>
      </c>
      <c r="F894" s="1" t="s">
        <v>1032</v>
      </c>
      <c r="G894" s="1" t="s">
        <v>1039</v>
      </c>
      <c r="H894" s="1">
        <v>4</v>
      </c>
      <c r="I894" s="1" t="s">
        <v>1043</v>
      </c>
      <c r="J894" s="1">
        <f t="shared" si="26"/>
        <v>0</v>
      </c>
      <c r="K894" s="12" t="str">
        <f t="shared" si="27"/>
        <v/>
      </c>
    </row>
    <row r="895" spans="1:11" x14ac:dyDescent="0.3">
      <c r="A895" s="2">
        <v>2543</v>
      </c>
      <c r="B895" s="1">
        <v>313</v>
      </c>
      <c r="C895" s="10">
        <v>44629</v>
      </c>
      <c r="D895" s="10">
        <v>44636</v>
      </c>
      <c r="E895" s="1">
        <v>7</v>
      </c>
      <c r="F895" s="1" t="s">
        <v>1022</v>
      </c>
      <c r="G895" s="1" t="s">
        <v>1035</v>
      </c>
      <c r="H895" s="1">
        <v>52</v>
      </c>
      <c r="I895" s="1" t="s">
        <v>1043</v>
      </c>
      <c r="J895" s="1">
        <f t="shared" si="26"/>
        <v>0</v>
      </c>
      <c r="K895" s="12" t="str">
        <f t="shared" si="27"/>
        <v/>
      </c>
    </row>
    <row r="896" spans="1:11" x14ac:dyDescent="0.3">
      <c r="A896" s="2">
        <v>365</v>
      </c>
      <c r="B896" s="1">
        <v>313</v>
      </c>
      <c r="C896" s="10">
        <v>44788</v>
      </c>
      <c r="D896" s="10">
        <v>44791</v>
      </c>
      <c r="E896" s="1">
        <v>3</v>
      </c>
      <c r="F896" s="1" t="s">
        <v>1026</v>
      </c>
      <c r="G896" s="1" t="s">
        <v>1039</v>
      </c>
      <c r="H896" s="1">
        <v>164</v>
      </c>
      <c r="I896" s="1" t="s">
        <v>1042</v>
      </c>
      <c r="J896" s="1">
        <f t="shared" si="26"/>
        <v>0</v>
      </c>
      <c r="K896" s="12" t="str">
        <f t="shared" si="27"/>
        <v/>
      </c>
    </row>
    <row r="897" spans="1:11" x14ac:dyDescent="0.3">
      <c r="A897" s="2">
        <v>1101</v>
      </c>
      <c r="B897" s="1">
        <v>313</v>
      </c>
      <c r="C897" s="10">
        <v>45553</v>
      </c>
      <c r="D897" s="10">
        <v>45559</v>
      </c>
      <c r="E897" s="1">
        <v>6</v>
      </c>
      <c r="F897" s="1" t="s">
        <v>1030</v>
      </c>
      <c r="G897" s="1" t="s">
        <v>1038</v>
      </c>
      <c r="H897" s="1">
        <v>88</v>
      </c>
      <c r="I897" s="1" t="s">
        <v>1044</v>
      </c>
      <c r="J897" s="1">
        <f t="shared" si="26"/>
        <v>0</v>
      </c>
      <c r="K897" s="12" t="str">
        <f t="shared" si="27"/>
        <v/>
      </c>
    </row>
    <row r="898" spans="1:11" x14ac:dyDescent="0.3">
      <c r="A898" s="2">
        <v>1642</v>
      </c>
      <c r="B898" s="1">
        <v>314</v>
      </c>
      <c r="C898" s="10">
        <v>44586</v>
      </c>
      <c r="D898" s="10">
        <v>44589</v>
      </c>
      <c r="E898" s="1">
        <v>3</v>
      </c>
      <c r="F898" s="1" t="s">
        <v>1032</v>
      </c>
      <c r="G898" s="1" t="s">
        <v>1039</v>
      </c>
      <c r="H898" s="1">
        <v>165</v>
      </c>
      <c r="I898" s="1" t="s">
        <v>1041</v>
      </c>
      <c r="J898" s="1">
        <f t="shared" ref="J898:J961" si="28">IF(AND(B899=B898,C899-D898&lt;=30),1,0)</f>
        <v>0</v>
      </c>
      <c r="K898" s="12" t="str">
        <f t="shared" ref="K898:K961" si="29">IF(J898=0,"",C899)</f>
        <v/>
      </c>
    </row>
    <row r="899" spans="1:11" x14ac:dyDescent="0.3">
      <c r="A899" s="2">
        <v>358</v>
      </c>
      <c r="B899" s="1">
        <v>314</v>
      </c>
      <c r="C899" s="10">
        <v>44891</v>
      </c>
      <c r="D899" s="10">
        <v>44895</v>
      </c>
      <c r="E899" s="1">
        <v>4</v>
      </c>
      <c r="F899" s="1" t="s">
        <v>1024</v>
      </c>
      <c r="G899" s="1" t="s">
        <v>1037</v>
      </c>
      <c r="H899" s="1">
        <v>102</v>
      </c>
      <c r="I899" s="1" t="s">
        <v>1043</v>
      </c>
      <c r="J899" s="1">
        <f t="shared" si="28"/>
        <v>1</v>
      </c>
      <c r="K899" s="12">
        <f t="shared" si="29"/>
        <v>44896</v>
      </c>
    </row>
    <row r="900" spans="1:11" x14ac:dyDescent="0.3">
      <c r="A900" s="2">
        <v>2514</v>
      </c>
      <c r="B900" s="1">
        <v>314</v>
      </c>
      <c r="C900" s="10">
        <v>44896</v>
      </c>
      <c r="D900" s="10">
        <v>44907</v>
      </c>
      <c r="E900" s="1">
        <v>11</v>
      </c>
      <c r="F900" s="1" t="s">
        <v>1028</v>
      </c>
      <c r="G900" s="1" t="s">
        <v>1040</v>
      </c>
      <c r="H900" s="1">
        <v>113</v>
      </c>
      <c r="I900" s="1" t="s">
        <v>1044</v>
      </c>
      <c r="J900" s="1">
        <f t="shared" si="28"/>
        <v>1</v>
      </c>
      <c r="K900" s="12">
        <f t="shared" si="29"/>
        <v>44912</v>
      </c>
    </row>
    <row r="901" spans="1:11" x14ac:dyDescent="0.3">
      <c r="A901" s="2">
        <v>2702</v>
      </c>
      <c r="B901" s="1">
        <v>314</v>
      </c>
      <c r="C901" s="10">
        <v>44912</v>
      </c>
      <c r="D901" s="10">
        <v>44927</v>
      </c>
      <c r="E901" s="1">
        <v>15</v>
      </c>
      <c r="F901" s="1" t="s">
        <v>1027</v>
      </c>
      <c r="G901" s="1" t="s">
        <v>1040</v>
      </c>
      <c r="H901" s="1">
        <v>107</v>
      </c>
      <c r="I901" s="1" t="s">
        <v>1044</v>
      </c>
      <c r="J901" s="1">
        <f t="shared" si="28"/>
        <v>0</v>
      </c>
      <c r="K901" s="12" t="str">
        <f t="shared" si="29"/>
        <v/>
      </c>
    </row>
    <row r="902" spans="1:11" x14ac:dyDescent="0.3">
      <c r="A902" s="2">
        <v>1767</v>
      </c>
      <c r="B902" s="1">
        <v>314</v>
      </c>
      <c r="C902" s="10">
        <v>45135</v>
      </c>
      <c r="D902" s="10">
        <v>45142</v>
      </c>
      <c r="E902" s="1">
        <v>7</v>
      </c>
      <c r="F902" s="1" t="s">
        <v>1030</v>
      </c>
      <c r="G902" s="1" t="s">
        <v>1038</v>
      </c>
      <c r="H902" s="1">
        <v>66</v>
      </c>
      <c r="I902" s="1" t="s">
        <v>1043</v>
      </c>
      <c r="J902" s="1">
        <f t="shared" si="28"/>
        <v>0</v>
      </c>
      <c r="K902" s="12" t="str">
        <f t="shared" si="29"/>
        <v/>
      </c>
    </row>
    <row r="903" spans="1:11" x14ac:dyDescent="0.3">
      <c r="A903" s="2">
        <v>2084</v>
      </c>
      <c r="B903" s="1">
        <v>314</v>
      </c>
      <c r="C903" s="10">
        <v>45188</v>
      </c>
      <c r="D903" s="10">
        <v>45197</v>
      </c>
      <c r="E903" s="1">
        <v>9</v>
      </c>
      <c r="F903" s="1" t="s">
        <v>1027</v>
      </c>
      <c r="G903" s="1" t="s">
        <v>1040</v>
      </c>
      <c r="H903" s="1">
        <v>81</v>
      </c>
      <c r="I903" s="1" t="s">
        <v>1044</v>
      </c>
      <c r="J903" s="1">
        <f t="shared" si="28"/>
        <v>0</v>
      </c>
      <c r="K903" s="12" t="str">
        <f t="shared" si="29"/>
        <v/>
      </c>
    </row>
    <row r="904" spans="1:11" x14ac:dyDescent="0.3">
      <c r="A904" s="2">
        <v>465</v>
      </c>
      <c r="B904" s="1">
        <v>314</v>
      </c>
      <c r="C904" s="10">
        <v>45616</v>
      </c>
      <c r="D904" s="10">
        <v>45626</v>
      </c>
      <c r="E904" s="1">
        <v>10</v>
      </c>
      <c r="F904" s="1" t="s">
        <v>1031</v>
      </c>
      <c r="G904" s="1" t="s">
        <v>1036</v>
      </c>
      <c r="H904" s="1">
        <v>50</v>
      </c>
      <c r="I904" s="1" t="s">
        <v>1042</v>
      </c>
      <c r="J904" s="1">
        <f t="shared" si="28"/>
        <v>0</v>
      </c>
      <c r="K904" s="12" t="str">
        <f t="shared" si="29"/>
        <v/>
      </c>
    </row>
    <row r="905" spans="1:11" x14ac:dyDescent="0.3">
      <c r="A905" s="2">
        <v>2426</v>
      </c>
      <c r="B905" s="1">
        <v>315</v>
      </c>
      <c r="C905" s="10">
        <v>44600</v>
      </c>
      <c r="D905" s="10">
        <v>44612</v>
      </c>
      <c r="E905" s="1">
        <v>12</v>
      </c>
      <c r="F905" s="1" t="s">
        <v>1023</v>
      </c>
      <c r="G905" s="1" t="s">
        <v>1036</v>
      </c>
      <c r="H905" s="1">
        <v>141</v>
      </c>
      <c r="I905" s="1" t="s">
        <v>1044</v>
      </c>
      <c r="J905" s="1">
        <f t="shared" si="28"/>
        <v>0</v>
      </c>
      <c r="K905" s="12" t="str">
        <f t="shared" si="29"/>
        <v/>
      </c>
    </row>
    <row r="906" spans="1:11" x14ac:dyDescent="0.3">
      <c r="A906" s="2">
        <v>1419</v>
      </c>
      <c r="B906" s="1">
        <v>315</v>
      </c>
      <c r="C906" s="10">
        <v>44672</v>
      </c>
      <c r="D906" s="10">
        <v>44674</v>
      </c>
      <c r="E906" s="1">
        <v>2</v>
      </c>
      <c r="F906" s="1" t="s">
        <v>1026</v>
      </c>
      <c r="G906" s="1" t="s">
        <v>1039</v>
      </c>
      <c r="H906" s="1">
        <v>46</v>
      </c>
      <c r="I906" s="1" t="s">
        <v>1042</v>
      </c>
      <c r="J906" s="1">
        <f t="shared" si="28"/>
        <v>0</v>
      </c>
      <c r="K906" s="12" t="str">
        <f t="shared" si="29"/>
        <v/>
      </c>
    </row>
    <row r="907" spans="1:11" x14ac:dyDescent="0.3">
      <c r="A907" s="2">
        <v>2983</v>
      </c>
      <c r="B907" s="1">
        <v>315</v>
      </c>
      <c r="C907" s="10">
        <v>45012</v>
      </c>
      <c r="D907" s="10">
        <v>45024</v>
      </c>
      <c r="E907" s="1">
        <v>12</v>
      </c>
      <c r="F907" s="1" t="s">
        <v>1023</v>
      </c>
      <c r="G907" s="1" t="s">
        <v>1036</v>
      </c>
      <c r="H907" s="1">
        <v>170</v>
      </c>
      <c r="I907" s="1" t="s">
        <v>1042</v>
      </c>
      <c r="J907" s="1">
        <f t="shared" si="28"/>
        <v>0</v>
      </c>
      <c r="K907" s="12" t="str">
        <f t="shared" si="29"/>
        <v/>
      </c>
    </row>
    <row r="908" spans="1:11" x14ac:dyDescent="0.3">
      <c r="A908" s="2">
        <v>2228</v>
      </c>
      <c r="B908" s="1">
        <v>315</v>
      </c>
      <c r="C908" s="10">
        <v>45598</v>
      </c>
      <c r="D908" s="10">
        <v>45617</v>
      </c>
      <c r="E908" s="1">
        <v>19</v>
      </c>
      <c r="F908" s="1" t="s">
        <v>1028</v>
      </c>
      <c r="G908" s="1" t="s">
        <v>1040</v>
      </c>
      <c r="H908" s="1">
        <v>6</v>
      </c>
      <c r="I908" s="1" t="s">
        <v>1041</v>
      </c>
      <c r="J908" s="1">
        <f t="shared" si="28"/>
        <v>0</v>
      </c>
      <c r="K908" s="12" t="str">
        <f t="shared" si="29"/>
        <v/>
      </c>
    </row>
    <row r="909" spans="1:11" x14ac:dyDescent="0.3">
      <c r="A909" s="2">
        <v>263</v>
      </c>
      <c r="B909" s="1">
        <v>316</v>
      </c>
      <c r="C909" s="10">
        <v>44758</v>
      </c>
      <c r="D909" s="10">
        <v>44762</v>
      </c>
      <c r="E909" s="1">
        <v>4</v>
      </c>
      <c r="F909" s="1" t="s">
        <v>1034</v>
      </c>
      <c r="G909" s="1" t="s">
        <v>1035</v>
      </c>
      <c r="H909" s="1">
        <v>1</v>
      </c>
      <c r="I909" s="1" t="s">
        <v>1042</v>
      </c>
      <c r="J909" s="1">
        <f t="shared" si="28"/>
        <v>0</v>
      </c>
      <c r="K909" s="12" t="str">
        <f t="shared" si="29"/>
        <v/>
      </c>
    </row>
    <row r="910" spans="1:11" x14ac:dyDescent="0.3">
      <c r="A910" s="2">
        <v>2768</v>
      </c>
      <c r="B910" s="1">
        <v>316</v>
      </c>
      <c r="C910" s="10">
        <v>45152</v>
      </c>
      <c r="D910" s="10">
        <v>45153</v>
      </c>
      <c r="E910" s="1">
        <v>1</v>
      </c>
      <c r="F910" s="1" t="s">
        <v>1032</v>
      </c>
      <c r="G910" s="1" t="s">
        <v>1039</v>
      </c>
      <c r="H910" s="1">
        <v>154</v>
      </c>
      <c r="I910" s="1" t="s">
        <v>1044</v>
      </c>
      <c r="J910" s="1">
        <f t="shared" si="28"/>
        <v>0</v>
      </c>
      <c r="K910" s="12" t="str">
        <f t="shared" si="29"/>
        <v/>
      </c>
    </row>
    <row r="911" spans="1:11" x14ac:dyDescent="0.3">
      <c r="A911" s="2">
        <v>1668</v>
      </c>
      <c r="B911" s="1">
        <v>316</v>
      </c>
      <c r="C911" s="10">
        <v>45430</v>
      </c>
      <c r="D911" s="10">
        <v>45432</v>
      </c>
      <c r="E911" s="1">
        <v>2</v>
      </c>
      <c r="F911" s="1" t="s">
        <v>1034</v>
      </c>
      <c r="G911" s="1" t="s">
        <v>1035</v>
      </c>
      <c r="H911" s="1">
        <v>100</v>
      </c>
      <c r="I911" s="1" t="s">
        <v>1043</v>
      </c>
      <c r="J911" s="1">
        <f t="shared" si="28"/>
        <v>0</v>
      </c>
      <c r="K911" s="12" t="str">
        <f t="shared" si="29"/>
        <v/>
      </c>
    </row>
    <row r="912" spans="1:11" x14ac:dyDescent="0.3">
      <c r="A912" s="2">
        <v>2151</v>
      </c>
      <c r="B912" s="1">
        <v>316</v>
      </c>
      <c r="C912" s="10">
        <v>45616</v>
      </c>
      <c r="D912" s="10">
        <v>45619</v>
      </c>
      <c r="E912" s="1">
        <v>3</v>
      </c>
      <c r="F912" s="1" t="s">
        <v>1029</v>
      </c>
      <c r="G912" s="1" t="s">
        <v>1037</v>
      </c>
      <c r="H912" s="1">
        <v>192</v>
      </c>
      <c r="I912" s="1" t="s">
        <v>1041</v>
      </c>
      <c r="J912" s="1">
        <f t="shared" si="28"/>
        <v>0</v>
      </c>
      <c r="K912" s="12" t="str">
        <f t="shared" si="29"/>
        <v/>
      </c>
    </row>
    <row r="913" spans="1:11" x14ac:dyDescent="0.3">
      <c r="A913" s="2">
        <v>1090</v>
      </c>
      <c r="B913" s="1">
        <v>317</v>
      </c>
      <c r="C913" s="10">
        <v>45133</v>
      </c>
      <c r="D913" s="10">
        <v>45136</v>
      </c>
      <c r="E913" s="1">
        <v>3</v>
      </c>
      <c r="F913" s="1" t="s">
        <v>1024</v>
      </c>
      <c r="G913" s="1" t="s">
        <v>1037</v>
      </c>
      <c r="H913" s="1">
        <v>69</v>
      </c>
      <c r="I913" s="1" t="s">
        <v>1042</v>
      </c>
      <c r="J913" s="1">
        <f t="shared" si="28"/>
        <v>0</v>
      </c>
      <c r="K913" s="12" t="str">
        <f t="shared" si="29"/>
        <v/>
      </c>
    </row>
    <row r="914" spans="1:11" x14ac:dyDescent="0.3">
      <c r="A914" s="2">
        <v>314</v>
      </c>
      <c r="B914" s="1">
        <v>317</v>
      </c>
      <c r="C914" s="10">
        <v>45458</v>
      </c>
      <c r="D914" s="10">
        <v>45461</v>
      </c>
      <c r="E914" s="1">
        <v>3</v>
      </c>
      <c r="F914" s="1" t="s">
        <v>1034</v>
      </c>
      <c r="G914" s="1" t="s">
        <v>1035</v>
      </c>
      <c r="H914" s="1">
        <v>33</v>
      </c>
      <c r="I914" s="1" t="s">
        <v>1042</v>
      </c>
      <c r="J914" s="1">
        <f t="shared" si="28"/>
        <v>0</v>
      </c>
      <c r="K914" s="12" t="str">
        <f t="shared" si="29"/>
        <v/>
      </c>
    </row>
    <row r="915" spans="1:11" x14ac:dyDescent="0.3">
      <c r="A915" s="2">
        <v>521</v>
      </c>
      <c r="B915" s="1">
        <v>318</v>
      </c>
      <c r="C915" s="10">
        <v>45509</v>
      </c>
      <c r="D915" s="10">
        <v>45513</v>
      </c>
      <c r="E915" s="1">
        <v>4</v>
      </c>
      <c r="F915" s="1" t="s">
        <v>1029</v>
      </c>
      <c r="G915" s="1" t="s">
        <v>1037</v>
      </c>
      <c r="H915" s="1">
        <v>29</v>
      </c>
      <c r="I915" s="1" t="s">
        <v>1043</v>
      </c>
      <c r="J915" s="1">
        <f t="shared" si="28"/>
        <v>0</v>
      </c>
      <c r="K915" s="12" t="str">
        <f t="shared" si="29"/>
        <v/>
      </c>
    </row>
    <row r="916" spans="1:11" x14ac:dyDescent="0.3">
      <c r="A916" s="2">
        <v>1938</v>
      </c>
      <c r="B916" s="1">
        <v>318</v>
      </c>
      <c r="C916" s="10">
        <v>45609</v>
      </c>
      <c r="D916" s="10">
        <v>45613</v>
      </c>
      <c r="E916" s="1">
        <v>4</v>
      </c>
      <c r="F916" s="1" t="s">
        <v>1025</v>
      </c>
      <c r="G916" s="1" t="s">
        <v>1038</v>
      </c>
      <c r="H916" s="1">
        <v>84</v>
      </c>
      <c r="I916" s="1" t="s">
        <v>1041</v>
      </c>
      <c r="J916" s="1">
        <f t="shared" si="28"/>
        <v>0</v>
      </c>
      <c r="K916" s="12" t="str">
        <f t="shared" si="29"/>
        <v/>
      </c>
    </row>
    <row r="917" spans="1:11" x14ac:dyDescent="0.3">
      <c r="A917" s="2">
        <v>419</v>
      </c>
      <c r="B917" s="1">
        <v>319</v>
      </c>
      <c r="C917" s="10">
        <v>44986</v>
      </c>
      <c r="D917" s="10">
        <v>45004</v>
      </c>
      <c r="E917" s="1">
        <v>18</v>
      </c>
      <c r="F917" s="1" t="s">
        <v>1027</v>
      </c>
      <c r="G917" s="1" t="s">
        <v>1040</v>
      </c>
      <c r="H917" s="1">
        <v>91</v>
      </c>
      <c r="I917" s="1" t="s">
        <v>1043</v>
      </c>
      <c r="J917" s="1">
        <f t="shared" si="28"/>
        <v>0</v>
      </c>
      <c r="K917" s="12" t="str">
        <f t="shared" si="29"/>
        <v/>
      </c>
    </row>
    <row r="918" spans="1:11" x14ac:dyDescent="0.3">
      <c r="A918" s="2">
        <v>2954</v>
      </c>
      <c r="B918" s="1">
        <v>320</v>
      </c>
      <c r="C918" s="10">
        <v>44653</v>
      </c>
      <c r="D918" s="10">
        <v>44658</v>
      </c>
      <c r="E918" s="1">
        <v>5</v>
      </c>
      <c r="F918" s="1" t="s">
        <v>1024</v>
      </c>
      <c r="G918" s="1" t="s">
        <v>1037</v>
      </c>
      <c r="H918" s="1">
        <v>147</v>
      </c>
      <c r="I918" s="1" t="s">
        <v>1041</v>
      </c>
      <c r="J918" s="1">
        <f t="shared" si="28"/>
        <v>0</v>
      </c>
      <c r="K918" s="12" t="str">
        <f t="shared" si="29"/>
        <v/>
      </c>
    </row>
    <row r="919" spans="1:11" x14ac:dyDescent="0.3">
      <c r="A919" s="2">
        <v>1804</v>
      </c>
      <c r="B919" s="1">
        <v>320</v>
      </c>
      <c r="C919" s="10">
        <v>44811</v>
      </c>
      <c r="D919" s="10">
        <v>44813</v>
      </c>
      <c r="E919" s="1">
        <v>2</v>
      </c>
      <c r="F919" s="1" t="s">
        <v>1024</v>
      </c>
      <c r="G919" s="1" t="s">
        <v>1037</v>
      </c>
      <c r="H919" s="1">
        <v>152</v>
      </c>
      <c r="I919" s="1" t="s">
        <v>1043</v>
      </c>
      <c r="J919" s="1">
        <f t="shared" si="28"/>
        <v>0</v>
      </c>
      <c r="K919" s="12" t="str">
        <f t="shared" si="29"/>
        <v/>
      </c>
    </row>
    <row r="920" spans="1:11" x14ac:dyDescent="0.3">
      <c r="A920" s="2">
        <v>1528</v>
      </c>
      <c r="B920" s="1">
        <v>320</v>
      </c>
      <c r="C920" s="10">
        <v>45127</v>
      </c>
      <c r="D920" s="10">
        <v>45135</v>
      </c>
      <c r="E920" s="1">
        <v>8</v>
      </c>
      <c r="F920" s="1" t="s">
        <v>1022</v>
      </c>
      <c r="G920" s="1" t="s">
        <v>1035</v>
      </c>
      <c r="H920" s="1">
        <v>98</v>
      </c>
      <c r="I920" s="1" t="s">
        <v>1044</v>
      </c>
      <c r="J920" s="1">
        <f t="shared" si="28"/>
        <v>0</v>
      </c>
      <c r="K920" s="12" t="str">
        <f t="shared" si="29"/>
        <v/>
      </c>
    </row>
    <row r="921" spans="1:11" x14ac:dyDescent="0.3">
      <c r="A921" s="2">
        <v>2736</v>
      </c>
      <c r="B921" s="1">
        <v>320</v>
      </c>
      <c r="C921" s="10">
        <v>45175</v>
      </c>
      <c r="D921" s="10">
        <v>45179</v>
      </c>
      <c r="E921" s="1">
        <v>4</v>
      </c>
      <c r="F921" s="1" t="s">
        <v>1025</v>
      </c>
      <c r="G921" s="1" t="s">
        <v>1038</v>
      </c>
      <c r="H921" s="1">
        <v>199</v>
      </c>
      <c r="I921" s="1" t="s">
        <v>1044</v>
      </c>
      <c r="J921" s="1">
        <f t="shared" si="28"/>
        <v>0</v>
      </c>
      <c r="K921" s="12" t="str">
        <f t="shared" si="29"/>
        <v/>
      </c>
    </row>
    <row r="922" spans="1:11" x14ac:dyDescent="0.3">
      <c r="A922" s="2">
        <v>794</v>
      </c>
      <c r="B922" s="1">
        <v>321</v>
      </c>
      <c r="C922" s="10">
        <v>45389</v>
      </c>
      <c r="D922" s="10">
        <v>45394</v>
      </c>
      <c r="E922" s="1">
        <v>5</v>
      </c>
      <c r="F922" s="1" t="s">
        <v>1029</v>
      </c>
      <c r="G922" s="1" t="s">
        <v>1037</v>
      </c>
      <c r="H922" s="1">
        <v>149</v>
      </c>
      <c r="I922" s="1" t="s">
        <v>1042</v>
      </c>
      <c r="J922" s="1">
        <f t="shared" si="28"/>
        <v>0</v>
      </c>
      <c r="K922" s="12" t="str">
        <f t="shared" si="29"/>
        <v/>
      </c>
    </row>
    <row r="923" spans="1:11" x14ac:dyDescent="0.3">
      <c r="A923" s="2">
        <v>751</v>
      </c>
      <c r="B923" s="1">
        <v>322</v>
      </c>
      <c r="C923" s="10">
        <v>44704</v>
      </c>
      <c r="D923" s="10">
        <v>44709</v>
      </c>
      <c r="E923" s="1">
        <v>5</v>
      </c>
      <c r="F923" s="1" t="s">
        <v>1029</v>
      </c>
      <c r="G923" s="1" t="s">
        <v>1037</v>
      </c>
      <c r="H923" s="1">
        <v>49</v>
      </c>
      <c r="I923" s="1" t="s">
        <v>1044</v>
      </c>
      <c r="J923" s="1">
        <f t="shared" si="28"/>
        <v>0</v>
      </c>
      <c r="K923" s="12" t="str">
        <f t="shared" si="29"/>
        <v/>
      </c>
    </row>
    <row r="924" spans="1:11" x14ac:dyDescent="0.3">
      <c r="A924" s="2">
        <v>2112</v>
      </c>
      <c r="B924" s="1">
        <v>322</v>
      </c>
      <c r="C924" s="10">
        <v>44925</v>
      </c>
      <c r="D924" s="10">
        <v>44930</v>
      </c>
      <c r="E924" s="1">
        <v>5</v>
      </c>
      <c r="F924" s="1" t="s">
        <v>1029</v>
      </c>
      <c r="G924" s="1" t="s">
        <v>1037</v>
      </c>
      <c r="H924" s="1">
        <v>78</v>
      </c>
      <c r="I924" s="1" t="s">
        <v>1042</v>
      </c>
      <c r="J924" s="1">
        <f t="shared" si="28"/>
        <v>0</v>
      </c>
      <c r="K924" s="12" t="str">
        <f t="shared" si="29"/>
        <v/>
      </c>
    </row>
    <row r="925" spans="1:11" x14ac:dyDescent="0.3">
      <c r="A925" s="2">
        <v>1393</v>
      </c>
      <c r="B925" s="1">
        <v>322</v>
      </c>
      <c r="C925" s="10">
        <v>45002</v>
      </c>
      <c r="D925" s="10">
        <v>45007</v>
      </c>
      <c r="E925" s="1">
        <v>5</v>
      </c>
      <c r="F925" s="1" t="s">
        <v>1033</v>
      </c>
      <c r="G925" s="1" t="s">
        <v>1038</v>
      </c>
      <c r="H925" s="1">
        <v>3</v>
      </c>
      <c r="I925" s="1" t="s">
        <v>1042</v>
      </c>
      <c r="J925" s="1">
        <f t="shared" si="28"/>
        <v>0</v>
      </c>
      <c r="K925" s="12" t="str">
        <f t="shared" si="29"/>
        <v/>
      </c>
    </row>
    <row r="926" spans="1:11" x14ac:dyDescent="0.3">
      <c r="A926" s="2">
        <v>424</v>
      </c>
      <c r="B926" s="1">
        <v>322</v>
      </c>
      <c r="C926" s="10">
        <v>45186</v>
      </c>
      <c r="D926" s="10">
        <v>45190</v>
      </c>
      <c r="E926" s="1">
        <v>4</v>
      </c>
      <c r="F926" s="1" t="s">
        <v>1034</v>
      </c>
      <c r="G926" s="1" t="s">
        <v>1035</v>
      </c>
      <c r="H926" s="1">
        <v>197</v>
      </c>
      <c r="I926" s="1" t="s">
        <v>1043</v>
      </c>
      <c r="J926" s="1">
        <f t="shared" si="28"/>
        <v>1</v>
      </c>
      <c r="K926" s="12">
        <f t="shared" si="29"/>
        <v>45201</v>
      </c>
    </row>
    <row r="927" spans="1:11" x14ac:dyDescent="0.3">
      <c r="A927" s="2">
        <v>2293</v>
      </c>
      <c r="B927" s="1">
        <v>322</v>
      </c>
      <c r="C927" s="10">
        <v>45201</v>
      </c>
      <c r="D927" s="10">
        <v>45203</v>
      </c>
      <c r="E927" s="1">
        <v>2</v>
      </c>
      <c r="F927" s="1" t="s">
        <v>1032</v>
      </c>
      <c r="G927" s="1" t="s">
        <v>1039</v>
      </c>
      <c r="H927" s="1">
        <v>182</v>
      </c>
      <c r="I927" s="1" t="s">
        <v>1044</v>
      </c>
      <c r="J927" s="1">
        <f t="shared" si="28"/>
        <v>0</v>
      </c>
      <c r="K927" s="12" t="str">
        <f t="shared" si="29"/>
        <v/>
      </c>
    </row>
    <row r="928" spans="1:11" x14ac:dyDescent="0.3">
      <c r="A928" s="2">
        <v>2815</v>
      </c>
      <c r="B928" s="1">
        <v>322</v>
      </c>
      <c r="C928" s="10">
        <v>45522</v>
      </c>
      <c r="D928" s="10">
        <v>45526</v>
      </c>
      <c r="E928" s="1">
        <v>4</v>
      </c>
      <c r="F928" s="1" t="s">
        <v>1031</v>
      </c>
      <c r="G928" s="1" t="s">
        <v>1036</v>
      </c>
      <c r="H928" s="1">
        <v>112</v>
      </c>
      <c r="I928" s="1" t="s">
        <v>1042</v>
      </c>
      <c r="J928" s="1">
        <f t="shared" si="28"/>
        <v>1</v>
      </c>
      <c r="K928" s="12">
        <f t="shared" si="29"/>
        <v>45529</v>
      </c>
    </row>
    <row r="929" spans="1:11" x14ac:dyDescent="0.3">
      <c r="A929" s="2">
        <v>230</v>
      </c>
      <c r="B929" s="1">
        <v>322</v>
      </c>
      <c r="C929" s="10">
        <v>45529</v>
      </c>
      <c r="D929" s="10">
        <v>45532</v>
      </c>
      <c r="E929" s="1">
        <v>3</v>
      </c>
      <c r="F929" s="1" t="s">
        <v>1032</v>
      </c>
      <c r="G929" s="1" t="s">
        <v>1039</v>
      </c>
      <c r="H929" s="1">
        <v>100</v>
      </c>
      <c r="I929" s="1" t="s">
        <v>1042</v>
      </c>
      <c r="J929" s="1">
        <f t="shared" si="28"/>
        <v>0</v>
      </c>
      <c r="K929" s="12" t="str">
        <f t="shared" si="29"/>
        <v/>
      </c>
    </row>
    <row r="930" spans="1:11" x14ac:dyDescent="0.3">
      <c r="A930" s="2">
        <v>456</v>
      </c>
      <c r="B930" s="1">
        <v>323</v>
      </c>
      <c r="C930" s="10">
        <v>44642</v>
      </c>
      <c r="D930" s="10">
        <v>44648</v>
      </c>
      <c r="E930" s="1">
        <v>6</v>
      </c>
      <c r="F930" s="1" t="s">
        <v>1022</v>
      </c>
      <c r="G930" s="1" t="s">
        <v>1035</v>
      </c>
      <c r="H930" s="1">
        <v>35</v>
      </c>
      <c r="I930" s="1" t="s">
        <v>1043</v>
      </c>
      <c r="J930" s="1">
        <f t="shared" si="28"/>
        <v>0</v>
      </c>
      <c r="K930" s="12" t="str">
        <f t="shared" si="29"/>
        <v/>
      </c>
    </row>
    <row r="931" spans="1:11" x14ac:dyDescent="0.3">
      <c r="A931" s="2">
        <v>2470</v>
      </c>
      <c r="B931" s="1">
        <v>323</v>
      </c>
      <c r="C931" s="10">
        <v>44827</v>
      </c>
      <c r="D931" s="10">
        <v>44830</v>
      </c>
      <c r="E931" s="1">
        <v>3</v>
      </c>
      <c r="F931" s="1" t="s">
        <v>1025</v>
      </c>
      <c r="G931" s="1" t="s">
        <v>1038</v>
      </c>
      <c r="H931" s="1">
        <v>137</v>
      </c>
      <c r="I931" s="1" t="s">
        <v>1043</v>
      </c>
      <c r="J931" s="1">
        <f t="shared" si="28"/>
        <v>0</v>
      </c>
      <c r="K931" s="12" t="str">
        <f t="shared" si="29"/>
        <v/>
      </c>
    </row>
    <row r="932" spans="1:11" x14ac:dyDescent="0.3">
      <c r="A932" s="2">
        <v>2164</v>
      </c>
      <c r="B932" s="1">
        <v>323</v>
      </c>
      <c r="C932" s="10">
        <v>44963</v>
      </c>
      <c r="D932" s="10">
        <v>44964</v>
      </c>
      <c r="E932" s="1">
        <v>1</v>
      </c>
      <c r="F932" s="1" t="s">
        <v>1032</v>
      </c>
      <c r="G932" s="1" t="s">
        <v>1039</v>
      </c>
      <c r="H932" s="1">
        <v>28</v>
      </c>
      <c r="I932" s="1" t="s">
        <v>1042</v>
      </c>
      <c r="J932" s="1">
        <f t="shared" si="28"/>
        <v>0</v>
      </c>
      <c r="K932" s="12" t="str">
        <f t="shared" si="29"/>
        <v/>
      </c>
    </row>
    <row r="933" spans="1:11" x14ac:dyDescent="0.3">
      <c r="A933" s="2">
        <v>31</v>
      </c>
      <c r="B933" s="1">
        <v>323</v>
      </c>
      <c r="C933" s="10">
        <v>45237</v>
      </c>
      <c r="D933" s="10">
        <v>45257</v>
      </c>
      <c r="E933" s="1">
        <v>20</v>
      </c>
      <c r="F933" s="1" t="s">
        <v>1027</v>
      </c>
      <c r="G933" s="1" t="s">
        <v>1040</v>
      </c>
      <c r="H933" s="1">
        <v>40</v>
      </c>
      <c r="I933" s="1" t="s">
        <v>1043</v>
      </c>
      <c r="J933" s="1">
        <f t="shared" si="28"/>
        <v>0</v>
      </c>
      <c r="K933" s="12" t="str">
        <f t="shared" si="29"/>
        <v/>
      </c>
    </row>
    <row r="934" spans="1:11" x14ac:dyDescent="0.3">
      <c r="A934" s="2">
        <v>468</v>
      </c>
      <c r="B934" s="1">
        <v>323</v>
      </c>
      <c r="C934" s="10">
        <v>45537</v>
      </c>
      <c r="D934" s="10">
        <v>45546</v>
      </c>
      <c r="E934" s="1">
        <v>9</v>
      </c>
      <c r="F934" s="1" t="s">
        <v>1031</v>
      </c>
      <c r="G934" s="1" t="s">
        <v>1036</v>
      </c>
      <c r="H934" s="1">
        <v>84</v>
      </c>
      <c r="I934" s="1" t="s">
        <v>1042</v>
      </c>
      <c r="J934" s="1">
        <f t="shared" si="28"/>
        <v>0</v>
      </c>
      <c r="K934" s="12" t="str">
        <f t="shared" si="29"/>
        <v/>
      </c>
    </row>
    <row r="935" spans="1:11" x14ac:dyDescent="0.3">
      <c r="A935" s="2">
        <v>2</v>
      </c>
      <c r="B935" s="1">
        <v>323</v>
      </c>
      <c r="C935" s="10">
        <v>45640</v>
      </c>
      <c r="D935" s="10">
        <v>45649</v>
      </c>
      <c r="E935" s="1">
        <v>9</v>
      </c>
      <c r="F935" s="1" t="s">
        <v>1023</v>
      </c>
      <c r="G935" s="1" t="s">
        <v>1036</v>
      </c>
      <c r="H935" s="1">
        <v>98</v>
      </c>
      <c r="I935" s="1" t="s">
        <v>1042</v>
      </c>
      <c r="J935" s="1">
        <f t="shared" si="28"/>
        <v>0</v>
      </c>
      <c r="K935" s="12" t="str">
        <f t="shared" si="29"/>
        <v/>
      </c>
    </row>
    <row r="936" spans="1:11" x14ac:dyDescent="0.3">
      <c r="A936" s="2">
        <v>388</v>
      </c>
      <c r="B936" s="1">
        <v>324</v>
      </c>
      <c r="C936" s="10">
        <v>44656</v>
      </c>
      <c r="D936" s="10">
        <v>44660</v>
      </c>
      <c r="E936" s="1">
        <v>4</v>
      </c>
      <c r="F936" s="1" t="s">
        <v>1029</v>
      </c>
      <c r="G936" s="1" t="s">
        <v>1037</v>
      </c>
      <c r="H936" s="1">
        <v>94</v>
      </c>
      <c r="I936" s="1" t="s">
        <v>1044</v>
      </c>
      <c r="J936" s="1">
        <f t="shared" si="28"/>
        <v>0</v>
      </c>
      <c r="K936" s="12" t="str">
        <f t="shared" si="29"/>
        <v/>
      </c>
    </row>
    <row r="937" spans="1:11" x14ac:dyDescent="0.3">
      <c r="A937" s="2">
        <v>1046</v>
      </c>
      <c r="B937" s="1">
        <v>324</v>
      </c>
      <c r="C937" s="10">
        <v>45442</v>
      </c>
      <c r="D937" s="10">
        <v>45462</v>
      </c>
      <c r="E937" s="1">
        <v>20</v>
      </c>
      <c r="F937" s="1" t="s">
        <v>1027</v>
      </c>
      <c r="G937" s="1" t="s">
        <v>1040</v>
      </c>
      <c r="H937" s="1">
        <v>184</v>
      </c>
      <c r="I937" s="1" t="s">
        <v>1043</v>
      </c>
      <c r="J937" s="1">
        <f t="shared" si="28"/>
        <v>0</v>
      </c>
      <c r="K937" s="12" t="str">
        <f t="shared" si="29"/>
        <v/>
      </c>
    </row>
    <row r="938" spans="1:11" x14ac:dyDescent="0.3">
      <c r="A938" s="2">
        <v>188</v>
      </c>
      <c r="B938" s="1">
        <v>324</v>
      </c>
      <c r="C938" s="10">
        <v>45652</v>
      </c>
      <c r="D938" s="10">
        <v>45656</v>
      </c>
      <c r="E938" s="1">
        <v>4</v>
      </c>
      <c r="F938" s="1" t="s">
        <v>1024</v>
      </c>
      <c r="G938" s="1" t="s">
        <v>1037</v>
      </c>
      <c r="H938" s="1">
        <v>77</v>
      </c>
      <c r="I938" s="1" t="s">
        <v>1044</v>
      </c>
      <c r="J938" s="1">
        <f t="shared" si="28"/>
        <v>0</v>
      </c>
      <c r="K938" s="12" t="str">
        <f t="shared" si="29"/>
        <v/>
      </c>
    </row>
    <row r="939" spans="1:11" x14ac:dyDescent="0.3">
      <c r="A939" s="2">
        <v>2338</v>
      </c>
      <c r="B939" s="1">
        <v>325</v>
      </c>
      <c r="C939" s="10">
        <v>44843</v>
      </c>
      <c r="D939" s="10">
        <v>44846</v>
      </c>
      <c r="E939" s="1">
        <v>3</v>
      </c>
      <c r="F939" s="1" t="s">
        <v>1032</v>
      </c>
      <c r="G939" s="1" t="s">
        <v>1039</v>
      </c>
      <c r="H939" s="1">
        <v>7</v>
      </c>
      <c r="I939" s="1" t="s">
        <v>1042</v>
      </c>
      <c r="J939" s="1">
        <f t="shared" si="28"/>
        <v>0</v>
      </c>
      <c r="K939" s="12" t="str">
        <f t="shared" si="29"/>
        <v/>
      </c>
    </row>
    <row r="940" spans="1:11" x14ac:dyDescent="0.3">
      <c r="A940" s="2">
        <v>2452</v>
      </c>
      <c r="B940" s="1">
        <v>325</v>
      </c>
      <c r="C940" s="10">
        <v>45026</v>
      </c>
      <c r="D940" s="10">
        <v>45031</v>
      </c>
      <c r="E940" s="1">
        <v>5</v>
      </c>
      <c r="F940" s="1" t="s">
        <v>1023</v>
      </c>
      <c r="G940" s="1" t="s">
        <v>1036</v>
      </c>
      <c r="H940" s="1">
        <v>10</v>
      </c>
      <c r="I940" s="1" t="s">
        <v>1043</v>
      </c>
      <c r="J940" s="1">
        <f t="shared" si="28"/>
        <v>0</v>
      </c>
      <c r="K940" s="12" t="str">
        <f t="shared" si="29"/>
        <v/>
      </c>
    </row>
    <row r="941" spans="1:11" x14ac:dyDescent="0.3">
      <c r="A941" s="2">
        <v>2241</v>
      </c>
      <c r="B941" s="1">
        <v>325</v>
      </c>
      <c r="C941" s="10">
        <v>45073</v>
      </c>
      <c r="D941" s="10">
        <v>45080</v>
      </c>
      <c r="E941" s="1">
        <v>7</v>
      </c>
      <c r="F941" s="1" t="s">
        <v>1031</v>
      </c>
      <c r="G941" s="1" t="s">
        <v>1036</v>
      </c>
      <c r="H941" s="1">
        <v>50</v>
      </c>
      <c r="I941" s="1" t="s">
        <v>1043</v>
      </c>
      <c r="J941" s="1">
        <f t="shared" si="28"/>
        <v>0</v>
      </c>
      <c r="K941" s="12" t="str">
        <f t="shared" si="29"/>
        <v/>
      </c>
    </row>
    <row r="942" spans="1:11" x14ac:dyDescent="0.3">
      <c r="A942" s="2">
        <v>1396</v>
      </c>
      <c r="B942" s="1">
        <v>325</v>
      </c>
      <c r="C942" s="10">
        <v>45360</v>
      </c>
      <c r="D942" s="10">
        <v>45362</v>
      </c>
      <c r="E942" s="1">
        <v>2</v>
      </c>
      <c r="F942" s="1" t="s">
        <v>1024</v>
      </c>
      <c r="G942" s="1" t="s">
        <v>1037</v>
      </c>
      <c r="H942" s="1">
        <v>113</v>
      </c>
      <c r="I942" s="1" t="s">
        <v>1042</v>
      </c>
      <c r="J942" s="1">
        <f t="shared" si="28"/>
        <v>0</v>
      </c>
      <c r="K942" s="12" t="str">
        <f t="shared" si="29"/>
        <v/>
      </c>
    </row>
    <row r="943" spans="1:11" x14ac:dyDescent="0.3">
      <c r="A943" s="2">
        <v>783</v>
      </c>
      <c r="B943" s="1">
        <v>325</v>
      </c>
      <c r="C943" s="10">
        <v>45442</v>
      </c>
      <c r="D943" s="10">
        <v>45448</v>
      </c>
      <c r="E943" s="1">
        <v>6</v>
      </c>
      <c r="F943" s="1" t="s">
        <v>1025</v>
      </c>
      <c r="G943" s="1" t="s">
        <v>1038</v>
      </c>
      <c r="H943" s="1">
        <v>30</v>
      </c>
      <c r="I943" s="1" t="s">
        <v>1041</v>
      </c>
      <c r="J943" s="1">
        <f t="shared" si="28"/>
        <v>0</v>
      </c>
      <c r="K943" s="12" t="str">
        <f t="shared" si="29"/>
        <v/>
      </c>
    </row>
    <row r="944" spans="1:11" x14ac:dyDescent="0.3">
      <c r="A944" s="2">
        <v>1542</v>
      </c>
      <c r="B944" s="1">
        <v>326</v>
      </c>
      <c r="C944" s="10">
        <v>44999</v>
      </c>
      <c r="D944" s="10">
        <v>45002</v>
      </c>
      <c r="E944" s="1">
        <v>3</v>
      </c>
      <c r="F944" s="1" t="s">
        <v>1029</v>
      </c>
      <c r="G944" s="1" t="s">
        <v>1037</v>
      </c>
      <c r="H944" s="1">
        <v>72</v>
      </c>
      <c r="I944" s="1" t="s">
        <v>1041</v>
      </c>
      <c r="J944" s="1">
        <f t="shared" si="28"/>
        <v>0</v>
      </c>
      <c r="K944" s="12" t="str">
        <f t="shared" si="29"/>
        <v/>
      </c>
    </row>
    <row r="945" spans="1:11" x14ac:dyDescent="0.3">
      <c r="A945" s="2">
        <v>1064</v>
      </c>
      <c r="B945" s="1">
        <v>326</v>
      </c>
      <c r="C945" s="10">
        <v>45093</v>
      </c>
      <c r="D945" s="10">
        <v>45094</v>
      </c>
      <c r="E945" s="1">
        <v>1</v>
      </c>
      <c r="F945" s="1" t="s">
        <v>1032</v>
      </c>
      <c r="G945" s="1" t="s">
        <v>1039</v>
      </c>
      <c r="H945" s="1">
        <v>184</v>
      </c>
      <c r="I945" s="1" t="s">
        <v>1041</v>
      </c>
      <c r="J945" s="1">
        <f t="shared" si="28"/>
        <v>0</v>
      </c>
      <c r="K945" s="12" t="str">
        <f t="shared" si="29"/>
        <v/>
      </c>
    </row>
    <row r="946" spans="1:11" x14ac:dyDescent="0.3">
      <c r="A946" s="2">
        <v>1783</v>
      </c>
      <c r="B946" s="1">
        <v>326</v>
      </c>
      <c r="C946" s="10">
        <v>45428</v>
      </c>
      <c r="D946" s="10">
        <v>45431</v>
      </c>
      <c r="E946" s="1">
        <v>3</v>
      </c>
      <c r="F946" s="1" t="s">
        <v>1032</v>
      </c>
      <c r="G946" s="1" t="s">
        <v>1039</v>
      </c>
      <c r="H946" s="1">
        <v>47</v>
      </c>
      <c r="I946" s="1" t="s">
        <v>1044</v>
      </c>
      <c r="J946" s="1">
        <f t="shared" si="28"/>
        <v>0</v>
      </c>
      <c r="K946" s="12" t="str">
        <f t="shared" si="29"/>
        <v/>
      </c>
    </row>
    <row r="947" spans="1:11" x14ac:dyDescent="0.3">
      <c r="A947" s="2">
        <v>1458</v>
      </c>
      <c r="B947" s="1">
        <v>326</v>
      </c>
      <c r="C947" s="10">
        <v>45583</v>
      </c>
      <c r="D947" s="10">
        <v>45592</v>
      </c>
      <c r="E947" s="1">
        <v>9</v>
      </c>
      <c r="F947" s="1" t="s">
        <v>1027</v>
      </c>
      <c r="G947" s="1" t="s">
        <v>1040</v>
      </c>
      <c r="H947" s="1">
        <v>182</v>
      </c>
      <c r="I947" s="1" t="s">
        <v>1042</v>
      </c>
      <c r="J947" s="1">
        <f t="shared" si="28"/>
        <v>0</v>
      </c>
      <c r="K947" s="12" t="str">
        <f t="shared" si="29"/>
        <v/>
      </c>
    </row>
    <row r="948" spans="1:11" x14ac:dyDescent="0.3">
      <c r="A948" s="2">
        <v>1810</v>
      </c>
      <c r="B948" s="1">
        <v>327</v>
      </c>
      <c r="C948" s="10">
        <v>44676</v>
      </c>
      <c r="D948" s="10">
        <v>44679</v>
      </c>
      <c r="E948" s="1">
        <v>3</v>
      </c>
      <c r="F948" s="1" t="s">
        <v>1022</v>
      </c>
      <c r="G948" s="1" t="s">
        <v>1035</v>
      </c>
      <c r="H948" s="1">
        <v>136</v>
      </c>
      <c r="I948" s="1" t="s">
        <v>1042</v>
      </c>
      <c r="J948" s="1">
        <f t="shared" si="28"/>
        <v>0</v>
      </c>
      <c r="K948" s="12" t="str">
        <f t="shared" si="29"/>
        <v/>
      </c>
    </row>
    <row r="949" spans="1:11" x14ac:dyDescent="0.3">
      <c r="A949" s="2">
        <v>1512</v>
      </c>
      <c r="B949" s="1">
        <v>327</v>
      </c>
      <c r="C949" s="10">
        <v>45180</v>
      </c>
      <c r="D949" s="10">
        <v>45186</v>
      </c>
      <c r="E949" s="1">
        <v>6</v>
      </c>
      <c r="F949" s="1" t="s">
        <v>1031</v>
      </c>
      <c r="G949" s="1" t="s">
        <v>1036</v>
      </c>
      <c r="H949" s="1">
        <v>79</v>
      </c>
      <c r="I949" s="1" t="s">
        <v>1043</v>
      </c>
      <c r="J949" s="1">
        <f t="shared" si="28"/>
        <v>0</v>
      </c>
      <c r="K949" s="12" t="str">
        <f t="shared" si="29"/>
        <v/>
      </c>
    </row>
    <row r="950" spans="1:11" x14ac:dyDescent="0.3">
      <c r="A950" s="2">
        <v>1286</v>
      </c>
      <c r="B950" s="1">
        <v>327</v>
      </c>
      <c r="C950" s="10">
        <v>45229</v>
      </c>
      <c r="D950" s="10">
        <v>45246</v>
      </c>
      <c r="E950" s="1">
        <v>17</v>
      </c>
      <c r="F950" s="1" t="s">
        <v>1028</v>
      </c>
      <c r="G950" s="1" t="s">
        <v>1040</v>
      </c>
      <c r="H950" s="1">
        <v>113</v>
      </c>
      <c r="I950" s="1" t="s">
        <v>1042</v>
      </c>
      <c r="J950" s="1">
        <f t="shared" si="28"/>
        <v>1</v>
      </c>
      <c r="K950" s="12">
        <f t="shared" si="29"/>
        <v>45257</v>
      </c>
    </row>
    <row r="951" spans="1:11" x14ac:dyDescent="0.3">
      <c r="A951" s="2">
        <v>737</v>
      </c>
      <c r="B951" s="1">
        <v>327</v>
      </c>
      <c r="C951" s="10">
        <v>45257</v>
      </c>
      <c r="D951" s="10">
        <v>45266</v>
      </c>
      <c r="E951" s="1">
        <v>9</v>
      </c>
      <c r="F951" s="1" t="s">
        <v>1031</v>
      </c>
      <c r="G951" s="1" t="s">
        <v>1036</v>
      </c>
      <c r="H951" s="1">
        <v>198</v>
      </c>
      <c r="I951" s="1" t="s">
        <v>1044</v>
      </c>
      <c r="J951" s="1">
        <f t="shared" si="28"/>
        <v>0</v>
      </c>
      <c r="K951" s="12" t="str">
        <f t="shared" si="29"/>
        <v/>
      </c>
    </row>
    <row r="952" spans="1:11" x14ac:dyDescent="0.3">
      <c r="A952" s="2">
        <v>260</v>
      </c>
      <c r="B952" s="1">
        <v>327</v>
      </c>
      <c r="C952" s="10">
        <v>45505</v>
      </c>
      <c r="D952" s="10">
        <v>45508</v>
      </c>
      <c r="E952" s="1">
        <v>3</v>
      </c>
      <c r="F952" s="1" t="s">
        <v>1029</v>
      </c>
      <c r="G952" s="1" t="s">
        <v>1037</v>
      </c>
      <c r="H952" s="1">
        <v>7</v>
      </c>
      <c r="I952" s="1" t="s">
        <v>1041</v>
      </c>
      <c r="J952" s="1">
        <f t="shared" si="28"/>
        <v>0</v>
      </c>
      <c r="K952" s="12" t="str">
        <f t="shared" si="29"/>
        <v/>
      </c>
    </row>
    <row r="953" spans="1:11" x14ac:dyDescent="0.3">
      <c r="A953" s="2">
        <v>2296</v>
      </c>
      <c r="B953" s="1">
        <v>328</v>
      </c>
      <c r="C953" s="10">
        <v>44852</v>
      </c>
      <c r="D953" s="10">
        <v>44857</v>
      </c>
      <c r="E953" s="1">
        <v>5</v>
      </c>
      <c r="F953" s="1" t="s">
        <v>1029</v>
      </c>
      <c r="G953" s="1" t="s">
        <v>1037</v>
      </c>
      <c r="H953" s="1">
        <v>71</v>
      </c>
      <c r="I953" s="1" t="s">
        <v>1043</v>
      </c>
      <c r="J953" s="1">
        <f t="shared" si="28"/>
        <v>0</v>
      </c>
      <c r="K953" s="12" t="str">
        <f t="shared" si="29"/>
        <v/>
      </c>
    </row>
    <row r="954" spans="1:11" x14ac:dyDescent="0.3">
      <c r="A954" s="2">
        <v>111</v>
      </c>
      <c r="B954" s="1">
        <v>328</v>
      </c>
      <c r="C954" s="10">
        <v>44909</v>
      </c>
      <c r="D954" s="10">
        <v>44915</v>
      </c>
      <c r="E954" s="1">
        <v>6</v>
      </c>
      <c r="F954" s="1" t="s">
        <v>1027</v>
      </c>
      <c r="G954" s="1" t="s">
        <v>1040</v>
      </c>
      <c r="H954" s="1">
        <v>75</v>
      </c>
      <c r="I954" s="1" t="s">
        <v>1042</v>
      </c>
      <c r="J954" s="1">
        <f t="shared" si="28"/>
        <v>0</v>
      </c>
      <c r="K954" s="12" t="str">
        <f t="shared" si="29"/>
        <v/>
      </c>
    </row>
    <row r="955" spans="1:11" x14ac:dyDescent="0.3">
      <c r="A955" s="2">
        <v>1853</v>
      </c>
      <c r="B955" s="1">
        <v>329</v>
      </c>
      <c r="C955" s="10">
        <v>44598</v>
      </c>
      <c r="D955" s="10">
        <v>44604</v>
      </c>
      <c r="E955" s="1">
        <v>6</v>
      </c>
      <c r="F955" s="1" t="s">
        <v>1033</v>
      </c>
      <c r="G955" s="1" t="s">
        <v>1038</v>
      </c>
      <c r="H955" s="1">
        <v>166</v>
      </c>
      <c r="I955" s="1" t="s">
        <v>1043</v>
      </c>
      <c r="J955" s="1">
        <f t="shared" si="28"/>
        <v>0</v>
      </c>
      <c r="K955" s="12" t="str">
        <f t="shared" si="29"/>
        <v/>
      </c>
    </row>
    <row r="956" spans="1:11" x14ac:dyDescent="0.3">
      <c r="A956" s="2">
        <v>1268</v>
      </c>
      <c r="B956" s="1">
        <v>329</v>
      </c>
      <c r="C956" s="10">
        <v>44971</v>
      </c>
      <c r="D956" s="10">
        <v>44974</v>
      </c>
      <c r="E956" s="1">
        <v>3</v>
      </c>
      <c r="F956" s="1" t="s">
        <v>1034</v>
      </c>
      <c r="G956" s="1" t="s">
        <v>1035</v>
      </c>
      <c r="H956" s="1">
        <v>180</v>
      </c>
      <c r="I956" s="1" t="s">
        <v>1044</v>
      </c>
      <c r="J956" s="1">
        <f t="shared" si="28"/>
        <v>0</v>
      </c>
      <c r="K956" s="12" t="str">
        <f t="shared" si="29"/>
        <v/>
      </c>
    </row>
    <row r="957" spans="1:11" x14ac:dyDescent="0.3">
      <c r="A957" s="2">
        <v>2833</v>
      </c>
      <c r="B957" s="1">
        <v>329</v>
      </c>
      <c r="C957" s="10">
        <v>45045</v>
      </c>
      <c r="D957" s="10">
        <v>45050</v>
      </c>
      <c r="E957" s="1">
        <v>5</v>
      </c>
      <c r="F957" s="1" t="s">
        <v>1033</v>
      </c>
      <c r="G957" s="1" t="s">
        <v>1038</v>
      </c>
      <c r="H957" s="1">
        <v>173</v>
      </c>
      <c r="I957" s="1" t="s">
        <v>1044</v>
      </c>
      <c r="J957" s="1">
        <f t="shared" si="28"/>
        <v>0</v>
      </c>
      <c r="K957" s="12" t="str">
        <f t="shared" si="29"/>
        <v/>
      </c>
    </row>
    <row r="958" spans="1:11" x14ac:dyDescent="0.3">
      <c r="A958" s="2">
        <v>1330</v>
      </c>
      <c r="B958" s="1">
        <v>329</v>
      </c>
      <c r="C958" s="10">
        <v>45457</v>
      </c>
      <c r="D958" s="10">
        <v>45461</v>
      </c>
      <c r="E958" s="1">
        <v>4</v>
      </c>
      <c r="F958" s="1" t="s">
        <v>1030</v>
      </c>
      <c r="G958" s="1" t="s">
        <v>1038</v>
      </c>
      <c r="H958" s="1">
        <v>47</v>
      </c>
      <c r="I958" s="1" t="s">
        <v>1043</v>
      </c>
      <c r="J958" s="1">
        <f t="shared" si="28"/>
        <v>0</v>
      </c>
      <c r="K958" s="12" t="str">
        <f t="shared" si="29"/>
        <v/>
      </c>
    </row>
    <row r="959" spans="1:11" x14ac:dyDescent="0.3">
      <c r="A959" s="2">
        <v>2199</v>
      </c>
      <c r="B959" s="1">
        <v>330</v>
      </c>
      <c r="C959" s="10">
        <v>44898</v>
      </c>
      <c r="D959" s="10">
        <v>44903</v>
      </c>
      <c r="E959" s="1">
        <v>5</v>
      </c>
      <c r="F959" s="1" t="s">
        <v>1033</v>
      </c>
      <c r="G959" s="1" t="s">
        <v>1038</v>
      </c>
      <c r="H959" s="1">
        <v>124</v>
      </c>
      <c r="I959" s="1" t="s">
        <v>1041</v>
      </c>
      <c r="J959" s="1">
        <f t="shared" si="28"/>
        <v>0</v>
      </c>
      <c r="K959" s="12" t="str">
        <f t="shared" si="29"/>
        <v/>
      </c>
    </row>
    <row r="960" spans="1:11" x14ac:dyDescent="0.3">
      <c r="A960" s="2">
        <v>1211</v>
      </c>
      <c r="B960" s="1">
        <v>330</v>
      </c>
      <c r="C960" s="10">
        <v>45391</v>
      </c>
      <c r="D960" s="10">
        <v>45395</v>
      </c>
      <c r="E960" s="1">
        <v>4</v>
      </c>
      <c r="F960" s="1" t="s">
        <v>1024</v>
      </c>
      <c r="G960" s="1" t="s">
        <v>1037</v>
      </c>
      <c r="H960" s="1">
        <v>86</v>
      </c>
      <c r="I960" s="1" t="s">
        <v>1044</v>
      </c>
      <c r="J960" s="1">
        <f t="shared" si="28"/>
        <v>0</v>
      </c>
      <c r="K960" s="12" t="str">
        <f t="shared" si="29"/>
        <v/>
      </c>
    </row>
    <row r="961" spans="1:11" x14ac:dyDescent="0.3">
      <c r="A961" s="2">
        <v>2796</v>
      </c>
      <c r="B961" s="1">
        <v>331</v>
      </c>
      <c r="C961" s="10">
        <v>44660</v>
      </c>
      <c r="D961" s="10">
        <v>44662</v>
      </c>
      <c r="E961" s="1">
        <v>2</v>
      </c>
      <c r="F961" s="1" t="s">
        <v>1029</v>
      </c>
      <c r="G961" s="1" t="s">
        <v>1037</v>
      </c>
      <c r="H961" s="1">
        <v>43</v>
      </c>
      <c r="I961" s="1" t="s">
        <v>1042</v>
      </c>
      <c r="J961" s="1">
        <f t="shared" si="28"/>
        <v>0</v>
      </c>
      <c r="K961" s="12" t="str">
        <f t="shared" si="29"/>
        <v/>
      </c>
    </row>
    <row r="962" spans="1:11" x14ac:dyDescent="0.3">
      <c r="A962" s="2">
        <v>1457</v>
      </c>
      <c r="B962" s="1">
        <v>331</v>
      </c>
      <c r="C962" s="10">
        <v>45205</v>
      </c>
      <c r="D962" s="10">
        <v>45223</v>
      </c>
      <c r="E962" s="1">
        <v>18</v>
      </c>
      <c r="F962" s="1" t="s">
        <v>1028</v>
      </c>
      <c r="G962" s="1" t="s">
        <v>1040</v>
      </c>
      <c r="H962" s="1">
        <v>4</v>
      </c>
      <c r="I962" s="1" t="s">
        <v>1043</v>
      </c>
      <c r="J962" s="1">
        <f t="shared" ref="J962:J1025" si="30">IF(AND(B963=B962,C963-D962&lt;=30),1,0)</f>
        <v>0</v>
      </c>
      <c r="K962" s="12" t="str">
        <f t="shared" ref="K962:K1025" si="31">IF(J962=0,"",C963)</f>
        <v/>
      </c>
    </row>
    <row r="963" spans="1:11" x14ac:dyDescent="0.3">
      <c r="A963" s="2">
        <v>2778</v>
      </c>
      <c r="B963" s="1">
        <v>331</v>
      </c>
      <c r="C963" s="10">
        <v>45560</v>
      </c>
      <c r="D963" s="10">
        <v>45566</v>
      </c>
      <c r="E963" s="1">
        <v>6</v>
      </c>
      <c r="F963" s="1" t="s">
        <v>1031</v>
      </c>
      <c r="G963" s="1" t="s">
        <v>1036</v>
      </c>
      <c r="H963" s="1">
        <v>29</v>
      </c>
      <c r="I963" s="1" t="s">
        <v>1042</v>
      </c>
      <c r="J963" s="1">
        <f t="shared" si="30"/>
        <v>0</v>
      </c>
      <c r="K963" s="12" t="str">
        <f t="shared" si="31"/>
        <v/>
      </c>
    </row>
    <row r="964" spans="1:11" x14ac:dyDescent="0.3">
      <c r="A964" s="2">
        <v>2601</v>
      </c>
      <c r="B964" s="1">
        <v>333</v>
      </c>
      <c r="C964" s="10">
        <v>44781</v>
      </c>
      <c r="D964" s="10">
        <v>44793</v>
      </c>
      <c r="E964" s="1">
        <v>12</v>
      </c>
      <c r="F964" s="1" t="s">
        <v>1023</v>
      </c>
      <c r="G964" s="1" t="s">
        <v>1036</v>
      </c>
      <c r="H964" s="1">
        <v>157</v>
      </c>
      <c r="I964" s="1" t="s">
        <v>1042</v>
      </c>
      <c r="J964" s="1">
        <f t="shared" si="30"/>
        <v>0</v>
      </c>
      <c r="K964" s="12" t="str">
        <f t="shared" si="31"/>
        <v/>
      </c>
    </row>
    <row r="965" spans="1:11" x14ac:dyDescent="0.3">
      <c r="A965" s="2">
        <v>1832</v>
      </c>
      <c r="B965" s="1">
        <v>333</v>
      </c>
      <c r="C965" s="10">
        <v>45208</v>
      </c>
      <c r="D965" s="10">
        <v>45209</v>
      </c>
      <c r="E965" s="1">
        <v>1</v>
      </c>
      <c r="F965" s="1" t="s">
        <v>1026</v>
      </c>
      <c r="G965" s="1" t="s">
        <v>1039</v>
      </c>
      <c r="H965" s="1">
        <v>190</v>
      </c>
      <c r="I965" s="1" t="s">
        <v>1044</v>
      </c>
      <c r="J965" s="1">
        <f t="shared" si="30"/>
        <v>0</v>
      </c>
      <c r="K965" s="12" t="str">
        <f t="shared" si="31"/>
        <v/>
      </c>
    </row>
    <row r="966" spans="1:11" x14ac:dyDescent="0.3">
      <c r="A966" s="2">
        <v>1334</v>
      </c>
      <c r="B966" s="1">
        <v>333</v>
      </c>
      <c r="C966" s="10">
        <v>45242</v>
      </c>
      <c r="D966" s="10">
        <v>45252</v>
      </c>
      <c r="E966" s="1">
        <v>10</v>
      </c>
      <c r="F966" s="1" t="s">
        <v>1034</v>
      </c>
      <c r="G966" s="1" t="s">
        <v>1035</v>
      </c>
      <c r="H966" s="1">
        <v>56</v>
      </c>
      <c r="I966" s="1" t="s">
        <v>1042</v>
      </c>
      <c r="J966" s="1">
        <f t="shared" si="30"/>
        <v>0</v>
      </c>
      <c r="K966" s="12" t="str">
        <f t="shared" si="31"/>
        <v/>
      </c>
    </row>
    <row r="967" spans="1:11" x14ac:dyDescent="0.3">
      <c r="A967" s="2">
        <v>1790</v>
      </c>
      <c r="B967" s="1">
        <v>333</v>
      </c>
      <c r="C967" s="10">
        <v>45411</v>
      </c>
      <c r="D967" s="10">
        <v>45420</v>
      </c>
      <c r="E967" s="1">
        <v>9</v>
      </c>
      <c r="F967" s="1" t="s">
        <v>1027</v>
      </c>
      <c r="G967" s="1" t="s">
        <v>1040</v>
      </c>
      <c r="H967" s="1">
        <v>16</v>
      </c>
      <c r="I967" s="1" t="s">
        <v>1041</v>
      </c>
      <c r="J967" s="1">
        <f t="shared" si="30"/>
        <v>1</v>
      </c>
      <c r="K967" s="12">
        <f t="shared" si="31"/>
        <v>45440</v>
      </c>
    </row>
    <row r="968" spans="1:11" x14ac:dyDescent="0.3">
      <c r="A968" s="2">
        <v>1031</v>
      </c>
      <c r="B968" s="1">
        <v>333</v>
      </c>
      <c r="C968" s="10">
        <v>45440</v>
      </c>
      <c r="D968" s="10">
        <v>45443</v>
      </c>
      <c r="E968" s="1">
        <v>3</v>
      </c>
      <c r="F968" s="1" t="s">
        <v>1032</v>
      </c>
      <c r="G968" s="1" t="s">
        <v>1039</v>
      </c>
      <c r="H968" s="1">
        <v>119</v>
      </c>
      <c r="I968" s="1" t="s">
        <v>1041</v>
      </c>
      <c r="J968" s="1">
        <f t="shared" si="30"/>
        <v>0</v>
      </c>
      <c r="K968" s="12" t="str">
        <f t="shared" si="31"/>
        <v/>
      </c>
    </row>
    <row r="969" spans="1:11" x14ac:dyDescent="0.3">
      <c r="A969" s="2">
        <v>1644</v>
      </c>
      <c r="B969" s="1">
        <v>334</v>
      </c>
      <c r="C969" s="10">
        <v>44697</v>
      </c>
      <c r="D969" s="10">
        <v>44706</v>
      </c>
      <c r="E969" s="1">
        <v>9</v>
      </c>
      <c r="F969" s="1" t="s">
        <v>1031</v>
      </c>
      <c r="G969" s="1" t="s">
        <v>1036</v>
      </c>
      <c r="H969" s="1">
        <v>144</v>
      </c>
      <c r="I969" s="1" t="s">
        <v>1044</v>
      </c>
      <c r="J969" s="1">
        <f t="shared" si="30"/>
        <v>0</v>
      </c>
      <c r="K969" s="12" t="str">
        <f t="shared" si="31"/>
        <v/>
      </c>
    </row>
    <row r="970" spans="1:11" x14ac:dyDescent="0.3">
      <c r="A970" s="2">
        <v>208</v>
      </c>
      <c r="B970" s="1">
        <v>334</v>
      </c>
      <c r="C970" s="10">
        <v>45049</v>
      </c>
      <c r="D970" s="10">
        <v>45057</v>
      </c>
      <c r="E970" s="1">
        <v>8</v>
      </c>
      <c r="F970" s="1" t="s">
        <v>1027</v>
      </c>
      <c r="G970" s="1" t="s">
        <v>1040</v>
      </c>
      <c r="H970" s="1">
        <v>142</v>
      </c>
      <c r="I970" s="1" t="s">
        <v>1042</v>
      </c>
      <c r="J970" s="1">
        <f t="shared" si="30"/>
        <v>0</v>
      </c>
      <c r="K970" s="12" t="str">
        <f t="shared" si="31"/>
        <v/>
      </c>
    </row>
    <row r="971" spans="1:11" x14ac:dyDescent="0.3">
      <c r="A971" s="2">
        <v>1674</v>
      </c>
      <c r="B971" s="1">
        <v>334</v>
      </c>
      <c r="C971" s="10">
        <v>45118</v>
      </c>
      <c r="D971" s="10">
        <v>45124</v>
      </c>
      <c r="E971" s="1">
        <v>6</v>
      </c>
      <c r="F971" s="1" t="s">
        <v>1028</v>
      </c>
      <c r="G971" s="1" t="s">
        <v>1040</v>
      </c>
      <c r="H971" s="1">
        <v>69</v>
      </c>
      <c r="I971" s="1" t="s">
        <v>1044</v>
      </c>
      <c r="J971" s="1">
        <f t="shared" si="30"/>
        <v>0</v>
      </c>
      <c r="K971" s="12" t="str">
        <f t="shared" si="31"/>
        <v/>
      </c>
    </row>
    <row r="972" spans="1:11" x14ac:dyDescent="0.3">
      <c r="A972" s="2">
        <v>1484</v>
      </c>
      <c r="B972" s="1">
        <v>335</v>
      </c>
      <c r="C972" s="10">
        <v>44876</v>
      </c>
      <c r="D972" s="10">
        <v>44879</v>
      </c>
      <c r="E972" s="1">
        <v>3</v>
      </c>
      <c r="F972" s="1" t="s">
        <v>1024</v>
      </c>
      <c r="G972" s="1" t="s">
        <v>1037</v>
      </c>
      <c r="H972" s="1">
        <v>172</v>
      </c>
      <c r="I972" s="1" t="s">
        <v>1043</v>
      </c>
      <c r="J972" s="1">
        <f t="shared" si="30"/>
        <v>0</v>
      </c>
      <c r="K972" s="12" t="str">
        <f t="shared" si="31"/>
        <v/>
      </c>
    </row>
    <row r="973" spans="1:11" x14ac:dyDescent="0.3">
      <c r="A973" s="2">
        <v>1319</v>
      </c>
      <c r="B973" s="1">
        <v>335</v>
      </c>
      <c r="C973" s="10">
        <v>45211</v>
      </c>
      <c r="D973" s="10">
        <v>45216</v>
      </c>
      <c r="E973" s="1">
        <v>5</v>
      </c>
      <c r="F973" s="1" t="s">
        <v>1031</v>
      </c>
      <c r="G973" s="1" t="s">
        <v>1036</v>
      </c>
      <c r="H973" s="1">
        <v>172</v>
      </c>
      <c r="I973" s="1" t="s">
        <v>1043</v>
      </c>
      <c r="J973" s="1">
        <f t="shared" si="30"/>
        <v>0</v>
      </c>
      <c r="K973" s="12" t="str">
        <f t="shared" si="31"/>
        <v/>
      </c>
    </row>
    <row r="974" spans="1:11" x14ac:dyDescent="0.3">
      <c r="A974" s="2">
        <v>1371</v>
      </c>
      <c r="B974" s="1">
        <v>335</v>
      </c>
      <c r="C974" s="10">
        <v>45539</v>
      </c>
      <c r="D974" s="10">
        <v>45544</v>
      </c>
      <c r="E974" s="1">
        <v>5</v>
      </c>
      <c r="F974" s="1" t="s">
        <v>1025</v>
      </c>
      <c r="G974" s="1" t="s">
        <v>1038</v>
      </c>
      <c r="H974" s="1">
        <v>98</v>
      </c>
      <c r="I974" s="1" t="s">
        <v>1042</v>
      </c>
      <c r="J974" s="1">
        <f t="shared" si="30"/>
        <v>0</v>
      </c>
      <c r="K974" s="12" t="str">
        <f t="shared" si="31"/>
        <v/>
      </c>
    </row>
    <row r="975" spans="1:11" x14ac:dyDescent="0.3">
      <c r="A975" s="2">
        <v>283</v>
      </c>
      <c r="B975" s="1">
        <v>335</v>
      </c>
      <c r="C975" s="10">
        <v>45631</v>
      </c>
      <c r="D975" s="10">
        <v>45633</v>
      </c>
      <c r="E975" s="1">
        <v>2</v>
      </c>
      <c r="F975" s="1" t="s">
        <v>1026</v>
      </c>
      <c r="G975" s="1" t="s">
        <v>1039</v>
      </c>
      <c r="H975" s="1">
        <v>87</v>
      </c>
      <c r="I975" s="1" t="s">
        <v>1043</v>
      </c>
      <c r="J975" s="1">
        <f t="shared" si="30"/>
        <v>0</v>
      </c>
      <c r="K975" s="12" t="str">
        <f t="shared" si="31"/>
        <v/>
      </c>
    </row>
    <row r="976" spans="1:11" x14ac:dyDescent="0.3">
      <c r="A976" s="2">
        <v>1440</v>
      </c>
      <c r="B976" s="1">
        <v>336</v>
      </c>
      <c r="C976" s="10">
        <v>44745</v>
      </c>
      <c r="D976" s="10">
        <v>44765</v>
      </c>
      <c r="E976" s="1">
        <v>20</v>
      </c>
      <c r="F976" s="1" t="s">
        <v>1027</v>
      </c>
      <c r="G976" s="1" t="s">
        <v>1040</v>
      </c>
      <c r="H976" s="1">
        <v>49</v>
      </c>
      <c r="I976" s="1" t="s">
        <v>1043</v>
      </c>
      <c r="J976" s="1">
        <f t="shared" si="30"/>
        <v>0</v>
      </c>
      <c r="K976" s="12" t="str">
        <f t="shared" si="31"/>
        <v/>
      </c>
    </row>
    <row r="977" spans="1:11" x14ac:dyDescent="0.3">
      <c r="A977" s="2">
        <v>2222</v>
      </c>
      <c r="B977" s="1">
        <v>336</v>
      </c>
      <c r="C977" s="10">
        <v>44812</v>
      </c>
      <c r="D977" s="10">
        <v>44814</v>
      </c>
      <c r="E977" s="1">
        <v>2</v>
      </c>
      <c r="F977" s="1" t="s">
        <v>1032</v>
      </c>
      <c r="G977" s="1" t="s">
        <v>1039</v>
      </c>
      <c r="H977" s="1">
        <v>136</v>
      </c>
      <c r="I977" s="1" t="s">
        <v>1044</v>
      </c>
      <c r="J977" s="1">
        <f t="shared" si="30"/>
        <v>0</v>
      </c>
      <c r="K977" s="12" t="str">
        <f t="shared" si="31"/>
        <v/>
      </c>
    </row>
    <row r="978" spans="1:11" x14ac:dyDescent="0.3">
      <c r="A978" s="2">
        <v>2718</v>
      </c>
      <c r="B978" s="1">
        <v>336</v>
      </c>
      <c r="C978" s="10">
        <v>44961</v>
      </c>
      <c r="D978" s="10">
        <v>44965</v>
      </c>
      <c r="E978" s="1">
        <v>4</v>
      </c>
      <c r="F978" s="1" t="s">
        <v>1024</v>
      </c>
      <c r="G978" s="1" t="s">
        <v>1037</v>
      </c>
      <c r="H978" s="1">
        <v>19</v>
      </c>
      <c r="I978" s="1" t="s">
        <v>1043</v>
      </c>
      <c r="J978" s="1">
        <f t="shared" si="30"/>
        <v>0</v>
      </c>
      <c r="K978" s="12" t="str">
        <f t="shared" si="31"/>
        <v/>
      </c>
    </row>
    <row r="979" spans="1:11" x14ac:dyDescent="0.3">
      <c r="A979" s="2">
        <v>1442</v>
      </c>
      <c r="B979" s="1">
        <v>337</v>
      </c>
      <c r="C979" s="10">
        <v>44700</v>
      </c>
      <c r="D979" s="10">
        <v>44707</v>
      </c>
      <c r="E979" s="1">
        <v>7</v>
      </c>
      <c r="F979" s="1" t="s">
        <v>1025</v>
      </c>
      <c r="G979" s="1" t="s">
        <v>1038</v>
      </c>
      <c r="H979" s="1">
        <v>140</v>
      </c>
      <c r="I979" s="1" t="s">
        <v>1043</v>
      </c>
      <c r="J979" s="1">
        <f t="shared" si="30"/>
        <v>1</v>
      </c>
      <c r="K979" s="12">
        <f t="shared" si="31"/>
        <v>44722</v>
      </c>
    </row>
    <row r="980" spans="1:11" x14ac:dyDescent="0.3">
      <c r="A980" s="2">
        <v>752</v>
      </c>
      <c r="B980" s="1">
        <v>337</v>
      </c>
      <c r="C980" s="10">
        <v>44722</v>
      </c>
      <c r="D980" s="10">
        <v>44731</v>
      </c>
      <c r="E980" s="1">
        <v>9</v>
      </c>
      <c r="F980" s="1" t="s">
        <v>1028</v>
      </c>
      <c r="G980" s="1" t="s">
        <v>1040</v>
      </c>
      <c r="H980" s="1">
        <v>61</v>
      </c>
      <c r="I980" s="1" t="s">
        <v>1041</v>
      </c>
      <c r="J980" s="1">
        <f t="shared" si="30"/>
        <v>0</v>
      </c>
      <c r="K980" s="12" t="str">
        <f t="shared" si="31"/>
        <v/>
      </c>
    </row>
    <row r="981" spans="1:11" x14ac:dyDescent="0.3">
      <c r="A981" s="2">
        <v>2590</v>
      </c>
      <c r="B981" s="1">
        <v>337</v>
      </c>
      <c r="C981" s="10">
        <v>44992</v>
      </c>
      <c r="D981" s="10">
        <v>44997</v>
      </c>
      <c r="E981" s="1">
        <v>5</v>
      </c>
      <c r="F981" s="1" t="s">
        <v>1033</v>
      </c>
      <c r="G981" s="1" t="s">
        <v>1038</v>
      </c>
      <c r="H981" s="1">
        <v>41</v>
      </c>
      <c r="I981" s="1" t="s">
        <v>1041</v>
      </c>
      <c r="J981" s="1">
        <f t="shared" si="30"/>
        <v>0</v>
      </c>
      <c r="K981" s="12" t="str">
        <f t="shared" si="31"/>
        <v/>
      </c>
    </row>
    <row r="982" spans="1:11" x14ac:dyDescent="0.3">
      <c r="A982" s="2">
        <v>2378</v>
      </c>
      <c r="B982" s="1">
        <v>337</v>
      </c>
      <c r="C982" s="10">
        <v>45189</v>
      </c>
      <c r="D982" s="10">
        <v>45201</v>
      </c>
      <c r="E982" s="1">
        <v>12</v>
      </c>
      <c r="F982" s="1" t="s">
        <v>1023</v>
      </c>
      <c r="G982" s="1" t="s">
        <v>1036</v>
      </c>
      <c r="H982" s="1">
        <v>150</v>
      </c>
      <c r="I982" s="1" t="s">
        <v>1044</v>
      </c>
      <c r="J982" s="1">
        <f t="shared" si="30"/>
        <v>0</v>
      </c>
      <c r="K982" s="12" t="str">
        <f t="shared" si="31"/>
        <v/>
      </c>
    </row>
    <row r="983" spans="1:11" x14ac:dyDescent="0.3">
      <c r="A983" s="2">
        <v>1659</v>
      </c>
      <c r="B983" s="1">
        <v>337</v>
      </c>
      <c r="C983" s="10">
        <v>45460</v>
      </c>
      <c r="D983" s="10">
        <v>45462</v>
      </c>
      <c r="E983" s="1">
        <v>2</v>
      </c>
      <c r="F983" s="1" t="s">
        <v>1022</v>
      </c>
      <c r="G983" s="1" t="s">
        <v>1035</v>
      </c>
      <c r="H983" s="1">
        <v>11</v>
      </c>
      <c r="I983" s="1" t="s">
        <v>1044</v>
      </c>
      <c r="J983" s="1">
        <f t="shared" si="30"/>
        <v>0</v>
      </c>
      <c r="K983" s="12" t="str">
        <f t="shared" si="31"/>
        <v/>
      </c>
    </row>
    <row r="984" spans="1:11" x14ac:dyDescent="0.3">
      <c r="A984" s="2">
        <v>1712</v>
      </c>
      <c r="B984" s="1">
        <v>338</v>
      </c>
      <c r="C984" s="10">
        <v>45034</v>
      </c>
      <c r="D984" s="10">
        <v>45044</v>
      </c>
      <c r="E984" s="1">
        <v>10</v>
      </c>
      <c r="F984" s="1" t="s">
        <v>1027</v>
      </c>
      <c r="G984" s="1" t="s">
        <v>1040</v>
      </c>
      <c r="H984" s="1">
        <v>58</v>
      </c>
      <c r="I984" s="1" t="s">
        <v>1043</v>
      </c>
      <c r="J984" s="1">
        <f t="shared" si="30"/>
        <v>0</v>
      </c>
      <c r="K984" s="12" t="str">
        <f t="shared" si="31"/>
        <v/>
      </c>
    </row>
    <row r="985" spans="1:11" x14ac:dyDescent="0.3">
      <c r="A985" s="2">
        <v>683</v>
      </c>
      <c r="B985" s="1">
        <v>338</v>
      </c>
      <c r="C985" s="10">
        <v>45160</v>
      </c>
      <c r="D985" s="10">
        <v>45168</v>
      </c>
      <c r="E985" s="1">
        <v>8</v>
      </c>
      <c r="F985" s="1" t="s">
        <v>1031</v>
      </c>
      <c r="G985" s="1" t="s">
        <v>1036</v>
      </c>
      <c r="H985" s="1">
        <v>132</v>
      </c>
      <c r="I985" s="1" t="s">
        <v>1044</v>
      </c>
      <c r="J985" s="1">
        <f t="shared" si="30"/>
        <v>0</v>
      </c>
      <c r="K985" s="12" t="str">
        <f t="shared" si="31"/>
        <v/>
      </c>
    </row>
    <row r="986" spans="1:11" x14ac:dyDescent="0.3">
      <c r="A986" s="2">
        <v>2281</v>
      </c>
      <c r="B986" s="1">
        <v>338</v>
      </c>
      <c r="C986" s="10">
        <v>45253</v>
      </c>
      <c r="D986" s="10">
        <v>45254</v>
      </c>
      <c r="E986" s="1">
        <v>1</v>
      </c>
      <c r="F986" s="1" t="s">
        <v>1022</v>
      </c>
      <c r="G986" s="1" t="s">
        <v>1035</v>
      </c>
      <c r="H986" s="1">
        <v>98</v>
      </c>
      <c r="I986" s="1" t="s">
        <v>1043</v>
      </c>
      <c r="J986" s="1">
        <f t="shared" si="30"/>
        <v>0</v>
      </c>
      <c r="K986" s="12" t="str">
        <f t="shared" si="31"/>
        <v/>
      </c>
    </row>
    <row r="987" spans="1:11" x14ac:dyDescent="0.3">
      <c r="A987" s="2">
        <v>677</v>
      </c>
      <c r="B987" s="1">
        <v>338</v>
      </c>
      <c r="C987" s="10">
        <v>45370</v>
      </c>
      <c r="D987" s="10">
        <v>45374</v>
      </c>
      <c r="E987" s="1">
        <v>4</v>
      </c>
      <c r="F987" s="1" t="s">
        <v>1029</v>
      </c>
      <c r="G987" s="1" t="s">
        <v>1037</v>
      </c>
      <c r="H987" s="1">
        <v>66</v>
      </c>
      <c r="I987" s="1" t="s">
        <v>1043</v>
      </c>
      <c r="J987" s="1">
        <f t="shared" si="30"/>
        <v>0</v>
      </c>
      <c r="K987" s="12" t="str">
        <f t="shared" si="31"/>
        <v/>
      </c>
    </row>
    <row r="988" spans="1:11" x14ac:dyDescent="0.3">
      <c r="A988" s="2">
        <v>1230</v>
      </c>
      <c r="B988" s="1">
        <v>339</v>
      </c>
      <c r="C988" s="10">
        <v>45405</v>
      </c>
      <c r="D988" s="10">
        <v>45407</v>
      </c>
      <c r="E988" s="1">
        <v>2</v>
      </c>
      <c r="F988" s="1" t="s">
        <v>1032</v>
      </c>
      <c r="G988" s="1" t="s">
        <v>1039</v>
      </c>
      <c r="H988" s="1">
        <v>186</v>
      </c>
      <c r="I988" s="1" t="s">
        <v>1043</v>
      </c>
      <c r="J988" s="1">
        <f t="shared" si="30"/>
        <v>0</v>
      </c>
      <c r="K988" s="12" t="str">
        <f t="shared" si="31"/>
        <v/>
      </c>
    </row>
    <row r="989" spans="1:11" x14ac:dyDescent="0.3">
      <c r="A989" s="2">
        <v>1813</v>
      </c>
      <c r="B989" s="1">
        <v>339</v>
      </c>
      <c r="C989" s="10">
        <v>45526</v>
      </c>
      <c r="D989" s="10">
        <v>45529</v>
      </c>
      <c r="E989" s="1">
        <v>3</v>
      </c>
      <c r="F989" s="1" t="s">
        <v>1025</v>
      </c>
      <c r="G989" s="1" t="s">
        <v>1038</v>
      </c>
      <c r="H989" s="1">
        <v>101</v>
      </c>
      <c r="I989" s="1" t="s">
        <v>1044</v>
      </c>
      <c r="J989" s="1">
        <f t="shared" si="30"/>
        <v>0</v>
      </c>
      <c r="K989" s="12" t="str">
        <f t="shared" si="31"/>
        <v/>
      </c>
    </row>
    <row r="990" spans="1:11" x14ac:dyDescent="0.3">
      <c r="A990" s="2">
        <v>2659</v>
      </c>
      <c r="B990" s="1">
        <v>340</v>
      </c>
      <c r="C990" s="10">
        <v>44899</v>
      </c>
      <c r="D990" s="10">
        <v>44904</v>
      </c>
      <c r="E990" s="1">
        <v>5</v>
      </c>
      <c r="F990" s="1" t="s">
        <v>1030</v>
      </c>
      <c r="G990" s="1" t="s">
        <v>1038</v>
      </c>
      <c r="H990" s="1">
        <v>139</v>
      </c>
      <c r="I990" s="1" t="s">
        <v>1043</v>
      </c>
      <c r="J990" s="1">
        <f t="shared" si="30"/>
        <v>1</v>
      </c>
      <c r="K990" s="12">
        <f t="shared" si="31"/>
        <v>44930</v>
      </c>
    </row>
    <row r="991" spans="1:11" x14ac:dyDescent="0.3">
      <c r="A991" s="2">
        <v>2984</v>
      </c>
      <c r="B991" s="1">
        <v>340</v>
      </c>
      <c r="C991" s="10">
        <v>44930</v>
      </c>
      <c r="D991" s="10">
        <v>44935</v>
      </c>
      <c r="E991" s="1">
        <v>5</v>
      </c>
      <c r="F991" s="1" t="s">
        <v>1033</v>
      </c>
      <c r="G991" s="1" t="s">
        <v>1038</v>
      </c>
      <c r="H991" s="1">
        <v>133</v>
      </c>
      <c r="I991" s="1" t="s">
        <v>1044</v>
      </c>
      <c r="J991" s="1">
        <f t="shared" si="30"/>
        <v>0</v>
      </c>
      <c r="K991" s="12" t="str">
        <f t="shared" si="31"/>
        <v/>
      </c>
    </row>
    <row r="992" spans="1:11" x14ac:dyDescent="0.3">
      <c r="A992" s="2">
        <v>2834</v>
      </c>
      <c r="B992" s="1">
        <v>340</v>
      </c>
      <c r="C992" s="10">
        <v>45377</v>
      </c>
      <c r="D992" s="10">
        <v>45382</v>
      </c>
      <c r="E992" s="1">
        <v>5</v>
      </c>
      <c r="F992" s="1" t="s">
        <v>1022</v>
      </c>
      <c r="G992" s="1" t="s">
        <v>1035</v>
      </c>
      <c r="H992" s="1">
        <v>140</v>
      </c>
      <c r="I992" s="1" t="s">
        <v>1044</v>
      </c>
      <c r="J992" s="1">
        <f t="shared" si="30"/>
        <v>0</v>
      </c>
      <c r="K992" s="12" t="str">
        <f t="shared" si="31"/>
        <v/>
      </c>
    </row>
    <row r="993" spans="1:11" x14ac:dyDescent="0.3">
      <c r="A993" s="2">
        <v>1148</v>
      </c>
      <c r="B993" s="1">
        <v>341</v>
      </c>
      <c r="C993" s="10">
        <v>45012</v>
      </c>
      <c r="D993" s="10">
        <v>45015</v>
      </c>
      <c r="E993" s="1">
        <v>3</v>
      </c>
      <c r="F993" s="1" t="s">
        <v>1026</v>
      </c>
      <c r="G993" s="1" t="s">
        <v>1039</v>
      </c>
      <c r="H993" s="1">
        <v>174</v>
      </c>
      <c r="I993" s="1" t="s">
        <v>1043</v>
      </c>
      <c r="J993" s="1">
        <f t="shared" si="30"/>
        <v>0</v>
      </c>
      <c r="K993" s="12" t="str">
        <f t="shared" si="31"/>
        <v/>
      </c>
    </row>
    <row r="994" spans="1:11" x14ac:dyDescent="0.3">
      <c r="A994" s="2">
        <v>635</v>
      </c>
      <c r="B994" s="1">
        <v>341</v>
      </c>
      <c r="C994" s="10">
        <v>45607</v>
      </c>
      <c r="D994" s="10">
        <v>45611</v>
      </c>
      <c r="E994" s="1">
        <v>4</v>
      </c>
      <c r="F994" s="1" t="s">
        <v>1024</v>
      </c>
      <c r="G994" s="1" t="s">
        <v>1037</v>
      </c>
      <c r="H994" s="1">
        <v>177</v>
      </c>
      <c r="I994" s="1" t="s">
        <v>1042</v>
      </c>
      <c r="J994" s="1">
        <f t="shared" si="30"/>
        <v>1</v>
      </c>
      <c r="K994" s="12">
        <f t="shared" si="31"/>
        <v>45641</v>
      </c>
    </row>
    <row r="995" spans="1:11" x14ac:dyDescent="0.3">
      <c r="A995" s="2">
        <v>2018</v>
      </c>
      <c r="B995" s="1">
        <v>341</v>
      </c>
      <c r="C995" s="10">
        <v>45641</v>
      </c>
      <c r="D995" s="10">
        <v>45646</v>
      </c>
      <c r="E995" s="1">
        <v>5</v>
      </c>
      <c r="F995" s="1" t="s">
        <v>1033</v>
      </c>
      <c r="G995" s="1" t="s">
        <v>1038</v>
      </c>
      <c r="H995" s="1">
        <v>44</v>
      </c>
      <c r="I995" s="1" t="s">
        <v>1041</v>
      </c>
      <c r="J995" s="1">
        <f t="shared" si="30"/>
        <v>0</v>
      </c>
      <c r="K995" s="12" t="str">
        <f t="shared" si="31"/>
        <v/>
      </c>
    </row>
    <row r="996" spans="1:11" x14ac:dyDescent="0.3">
      <c r="A996" s="2">
        <v>2793</v>
      </c>
      <c r="B996" s="1">
        <v>343</v>
      </c>
      <c r="C996" s="10">
        <v>44597</v>
      </c>
      <c r="D996" s="10">
        <v>44598</v>
      </c>
      <c r="E996" s="1">
        <v>1</v>
      </c>
      <c r="F996" s="1" t="s">
        <v>1026</v>
      </c>
      <c r="G996" s="1" t="s">
        <v>1039</v>
      </c>
      <c r="H996" s="1">
        <v>172</v>
      </c>
      <c r="I996" s="1" t="s">
        <v>1041</v>
      </c>
      <c r="J996" s="1">
        <f t="shared" si="30"/>
        <v>0</v>
      </c>
      <c r="K996" s="12" t="str">
        <f t="shared" si="31"/>
        <v/>
      </c>
    </row>
    <row r="997" spans="1:11" x14ac:dyDescent="0.3">
      <c r="A997" s="2">
        <v>1189</v>
      </c>
      <c r="B997" s="1">
        <v>343</v>
      </c>
      <c r="C997" s="10">
        <v>44787</v>
      </c>
      <c r="D997" s="10">
        <v>44797</v>
      </c>
      <c r="E997" s="1">
        <v>10</v>
      </c>
      <c r="F997" s="1" t="s">
        <v>1031</v>
      </c>
      <c r="G997" s="1" t="s">
        <v>1036</v>
      </c>
      <c r="H997" s="1">
        <v>101</v>
      </c>
      <c r="I997" s="1" t="s">
        <v>1044</v>
      </c>
      <c r="J997" s="1">
        <f t="shared" si="30"/>
        <v>0</v>
      </c>
      <c r="K997" s="12" t="str">
        <f t="shared" si="31"/>
        <v/>
      </c>
    </row>
    <row r="998" spans="1:11" x14ac:dyDescent="0.3">
      <c r="A998" s="2">
        <v>1623</v>
      </c>
      <c r="B998" s="1">
        <v>343</v>
      </c>
      <c r="C998" s="10">
        <v>45387</v>
      </c>
      <c r="D998" s="10">
        <v>45393</v>
      </c>
      <c r="E998" s="1">
        <v>6</v>
      </c>
      <c r="F998" s="1" t="s">
        <v>1023</v>
      </c>
      <c r="G998" s="1" t="s">
        <v>1036</v>
      </c>
      <c r="H998" s="1">
        <v>141</v>
      </c>
      <c r="I998" s="1" t="s">
        <v>1042</v>
      </c>
      <c r="J998" s="1">
        <f t="shared" si="30"/>
        <v>0</v>
      </c>
      <c r="K998" s="12" t="str">
        <f t="shared" si="31"/>
        <v/>
      </c>
    </row>
    <row r="999" spans="1:11" x14ac:dyDescent="0.3">
      <c r="A999" s="2">
        <v>2640</v>
      </c>
      <c r="B999" s="1">
        <v>344</v>
      </c>
      <c r="C999" s="10">
        <v>44583</v>
      </c>
      <c r="D999" s="10">
        <v>44586</v>
      </c>
      <c r="E999" s="1">
        <v>3</v>
      </c>
      <c r="F999" s="1" t="s">
        <v>1024</v>
      </c>
      <c r="G999" s="1" t="s">
        <v>1037</v>
      </c>
      <c r="H999" s="1">
        <v>138</v>
      </c>
      <c r="I999" s="1" t="s">
        <v>1041</v>
      </c>
      <c r="J999" s="1">
        <f t="shared" si="30"/>
        <v>0</v>
      </c>
      <c r="K999" s="12" t="str">
        <f t="shared" si="31"/>
        <v/>
      </c>
    </row>
    <row r="1000" spans="1:11" x14ac:dyDescent="0.3">
      <c r="A1000" s="2">
        <v>1588</v>
      </c>
      <c r="B1000" s="1">
        <v>344</v>
      </c>
      <c r="C1000" s="10">
        <v>44816</v>
      </c>
      <c r="D1000" s="10">
        <v>44821</v>
      </c>
      <c r="E1000" s="1">
        <v>5</v>
      </c>
      <c r="F1000" s="1" t="s">
        <v>1024</v>
      </c>
      <c r="G1000" s="1" t="s">
        <v>1037</v>
      </c>
      <c r="H1000" s="1">
        <v>123</v>
      </c>
      <c r="I1000" s="1" t="s">
        <v>1044</v>
      </c>
      <c r="J1000" s="1">
        <f t="shared" si="30"/>
        <v>0</v>
      </c>
      <c r="K1000" s="12" t="str">
        <f t="shared" si="31"/>
        <v/>
      </c>
    </row>
    <row r="1001" spans="1:11" x14ac:dyDescent="0.3">
      <c r="A1001" s="2">
        <v>834</v>
      </c>
      <c r="B1001" s="1">
        <v>344</v>
      </c>
      <c r="C1001" s="10">
        <v>44903</v>
      </c>
      <c r="D1001" s="10">
        <v>44908</v>
      </c>
      <c r="E1001" s="1">
        <v>5</v>
      </c>
      <c r="F1001" s="1" t="s">
        <v>1029</v>
      </c>
      <c r="G1001" s="1" t="s">
        <v>1037</v>
      </c>
      <c r="H1001" s="1">
        <v>154</v>
      </c>
      <c r="I1001" s="1" t="s">
        <v>1043</v>
      </c>
      <c r="J1001" s="1">
        <f t="shared" si="30"/>
        <v>0</v>
      </c>
      <c r="K1001" s="12" t="str">
        <f t="shared" si="31"/>
        <v/>
      </c>
    </row>
    <row r="1002" spans="1:11" x14ac:dyDescent="0.3">
      <c r="A1002" s="2">
        <v>1861</v>
      </c>
      <c r="B1002" s="1">
        <v>344</v>
      </c>
      <c r="C1002" s="10">
        <v>45297</v>
      </c>
      <c r="D1002" s="10">
        <v>45303</v>
      </c>
      <c r="E1002" s="1">
        <v>6</v>
      </c>
      <c r="F1002" s="1" t="s">
        <v>1033</v>
      </c>
      <c r="G1002" s="1" t="s">
        <v>1038</v>
      </c>
      <c r="H1002" s="1">
        <v>165</v>
      </c>
      <c r="I1002" s="1" t="s">
        <v>1043</v>
      </c>
      <c r="J1002" s="1">
        <f t="shared" si="30"/>
        <v>0</v>
      </c>
      <c r="K1002" s="12" t="str">
        <f t="shared" si="31"/>
        <v/>
      </c>
    </row>
    <row r="1003" spans="1:11" x14ac:dyDescent="0.3">
      <c r="A1003" s="2">
        <v>57</v>
      </c>
      <c r="B1003" s="1">
        <v>344</v>
      </c>
      <c r="C1003" s="10">
        <v>45404</v>
      </c>
      <c r="D1003" s="10">
        <v>45406</v>
      </c>
      <c r="E1003" s="1">
        <v>2</v>
      </c>
      <c r="F1003" s="1" t="s">
        <v>1032</v>
      </c>
      <c r="G1003" s="1" t="s">
        <v>1039</v>
      </c>
      <c r="H1003" s="1">
        <v>60</v>
      </c>
      <c r="I1003" s="1" t="s">
        <v>1043</v>
      </c>
      <c r="J1003" s="1">
        <f t="shared" si="30"/>
        <v>0</v>
      </c>
      <c r="K1003" s="12" t="str">
        <f t="shared" si="31"/>
        <v/>
      </c>
    </row>
    <row r="1004" spans="1:11" x14ac:dyDescent="0.3">
      <c r="A1004" s="2">
        <v>932</v>
      </c>
      <c r="B1004" s="1">
        <v>344</v>
      </c>
      <c r="C1004" s="10">
        <v>45474</v>
      </c>
      <c r="D1004" s="10">
        <v>45478</v>
      </c>
      <c r="E1004" s="1">
        <v>4</v>
      </c>
      <c r="F1004" s="1" t="s">
        <v>1025</v>
      </c>
      <c r="G1004" s="1" t="s">
        <v>1038</v>
      </c>
      <c r="H1004" s="1">
        <v>71</v>
      </c>
      <c r="I1004" s="1" t="s">
        <v>1044</v>
      </c>
      <c r="J1004" s="1">
        <f t="shared" si="30"/>
        <v>0</v>
      </c>
      <c r="K1004" s="12" t="str">
        <f t="shared" si="31"/>
        <v/>
      </c>
    </row>
    <row r="1005" spans="1:11" x14ac:dyDescent="0.3">
      <c r="A1005" s="2">
        <v>2492</v>
      </c>
      <c r="B1005" s="1">
        <v>344</v>
      </c>
      <c r="C1005" s="10">
        <v>45510</v>
      </c>
      <c r="D1005" s="10">
        <v>45512</v>
      </c>
      <c r="E1005" s="1">
        <v>2</v>
      </c>
      <c r="F1005" s="1" t="s">
        <v>1032</v>
      </c>
      <c r="G1005" s="1" t="s">
        <v>1039</v>
      </c>
      <c r="H1005" s="1">
        <v>64</v>
      </c>
      <c r="I1005" s="1" t="s">
        <v>1044</v>
      </c>
      <c r="J1005" s="1">
        <f t="shared" si="30"/>
        <v>1</v>
      </c>
      <c r="K1005" s="12">
        <f t="shared" si="31"/>
        <v>45527</v>
      </c>
    </row>
    <row r="1006" spans="1:11" x14ac:dyDescent="0.3">
      <c r="A1006" s="2">
        <v>62</v>
      </c>
      <c r="B1006" s="1">
        <v>344</v>
      </c>
      <c r="C1006" s="10">
        <v>45527</v>
      </c>
      <c r="D1006" s="10">
        <v>45533</v>
      </c>
      <c r="E1006" s="1">
        <v>6</v>
      </c>
      <c r="F1006" s="1" t="s">
        <v>1033</v>
      </c>
      <c r="G1006" s="1" t="s">
        <v>1038</v>
      </c>
      <c r="H1006" s="1">
        <v>7</v>
      </c>
      <c r="I1006" s="1" t="s">
        <v>1044</v>
      </c>
      <c r="J1006" s="1">
        <f t="shared" si="30"/>
        <v>0</v>
      </c>
      <c r="K1006" s="12" t="str">
        <f t="shared" si="31"/>
        <v/>
      </c>
    </row>
    <row r="1007" spans="1:11" x14ac:dyDescent="0.3">
      <c r="A1007" s="2">
        <v>544</v>
      </c>
      <c r="B1007" s="1">
        <v>344</v>
      </c>
      <c r="C1007" s="10">
        <v>45613</v>
      </c>
      <c r="D1007" s="10">
        <v>45616</v>
      </c>
      <c r="E1007" s="1">
        <v>3</v>
      </c>
      <c r="F1007" s="1" t="s">
        <v>1030</v>
      </c>
      <c r="G1007" s="1" t="s">
        <v>1038</v>
      </c>
      <c r="H1007" s="1">
        <v>83</v>
      </c>
      <c r="I1007" s="1" t="s">
        <v>1044</v>
      </c>
      <c r="J1007" s="1">
        <f t="shared" si="30"/>
        <v>0</v>
      </c>
      <c r="K1007" s="12" t="str">
        <f t="shared" si="31"/>
        <v/>
      </c>
    </row>
    <row r="1008" spans="1:11" x14ac:dyDescent="0.3">
      <c r="A1008" s="2">
        <v>309</v>
      </c>
      <c r="B1008" s="1">
        <v>345</v>
      </c>
      <c r="C1008" s="10">
        <v>44880</v>
      </c>
      <c r="D1008" s="10">
        <v>44889</v>
      </c>
      <c r="E1008" s="1">
        <v>9</v>
      </c>
      <c r="F1008" s="1" t="s">
        <v>1023</v>
      </c>
      <c r="G1008" s="1" t="s">
        <v>1036</v>
      </c>
      <c r="H1008" s="1">
        <v>154</v>
      </c>
      <c r="I1008" s="1" t="s">
        <v>1041</v>
      </c>
      <c r="J1008" s="1">
        <f t="shared" si="30"/>
        <v>0</v>
      </c>
      <c r="K1008" s="12" t="str">
        <f t="shared" si="31"/>
        <v/>
      </c>
    </row>
    <row r="1009" spans="1:11" x14ac:dyDescent="0.3">
      <c r="A1009" s="2">
        <v>1627</v>
      </c>
      <c r="B1009" s="1">
        <v>345</v>
      </c>
      <c r="C1009" s="10">
        <v>45370</v>
      </c>
      <c r="D1009" s="10">
        <v>45374</v>
      </c>
      <c r="E1009" s="1">
        <v>4</v>
      </c>
      <c r="F1009" s="1" t="s">
        <v>1034</v>
      </c>
      <c r="G1009" s="1" t="s">
        <v>1035</v>
      </c>
      <c r="H1009" s="1">
        <v>42</v>
      </c>
      <c r="I1009" s="1" t="s">
        <v>1041</v>
      </c>
      <c r="J1009" s="1">
        <f t="shared" si="30"/>
        <v>0</v>
      </c>
      <c r="K1009" s="12" t="str">
        <f t="shared" si="31"/>
        <v/>
      </c>
    </row>
    <row r="1010" spans="1:11" x14ac:dyDescent="0.3">
      <c r="A1010" s="2">
        <v>1899</v>
      </c>
      <c r="B1010" s="1">
        <v>345</v>
      </c>
      <c r="C1010" s="10">
        <v>45496</v>
      </c>
      <c r="D1010" s="10">
        <v>45499</v>
      </c>
      <c r="E1010" s="1">
        <v>3</v>
      </c>
      <c r="F1010" s="1" t="s">
        <v>1025</v>
      </c>
      <c r="G1010" s="1" t="s">
        <v>1038</v>
      </c>
      <c r="H1010" s="1">
        <v>162</v>
      </c>
      <c r="I1010" s="1" t="s">
        <v>1043</v>
      </c>
      <c r="J1010" s="1">
        <f t="shared" si="30"/>
        <v>0</v>
      </c>
      <c r="K1010" s="12" t="str">
        <f t="shared" si="31"/>
        <v/>
      </c>
    </row>
    <row r="1011" spans="1:11" x14ac:dyDescent="0.3">
      <c r="A1011" s="2">
        <v>2393</v>
      </c>
      <c r="B1011" s="1">
        <v>347</v>
      </c>
      <c r="C1011" s="10">
        <v>44973</v>
      </c>
      <c r="D1011" s="10">
        <v>44979</v>
      </c>
      <c r="E1011" s="1">
        <v>6</v>
      </c>
      <c r="F1011" s="1" t="s">
        <v>1030</v>
      </c>
      <c r="G1011" s="1" t="s">
        <v>1038</v>
      </c>
      <c r="H1011" s="1">
        <v>170</v>
      </c>
      <c r="I1011" s="1" t="s">
        <v>1044</v>
      </c>
      <c r="J1011" s="1">
        <f t="shared" si="30"/>
        <v>0</v>
      </c>
      <c r="K1011" s="12" t="str">
        <f t="shared" si="31"/>
        <v/>
      </c>
    </row>
    <row r="1012" spans="1:11" x14ac:dyDescent="0.3">
      <c r="A1012" s="2">
        <v>2866</v>
      </c>
      <c r="B1012" s="1">
        <v>347</v>
      </c>
      <c r="C1012" s="10">
        <v>45235</v>
      </c>
      <c r="D1012" s="10">
        <v>45250</v>
      </c>
      <c r="E1012" s="1">
        <v>15</v>
      </c>
      <c r="F1012" s="1" t="s">
        <v>1027</v>
      </c>
      <c r="G1012" s="1" t="s">
        <v>1040</v>
      </c>
      <c r="H1012" s="1">
        <v>13</v>
      </c>
      <c r="I1012" s="1" t="s">
        <v>1041</v>
      </c>
      <c r="J1012" s="1">
        <f t="shared" si="30"/>
        <v>0</v>
      </c>
      <c r="K1012" s="12" t="str">
        <f t="shared" si="31"/>
        <v/>
      </c>
    </row>
    <row r="1013" spans="1:11" x14ac:dyDescent="0.3">
      <c r="A1013" s="2">
        <v>1129</v>
      </c>
      <c r="B1013" s="1">
        <v>347</v>
      </c>
      <c r="C1013" s="10">
        <v>45316</v>
      </c>
      <c r="D1013" s="10">
        <v>45321</v>
      </c>
      <c r="E1013" s="1">
        <v>5</v>
      </c>
      <c r="F1013" s="1" t="s">
        <v>1031</v>
      </c>
      <c r="G1013" s="1" t="s">
        <v>1036</v>
      </c>
      <c r="H1013" s="1">
        <v>171</v>
      </c>
      <c r="I1013" s="1" t="s">
        <v>1043</v>
      </c>
      <c r="J1013" s="1">
        <f t="shared" si="30"/>
        <v>1</v>
      </c>
      <c r="K1013" s="12">
        <f t="shared" si="31"/>
        <v>45324</v>
      </c>
    </row>
    <row r="1014" spans="1:11" x14ac:dyDescent="0.3">
      <c r="A1014" s="2">
        <v>1194</v>
      </c>
      <c r="B1014" s="1">
        <v>347</v>
      </c>
      <c r="C1014" s="10">
        <v>45324</v>
      </c>
      <c r="D1014" s="10">
        <v>45337</v>
      </c>
      <c r="E1014" s="1">
        <v>13</v>
      </c>
      <c r="F1014" s="1" t="s">
        <v>1027</v>
      </c>
      <c r="G1014" s="1" t="s">
        <v>1040</v>
      </c>
      <c r="H1014" s="1">
        <v>29</v>
      </c>
      <c r="I1014" s="1" t="s">
        <v>1043</v>
      </c>
      <c r="J1014" s="1">
        <f t="shared" si="30"/>
        <v>1</v>
      </c>
      <c r="K1014" s="12">
        <f t="shared" si="31"/>
        <v>45335</v>
      </c>
    </row>
    <row r="1015" spans="1:11" x14ac:dyDescent="0.3">
      <c r="A1015" s="2">
        <v>3</v>
      </c>
      <c r="B1015" s="1">
        <v>347</v>
      </c>
      <c r="C1015" s="10">
        <v>45335</v>
      </c>
      <c r="D1015" s="10">
        <v>45339</v>
      </c>
      <c r="E1015" s="1">
        <v>4</v>
      </c>
      <c r="F1015" s="1" t="s">
        <v>1024</v>
      </c>
      <c r="G1015" s="1" t="s">
        <v>1037</v>
      </c>
      <c r="H1015" s="1">
        <v>62</v>
      </c>
      <c r="I1015" s="1" t="s">
        <v>1042</v>
      </c>
      <c r="J1015" s="1">
        <f t="shared" si="30"/>
        <v>0</v>
      </c>
      <c r="K1015" s="12" t="str">
        <f t="shared" si="31"/>
        <v/>
      </c>
    </row>
    <row r="1016" spans="1:11" x14ac:dyDescent="0.3">
      <c r="A1016" s="2">
        <v>493</v>
      </c>
      <c r="B1016" s="1">
        <v>347</v>
      </c>
      <c r="C1016" s="10">
        <v>45481</v>
      </c>
      <c r="D1016" s="10">
        <v>45491</v>
      </c>
      <c r="E1016" s="1">
        <v>10</v>
      </c>
      <c r="F1016" s="1" t="s">
        <v>1023</v>
      </c>
      <c r="G1016" s="1" t="s">
        <v>1036</v>
      </c>
      <c r="H1016" s="1">
        <v>107</v>
      </c>
      <c r="I1016" s="1" t="s">
        <v>1044</v>
      </c>
      <c r="J1016" s="1">
        <f t="shared" si="30"/>
        <v>0</v>
      </c>
      <c r="K1016" s="12" t="str">
        <f t="shared" si="31"/>
        <v/>
      </c>
    </row>
    <row r="1017" spans="1:11" x14ac:dyDescent="0.3">
      <c r="A1017" s="2">
        <v>2418</v>
      </c>
      <c r="B1017" s="1">
        <v>348</v>
      </c>
      <c r="C1017" s="10">
        <v>45292</v>
      </c>
      <c r="D1017" s="10">
        <v>45297</v>
      </c>
      <c r="E1017" s="1">
        <v>5</v>
      </c>
      <c r="F1017" s="1" t="s">
        <v>1034</v>
      </c>
      <c r="G1017" s="1" t="s">
        <v>1035</v>
      </c>
      <c r="H1017" s="1">
        <v>183</v>
      </c>
      <c r="I1017" s="1" t="s">
        <v>1042</v>
      </c>
      <c r="J1017" s="1">
        <f t="shared" si="30"/>
        <v>0</v>
      </c>
      <c r="K1017" s="12" t="str">
        <f t="shared" si="31"/>
        <v/>
      </c>
    </row>
    <row r="1018" spans="1:11" x14ac:dyDescent="0.3">
      <c r="A1018" s="2">
        <v>1708</v>
      </c>
      <c r="B1018" s="1">
        <v>348</v>
      </c>
      <c r="C1018" s="10">
        <v>45496</v>
      </c>
      <c r="D1018" s="10">
        <v>45499</v>
      </c>
      <c r="E1018" s="1">
        <v>3</v>
      </c>
      <c r="F1018" s="1" t="s">
        <v>1026</v>
      </c>
      <c r="G1018" s="1" t="s">
        <v>1039</v>
      </c>
      <c r="H1018" s="1">
        <v>86</v>
      </c>
      <c r="I1018" s="1" t="s">
        <v>1043</v>
      </c>
      <c r="J1018" s="1">
        <f t="shared" si="30"/>
        <v>0</v>
      </c>
      <c r="K1018" s="12" t="str">
        <f t="shared" si="31"/>
        <v/>
      </c>
    </row>
    <row r="1019" spans="1:11" x14ac:dyDescent="0.3">
      <c r="A1019" s="2">
        <v>866</v>
      </c>
      <c r="B1019" s="1">
        <v>348</v>
      </c>
      <c r="C1019" s="10">
        <v>45622</v>
      </c>
      <c r="D1019" s="10">
        <v>45627</v>
      </c>
      <c r="E1019" s="1">
        <v>5</v>
      </c>
      <c r="F1019" s="1" t="s">
        <v>1025</v>
      </c>
      <c r="G1019" s="1" t="s">
        <v>1038</v>
      </c>
      <c r="H1019" s="1">
        <v>31</v>
      </c>
      <c r="I1019" s="1" t="s">
        <v>1041</v>
      </c>
      <c r="J1019" s="1">
        <f t="shared" si="30"/>
        <v>1</v>
      </c>
      <c r="K1019" s="12">
        <f t="shared" si="31"/>
        <v>45629</v>
      </c>
    </row>
    <row r="1020" spans="1:11" x14ac:dyDescent="0.3">
      <c r="A1020" s="2">
        <v>2388</v>
      </c>
      <c r="B1020" s="1">
        <v>348</v>
      </c>
      <c r="C1020" s="10">
        <v>45629</v>
      </c>
      <c r="D1020" s="10">
        <v>45632</v>
      </c>
      <c r="E1020" s="1">
        <v>3</v>
      </c>
      <c r="F1020" s="1" t="s">
        <v>1026</v>
      </c>
      <c r="G1020" s="1" t="s">
        <v>1039</v>
      </c>
      <c r="H1020" s="1">
        <v>45</v>
      </c>
      <c r="I1020" s="1" t="s">
        <v>1044</v>
      </c>
      <c r="J1020" s="1">
        <f t="shared" si="30"/>
        <v>0</v>
      </c>
      <c r="K1020" s="12" t="str">
        <f t="shared" si="31"/>
        <v/>
      </c>
    </row>
    <row r="1021" spans="1:11" x14ac:dyDescent="0.3">
      <c r="A1021" s="2">
        <v>2192</v>
      </c>
      <c r="B1021" s="1">
        <v>349</v>
      </c>
      <c r="C1021" s="10">
        <v>44585</v>
      </c>
      <c r="D1021" s="10">
        <v>44588</v>
      </c>
      <c r="E1021" s="1">
        <v>3</v>
      </c>
      <c r="F1021" s="1" t="s">
        <v>1033</v>
      </c>
      <c r="G1021" s="1" t="s">
        <v>1038</v>
      </c>
      <c r="H1021" s="1">
        <v>68</v>
      </c>
      <c r="I1021" s="1" t="s">
        <v>1042</v>
      </c>
      <c r="J1021" s="1">
        <f t="shared" si="30"/>
        <v>0</v>
      </c>
      <c r="K1021" s="12" t="str">
        <f t="shared" si="31"/>
        <v/>
      </c>
    </row>
    <row r="1022" spans="1:11" x14ac:dyDescent="0.3">
      <c r="A1022" s="2">
        <v>2491</v>
      </c>
      <c r="B1022" s="1">
        <v>349</v>
      </c>
      <c r="C1022" s="10">
        <v>44915</v>
      </c>
      <c r="D1022" s="10">
        <v>44924</v>
      </c>
      <c r="E1022" s="1">
        <v>9</v>
      </c>
      <c r="F1022" s="1" t="s">
        <v>1023</v>
      </c>
      <c r="G1022" s="1" t="s">
        <v>1036</v>
      </c>
      <c r="H1022" s="1">
        <v>160</v>
      </c>
      <c r="I1022" s="1" t="s">
        <v>1044</v>
      </c>
      <c r="J1022" s="1">
        <f t="shared" si="30"/>
        <v>0</v>
      </c>
      <c r="K1022" s="12" t="str">
        <f t="shared" si="31"/>
        <v/>
      </c>
    </row>
    <row r="1023" spans="1:11" x14ac:dyDescent="0.3">
      <c r="A1023" s="2">
        <v>791</v>
      </c>
      <c r="B1023" s="1">
        <v>349</v>
      </c>
      <c r="C1023" s="10">
        <v>45008</v>
      </c>
      <c r="D1023" s="10">
        <v>45010</v>
      </c>
      <c r="E1023" s="1">
        <v>2</v>
      </c>
      <c r="F1023" s="1" t="s">
        <v>1029</v>
      </c>
      <c r="G1023" s="1" t="s">
        <v>1037</v>
      </c>
      <c r="H1023" s="1">
        <v>99</v>
      </c>
      <c r="I1023" s="1" t="s">
        <v>1043</v>
      </c>
      <c r="J1023" s="1">
        <f t="shared" si="30"/>
        <v>0</v>
      </c>
      <c r="K1023" s="12" t="str">
        <f t="shared" si="31"/>
        <v/>
      </c>
    </row>
    <row r="1024" spans="1:11" x14ac:dyDescent="0.3">
      <c r="A1024" s="2">
        <v>158</v>
      </c>
      <c r="B1024" s="1">
        <v>349</v>
      </c>
      <c r="C1024" s="10">
        <v>45081</v>
      </c>
      <c r="D1024" s="10">
        <v>45088</v>
      </c>
      <c r="E1024" s="1">
        <v>7</v>
      </c>
      <c r="F1024" s="1" t="s">
        <v>1022</v>
      </c>
      <c r="G1024" s="1" t="s">
        <v>1035</v>
      </c>
      <c r="H1024" s="1">
        <v>178</v>
      </c>
      <c r="I1024" s="1" t="s">
        <v>1042</v>
      </c>
      <c r="J1024" s="1">
        <f t="shared" si="30"/>
        <v>0</v>
      </c>
      <c r="K1024" s="12" t="str">
        <f t="shared" si="31"/>
        <v/>
      </c>
    </row>
    <row r="1025" spans="1:11" x14ac:dyDescent="0.3">
      <c r="A1025" s="2">
        <v>1287</v>
      </c>
      <c r="B1025" s="1">
        <v>349</v>
      </c>
      <c r="C1025" s="10">
        <v>45626</v>
      </c>
      <c r="D1025" s="10">
        <v>45634</v>
      </c>
      <c r="E1025" s="1">
        <v>8</v>
      </c>
      <c r="F1025" s="1" t="s">
        <v>1028</v>
      </c>
      <c r="G1025" s="1" t="s">
        <v>1040</v>
      </c>
      <c r="H1025" s="1">
        <v>140</v>
      </c>
      <c r="I1025" s="1" t="s">
        <v>1043</v>
      </c>
      <c r="J1025" s="1">
        <f t="shared" si="30"/>
        <v>0</v>
      </c>
      <c r="K1025" s="12" t="str">
        <f t="shared" si="31"/>
        <v/>
      </c>
    </row>
    <row r="1026" spans="1:11" x14ac:dyDescent="0.3">
      <c r="A1026" s="2">
        <v>669</v>
      </c>
      <c r="B1026" s="1">
        <v>350</v>
      </c>
      <c r="C1026" s="10">
        <v>45277</v>
      </c>
      <c r="D1026" s="10">
        <v>45281</v>
      </c>
      <c r="E1026" s="1">
        <v>4</v>
      </c>
      <c r="F1026" s="1" t="s">
        <v>1029</v>
      </c>
      <c r="G1026" s="1" t="s">
        <v>1037</v>
      </c>
      <c r="H1026" s="1">
        <v>88</v>
      </c>
      <c r="I1026" s="1" t="s">
        <v>1041</v>
      </c>
      <c r="J1026" s="1">
        <f t="shared" ref="J1026:J1089" si="32">IF(AND(B1027=B1026,C1027-D1026&lt;=30),1,0)</f>
        <v>0</v>
      </c>
      <c r="K1026" s="12" t="str">
        <f t="shared" ref="K1026:K1089" si="33">IF(J1026=0,"",C1027)</f>
        <v/>
      </c>
    </row>
    <row r="1027" spans="1:11" x14ac:dyDescent="0.3">
      <c r="A1027" s="2">
        <v>420</v>
      </c>
      <c r="B1027" s="1">
        <v>350</v>
      </c>
      <c r="C1027" s="10">
        <v>45385</v>
      </c>
      <c r="D1027" s="10">
        <v>45388</v>
      </c>
      <c r="E1027" s="1">
        <v>3</v>
      </c>
      <c r="F1027" s="1" t="s">
        <v>1029</v>
      </c>
      <c r="G1027" s="1" t="s">
        <v>1037</v>
      </c>
      <c r="H1027" s="1">
        <v>100</v>
      </c>
      <c r="I1027" s="1" t="s">
        <v>1044</v>
      </c>
      <c r="J1027" s="1">
        <f t="shared" si="32"/>
        <v>0</v>
      </c>
      <c r="K1027" s="12" t="str">
        <f t="shared" si="33"/>
        <v/>
      </c>
    </row>
    <row r="1028" spans="1:11" x14ac:dyDescent="0.3">
      <c r="A1028" s="2">
        <v>177</v>
      </c>
      <c r="B1028" s="1">
        <v>350</v>
      </c>
      <c r="C1028" s="10">
        <v>45452</v>
      </c>
      <c r="D1028" s="10">
        <v>45454</v>
      </c>
      <c r="E1028" s="1">
        <v>2</v>
      </c>
      <c r="F1028" s="1" t="s">
        <v>1029</v>
      </c>
      <c r="G1028" s="1" t="s">
        <v>1037</v>
      </c>
      <c r="H1028" s="1">
        <v>192</v>
      </c>
      <c r="I1028" s="1" t="s">
        <v>1042</v>
      </c>
      <c r="J1028" s="1">
        <f t="shared" si="32"/>
        <v>0</v>
      </c>
      <c r="K1028" s="12" t="str">
        <f t="shared" si="33"/>
        <v/>
      </c>
    </row>
    <row r="1029" spans="1:11" x14ac:dyDescent="0.3">
      <c r="A1029" s="2">
        <v>576</v>
      </c>
      <c r="B1029" s="1">
        <v>350</v>
      </c>
      <c r="C1029" s="10">
        <v>45585</v>
      </c>
      <c r="D1029" s="10">
        <v>45587</v>
      </c>
      <c r="E1029" s="1">
        <v>2</v>
      </c>
      <c r="F1029" s="1" t="s">
        <v>1029</v>
      </c>
      <c r="G1029" s="1" t="s">
        <v>1037</v>
      </c>
      <c r="H1029" s="1">
        <v>52</v>
      </c>
      <c r="I1029" s="1" t="s">
        <v>1044</v>
      </c>
      <c r="J1029" s="1">
        <f t="shared" si="32"/>
        <v>0</v>
      </c>
      <c r="K1029" s="12" t="str">
        <f t="shared" si="33"/>
        <v/>
      </c>
    </row>
    <row r="1030" spans="1:11" x14ac:dyDescent="0.3">
      <c r="A1030" s="2">
        <v>2711</v>
      </c>
      <c r="B1030" s="1">
        <v>351</v>
      </c>
      <c r="C1030" s="10">
        <v>44758</v>
      </c>
      <c r="D1030" s="10">
        <v>44767</v>
      </c>
      <c r="E1030" s="1">
        <v>9</v>
      </c>
      <c r="F1030" s="1" t="s">
        <v>1034</v>
      </c>
      <c r="G1030" s="1" t="s">
        <v>1035</v>
      </c>
      <c r="H1030" s="1">
        <v>96</v>
      </c>
      <c r="I1030" s="1" t="s">
        <v>1042</v>
      </c>
      <c r="J1030" s="1">
        <f t="shared" si="32"/>
        <v>0</v>
      </c>
      <c r="K1030" s="12" t="str">
        <f t="shared" si="33"/>
        <v/>
      </c>
    </row>
    <row r="1031" spans="1:11" x14ac:dyDescent="0.3">
      <c r="A1031" s="2">
        <v>106</v>
      </c>
      <c r="B1031" s="1">
        <v>351</v>
      </c>
      <c r="C1031" s="10">
        <v>44841</v>
      </c>
      <c r="D1031" s="10">
        <v>44846</v>
      </c>
      <c r="E1031" s="1">
        <v>5</v>
      </c>
      <c r="F1031" s="1" t="s">
        <v>1029</v>
      </c>
      <c r="G1031" s="1" t="s">
        <v>1037</v>
      </c>
      <c r="H1031" s="1">
        <v>49</v>
      </c>
      <c r="I1031" s="1" t="s">
        <v>1042</v>
      </c>
      <c r="J1031" s="1">
        <f t="shared" si="32"/>
        <v>0</v>
      </c>
      <c r="K1031" s="12" t="str">
        <f t="shared" si="33"/>
        <v/>
      </c>
    </row>
    <row r="1032" spans="1:11" x14ac:dyDescent="0.3">
      <c r="A1032" s="2">
        <v>1691</v>
      </c>
      <c r="B1032" s="1">
        <v>351</v>
      </c>
      <c r="C1032" s="10">
        <v>44973</v>
      </c>
      <c r="D1032" s="10">
        <v>44978</v>
      </c>
      <c r="E1032" s="1">
        <v>5</v>
      </c>
      <c r="F1032" s="1" t="s">
        <v>1029</v>
      </c>
      <c r="G1032" s="1" t="s">
        <v>1037</v>
      </c>
      <c r="H1032" s="1">
        <v>135</v>
      </c>
      <c r="I1032" s="1" t="s">
        <v>1044</v>
      </c>
      <c r="J1032" s="1">
        <f t="shared" si="32"/>
        <v>1</v>
      </c>
      <c r="K1032" s="12">
        <f t="shared" si="33"/>
        <v>44991</v>
      </c>
    </row>
    <row r="1033" spans="1:11" x14ac:dyDescent="0.3">
      <c r="A1033" s="2">
        <v>1232</v>
      </c>
      <c r="B1033" s="1">
        <v>351</v>
      </c>
      <c r="C1033" s="10">
        <v>44991</v>
      </c>
      <c r="D1033" s="10">
        <v>44993</v>
      </c>
      <c r="E1033" s="1">
        <v>2</v>
      </c>
      <c r="F1033" s="1" t="s">
        <v>1032</v>
      </c>
      <c r="G1033" s="1" t="s">
        <v>1039</v>
      </c>
      <c r="H1033" s="1">
        <v>170</v>
      </c>
      <c r="I1033" s="1" t="s">
        <v>1044</v>
      </c>
      <c r="J1033" s="1">
        <f t="shared" si="32"/>
        <v>0</v>
      </c>
      <c r="K1033" s="12" t="str">
        <f t="shared" si="33"/>
        <v/>
      </c>
    </row>
    <row r="1034" spans="1:11" x14ac:dyDescent="0.3">
      <c r="A1034" s="2">
        <v>2907</v>
      </c>
      <c r="B1034" s="1">
        <v>351</v>
      </c>
      <c r="C1034" s="10">
        <v>45045</v>
      </c>
      <c r="D1034" s="10">
        <v>45049</v>
      </c>
      <c r="E1034" s="1">
        <v>4</v>
      </c>
      <c r="F1034" s="1" t="s">
        <v>1029</v>
      </c>
      <c r="G1034" s="1" t="s">
        <v>1037</v>
      </c>
      <c r="H1034" s="1">
        <v>29</v>
      </c>
      <c r="I1034" s="1" t="s">
        <v>1041</v>
      </c>
      <c r="J1034" s="1">
        <f t="shared" si="32"/>
        <v>0</v>
      </c>
      <c r="K1034" s="12" t="str">
        <f t="shared" si="33"/>
        <v/>
      </c>
    </row>
    <row r="1035" spans="1:11" x14ac:dyDescent="0.3">
      <c r="A1035" s="2">
        <v>60</v>
      </c>
      <c r="B1035" s="1">
        <v>352</v>
      </c>
      <c r="C1035" s="10">
        <v>45146</v>
      </c>
      <c r="D1035" s="10">
        <v>45147</v>
      </c>
      <c r="E1035" s="1">
        <v>1</v>
      </c>
      <c r="F1035" s="1" t="s">
        <v>1032</v>
      </c>
      <c r="G1035" s="1" t="s">
        <v>1039</v>
      </c>
      <c r="H1035" s="1">
        <v>31</v>
      </c>
      <c r="I1035" s="1" t="s">
        <v>1043</v>
      </c>
      <c r="J1035" s="1">
        <f t="shared" si="32"/>
        <v>0</v>
      </c>
      <c r="K1035" s="12" t="str">
        <f t="shared" si="33"/>
        <v/>
      </c>
    </row>
    <row r="1036" spans="1:11" x14ac:dyDescent="0.3">
      <c r="A1036" s="2">
        <v>114</v>
      </c>
      <c r="B1036" s="1">
        <v>352</v>
      </c>
      <c r="C1036" s="10">
        <v>45271</v>
      </c>
      <c r="D1036" s="10">
        <v>45281</v>
      </c>
      <c r="E1036" s="1">
        <v>10</v>
      </c>
      <c r="F1036" s="1" t="s">
        <v>1022</v>
      </c>
      <c r="G1036" s="1" t="s">
        <v>1035</v>
      </c>
      <c r="H1036" s="1">
        <v>142</v>
      </c>
      <c r="I1036" s="1" t="s">
        <v>1043</v>
      </c>
      <c r="J1036" s="1">
        <f t="shared" si="32"/>
        <v>0</v>
      </c>
      <c r="K1036" s="12" t="str">
        <f t="shared" si="33"/>
        <v/>
      </c>
    </row>
    <row r="1037" spans="1:11" x14ac:dyDescent="0.3">
      <c r="A1037" s="2">
        <v>2272</v>
      </c>
      <c r="B1037" s="1">
        <v>352</v>
      </c>
      <c r="C1037" s="10">
        <v>45379</v>
      </c>
      <c r="D1037" s="10">
        <v>45384</v>
      </c>
      <c r="E1037" s="1">
        <v>5</v>
      </c>
      <c r="F1037" s="1" t="s">
        <v>1030</v>
      </c>
      <c r="G1037" s="1" t="s">
        <v>1038</v>
      </c>
      <c r="H1037" s="1">
        <v>164</v>
      </c>
      <c r="I1037" s="1" t="s">
        <v>1041</v>
      </c>
      <c r="J1037" s="1">
        <f t="shared" si="32"/>
        <v>0</v>
      </c>
      <c r="K1037" s="12" t="str">
        <f t="shared" si="33"/>
        <v/>
      </c>
    </row>
    <row r="1038" spans="1:11" x14ac:dyDescent="0.3">
      <c r="A1038" s="2">
        <v>808</v>
      </c>
      <c r="B1038" s="1">
        <v>352</v>
      </c>
      <c r="C1038" s="10">
        <v>45624</v>
      </c>
      <c r="D1038" s="10">
        <v>45640</v>
      </c>
      <c r="E1038" s="1">
        <v>16</v>
      </c>
      <c r="F1038" s="1" t="s">
        <v>1028</v>
      </c>
      <c r="G1038" s="1" t="s">
        <v>1040</v>
      </c>
      <c r="H1038" s="1">
        <v>72</v>
      </c>
      <c r="I1038" s="1" t="s">
        <v>1044</v>
      </c>
      <c r="J1038" s="1">
        <f t="shared" si="32"/>
        <v>0</v>
      </c>
      <c r="K1038" s="12" t="str">
        <f t="shared" si="33"/>
        <v/>
      </c>
    </row>
    <row r="1039" spans="1:11" x14ac:dyDescent="0.3">
      <c r="A1039" s="2">
        <v>2221</v>
      </c>
      <c r="B1039" s="1">
        <v>353</v>
      </c>
      <c r="C1039" s="10">
        <v>44945</v>
      </c>
      <c r="D1039" s="10">
        <v>44946</v>
      </c>
      <c r="E1039" s="1">
        <v>1</v>
      </c>
      <c r="F1039" s="1" t="s">
        <v>1022</v>
      </c>
      <c r="G1039" s="1" t="s">
        <v>1035</v>
      </c>
      <c r="H1039" s="1">
        <v>157</v>
      </c>
      <c r="I1039" s="1" t="s">
        <v>1041</v>
      </c>
      <c r="J1039" s="1">
        <f t="shared" si="32"/>
        <v>0</v>
      </c>
      <c r="K1039" s="12" t="str">
        <f t="shared" si="33"/>
        <v/>
      </c>
    </row>
    <row r="1040" spans="1:11" x14ac:dyDescent="0.3">
      <c r="A1040" s="2">
        <v>464</v>
      </c>
      <c r="B1040" s="1">
        <v>353</v>
      </c>
      <c r="C1040" s="10">
        <v>45378</v>
      </c>
      <c r="D1040" s="10">
        <v>45379</v>
      </c>
      <c r="E1040" s="1">
        <v>1</v>
      </c>
      <c r="F1040" s="1" t="s">
        <v>1026</v>
      </c>
      <c r="G1040" s="1" t="s">
        <v>1039</v>
      </c>
      <c r="H1040" s="1">
        <v>144</v>
      </c>
      <c r="I1040" s="1" t="s">
        <v>1042</v>
      </c>
      <c r="J1040" s="1">
        <f t="shared" si="32"/>
        <v>0</v>
      </c>
      <c r="K1040" s="12" t="str">
        <f t="shared" si="33"/>
        <v/>
      </c>
    </row>
    <row r="1041" spans="1:11" x14ac:dyDescent="0.3">
      <c r="A1041" s="2">
        <v>2596</v>
      </c>
      <c r="B1041" s="1">
        <v>354</v>
      </c>
      <c r="C1041" s="10">
        <v>44694</v>
      </c>
      <c r="D1041" s="10">
        <v>44697</v>
      </c>
      <c r="E1041" s="1">
        <v>3</v>
      </c>
      <c r="F1041" s="1" t="s">
        <v>1029</v>
      </c>
      <c r="G1041" s="1" t="s">
        <v>1037</v>
      </c>
      <c r="H1041" s="1">
        <v>80</v>
      </c>
      <c r="I1041" s="1" t="s">
        <v>1042</v>
      </c>
      <c r="J1041" s="1">
        <f t="shared" si="32"/>
        <v>1</v>
      </c>
      <c r="K1041" s="12">
        <f t="shared" si="33"/>
        <v>44718</v>
      </c>
    </row>
    <row r="1042" spans="1:11" x14ac:dyDescent="0.3">
      <c r="A1042" s="2">
        <v>2413</v>
      </c>
      <c r="B1042" s="1">
        <v>354</v>
      </c>
      <c r="C1042" s="10">
        <v>44718</v>
      </c>
      <c r="D1042" s="10">
        <v>44719</v>
      </c>
      <c r="E1042" s="1">
        <v>1</v>
      </c>
      <c r="F1042" s="1" t="s">
        <v>1022</v>
      </c>
      <c r="G1042" s="1" t="s">
        <v>1035</v>
      </c>
      <c r="H1042" s="1">
        <v>94</v>
      </c>
      <c r="I1042" s="1" t="s">
        <v>1044</v>
      </c>
      <c r="J1042" s="1">
        <f t="shared" si="32"/>
        <v>0</v>
      </c>
      <c r="K1042" s="12" t="str">
        <f t="shared" si="33"/>
        <v/>
      </c>
    </row>
    <row r="1043" spans="1:11" x14ac:dyDescent="0.3">
      <c r="A1043" s="2">
        <v>1347</v>
      </c>
      <c r="B1043" s="1">
        <v>354</v>
      </c>
      <c r="C1043" s="10">
        <v>45018</v>
      </c>
      <c r="D1043" s="10">
        <v>45026</v>
      </c>
      <c r="E1043" s="1">
        <v>8</v>
      </c>
      <c r="F1043" s="1" t="s">
        <v>1028</v>
      </c>
      <c r="G1043" s="1" t="s">
        <v>1040</v>
      </c>
      <c r="H1043" s="1">
        <v>185</v>
      </c>
      <c r="I1043" s="1" t="s">
        <v>1043</v>
      </c>
      <c r="J1043" s="1">
        <f t="shared" si="32"/>
        <v>0</v>
      </c>
      <c r="K1043" s="12" t="str">
        <f t="shared" si="33"/>
        <v/>
      </c>
    </row>
    <row r="1044" spans="1:11" x14ac:dyDescent="0.3">
      <c r="A1044" s="2">
        <v>709</v>
      </c>
      <c r="B1044" s="1">
        <v>354</v>
      </c>
      <c r="C1044" s="10">
        <v>45234</v>
      </c>
      <c r="D1044" s="10">
        <v>45237</v>
      </c>
      <c r="E1044" s="1">
        <v>3</v>
      </c>
      <c r="F1044" s="1" t="s">
        <v>1033</v>
      </c>
      <c r="G1044" s="1" t="s">
        <v>1038</v>
      </c>
      <c r="H1044" s="1">
        <v>16</v>
      </c>
      <c r="I1044" s="1" t="s">
        <v>1044</v>
      </c>
      <c r="J1044" s="1">
        <f t="shared" si="32"/>
        <v>0</v>
      </c>
      <c r="K1044" s="12" t="str">
        <f t="shared" si="33"/>
        <v/>
      </c>
    </row>
    <row r="1045" spans="1:11" x14ac:dyDescent="0.3">
      <c r="A1045" s="2">
        <v>1079</v>
      </c>
      <c r="B1045" s="1">
        <v>354</v>
      </c>
      <c r="C1045" s="10">
        <v>45492</v>
      </c>
      <c r="D1045" s="10">
        <v>45497</v>
      </c>
      <c r="E1045" s="1">
        <v>5</v>
      </c>
      <c r="F1045" s="1" t="s">
        <v>1027</v>
      </c>
      <c r="G1045" s="1" t="s">
        <v>1040</v>
      </c>
      <c r="H1045" s="1">
        <v>126</v>
      </c>
      <c r="I1045" s="1" t="s">
        <v>1041</v>
      </c>
      <c r="J1045" s="1">
        <f t="shared" si="32"/>
        <v>0</v>
      </c>
      <c r="K1045" s="12" t="str">
        <f t="shared" si="33"/>
        <v/>
      </c>
    </row>
    <row r="1046" spans="1:11" x14ac:dyDescent="0.3">
      <c r="A1046" s="2">
        <v>1344</v>
      </c>
      <c r="B1046" s="1">
        <v>354</v>
      </c>
      <c r="C1046" s="10">
        <v>45604</v>
      </c>
      <c r="D1046" s="10">
        <v>45611</v>
      </c>
      <c r="E1046" s="1">
        <v>7</v>
      </c>
      <c r="F1046" s="1" t="s">
        <v>1025</v>
      </c>
      <c r="G1046" s="1" t="s">
        <v>1038</v>
      </c>
      <c r="H1046" s="1">
        <v>96</v>
      </c>
      <c r="I1046" s="1" t="s">
        <v>1043</v>
      </c>
      <c r="J1046" s="1">
        <f t="shared" si="32"/>
        <v>0</v>
      </c>
      <c r="K1046" s="12" t="str">
        <f t="shared" si="33"/>
        <v/>
      </c>
    </row>
    <row r="1047" spans="1:11" x14ac:dyDescent="0.3">
      <c r="A1047" s="2">
        <v>2541</v>
      </c>
      <c r="B1047" s="1">
        <v>355</v>
      </c>
      <c r="C1047" s="10">
        <v>44894</v>
      </c>
      <c r="D1047" s="10">
        <v>44912</v>
      </c>
      <c r="E1047" s="1">
        <v>18</v>
      </c>
      <c r="F1047" s="1" t="s">
        <v>1028</v>
      </c>
      <c r="G1047" s="1" t="s">
        <v>1040</v>
      </c>
      <c r="H1047" s="1">
        <v>192</v>
      </c>
      <c r="I1047" s="1" t="s">
        <v>1043</v>
      </c>
      <c r="J1047" s="1">
        <f t="shared" si="32"/>
        <v>1</v>
      </c>
      <c r="K1047" s="12">
        <f t="shared" si="33"/>
        <v>44903</v>
      </c>
    </row>
    <row r="1048" spans="1:11" x14ac:dyDescent="0.3">
      <c r="A1048" s="2">
        <v>2517</v>
      </c>
      <c r="B1048" s="1">
        <v>355</v>
      </c>
      <c r="C1048" s="10">
        <v>44903</v>
      </c>
      <c r="D1048" s="10">
        <v>44910</v>
      </c>
      <c r="E1048" s="1">
        <v>7</v>
      </c>
      <c r="F1048" s="1" t="s">
        <v>1030</v>
      </c>
      <c r="G1048" s="1" t="s">
        <v>1038</v>
      </c>
      <c r="H1048" s="1">
        <v>10</v>
      </c>
      <c r="I1048" s="1" t="s">
        <v>1043</v>
      </c>
      <c r="J1048" s="1">
        <f t="shared" si="32"/>
        <v>0</v>
      </c>
      <c r="K1048" s="12" t="str">
        <f t="shared" si="33"/>
        <v/>
      </c>
    </row>
    <row r="1049" spans="1:11" x14ac:dyDescent="0.3">
      <c r="A1049" s="2">
        <v>2633</v>
      </c>
      <c r="B1049" s="1">
        <v>355</v>
      </c>
      <c r="C1049" s="10">
        <v>45272</v>
      </c>
      <c r="D1049" s="10">
        <v>45273</v>
      </c>
      <c r="E1049" s="1">
        <v>1</v>
      </c>
      <c r="F1049" s="1" t="s">
        <v>1032</v>
      </c>
      <c r="G1049" s="1" t="s">
        <v>1039</v>
      </c>
      <c r="H1049" s="1">
        <v>45</v>
      </c>
      <c r="I1049" s="1" t="s">
        <v>1041</v>
      </c>
      <c r="J1049" s="1">
        <f t="shared" si="32"/>
        <v>1</v>
      </c>
      <c r="K1049" s="12">
        <f t="shared" si="33"/>
        <v>45273</v>
      </c>
    </row>
    <row r="1050" spans="1:11" x14ac:dyDescent="0.3">
      <c r="A1050" s="2">
        <v>2286</v>
      </c>
      <c r="B1050" s="1">
        <v>355</v>
      </c>
      <c r="C1050" s="10">
        <v>45273</v>
      </c>
      <c r="D1050" s="10">
        <v>45278</v>
      </c>
      <c r="E1050" s="1">
        <v>5</v>
      </c>
      <c r="F1050" s="1" t="s">
        <v>1024</v>
      </c>
      <c r="G1050" s="1" t="s">
        <v>1037</v>
      </c>
      <c r="H1050" s="1">
        <v>44</v>
      </c>
      <c r="I1050" s="1" t="s">
        <v>1041</v>
      </c>
      <c r="J1050" s="1">
        <f t="shared" si="32"/>
        <v>0</v>
      </c>
      <c r="K1050" s="12" t="str">
        <f t="shared" si="33"/>
        <v/>
      </c>
    </row>
    <row r="1051" spans="1:11" x14ac:dyDescent="0.3">
      <c r="A1051" s="2">
        <v>489</v>
      </c>
      <c r="B1051" s="1">
        <v>355</v>
      </c>
      <c r="C1051" s="10">
        <v>45333</v>
      </c>
      <c r="D1051" s="10">
        <v>45334</v>
      </c>
      <c r="E1051" s="1">
        <v>1</v>
      </c>
      <c r="F1051" s="1" t="s">
        <v>1026</v>
      </c>
      <c r="G1051" s="1" t="s">
        <v>1039</v>
      </c>
      <c r="H1051" s="1">
        <v>128</v>
      </c>
      <c r="I1051" s="1" t="s">
        <v>1041</v>
      </c>
      <c r="J1051" s="1">
        <f t="shared" si="32"/>
        <v>0</v>
      </c>
      <c r="K1051" s="12" t="str">
        <f t="shared" si="33"/>
        <v/>
      </c>
    </row>
    <row r="1052" spans="1:11" x14ac:dyDescent="0.3">
      <c r="A1052" s="2">
        <v>2663</v>
      </c>
      <c r="B1052" s="1">
        <v>355</v>
      </c>
      <c r="C1052" s="10">
        <v>45551</v>
      </c>
      <c r="D1052" s="10">
        <v>45566</v>
      </c>
      <c r="E1052" s="1">
        <v>15</v>
      </c>
      <c r="F1052" s="1" t="s">
        <v>1027</v>
      </c>
      <c r="G1052" s="1" t="s">
        <v>1040</v>
      </c>
      <c r="H1052" s="1">
        <v>78</v>
      </c>
      <c r="I1052" s="1" t="s">
        <v>1042</v>
      </c>
      <c r="J1052" s="1">
        <f t="shared" si="32"/>
        <v>0</v>
      </c>
      <c r="K1052" s="12" t="str">
        <f t="shared" si="33"/>
        <v/>
      </c>
    </row>
    <row r="1053" spans="1:11" x14ac:dyDescent="0.3">
      <c r="A1053" s="2">
        <v>160</v>
      </c>
      <c r="B1053" s="1">
        <v>355</v>
      </c>
      <c r="C1053" s="10">
        <v>45605</v>
      </c>
      <c r="D1053" s="10">
        <v>45607</v>
      </c>
      <c r="E1053" s="1">
        <v>2</v>
      </c>
      <c r="F1053" s="1" t="s">
        <v>1032</v>
      </c>
      <c r="G1053" s="1" t="s">
        <v>1039</v>
      </c>
      <c r="H1053" s="1">
        <v>29</v>
      </c>
      <c r="I1053" s="1" t="s">
        <v>1042</v>
      </c>
      <c r="J1053" s="1">
        <f t="shared" si="32"/>
        <v>0</v>
      </c>
      <c r="K1053" s="12" t="str">
        <f t="shared" si="33"/>
        <v/>
      </c>
    </row>
    <row r="1054" spans="1:11" x14ac:dyDescent="0.3">
      <c r="A1054" s="2">
        <v>1551</v>
      </c>
      <c r="B1054" s="1">
        <v>356</v>
      </c>
      <c r="C1054" s="10">
        <v>45540</v>
      </c>
      <c r="D1054" s="10">
        <v>45545</v>
      </c>
      <c r="E1054" s="1">
        <v>5</v>
      </c>
      <c r="F1054" s="1" t="s">
        <v>1023</v>
      </c>
      <c r="G1054" s="1" t="s">
        <v>1036</v>
      </c>
      <c r="H1054" s="1">
        <v>192</v>
      </c>
      <c r="I1054" s="1" t="s">
        <v>1044</v>
      </c>
      <c r="J1054" s="1">
        <f t="shared" si="32"/>
        <v>1</v>
      </c>
      <c r="K1054" s="12">
        <f t="shared" si="33"/>
        <v>45561</v>
      </c>
    </row>
    <row r="1055" spans="1:11" x14ac:dyDescent="0.3">
      <c r="A1055" s="2">
        <v>2971</v>
      </c>
      <c r="B1055" s="1">
        <v>356</v>
      </c>
      <c r="C1055" s="10">
        <v>45561</v>
      </c>
      <c r="D1055" s="10">
        <v>45564</v>
      </c>
      <c r="E1055" s="1">
        <v>3</v>
      </c>
      <c r="F1055" s="1" t="s">
        <v>1022</v>
      </c>
      <c r="G1055" s="1" t="s">
        <v>1035</v>
      </c>
      <c r="H1055" s="1">
        <v>51</v>
      </c>
      <c r="I1055" s="1" t="s">
        <v>1041</v>
      </c>
      <c r="J1055" s="1">
        <f t="shared" si="32"/>
        <v>0</v>
      </c>
      <c r="K1055" s="12" t="str">
        <f t="shared" si="33"/>
        <v/>
      </c>
    </row>
    <row r="1056" spans="1:11" x14ac:dyDescent="0.3">
      <c r="A1056" s="2">
        <v>685</v>
      </c>
      <c r="B1056" s="1">
        <v>357</v>
      </c>
      <c r="C1056" s="10">
        <v>45252</v>
      </c>
      <c r="D1056" s="10">
        <v>45256</v>
      </c>
      <c r="E1056" s="1">
        <v>4</v>
      </c>
      <c r="F1056" s="1" t="s">
        <v>1029</v>
      </c>
      <c r="G1056" s="1" t="s">
        <v>1037</v>
      </c>
      <c r="H1056" s="1">
        <v>36</v>
      </c>
      <c r="I1056" s="1" t="s">
        <v>1044</v>
      </c>
      <c r="J1056" s="1">
        <f t="shared" si="32"/>
        <v>0</v>
      </c>
      <c r="K1056" s="12" t="str">
        <f t="shared" si="33"/>
        <v/>
      </c>
    </row>
    <row r="1057" spans="1:11" x14ac:dyDescent="0.3">
      <c r="A1057" s="2">
        <v>2814</v>
      </c>
      <c r="B1057" s="1">
        <v>357</v>
      </c>
      <c r="C1057" s="10">
        <v>45366</v>
      </c>
      <c r="D1057" s="10">
        <v>45367</v>
      </c>
      <c r="E1057" s="1">
        <v>1</v>
      </c>
      <c r="F1057" s="1" t="s">
        <v>1022</v>
      </c>
      <c r="G1057" s="1" t="s">
        <v>1035</v>
      </c>
      <c r="H1057" s="1">
        <v>182</v>
      </c>
      <c r="I1057" s="1" t="s">
        <v>1041</v>
      </c>
      <c r="J1057" s="1">
        <f t="shared" si="32"/>
        <v>0</v>
      </c>
      <c r="K1057" s="12" t="str">
        <f t="shared" si="33"/>
        <v/>
      </c>
    </row>
    <row r="1058" spans="1:11" x14ac:dyDescent="0.3">
      <c r="A1058" s="2">
        <v>2092</v>
      </c>
      <c r="B1058" s="1">
        <v>357</v>
      </c>
      <c r="C1058" s="10">
        <v>45551</v>
      </c>
      <c r="D1058" s="10">
        <v>45568</v>
      </c>
      <c r="E1058" s="1">
        <v>17</v>
      </c>
      <c r="F1058" s="1" t="s">
        <v>1028</v>
      </c>
      <c r="G1058" s="1" t="s">
        <v>1040</v>
      </c>
      <c r="H1058" s="1">
        <v>92</v>
      </c>
      <c r="I1058" s="1" t="s">
        <v>1043</v>
      </c>
      <c r="J1058" s="1">
        <f t="shared" si="32"/>
        <v>0</v>
      </c>
      <c r="K1058" s="12" t="str">
        <f t="shared" si="33"/>
        <v/>
      </c>
    </row>
    <row r="1059" spans="1:11" x14ac:dyDescent="0.3">
      <c r="A1059" s="2">
        <v>2779</v>
      </c>
      <c r="B1059" s="1">
        <v>359</v>
      </c>
      <c r="C1059" s="10">
        <v>44844</v>
      </c>
      <c r="D1059" s="10">
        <v>44847</v>
      </c>
      <c r="E1059" s="1">
        <v>3</v>
      </c>
      <c r="F1059" s="1" t="s">
        <v>1032</v>
      </c>
      <c r="G1059" s="1" t="s">
        <v>1039</v>
      </c>
      <c r="H1059" s="1">
        <v>9</v>
      </c>
      <c r="I1059" s="1" t="s">
        <v>1044</v>
      </c>
      <c r="J1059" s="1">
        <f t="shared" si="32"/>
        <v>0</v>
      </c>
      <c r="K1059" s="12" t="str">
        <f t="shared" si="33"/>
        <v/>
      </c>
    </row>
    <row r="1060" spans="1:11" x14ac:dyDescent="0.3">
      <c r="A1060" s="2">
        <v>2219</v>
      </c>
      <c r="B1060" s="1">
        <v>359</v>
      </c>
      <c r="C1060" s="10">
        <v>45036</v>
      </c>
      <c r="D1060" s="10">
        <v>45041</v>
      </c>
      <c r="E1060" s="1">
        <v>5</v>
      </c>
      <c r="F1060" s="1" t="s">
        <v>1030</v>
      </c>
      <c r="G1060" s="1" t="s">
        <v>1038</v>
      </c>
      <c r="H1060" s="1">
        <v>181</v>
      </c>
      <c r="I1060" s="1" t="s">
        <v>1042</v>
      </c>
      <c r="J1060" s="1">
        <f t="shared" si="32"/>
        <v>0</v>
      </c>
      <c r="K1060" s="12" t="str">
        <f t="shared" si="33"/>
        <v/>
      </c>
    </row>
    <row r="1061" spans="1:11" x14ac:dyDescent="0.3">
      <c r="A1061" s="2">
        <v>61</v>
      </c>
      <c r="B1061" s="1">
        <v>360</v>
      </c>
      <c r="C1061" s="10">
        <v>44774</v>
      </c>
      <c r="D1061" s="10">
        <v>44780</v>
      </c>
      <c r="E1061" s="1">
        <v>6</v>
      </c>
      <c r="F1061" s="1" t="s">
        <v>1031</v>
      </c>
      <c r="G1061" s="1" t="s">
        <v>1036</v>
      </c>
      <c r="H1061" s="1">
        <v>165</v>
      </c>
      <c r="I1061" s="1" t="s">
        <v>1041</v>
      </c>
      <c r="J1061" s="1">
        <f t="shared" si="32"/>
        <v>0</v>
      </c>
      <c r="K1061" s="12" t="str">
        <f t="shared" si="33"/>
        <v/>
      </c>
    </row>
    <row r="1062" spans="1:11" x14ac:dyDescent="0.3">
      <c r="A1062" s="2">
        <v>1740</v>
      </c>
      <c r="B1062" s="1">
        <v>360</v>
      </c>
      <c r="C1062" s="10">
        <v>45013</v>
      </c>
      <c r="D1062" s="10">
        <v>45020</v>
      </c>
      <c r="E1062" s="1">
        <v>7</v>
      </c>
      <c r="F1062" s="1" t="s">
        <v>1023</v>
      </c>
      <c r="G1062" s="1" t="s">
        <v>1036</v>
      </c>
      <c r="H1062" s="1">
        <v>39</v>
      </c>
      <c r="I1062" s="1" t="s">
        <v>1044</v>
      </c>
      <c r="J1062" s="1">
        <f t="shared" si="32"/>
        <v>1</v>
      </c>
      <c r="K1062" s="12">
        <f t="shared" si="33"/>
        <v>45039</v>
      </c>
    </row>
    <row r="1063" spans="1:11" x14ac:dyDescent="0.3">
      <c r="A1063" s="2">
        <v>2876</v>
      </c>
      <c r="B1063" s="1">
        <v>360</v>
      </c>
      <c r="C1063" s="10">
        <v>45039</v>
      </c>
      <c r="D1063" s="10">
        <v>45042</v>
      </c>
      <c r="E1063" s="1">
        <v>3</v>
      </c>
      <c r="F1063" s="1" t="s">
        <v>1032</v>
      </c>
      <c r="G1063" s="1" t="s">
        <v>1039</v>
      </c>
      <c r="H1063" s="1">
        <v>6</v>
      </c>
      <c r="I1063" s="1" t="s">
        <v>1044</v>
      </c>
      <c r="J1063" s="1">
        <f t="shared" si="32"/>
        <v>1</v>
      </c>
      <c r="K1063" s="12">
        <f t="shared" si="33"/>
        <v>45053</v>
      </c>
    </row>
    <row r="1064" spans="1:11" x14ac:dyDescent="0.3">
      <c r="A1064" s="2">
        <v>2430</v>
      </c>
      <c r="B1064" s="1">
        <v>360</v>
      </c>
      <c r="C1064" s="10">
        <v>45053</v>
      </c>
      <c r="D1064" s="10">
        <v>45054</v>
      </c>
      <c r="E1064" s="1">
        <v>1</v>
      </c>
      <c r="F1064" s="1" t="s">
        <v>1022</v>
      </c>
      <c r="G1064" s="1" t="s">
        <v>1035</v>
      </c>
      <c r="H1064" s="1">
        <v>122</v>
      </c>
      <c r="I1064" s="1" t="s">
        <v>1041</v>
      </c>
      <c r="J1064" s="1">
        <f t="shared" si="32"/>
        <v>0</v>
      </c>
      <c r="K1064" s="12" t="str">
        <f t="shared" si="33"/>
        <v/>
      </c>
    </row>
    <row r="1065" spans="1:11" x14ac:dyDescent="0.3">
      <c r="A1065" s="2">
        <v>2621</v>
      </c>
      <c r="B1065" s="1">
        <v>361</v>
      </c>
      <c r="C1065" s="10">
        <v>44903</v>
      </c>
      <c r="D1065" s="10">
        <v>44914</v>
      </c>
      <c r="E1065" s="1">
        <v>11</v>
      </c>
      <c r="F1065" s="1" t="s">
        <v>1023</v>
      </c>
      <c r="G1065" s="1" t="s">
        <v>1036</v>
      </c>
      <c r="H1065" s="1">
        <v>60</v>
      </c>
      <c r="I1065" s="1" t="s">
        <v>1043</v>
      </c>
      <c r="J1065" s="1">
        <f t="shared" si="32"/>
        <v>0</v>
      </c>
      <c r="K1065" s="12" t="str">
        <f t="shared" si="33"/>
        <v/>
      </c>
    </row>
    <row r="1066" spans="1:11" x14ac:dyDescent="0.3">
      <c r="A1066" s="2">
        <v>311</v>
      </c>
      <c r="B1066" s="1">
        <v>362</v>
      </c>
      <c r="C1066" s="10">
        <v>45094</v>
      </c>
      <c r="D1066" s="10">
        <v>45102</v>
      </c>
      <c r="E1066" s="1">
        <v>8</v>
      </c>
      <c r="F1066" s="1" t="s">
        <v>1034</v>
      </c>
      <c r="G1066" s="1" t="s">
        <v>1035</v>
      </c>
      <c r="H1066" s="1">
        <v>138</v>
      </c>
      <c r="I1066" s="1" t="s">
        <v>1042</v>
      </c>
      <c r="J1066" s="1">
        <f t="shared" si="32"/>
        <v>0</v>
      </c>
      <c r="K1066" s="12" t="str">
        <f t="shared" si="33"/>
        <v/>
      </c>
    </row>
    <row r="1067" spans="1:11" x14ac:dyDescent="0.3">
      <c r="A1067" s="2">
        <v>2033</v>
      </c>
      <c r="B1067" s="1">
        <v>362</v>
      </c>
      <c r="C1067" s="10">
        <v>45207</v>
      </c>
      <c r="D1067" s="10">
        <v>45215</v>
      </c>
      <c r="E1067" s="1">
        <v>8</v>
      </c>
      <c r="F1067" s="1" t="s">
        <v>1034</v>
      </c>
      <c r="G1067" s="1" t="s">
        <v>1035</v>
      </c>
      <c r="H1067" s="1">
        <v>164</v>
      </c>
      <c r="I1067" s="1" t="s">
        <v>1042</v>
      </c>
      <c r="J1067" s="1">
        <f t="shared" si="32"/>
        <v>0</v>
      </c>
      <c r="K1067" s="12" t="str">
        <f t="shared" si="33"/>
        <v/>
      </c>
    </row>
    <row r="1068" spans="1:11" x14ac:dyDescent="0.3">
      <c r="A1068" s="2">
        <v>2106</v>
      </c>
      <c r="B1068" s="1">
        <v>362</v>
      </c>
      <c r="C1068" s="10">
        <v>45331</v>
      </c>
      <c r="D1068" s="10">
        <v>45333</v>
      </c>
      <c r="E1068" s="1">
        <v>2</v>
      </c>
      <c r="F1068" s="1" t="s">
        <v>1026</v>
      </c>
      <c r="G1068" s="1" t="s">
        <v>1039</v>
      </c>
      <c r="H1068" s="1">
        <v>109</v>
      </c>
      <c r="I1068" s="1" t="s">
        <v>1042</v>
      </c>
      <c r="J1068" s="1">
        <f t="shared" si="32"/>
        <v>0</v>
      </c>
      <c r="K1068" s="12" t="str">
        <f t="shared" si="33"/>
        <v/>
      </c>
    </row>
    <row r="1069" spans="1:11" x14ac:dyDescent="0.3">
      <c r="A1069" s="2">
        <v>2785</v>
      </c>
      <c r="B1069" s="1">
        <v>363</v>
      </c>
      <c r="C1069" s="10">
        <v>44705</v>
      </c>
      <c r="D1069" s="10">
        <v>44708</v>
      </c>
      <c r="E1069" s="1">
        <v>3</v>
      </c>
      <c r="F1069" s="1" t="s">
        <v>1024</v>
      </c>
      <c r="G1069" s="1" t="s">
        <v>1037</v>
      </c>
      <c r="H1069" s="1">
        <v>37</v>
      </c>
      <c r="I1069" s="1" t="s">
        <v>1042</v>
      </c>
      <c r="J1069" s="1">
        <f t="shared" si="32"/>
        <v>0</v>
      </c>
      <c r="K1069" s="12" t="str">
        <f t="shared" si="33"/>
        <v/>
      </c>
    </row>
    <row r="1070" spans="1:11" x14ac:dyDescent="0.3">
      <c r="A1070" s="2">
        <v>161</v>
      </c>
      <c r="B1070" s="1">
        <v>363</v>
      </c>
      <c r="C1070" s="10">
        <v>45078</v>
      </c>
      <c r="D1070" s="10">
        <v>45098</v>
      </c>
      <c r="E1070" s="1">
        <v>20</v>
      </c>
      <c r="F1070" s="1" t="s">
        <v>1027</v>
      </c>
      <c r="G1070" s="1" t="s">
        <v>1040</v>
      </c>
      <c r="H1070" s="1">
        <v>165</v>
      </c>
      <c r="I1070" s="1" t="s">
        <v>1041</v>
      </c>
      <c r="J1070" s="1">
        <f t="shared" si="32"/>
        <v>0</v>
      </c>
      <c r="K1070" s="12" t="str">
        <f t="shared" si="33"/>
        <v/>
      </c>
    </row>
    <row r="1071" spans="1:11" x14ac:dyDescent="0.3">
      <c r="A1071" s="2">
        <v>1174</v>
      </c>
      <c r="B1071" s="1">
        <v>363</v>
      </c>
      <c r="C1071" s="10">
        <v>45223</v>
      </c>
      <c r="D1071" s="10">
        <v>45226</v>
      </c>
      <c r="E1071" s="1">
        <v>3</v>
      </c>
      <c r="F1071" s="1" t="s">
        <v>1026</v>
      </c>
      <c r="G1071" s="1" t="s">
        <v>1039</v>
      </c>
      <c r="H1071" s="1">
        <v>142</v>
      </c>
      <c r="I1071" s="1" t="s">
        <v>1041</v>
      </c>
      <c r="J1071" s="1">
        <f t="shared" si="32"/>
        <v>0</v>
      </c>
      <c r="K1071" s="12" t="str">
        <f t="shared" si="33"/>
        <v/>
      </c>
    </row>
    <row r="1072" spans="1:11" x14ac:dyDescent="0.3">
      <c r="A1072" s="2">
        <v>1869</v>
      </c>
      <c r="B1072" s="1">
        <v>363</v>
      </c>
      <c r="C1072" s="10">
        <v>45306</v>
      </c>
      <c r="D1072" s="10">
        <v>45311</v>
      </c>
      <c r="E1072" s="1">
        <v>5</v>
      </c>
      <c r="F1072" s="1" t="s">
        <v>1030</v>
      </c>
      <c r="G1072" s="1" t="s">
        <v>1038</v>
      </c>
      <c r="H1072" s="1">
        <v>136</v>
      </c>
      <c r="I1072" s="1" t="s">
        <v>1044</v>
      </c>
      <c r="J1072" s="1">
        <f t="shared" si="32"/>
        <v>0</v>
      </c>
      <c r="K1072" s="12" t="str">
        <f t="shared" si="33"/>
        <v/>
      </c>
    </row>
    <row r="1073" spans="1:11" x14ac:dyDescent="0.3">
      <c r="A1073" s="2">
        <v>2323</v>
      </c>
      <c r="B1073" s="1">
        <v>363</v>
      </c>
      <c r="C1073" s="10">
        <v>45632</v>
      </c>
      <c r="D1073" s="10">
        <v>45642</v>
      </c>
      <c r="E1073" s="1">
        <v>10</v>
      </c>
      <c r="F1073" s="1" t="s">
        <v>1023</v>
      </c>
      <c r="G1073" s="1" t="s">
        <v>1036</v>
      </c>
      <c r="H1073" s="1">
        <v>84</v>
      </c>
      <c r="I1073" s="1" t="s">
        <v>1041</v>
      </c>
      <c r="J1073" s="1">
        <f t="shared" si="32"/>
        <v>0</v>
      </c>
      <c r="K1073" s="12" t="str">
        <f t="shared" si="33"/>
        <v/>
      </c>
    </row>
    <row r="1074" spans="1:11" x14ac:dyDescent="0.3">
      <c r="A1074" s="2">
        <v>2941</v>
      </c>
      <c r="B1074" s="1">
        <v>364</v>
      </c>
      <c r="C1074" s="10">
        <v>45568</v>
      </c>
      <c r="D1074" s="10">
        <v>45575</v>
      </c>
      <c r="E1074" s="1">
        <v>7</v>
      </c>
      <c r="F1074" s="1" t="s">
        <v>1033</v>
      </c>
      <c r="G1074" s="1" t="s">
        <v>1038</v>
      </c>
      <c r="H1074" s="1">
        <v>62</v>
      </c>
      <c r="I1074" s="1" t="s">
        <v>1043</v>
      </c>
      <c r="J1074" s="1">
        <f t="shared" si="32"/>
        <v>0</v>
      </c>
      <c r="K1074" s="12" t="str">
        <f t="shared" si="33"/>
        <v/>
      </c>
    </row>
    <row r="1075" spans="1:11" x14ac:dyDescent="0.3">
      <c r="A1075" s="2">
        <v>2560</v>
      </c>
      <c r="B1075" s="1">
        <v>364</v>
      </c>
      <c r="C1075" s="10">
        <v>45608</v>
      </c>
      <c r="D1075" s="10">
        <v>45611</v>
      </c>
      <c r="E1075" s="1">
        <v>3</v>
      </c>
      <c r="F1075" s="1" t="s">
        <v>1026</v>
      </c>
      <c r="G1075" s="1" t="s">
        <v>1039</v>
      </c>
      <c r="H1075" s="1">
        <v>124</v>
      </c>
      <c r="I1075" s="1" t="s">
        <v>1044</v>
      </c>
      <c r="J1075" s="1">
        <f t="shared" si="32"/>
        <v>0</v>
      </c>
      <c r="K1075" s="12" t="str">
        <f t="shared" si="33"/>
        <v/>
      </c>
    </row>
    <row r="1076" spans="1:11" x14ac:dyDescent="0.3">
      <c r="A1076" s="2">
        <v>1771</v>
      </c>
      <c r="B1076" s="1">
        <v>365</v>
      </c>
      <c r="C1076" s="10">
        <v>44572</v>
      </c>
      <c r="D1076" s="10">
        <v>44574</v>
      </c>
      <c r="E1076" s="1">
        <v>2</v>
      </c>
      <c r="F1076" s="1" t="s">
        <v>1026</v>
      </c>
      <c r="G1076" s="1" t="s">
        <v>1039</v>
      </c>
      <c r="H1076" s="1">
        <v>5</v>
      </c>
      <c r="I1076" s="1" t="s">
        <v>1041</v>
      </c>
      <c r="J1076" s="1">
        <f t="shared" si="32"/>
        <v>0</v>
      </c>
      <c r="K1076" s="12" t="str">
        <f t="shared" si="33"/>
        <v/>
      </c>
    </row>
    <row r="1077" spans="1:11" x14ac:dyDescent="0.3">
      <c r="A1077" s="2">
        <v>1404</v>
      </c>
      <c r="B1077" s="1">
        <v>365</v>
      </c>
      <c r="C1077" s="10">
        <v>45062</v>
      </c>
      <c r="D1077" s="10">
        <v>45066</v>
      </c>
      <c r="E1077" s="1">
        <v>4</v>
      </c>
      <c r="F1077" s="1" t="s">
        <v>1025</v>
      </c>
      <c r="G1077" s="1" t="s">
        <v>1038</v>
      </c>
      <c r="H1077" s="1">
        <v>97</v>
      </c>
      <c r="I1077" s="1" t="s">
        <v>1042</v>
      </c>
      <c r="J1077" s="1">
        <f t="shared" si="32"/>
        <v>0</v>
      </c>
      <c r="K1077" s="12" t="str">
        <f t="shared" si="33"/>
        <v/>
      </c>
    </row>
    <row r="1078" spans="1:11" x14ac:dyDescent="0.3">
      <c r="A1078" s="2">
        <v>630</v>
      </c>
      <c r="B1078" s="1">
        <v>365</v>
      </c>
      <c r="C1078" s="10">
        <v>45163</v>
      </c>
      <c r="D1078" s="10">
        <v>45171</v>
      </c>
      <c r="E1078" s="1">
        <v>8</v>
      </c>
      <c r="F1078" s="1" t="s">
        <v>1031</v>
      </c>
      <c r="G1078" s="1" t="s">
        <v>1036</v>
      </c>
      <c r="H1078" s="1">
        <v>35</v>
      </c>
      <c r="I1078" s="1" t="s">
        <v>1043</v>
      </c>
      <c r="J1078" s="1">
        <f t="shared" si="32"/>
        <v>0</v>
      </c>
      <c r="K1078" s="12" t="str">
        <f t="shared" si="33"/>
        <v/>
      </c>
    </row>
    <row r="1079" spans="1:11" x14ac:dyDescent="0.3">
      <c r="A1079" s="2">
        <v>1842</v>
      </c>
      <c r="B1079" s="1">
        <v>366</v>
      </c>
      <c r="C1079" s="10">
        <v>44666</v>
      </c>
      <c r="D1079" s="10">
        <v>44676</v>
      </c>
      <c r="E1079" s="1">
        <v>10</v>
      </c>
      <c r="F1079" s="1" t="s">
        <v>1034</v>
      </c>
      <c r="G1079" s="1" t="s">
        <v>1035</v>
      </c>
      <c r="H1079" s="1">
        <v>50</v>
      </c>
      <c r="I1079" s="1" t="s">
        <v>1043</v>
      </c>
      <c r="J1079" s="1">
        <f t="shared" si="32"/>
        <v>0</v>
      </c>
      <c r="K1079" s="12" t="str">
        <f t="shared" si="33"/>
        <v/>
      </c>
    </row>
    <row r="1080" spans="1:11" x14ac:dyDescent="0.3">
      <c r="A1080" s="2">
        <v>809</v>
      </c>
      <c r="B1080" s="1">
        <v>366</v>
      </c>
      <c r="C1080" s="10">
        <v>44753</v>
      </c>
      <c r="D1080" s="10">
        <v>44759</v>
      </c>
      <c r="E1080" s="1">
        <v>6</v>
      </c>
      <c r="F1080" s="1" t="s">
        <v>1031</v>
      </c>
      <c r="G1080" s="1" t="s">
        <v>1036</v>
      </c>
      <c r="H1080" s="1">
        <v>166</v>
      </c>
      <c r="I1080" s="1" t="s">
        <v>1042</v>
      </c>
      <c r="J1080" s="1">
        <f t="shared" si="32"/>
        <v>0</v>
      </c>
      <c r="K1080" s="12" t="str">
        <f t="shared" si="33"/>
        <v/>
      </c>
    </row>
    <row r="1081" spans="1:11" x14ac:dyDescent="0.3">
      <c r="A1081" s="2">
        <v>1942</v>
      </c>
      <c r="B1081" s="1">
        <v>366</v>
      </c>
      <c r="C1081" s="10">
        <v>45232</v>
      </c>
      <c r="D1081" s="10">
        <v>45234</v>
      </c>
      <c r="E1081" s="1">
        <v>2</v>
      </c>
      <c r="F1081" s="1" t="s">
        <v>1026</v>
      </c>
      <c r="G1081" s="1" t="s">
        <v>1039</v>
      </c>
      <c r="H1081" s="1">
        <v>186</v>
      </c>
      <c r="I1081" s="1" t="s">
        <v>1042</v>
      </c>
      <c r="J1081" s="1">
        <f t="shared" si="32"/>
        <v>0</v>
      </c>
      <c r="K1081" s="12" t="str">
        <f t="shared" si="33"/>
        <v/>
      </c>
    </row>
    <row r="1082" spans="1:11" x14ac:dyDescent="0.3">
      <c r="A1082" s="2">
        <v>1441</v>
      </c>
      <c r="B1082" s="1">
        <v>367</v>
      </c>
      <c r="C1082" s="10">
        <v>44591</v>
      </c>
      <c r="D1082" s="10">
        <v>44601</v>
      </c>
      <c r="E1082" s="1">
        <v>10</v>
      </c>
      <c r="F1082" s="1" t="s">
        <v>1022</v>
      </c>
      <c r="G1082" s="1" t="s">
        <v>1035</v>
      </c>
      <c r="H1082" s="1">
        <v>83</v>
      </c>
      <c r="I1082" s="1" t="s">
        <v>1043</v>
      </c>
      <c r="J1082" s="1">
        <f t="shared" si="32"/>
        <v>0</v>
      </c>
      <c r="K1082" s="12" t="str">
        <f t="shared" si="33"/>
        <v/>
      </c>
    </row>
    <row r="1083" spans="1:11" x14ac:dyDescent="0.3">
      <c r="A1083" s="2">
        <v>2613</v>
      </c>
      <c r="B1083" s="1">
        <v>367</v>
      </c>
      <c r="C1083" s="10">
        <v>45109</v>
      </c>
      <c r="D1083" s="10">
        <v>45112</v>
      </c>
      <c r="E1083" s="1">
        <v>3</v>
      </c>
      <c r="F1083" s="1" t="s">
        <v>1029</v>
      </c>
      <c r="G1083" s="1" t="s">
        <v>1037</v>
      </c>
      <c r="H1083" s="1">
        <v>29</v>
      </c>
      <c r="I1083" s="1" t="s">
        <v>1043</v>
      </c>
      <c r="J1083" s="1">
        <f t="shared" si="32"/>
        <v>0</v>
      </c>
      <c r="K1083" s="12" t="str">
        <f t="shared" si="33"/>
        <v/>
      </c>
    </row>
    <row r="1084" spans="1:11" x14ac:dyDescent="0.3">
      <c r="A1084" s="2">
        <v>2288</v>
      </c>
      <c r="B1084" s="1">
        <v>367</v>
      </c>
      <c r="C1084" s="10">
        <v>45194</v>
      </c>
      <c r="D1084" s="10">
        <v>45201</v>
      </c>
      <c r="E1084" s="1">
        <v>7</v>
      </c>
      <c r="F1084" s="1" t="s">
        <v>1030</v>
      </c>
      <c r="G1084" s="1" t="s">
        <v>1038</v>
      </c>
      <c r="H1084" s="1">
        <v>112</v>
      </c>
      <c r="I1084" s="1" t="s">
        <v>1044</v>
      </c>
      <c r="J1084" s="1">
        <f t="shared" si="32"/>
        <v>1</v>
      </c>
      <c r="K1084" s="12">
        <f t="shared" si="33"/>
        <v>45210</v>
      </c>
    </row>
    <row r="1085" spans="1:11" x14ac:dyDescent="0.3">
      <c r="A1085" s="2">
        <v>2128</v>
      </c>
      <c r="B1085" s="1">
        <v>367</v>
      </c>
      <c r="C1085" s="10">
        <v>45210</v>
      </c>
      <c r="D1085" s="10">
        <v>45230</v>
      </c>
      <c r="E1085" s="1">
        <v>20</v>
      </c>
      <c r="F1085" s="1" t="s">
        <v>1027</v>
      </c>
      <c r="G1085" s="1" t="s">
        <v>1040</v>
      </c>
      <c r="H1085" s="1">
        <v>90</v>
      </c>
      <c r="I1085" s="1" t="s">
        <v>1043</v>
      </c>
      <c r="J1085" s="1">
        <f t="shared" si="32"/>
        <v>1</v>
      </c>
      <c r="K1085" s="12">
        <f t="shared" si="33"/>
        <v>45225</v>
      </c>
    </row>
    <row r="1086" spans="1:11" x14ac:dyDescent="0.3">
      <c r="A1086" s="2">
        <v>2687</v>
      </c>
      <c r="B1086" s="1">
        <v>367</v>
      </c>
      <c r="C1086" s="10">
        <v>45225</v>
      </c>
      <c r="D1086" s="10">
        <v>45234</v>
      </c>
      <c r="E1086" s="1">
        <v>9</v>
      </c>
      <c r="F1086" s="1" t="s">
        <v>1022</v>
      </c>
      <c r="G1086" s="1" t="s">
        <v>1035</v>
      </c>
      <c r="H1086" s="1">
        <v>155</v>
      </c>
      <c r="I1086" s="1" t="s">
        <v>1043</v>
      </c>
      <c r="J1086" s="1">
        <f t="shared" si="32"/>
        <v>0</v>
      </c>
      <c r="K1086" s="12" t="str">
        <f t="shared" si="33"/>
        <v/>
      </c>
    </row>
    <row r="1087" spans="1:11" x14ac:dyDescent="0.3">
      <c r="A1087" s="2">
        <v>2101</v>
      </c>
      <c r="B1087" s="1">
        <v>367</v>
      </c>
      <c r="C1087" s="10">
        <v>45287</v>
      </c>
      <c r="D1087" s="10">
        <v>45297</v>
      </c>
      <c r="E1087" s="1">
        <v>10</v>
      </c>
      <c r="F1087" s="1" t="s">
        <v>1034</v>
      </c>
      <c r="G1087" s="1" t="s">
        <v>1035</v>
      </c>
      <c r="H1087" s="1">
        <v>67</v>
      </c>
      <c r="I1087" s="1" t="s">
        <v>1042</v>
      </c>
      <c r="J1087" s="1">
        <f t="shared" si="32"/>
        <v>0</v>
      </c>
      <c r="K1087" s="12" t="str">
        <f t="shared" si="33"/>
        <v/>
      </c>
    </row>
    <row r="1088" spans="1:11" x14ac:dyDescent="0.3">
      <c r="A1088" s="2">
        <v>125</v>
      </c>
      <c r="B1088" s="1">
        <v>368</v>
      </c>
      <c r="C1088" s="10">
        <v>45211</v>
      </c>
      <c r="D1088" s="10">
        <v>45215</v>
      </c>
      <c r="E1088" s="1">
        <v>4</v>
      </c>
      <c r="F1088" s="1" t="s">
        <v>1029</v>
      </c>
      <c r="G1088" s="1" t="s">
        <v>1037</v>
      </c>
      <c r="H1088" s="1">
        <v>156</v>
      </c>
      <c r="I1088" s="1" t="s">
        <v>1041</v>
      </c>
      <c r="J1088" s="1">
        <f t="shared" si="32"/>
        <v>0</v>
      </c>
      <c r="K1088" s="12" t="str">
        <f t="shared" si="33"/>
        <v/>
      </c>
    </row>
    <row r="1089" spans="1:11" x14ac:dyDescent="0.3">
      <c r="A1089" s="2">
        <v>1370</v>
      </c>
      <c r="B1089" s="1">
        <v>369</v>
      </c>
      <c r="C1089" s="10">
        <v>44867</v>
      </c>
      <c r="D1089" s="10">
        <v>44874</v>
      </c>
      <c r="E1089" s="1">
        <v>7</v>
      </c>
      <c r="F1089" s="1" t="s">
        <v>1022</v>
      </c>
      <c r="G1089" s="1" t="s">
        <v>1035</v>
      </c>
      <c r="H1089" s="1">
        <v>79</v>
      </c>
      <c r="I1089" s="1" t="s">
        <v>1042</v>
      </c>
      <c r="J1089" s="1">
        <f t="shared" si="32"/>
        <v>0</v>
      </c>
      <c r="K1089" s="12" t="str">
        <f t="shared" si="33"/>
        <v/>
      </c>
    </row>
    <row r="1090" spans="1:11" x14ac:dyDescent="0.3">
      <c r="A1090" s="2">
        <v>413</v>
      </c>
      <c r="B1090" s="1">
        <v>369</v>
      </c>
      <c r="C1090" s="10">
        <v>45296</v>
      </c>
      <c r="D1090" s="10">
        <v>45309</v>
      </c>
      <c r="E1090" s="1">
        <v>13</v>
      </c>
      <c r="F1090" s="1" t="s">
        <v>1027</v>
      </c>
      <c r="G1090" s="1" t="s">
        <v>1040</v>
      </c>
      <c r="H1090" s="1">
        <v>61</v>
      </c>
      <c r="I1090" s="1" t="s">
        <v>1041</v>
      </c>
      <c r="J1090" s="1">
        <f t="shared" ref="J1090:J1153" si="34">IF(AND(B1091=B1090,C1091-D1090&lt;=30),1,0)</f>
        <v>0</v>
      </c>
      <c r="K1090" s="12" t="str">
        <f t="shared" ref="K1090:K1153" si="35">IF(J1090=0,"",C1091)</f>
        <v/>
      </c>
    </row>
    <row r="1091" spans="1:11" x14ac:dyDescent="0.3">
      <c r="A1091" s="2">
        <v>1161</v>
      </c>
      <c r="B1091" s="1">
        <v>370</v>
      </c>
      <c r="C1091" s="10">
        <v>45247</v>
      </c>
      <c r="D1091" s="10">
        <v>45249</v>
      </c>
      <c r="E1091" s="1">
        <v>2</v>
      </c>
      <c r="F1091" s="1" t="s">
        <v>1024</v>
      </c>
      <c r="G1091" s="1" t="s">
        <v>1037</v>
      </c>
      <c r="H1091" s="1">
        <v>9</v>
      </c>
      <c r="I1091" s="1" t="s">
        <v>1042</v>
      </c>
      <c r="J1091" s="1">
        <f t="shared" si="34"/>
        <v>1</v>
      </c>
      <c r="K1091" s="12">
        <f t="shared" si="35"/>
        <v>45249</v>
      </c>
    </row>
    <row r="1092" spans="1:11" x14ac:dyDescent="0.3">
      <c r="A1092" s="2">
        <v>1898</v>
      </c>
      <c r="B1092" s="1">
        <v>370</v>
      </c>
      <c r="C1092" s="10">
        <v>45249</v>
      </c>
      <c r="D1092" s="10">
        <v>45257</v>
      </c>
      <c r="E1092" s="1">
        <v>8</v>
      </c>
      <c r="F1092" s="1" t="s">
        <v>1034</v>
      </c>
      <c r="G1092" s="1" t="s">
        <v>1035</v>
      </c>
      <c r="H1092" s="1">
        <v>91</v>
      </c>
      <c r="I1092" s="1" t="s">
        <v>1041</v>
      </c>
      <c r="J1092" s="1">
        <f t="shared" si="34"/>
        <v>0</v>
      </c>
      <c r="K1092" s="12" t="str">
        <f t="shared" si="35"/>
        <v/>
      </c>
    </row>
    <row r="1093" spans="1:11" x14ac:dyDescent="0.3">
      <c r="A1093" s="2">
        <v>2652</v>
      </c>
      <c r="B1093" s="1">
        <v>371</v>
      </c>
      <c r="C1093" s="10">
        <v>44690</v>
      </c>
      <c r="D1093" s="10">
        <v>44699</v>
      </c>
      <c r="E1093" s="1">
        <v>9</v>
      </c>
      <c r="F1093" s="1" t="s">
        <v>1022</v>
      </c>
      <c r="G1093" s="1" t="s">
        <v>1035</v>
      </c>
      <c r="H1093" s="1">
        <v>99</v>
      </c>
      <c r="I1093" s="1" t="s">
        <v>1043</v>
      </c>
      <c r="J1093" s="1">
        <f t="shared" si="34"/>
        <v>0</v>
      </c>
      <c r="K1093" s="12" t="str">
        <f t="shared" si="35"/>
        <v/>
      </c>
    </row>
    <row r="1094" spans="1:11" x14ac:dyDescent="0.3">
      <c r="A1094" s="2">
        <v>1130</v>
      </c>
      <c r="B1094" s="1">
        <v>371</v>
      </c>
      <c r="C1094" s="10">
        <v>45032</v>
      </c>
      <c r="D1094" s="10">
        <v>45033</v>
      </c>
      <c r="E1094" s="1">
        <v>1</v>
      </c>
      <c r="F1094" s="1" t="s">
        <v>1032</v>
      </c>
      <c r="G1094" s="1" t="s">
        <v>1039</v>
      </c>
      <c r="H1094" s="1">
        <v>61</v>
      </c>
      <c r="I1094" s="1" t="s">
        <v>1043</v>
      </c>
      <c r="J1094" s="1">
        <f t="shared" si="34"/>
        <v>0</v>
      </c>
      <c r="K1094" s="12" t="str">
        <f t="shared" si="35"/>
        <v/>
      </c>
    </row>
    <row r="1095" spans="1:11" x14ac:dyDescent="0.3">
      <c r="A1095" s="2">
        <v>1027</v>
      </c>
      <c r="B1095" s="1">
        <v>371</v>
      </c>
      <c r="C1095" s="10">
        <v>45205</v>
      </c>
      <c r="D1095" s="10">
        <v>45209</v>
      </c>
      <c r="E1095" s="1">
        <v>4</v>
      </c>
      <c r="F1095" s="1" t="s">
        <v>1031</v>
      </c>
      <c r="G1095" s="1" t="s">
        <v>1036</v>
      </c>
      <c r="H1095" s="1">
        <v>119</v>
      </c>
      <c r="I1095" s="1" t="s">
        <v>1042</v>
      </c>
      <c r="J1095" s="1">
        <f t="shared" si="34"/>
        <v>0</v>
      </c>
      <c r="K1095" s="12" t="str">
        <f t="shared" si="35"/>
        <v/>
      </c>
    </row>
    <row r="1096" spans="1:11" x14ac:dyDescent="0.3">
      <c r="A1096" s="2">
        <v>93</v>
      </c>
      <c r="B1096" s="1">
        <v>371</v>
      </c>
      <c r="C1096" s="10">
        <v>45510</v>
      </c>
      <c r="D1096" s="10">
        <v>45514</v>
      </c>
      <c r="E1096" s="1">
        <v>4</v>
      </c>
      <c r="F1096" s="1" t="s">
        <v>1031</v>
      </c>
      <c r="G1096" s="1" t="s">
        <v>1036</v>
      </c>
      <c r="H1096" s="1">
        <v>116</v>
      </c>
      <c r="I1096" s="1" t="s">
        <v>1042</v>
      </c>
      <c r="J1096" s="1">
        <f t="shared" si="34"/>
        <v>0</v>
      </c>
      <c r="K1096" s="12" t="str">
        <f t="shared" si="35"/>
        <v/>
      </c>
    </row>
    <row r="1097" spans="1:11" x14ac:dyDescent="0.3">
      <c r="A1097" s="2">
        <v>1507</v>
      </c>
      <c r="B1097" s="1">
        <v>372</v>
      </c>
      <c r="C1097" s="10">
        <v>44789</v>
      </c>
      <c r="D1097" s="10">
        <v>44793</v>
      </c>
      <c r="E1097" s="1">
        <v>4</v>
      </c>
      <c r="F1097" s="1" t="s">
        <v>1022</v>
      </c>
      <c r="G1097" s="1" t="s">
        <v>1035</v>
      </c>
      <c r="H1097" s="1">
        <v>5</v>
      </c>
      <c r="I1097" s="1" t="s">
        <v>1041</v>
      </c>
      <c r="J1097" s="1">
        <f t="shared" si="34"/>
        <v>0</v>
      </c>
      <c r="K1097" s="12" t="str">
        <f t="shared" si="35"/>
        <v/>
      </c>
    </row>
    <row r="1098" spans="1:11" x14ac:dyDescent="0.3">
      <c r="A1098" s="2">
        <v>485</v>
      </c>
      <c r="B1098" s="1">
        <v>372</v>
      </c>
      <c r="C1098" s="10">
        <v>45549</v>
      </c>
      <c r="D1098" s="10">
        <v>45551</v>
      </c>
      <c r="E1098" s="1">
        <v>2</v>
      </c>
      <c r="F1098" s="1" t="s">
        <v>1032</v>
      </c>
      <c r="G1098" s="1" t="s">
        <v>1039</v>
      </c>
      <c r="H1098" s="1">
        <v>94</v>
      </c>
      <c r="I1098" s="1" t="s">
        <v>1043</v>
      </c>
      <c r="J1098" s="1">
        <f t="shared" si="34"/>
        <v>0</v>
      </c>
      <c r="K1098" s="12" t="str">
        <f t="shared" si="35"/>
        <v/>
      </c>
    </row>
    <row r="1099" spans="1:11" x14ac:dyDescent="0.3">
      <c r="A1099" s="2">
        <v>1764</v>
      </c>
      <c r="B1099" s="1">
        <v>373</v>
      </c>
      <c r="C1099" s="10">
        <v>44729</v>
      </c>
      <c r="D1099" s="10">
        <v>44733</v>
      </c>
      <c r="E1099" s="1">
        <v>4</v>
      </c>
      <c r="F1099" s="1" t="s">
        <v>1024</v>
      </c>
      <c r="G1099" s="1" t="s">
        <v>1037</v>
      </c>
      <c r="H1099" s="1">
        <v>69</v>
      </c>
      <c r="I1099" s="1" t="s">
        <v>1043</v>
      </c>
      <c r="J1099" s="1">
        <f t="shared" si="34"/>
        <v>0</v>
      </c>
      <c r="K1099" s="12" t="str">
        <f t="shared" si="35"/>
        <v/>
      </c>
    </row>
    <row r="1100" spans="1:11" x14ac:dyDescent="0.3">
      <c r="A1100" s="2">
        <v>516</v>
      </c>
      <c r="B1100" s="1">
        <v>373</v>
      </c>
      <c r="C1100" s="10">
        <v>44921</v>
      </c>
      <c r="D1100" s="10">
        <v>44939</v>
      </c>
      <c r="E1100" s="1">
        <v>18</v>
      </c>
      <c r="F1100" s="1" t="s">
        <v>1027</v>
      </c>
      <c r="G1100" s="1" t="s">
        <v>1040</v>
      </c>
      <c r="H1100" s="1">
        <v>37</v>
      </c>
      <c r="I1100" s="1" t="s">
        <v>1044</v>
      </c>
      <c r="J1100" s="1">
        <f t="shared" si="34"/>
        <v>0</v>
      </c>
      <c r="K1100" s="12" t="str">
        <f t="shared" si="35"/>
        <v/>
      </c>
    </row>
    <row r="1101" spans="1:11" x14ac:dyDescent="0.3">
      <c r="A1101" s="2">
        <v>1151</v>
      </c>
      <c r="B1101" s="1">
        <v>374</v>
      </c>
      <c r="C1101" s="10">
        <v>45620</v>
      </c>
      <c r="D1101" s="10">
        <v>45628</v>
      </c>
      <c r="E1101" s="1">
        <v>8</v>
      </c>
      <c r="F1101" s="1" t="s">
        <v>1031</v>
      </c>
      <c r="G1101" s="1" t="s">
        <v>1036</v>
      </c>
      <c r="H1101" s="1">
        <v>51</v>
      </c>
      <c r="I1101" s="1" t="s">
        <v>1044</v>
      </c>
      <c r="J1101" s="1">
        <f t="shared" si="34"/>
        <v>1</v>
      </c>
      <c r="K1101" s="12">
        <f t="shared" si="35"/>
        <v>45628</v>
      </c>
    </row>
    <row r="1102" spans="1:11" x14ac:dyDescent="0.3">
      <c r="A1102" s="2">
        <v>2403</v>
      </c>
      <c r="B1102" s="1">
        <v>374</v>
      </c>
      <c r="C1102" s="10">
        <v>45628</v>
      </c>
      <c r="D1102" s="10">
        <v>45634</v>
      </c>
      <c r="E1102" s="1">
        <v>6</v>
      </c>
      <c r="F1102" s="1" t="s">
        <v>1022</v>
      </c>
      <c r="G1102" s="1" t="s">
        <v>1035</v>
      </c>
      <c r="H1102" s="1">
        <v>90</v>
      </c>
      <c r="I1102" s="1" t="s">
        <v>1042</v>
      </c>
      <c r="J1102" s="1">
        <f t="shared" si="34"/>
        <v>0</v>
      </c>
      <c r="K1102" s="12" t="str">
        <f t="shared" si="35"/>
        <v/>
      </c>
    </row>
    <row r="1103" spans="1:11" x14ac:dyDescent="0.3">
      <c r="A1103" s="2">
        <v>1706</v>
      </c>
      <c r="B1103" s="1">
        <v>375</v>
      </c>
      <c r="C1103" s="10">
        <v>44565</v>
      </c>
      <c r="D1103" s="10">
        <v>44568</v>
      </c>
      <c r="E1103" s="1">
        <v>3</v>
      </c>
      <c r="F1103" s="1" t="s">
        <v>1032</v>
      </c>
      <c r="G1103" s="1" t="s">
        <v>1039</v>
      </c>
      <c r="H1103" s="1">
        <v>42</v>
      </c>
      <c r="I1103" s="1" t="s">
        <v>1044</v>
      </c>
      <c r="J1103" s="1">
        <f t="shared" si="34"/>
        <v>0</v>
      </c>
      <c r="K1103" s="12" t="str">
        <f t="shared" si="35"/>
        <v/>
      </c>
    </row>
    <row r="1104" spans="1:11" x14ac:dyDescent="0.3">
      <c r="A1104" s="2">
        <v>789</v>
      </c>
      <c r="B1104" s="1">
        <v>375</v>
      </c>
      <c r="C1104" s="10">
        <v>44805</v>
      </c>
      <c r="D1104" s="10">
        <v>44808</v>
      </c>
      <c r="E1104" s="1">
        <v>3</v>
      </c>
      <c r="F1104" s="1" t="s">
        <v>1034</v>
      </c>
      <c r="G1104" s="1" t="s">
        <v>1035</v>
      </c>
      <c r="H1104" s="1">
        <v>113</v>
      </c>
      <c r="I1104" s="1" t="s">
        <v>1044</v>
      </c>
      <c r="J1104" s="1">
        <f t="shared" si="34"/>
        <v>0</v>
      </c>
      <c r="K1104" s="12" t="str">
        <f t="shared" si="35"/>
        <v/>
      </c>
    </row>
    <row r="1105" spans="1:11" x14ac:dyDescent="0.3">
      <c r="A1105" s="2">
        <v>1235</v>
      </c>
      <c r="B1105" s="1">
        <v>376</v>
      </c>
      <c r="C1105" s="10">
        <v>44908</v>
      </c>
      <c r="D1105" s="10">
        <v>44912</v>
      </c>
      <c r="E1105" s="1">
        <v>4</v>
      </c>
      <c r="F1105" s="1" t="s">
        <v>1034</v>
      </c>
      <c r="G1105" s="1" t="s">
        <v>1035</v>
      </c>
      <c r="H1105" s="1">
        <v>163</v>
      </c>
      <c r="I1105" s="1" t="s">
        <v>1041</v>
      </c>
      <c r="J1105" s="1">
        <f t="shared" si="34"/>
        <v>0</v>
      </c>
      <c r="K1105" s="12" t="str">
        <f t="shared" si="35"/>
        <v/>
      </c>
    </row>
    <row r="1106" spans="1:11" x14ac:dyDescent="0.3">
      <c r="A1106" s="2">
        <v>2208</v>
      </c>
      <c r="B1106" s="1">
        <v>376</v>
      </c>
      <c r="C1106" s="10">
        <v>45052</v>
      </c>
      <c r="D1106" s="10">
        <v>45054</v>
      </c>
      <c r="E1106" s="1">
        <v>2</v>
      </c>
      <c r="F1106" s="1" t="s">
        <v>1026</v>
      </c>
      <c r="G1106" s="1" t="s">
        <v>1039</v>
      </c>
      <c r="H1106" s="1">
        <v>87</v>
      </c>
      <c r="I1106" s="1" t="s">
        <v>1044</v>
      </c>
      <c r="J1106" s="1">
        <f t="shared" si="34"/>
        <v>0</v>
      </c>
      <c r="K1106" s="12" t="str">
        <f t="shared" si="35"/>
        <v/>
      </c>
    </row>
    <row r="1107" spans="1:11" x14ac:dyDescent="0.3">
      <c r="A1107" s="2">
        <v>854</v>
      </c>
      <c r="B1107" s="1">
        <v>377</v>
      </c>
      <c r="C1107" s="10">
        <v>44655</v>
      </c>
      <c r="D1107" s="10">
        <v>44658</v>
      </c>
      <c r="E1107" s="1">
        <v>3</v>
      </c>
      <c r="F1107" s="1" t="s">
        <v>1024</v>
      </c>
      <c r="G1107" s="1" t="s">
        <v>1037</v>
      </c>
      <c r="H1107" s="1">
        <v>54</v>
      </c>
      <c r="I1107" s="1" t="s">
        <v>1044</v>
      </c>
      <c r="J1107" s="1">
        <f t="shared" si="34"/>
        <v>0</v>
      </c>
      <c r="K1107" s="12" t="str">
        <f t="shared" si="35"/>
        <v/>
      </c>
    </row>
    <row r="1108" spans="1:11" x14ac:dyDescent="0.3">
      <c r="A1108" s="2">
        <v>817</v>
      </c>
      <c r="B1108" s="1">
        <v>377</v>
      </c>
      <c r="C1108" s="10">
        <v>45229</v>
      </c>
      <c r="D1108" s="10">
        <v>45239</v>
      </c>
      <c r="E1108" s="1">
        <v>10</v>
      </c>
      <c r="F1108" s="1" t="s">
        <v>1031</v>
      </c>
      <c r="G1108" s="1" t="s">
        <v>1036</v>
      </c>
      <c r="H1108" s="1">
        <v>104</v>
      </c>
      <c r="I1108" s="1" t="s">
        <v>1043</v>
      </c>
      <c r="J1108" s="1">
        <f t="shared" si="34"/>
        <v>1</v>
      </c>
      <c r="K1108" s="12">
        <f t="shared" si="35"/>
        <v>45234</v>
      </c>
    </row>
    <row r="1109" spans="1:11" x14ac:dyDescent="0.3">
      <c r="A1109" s="2">
        <v>1699</v>
      </c>
      <c r="B1109" s="1">
        <v>377</v>
      </c>
      <c r="C1109" s="10">
        <v>45234</v>
      </c>
      <c r="D1109" s="10">
        <v>45239</v>
      </c>
      <c r="E1109" s="1">
        <v>5</v>
      </c>
      <c r="F1109" s="1" t="s">
        <v>1024</v>
      </c>
      <c r="G1109" s="1" t="s">
        <v>1037</v>
      </c>
      <c r="H1109" s="1">
        <v>126</v>
      </c>
      <c r="I1109" s="1" t="s">
        <v>1043</v>
      </c>
      <c r="J1109" s="1">
        <f t="shared" si="34"/>
        <v>0</v>
      </c>
      <c r="K1109" s="12" t="str">
        <f t="shared" si="35"/>
        <v/>
      </c>
    </row>
    <row r="1110" spans="1:11" x14ac:dyDescent="0.3">
      <c r="A1110" s="2">
        <v>1988</v>
      </c>
      <c r="B1110" s="1">
        <v>378</v>
      </c>
      <c r="C1110" s="10">
        <v>44643</v>
      </c>
      <c r="D1110" s="10">
        <v>44646</v>
      </c>
      <c r="E1110" s="1">
        <v>3</v>
      </c>
      <c r="F1110" s="1" t="s">
        <v>1029</v>
      </c>
      <c r="G1110" s="1" t="s">
        <v>1037</v>
      </c>
      <c r="H1110" s="1">
        <v>39</v>
      </c>
      <c r="I1110" s="1" t="s">
        <v>1041</v>
      </c>
      <c r="J1110" s="1">
        <f t="shared" si="34"/>
        <v>0</v>
      </c>
      <c r="K1110" s="12" t="str">
        <f t="shared" si="35"/>
        <v/>
      </c>
    </row>
    <row r="1111" spans="1:11" x14ac:dyDescent="0.3">
      <c r="A1111" s="2">
        <v>1935</v>
      </c>
      <c r="B1111" s="1">
        <v>378</v>
      </c>
      <c r="C1111" s="10">
        <v>44989</v>
      </c>
      <c r="D1111" s="10">
        <v>44992</v>
      </c>
      <c r="E1111" s="1">
        <v>3</v>
      </c>
      <c r="F1111" s="1" t="s">
        <v>1032</v>
      </c>
      <c r="G1111" s="1" t="s">
        <v>1039</v>
      </c>
      <c r="H1111" s="1">
        <v>46</v>
      </c>
      <c r="I1111" s="1" t="s">
        <v>1042</v>
      </c>
      <c r="J1111" s="1">
        <f t="shared" si="34"/>
        <v>0</v>
      </c>
      <c r="K1111" s="12" t="str">
        <f t="shared" si="35"/>
        <v/>
      </c>
    </row>
    <row r="1112" spans="1:11" x14ac:dyDescent="0.3">
      <c r="A1112" s="2">
        <v>201</v>
      </c>
      <c r="B1112" s="1">
        <v>378</v>
      </c>
      <c r="C1112" s="10">
        <v>45297</v>
      </c>
      <c r="D1112" s="10">
        <v>45298</v>
      </c>
      <c r="E1112" s="1">
        <v>1</v>
      </c>
      <c r="F1112" s="1" t="s">
        <v>1026</v>
      </c>
      <c r="G1112" s="1" t="s">
        <v>1039</v>
      </c>
      <c r="H1112" s="1">
        <v>124</v>
      </c>
      <c r="I1112" s="1" t="s">
        <v>1044</v>
      </c>
      <c r="J1112" s="1">
        <f t="shared" si="34"/>
        <v>0</v>
      </c>
      <c r="K1112" s="12" t="str">
        <f t="shared" si="35"/>
        <v/>
      </c>
    </row>
    <row r="1113" spans="1:11" x14ac:dyDescent="0.3">
      <c r="A1113" s="2">
        <v>42</v>
      </c>
      <c r="B1113" s="1">
        <v>378</v>
      </c>
      <c r="C1113" s="10">
        <v>45339</v>
      </c>
      <c r="D1113" s="10">
        <v>45346</v>
      </c>
      <c r="E1113" s="1">
        <v>7</v>
      </c>
      <c r="F1113" s="1" t="s">
        <v>1023</v>
      </c>
      <c r="G1113" s="1" t="s">
        <v>1036</v>
      </c>
      <c r="H1113" s="1">
        <v>168</v>
      </c>
      <c r="I1113" s="1" t="s">
        <v>1043</v>
      </c>
      <c r="J1113" s="1">
        <f t="shared" si="34"/>
        <v>1</v>
      </c>
      <c r="K1113" s="12">
        <f t="shared" si="35"/>
        <v>45341</v>
      </c>
    </row>
    <row r="1114" spans="1:11" x14ac:dyDescent="0.3">
      <c r="A1114" s="2">
        <v>811</v>
      </c>
      <c r="B1114" s="1">
        <v>378</v>
      </c>
      <c r="C1114" s="10">
        <v>45341</v>
      </c>
      <c r="D1114" s="10">
        <v>45344</v>
      </c>
      <c r="E1114" s="1">
        <v>3</v>
      </c>
      <c r="F1114" s="1" t="s">
        <v>1025</v>
      </c>
      <c r="G1114" s="1" t="s">
        <v>1038</v>
      </c>
      <c r="H1114" s="1">
        <v>35</v>
      </c>
      <c r="I1114" s="1" t="s">
        <v>1044</v>
      </c>
      <c r="J1114" s="1">
        <f t="shared" si="34"/>
        <v>0</v>
      </c>
      <c r="K1114" s="12" t="str">
        <f t="shared" si="35"/>
        <v/>
      </c>
    </row>
    <row r="1115" spans="1:11" x14ac:dyDescent="0.3">
      <c r="A1115" s="2">
        <v>224</v>
      </c>
      <c r="B1115" s="1">
        <v>379</v>
      </c>
      <c r="C1115" s="10">
        <v>44694</v>
      </c>
      <c r="D1115" s="10">
        <v>44697</v>
      </c>
      <c r="E1115" s="1">
        <v>3</v>
      </c>
      <c r="F1115" s="1" t="s">
        <v>1026</v>
      </c>
      <c r="G1115" s="1" t="s">
        <v>1039</v>
      </c>
      <c r="H1115" s="1">
        <v>86</v>
      </c>
      <c r="I1115" s="1" t="s">
        <v>1044</v>
      </c>
      <c r="J1115" s="1">
        <f t="shared" si="34"/>
        <v>0</v>
      </c>
      <c r="K1115" s="12" t="str">
        <f t="shared" si="35"/>
        <v/>
      </c>
    </row>
    <row r="1116" spans="1:11" x14ac:dyDescent="0.3">
      <c r="A1116" s="2">
        <v>2520</v>
      </c>
      <c r="B1116" s="1">
        <v>379</v>
      </c>
      <c r="C1116" s="10">
        <v>44816</v>
      </c>
      <c r="D1116" s="10">
        <v>44820</v>
      </c>
      <c r="E1116" s="1">
        <v>4</v>
      </c>
      <c r="F1116" s="1" t="s">
        <v>1023</v>
      </c>
      <c r="G1116" s="1" t="s">
        <v>1036</v>
      </c>
      <c r="H1116" s="1">
        <v>60</v>
      </c>
      <c r="I1116" s="1" t="s">
        <v>1041</v>
      </c>
      <c r="J1116" s="1">
        <f t="shared" si="34"/>
        <v>0</v>
      </c>
      <c r="K1116" s="12" t="str">
        <f t="shared" si="35"/>
        <v/>
      </c>
    </row>
    <row r="1117" spans="1:11" x14ac:dyDescent="0.3">
      <c r="A1117" s="2">
        <v>1770</v>
      </c>
      <c r="B1117" s="1">
        <v>379</v>
      </c>
      <c r="C1117" s="10">
        <v>45011</v>
      </c>
      <c r="D1117" s="10">
        <v>45014</v>
      </c>
      <c r="E1117" s="1">
        <v>3</v>
      </c>
      <c r="F1117" s="1" t="s">
        <v>1026</v>
      </c>
      <c r="G1117" s="1" t="s">
        <v>1039</v>
      </c>
      <c r="H1117" s="1">
        <v>72</v>
      </c>
      <c r="I1117" s="1" t="s">
        <v>1043</v>
      </c>
      <c r="J1117" s="1">
        <f t="shared" si="34"/>
        <v>0</v>
      </c>
      <c r="K1117" s="12" t="str">
        <f t="shared" si="35"/>
        <v/>
      </c>
    </row>
    <row r="1118" spans="1:11" x14ac:dyDescent="0.3">
      <c r="A1118" s="2">
        <v>2619</v>
      </c>
      <c r="B1118" s="1">
        <v>380</v>
      </c>
      <c r="C1118" s="10">
        <v>44798</v>
      </c>
      <c r="D1118" s="10">
        <v>44800</v>
      </c>
      <c r="E1118" s="1">
        <v>2</v>
      </c>
      <c r="F1118" s="1" t="s">
        <v>1026</v>
      </c>
      <c r="G1118" s="1" t="s">
        <v>1039</v>
      </c>
      <c r="H1118" s="1">
        <v>63</v>
      </c>
      <c r="I1118" s="1" t="s">
        <v>1043</v>
      </c>
      <c r="J1118" s="1">
        <f t="shared" si="34"/>
        <v>0</v>
      </c>
      <c r="K1118" s="12" t="str">
        <f t="shared" si="35"/>
        <v/>
      </c>
    </row>
    <row r="1119" spans="1:11" x14ac:dyDescent="0.3">
      <c r="A1119" s="2">
        <v>2958</v>
      </c>
      <c r="B1119" s="1">
        <v>380</v>
      </c>
      <c r="C1119" s="10">
        <v>44921</v>
      </c>
      <c r="D1119" s="10">
        <v>44931</v>
      </c>
      <c r="E1119" s="1">
        <v>10</v>
      </c>
      <c r="F1119" s="1" t="s">
        <v>1031</v>
      </c>
      <c r="G1119" s="1" t="s">
        <v>1036</v>
      </c>
      <c r="H1119" s="1">
        <v>38</v>
      </c>
      <c r="I1119" s="1" t="s">
        <v>1042</v>
      </c>
      <c r="J1119" s="1">
        <f t="shared" si="34"/>
        <v>1</v>
      </c>
      <c r="K1119" s="12">
        <f t="shared" si="35"/>
        <v>44927</v>
      </c>
    </row>
    <row r="1120" spans="1:11" x14ac:dyDescent="0.3">
      <c r="A1120" s="2">
        <v>661</v>
      </c>
      <c r="B1120" s="1">
        <v>380</v>
      </c>
      <c r="C1120" s="10">
        <v>44927</v>
      </c>
      <c r="D1120" s="10">
        <v>44931</v>
      </c>
      <c r="E1120" s="1">
        <v>4</v>
      </c>
      <c r="F1120" s="1" t="s">
        <v>1029</v>
      </c>
      <c r="G1120" s="1" t="s">
        <v>1037</v>
      </c>
      <c r="H1120" s="1">
        <v>25</v>
      </c>
      <c r="I1120" s="1" t="s">
        <v>1042</v>
      </c>
      <c r="J1120" s="1">
        <f t="shared" si="34"/>
        <v>0</v>
      </c>
      <c r="K1120" s="12" t="str">
        <f t="shared" si="35"/>
        <v/>
      </c>
    </row>
    <row r="1121" spans="1:11" x14ac:dyDescent="0.3">
      <c r="A1121" s="2">
        <v>1172</v>
      </c>
      <c r="B1121" s="1">
        <v>380</v>
      </c>
      <c r="C1121" s="10">
        <v>44971</v>
      </c>
      <c r="D1121" s="10">
        <v>44974</v>
      </c>
      <c r="E1121" s="1">
        <v>3</v>
      </c>
      <c r="F1121" s="1" t="s">
        <v>1029</v>
      </c>
      <c r="G1121" s="1" t="s">
        <v>1037</v>
      </c>
      <c r="H1121" s="1">
        <v>167</v>
      </c>
      <c r="I1121" s="1" t="s">
        <v>1041</v>
      </c>
      <c r="J1121" s="1">
        <f t="shared" si="34"/>
        <v>0</v>
      </c>
      <c r="K1121" s="12" t="str">
        <f t="shared" si="35"/>
        <v/>
      </c>
    </row>
    <row r="1122" spans="1:11" x14ac:dyDescent="0.3">
      <c r="A1122" s="2">
        <v>1147</v>
      </c>
      <c r="B1122" s="1">
        <v>380</v>
      </c>
      <c r="C1122" s="10">
        <v>45258</v>
      </c>
      <c r="D1122" s="10">
        <v>45264</v>
      </c>
      <c r="E1122" s="1">
        <v>6</v>
      </c>
      <c r="F1122" s="1" t="s">
        <v>1031</v>
      </c>
      <c r="G1122" s="1" t="s">
        <v>1036</v>
      </c>
      <c r="H1122" s="1">
        <v>37</v>
      </c>
      <c r="I1122" s="1" t="s">
        <v>1044</v>
      </c>
      <c r="J1122" s="1">
        <f t="shared" si="34"/>
        <v>1</v>
      </c>
      <c r="K1122" s="12">
        <f t="shared" si="35"/>
        <v>45270</v>
      </c>
    </row>
    <row r="1123" spans="1:11" x14ac:dyDescent="0.3">
      <c r="A1123" s="2">
        <v>795</v>
      </c>
      <c r="B1123" s="1">
        <v>380</v>
      </c>
      <c r="C1123" s="10">
        <v>45270</v>
      </c>
      <c r="D1123" s="10">
        <v>45281</v>
      </c>
      <c r="E1123" s="1">
        <v>11</v>
      </c>
      <c r="F1123" s="1" t="s">
        <v>1031</v>
      </c>
      <c r="G1123" s="1" t="s">
        <v>1036</v>
      </c>
      <c r="H1123" s="1">
        <v>56</v>
      </c>
      <c r="I1123" s="1" t="s">
        <v>1042</v>
      </c>
      <c r="J1123" s="1">
        <f t="shared" si="34"/>
        <v>0</v>
      </c>
      <c r="K1123" s="12" t="str">
        <f t="shared" si="35"/>
        <v/>
      </c>
    </row>
    <row r="1124" spans="1:11" x14ac:dyDescent="0.3">
      <c r="A1124" s="2">
        <v>2255</v>
      </c>
      <c r="B1124" s="1">
        <v>381</v>
      </c>
      <c r="C1124" s="10">
        <v>44817</v>
      </c>
      <c r="D1124" s="10">
        <v>44820</v>
      </c>
      <c r="E1124" s="1">
        <v>3</v>
      </c>
      <c r="F1124" s="1" t="s">
        <v>1026</v>
      </c>
      <c r="G1124" s="1" t="s">
        <v>1039</v>
      </c>
      <c r="H1124" s="1">
        <v>123</v>
      </c>
      <c r="I1124" s="1" t="s">
        <v>1041</v>
      </c>
      <c r="J1124" s="1">
        <f t="shared" si="34"/>
        <v>0</v>
      </c>
      <c r="K1124" s="12" t="str">
        <f t="shared" si="35"/>
        <v/>
      </c>
    </row>
    <row r="1125" spans="1:11" x14ac:dyDescent="0.3">
      <c r="A1125" s="2">
        <v>1482</v>
      </c>
      <c r="B1125" s="1">
        <v>381</v>
      </c>
      <c r="C1125" s="10">
        <v>44970</v>
      </c>
      <c r="D1125" s="10">
        <v>44974</v>
      </c>
      <c r="E1125" s="1">
        <v>4</v>
      </c>
      <c r="F1125" s="1" t="s">
        <v>1023</v>
      </c>
      <c r="G1125" s="1" t="s">
        <v>1036</v>
      </c>
      <c r="H1125" s="1">
        <v>73</v>
      </c>
      <c r="I1125" s="1" t="s">
        <v>1043</v>
      </c>
      <c r="J1125" s="1">
        <f t="shared" si="34"/>
        <v>0</v>
      </c>
      <c r="K1125" s="12" t="str">
        <f t="shared" si="35"/>
        <v/>
      </c>
    </row>
    <row r="1126" spans="1:11" x14ac:dyDescent="0.3">
      <c r="A1126" s="2">
        <v>1247</v>
      </c>
      <c r="B1126" s="1">
        <v>381</v>
      </c>
      <c r="C1126" s="10">
        <v>45138</v>
      </c>
      <c r="D1126" s="10">
        <v>45148</v>
      </c>
      <c r="E1126" s="1">
        <v>10</v>
      </c>
      <c r="F1126" s="1" t="s">
        <v>1022</v>
      </c>
      <c r="G1126" s="1" t="s">
        <v>1035</v>
      </c>
      <c r="H1126" s="1">
        <v>56</v>
      </c>
      <c r="I1126" s="1" t="s">
        <v>1044</v>
      </c>
      <c r="J1126" s="1">
        <f t="shared" si="34"/>
        <v>0</v>
      </c>
      <c r="K1126" s="12" t="str">
        <f t="shared" si="35"/>
        <v/>
      </c>
    </row>
    <row r="1127" spans="1:11" x14ac:dyDescent="0.3">
      <c r="A1127" s="2">
        <v>301</v>
      </c>
      <c r="B1127" s="1">
        <v>381</v>
      </c>
      <c r="C1127" s="10">
        <v>45564</v>
      </c>
      <c r="D1127" s="10">
        <v>45565</v>
      </c>
      <c r="E1127" s="1">
        <v>1</v>
      </c>
      <c r="F1127" s="1" t="s">
        <v>1026</v>
      </c>
      <c r="G1127" s="1" t="s">
        <v>1039</v>
      </c>
      <c r="H1127" s="1">
        <v>132</v>
      </c>
      <c r="I1127" s="1" t="s">
        <v>1041</v>
      </c>
      <c r="J1127" s="1">
        <f t="shared" si="34"/>
        <v>0</v>
      </c>
      <c r="K1127" s="12" t="str">
        <f t="shared" si="35"/>
        <v/>
      </c>
    </row>
    <row r="1128" spans="1:11" x14ac:dyDescent="0.3">
      <c r="A1128" s="2">
        <v>1829</v>
      </c>
      <c r="B1128" s="1">
        <v>382</v>
      </c>
      <c r="C1128" s="10">
        <v>44888</v>
      </c>
      <c r="D1128" s="10">
        <v>44901</v>
      </c>
      <c r="E1128" s="1">
        <v>13</v>
      </c>
      <c r="F1128" s="1" t="s">
        <v>1028</v>
      </c>
      <c r="G1128" s="1" t="s">
        <v>1040</v>
      </c>
      <c r="H1128" s="1">
        <v>191</v>
      </c>
      <c r="I1128" s="1" t="s">
        <v>1043</v>
      </c>
      <c r="J1128" s="1">
        <f t="shared" si="34"/>
        <v>0</v>
      </c>
      <c r="K1128" s="12" t="str">
        <f t="shared" si="35"/>
        <v/>
      </c>
    </row>
    <row r="1129" spans="1:11" x14ac:dyDescent="0.3">
      <c r="A1129" s="2">
        <v>1313</v>
      </c>
      <c r="B1129" s="1">
        <v>384</v>
      </c>
      <c r="C1129" s="10">
        <v>44772</v>
      </c>
      <c r="D1129" s="10">
        <v>44779</v>
      </c>
      <c r="E1129" s="1">
        <v>7</v>
      </c>
      <c r="F1129" s="1" t="s">
        <v>1034</v>
      </c>
      <c r="G1129" s="1" t="s">
        <v>1035</v>
      </c>
      <c r="H1129" s="1">
        <v>45</v>
      </c>
      <c r="I1129" s="1" t="s">
        <v>1044</v>
      </c>
      <c r="J1129" s="1">
        <f t="shared" si="34"/>
        <v>0</v>
      </c>
      <c r="K1129" s="12" t="str">
        <f t="shared" si="35"/>
        <v/>
      </c>
    </row>
    <row r="1130" spans="1:11" x14ac:dyDescent="0.3">
      <c r="A1130" s="2">
        <v>2312</v>
      </c>
      <c r="B1130" s="1">
        <v>384</v>
      </c>
      <c r="C1130" s="10">
        <v>45320</v>
      </c>
      <c r="D1130" s="10">
        <v>45325</v>
      </c>
      <c r="E1130" s="1">
        <v>5</v>
      </c>
      <c r="F1130" s="1" t="s">
        <v>1033</v>
      </c>
      <c r="G1130" s="1" t="s">
        <v>1038</v>
      </c>
      <c r="H1130" s="1">
        <v>25</v>
      </c>
      <c r="I1130" s="1" t="s">
        <v>1041</v>
      </c>
      <c r="J1130" s="1">
        <f t="shared" si="34"/>
        <v>0</v>
      </c>
      <c r="K1130" s="12" t="str">
        <f t="shared" si="35"/>
        <v/>
      </c>
    </row>
    <row r="1131" spans="1:11" x14ac:dyDescent="0.3">
      <c r="A1131" s="2">
        <v>1272</v>
      </c>
      <c r="B1131" s="1">
        <v>386</v>
      </c>
      <c r="C1131" s="10">
        <v>44875</v>
      </c>
      <c r="D1131" s="10">
        <v>44878</v>
      </c>
      <c r="E1131" s="1">
        <v>3</v>
      </c>
      <c r="F1131" s="1" t="s">
        <v>1034</v>
      </c>
      <c r="G1131" s="1" t="s">
        <v>1035</v>
      </c>
      <c r="H1131" s="1">
        <v>4</v>
      </c>
      <c r="I1131" s="1" t="s">
        <v>1042</v>
      </c>
      <c r="J1131" s="1">
        <f t="shared" si="34"/>
        <v>0</v>
      </c>
      <c r="K1131" s="12" t="str">
        <f t="shared" si="35"/>
        <v/>
      </c>
    </row>
    <row r="1132" spans="1:11" x14ac:dyDescent="0.3">
      <c r="A1132" s="2">
        <v>1207</v>
      </c>
      <c r="B1132" s="1">
        <v>387</v>
      </c>
      <c r="C1132" s="10">
        <v>44588</v>
      </c>
      <c r="D1132" s="10">
        <v>44590</v>
      </c>
      <c r="E1132" s="1">
        <v>2</v>
      </c>
      <c r="F1132" s="1" t="s">
        <v>1029</v>
      </c>
      <c r="G1132" s="1" t="s">
        <v>1037</v>
      </c>
      <c r="H1132" s="1">
        <v>70</v>
      </c>
      <c r="I1132" s="1" t="s">
        <v>1042</v>
      </c>
      <c r="J1132" s="1">
        <f t="shared" si="34"/>
        <v>0</v>
      </c>
      <c r="K1132" s="12" t="str">
        <f t="shared" si="35"/>
        <v/>
      </c>
    </row>
    <row r="1133" spans="1:11" x14ac:dyDescent="0.3">
      <c r="A1133" s="2">
        <v>1995</v>
      </c>
      <c r="B1133" s="1">
        <v>387</v>
      </c>
      <c r="C1133" s="10">
        <v>44754</v>
      </c>
      <c r="D1133" s="10">
        <v>44758</v>
      </c>
      <c r="E1133" s="1">
        <v>4</v>
      </c>
      <c r="F1133" s="1" t="s">
        <v>1031</v>
      </c>
      <c r="G1133" s="1" t="s">
        <v>1036</v>
      </c>
      <c r="H1133" s="1">
        <v>66</v>
      </c>
      <c r="I1133" s="1" t="s">
        <v>1044</v>
      </c>
      <c r="J1133" s="1">
        <f t="shared" si="34"/>
        <v>0</v>
      </c>
      <c r="K1133" s="12" t="str">
        <f t="shared" si="35"/>
        <v/>
      </c>
    </row>
    <row r="1134" spans="1:11" x14ac:dyDescent="0.3">
      <c r="A1134" s="2">
        <v>1008</v>
      </c>
      <c r="B1134" s="1">
        <v>387</v>
      </c>
      <c r="C1134" s="10">
        <v>45467</v>
      </c>
      <c r="D1134" s="10">
        <v>45478</v>
      </c>
      <c r="E1134" s="1">
        <v>11</v>
      </c>
      <c r="F1134" s="1" t="s">
        <v>1028</v>
      </c>
      <c r="G1134" s="1" t="s">
        <v>1040</v>
      </c>
      <c r="H1134" s="1">
        <v>30</v>
      </c>
      <c r="I1134" s="1" t="s">
        <v>1042</v>
      </c>
      <c r="J1134" s="1">
        <f t="shared" si="34"/>
        <v>0</v>
      </c>
      <c r="K1134" s="12" t="str">
        <f t="shared" si="35"/>
        <v/>
      </c>
    </row>
    <row r="1135" spans="1:11" x14ac:dyDescent="0.3">
      <c r="A1135" s="2">
        <v>1759</v>
      </c>
      <c r="B1135" s="1">
        <v>387</v>
      </c>
      <c r="C1135" s="10">
        <v>45540</v>
      </c>
      <c r="D1135" s="10">
        <v>45544</v>
      </c>
      <c r="E1135" s="1">
        <v>4</v>
      </c>
      <c r="F1135" s="1" t="s">
        <v>1024</v>
      </c>
      <c r="G1135" s="1" t="s">
        <v>1037</v>
      </c>
      <c r="H1135" s="1">
        <v>90</v>
      </c>
      <c r="I1135" s="1" t="s">
        <v>1042</v>
      </c>
      <c r="J1135" s="1">
        <f t="shared" si="34"/>
        <v>0</v>
      </c>
      <c r="K1135" s="12" t="str">
        <f t="shared" si="35"/>
        <v/>
      </c>
    </row>
    <row r="1136" spans="1:11" x14ac:dyDescent="0.3">
      <c r="A1136" s="2">
        <v>992</v>
      </c>
      <c r="B1136" s="1">
        <v>387</v>
      </c>
      <c r="C1136" s="10">
        <v>45616</v>
      </c>
      <c r="D1136" s="10">
        <v>45622</v>
      </c>
      <c r="E1136" s="1">
        <v>6</v>
      </c>
      <c r="F1136" s="1" t="s">
        <v>1033</v>
      </c>
      <c r="G1136" s="1" t="s">
        <v>1038</v>
      </c>
      <c r="H1136" s="1">
        <v>180</v>
      </c>
      <c r="I1136" s="1" t="s">
        <v>1041</v>
      </c>
      <c r="J1136" s="1">
        <f t="shared" si="34"/>
        <v>0</v>
      </c>
      <c r="K1136" s="12" t="str">
        <f t="shared" si="35"/>
        <v/>
      </c>
    </row>
    <row r="1137" spans="1:11" x14ac:dyDescent="0.3">
      <c r="A1137" s="2">
        <v>1331</v>
      </c>
      <c r="B1137" s="1">
        <v>388</v>
      </c>
      <c r="C1137" s="10">
        <v>45592</v>
      </c>
      <c r="D1137" s="10">
        <v>45597</v>
      </c>
      <c r="E1137" s="1">
        <v>5</v>
      </c>
      <c r="F1137" s="1" t="s">
        <v>1029</v>
      </c>
      <c r="G1137" s="1" t="s">
        <v>1037</v>
      </c>
      <c r="H1137" s="1">
        <v>25</v>
      </c>
      <c r="I1137" s="1" t="s">
        <v>1041</v>
      </c>
      <c r="J1137" s="1">
        <f t="shared" si="34"/>
        <v>0</v>
      </c>
      <c r="K1137" s="12" t="str">
        <f t="shared" si="35"/>
        <v/>
      </c>
    </row>
    <row r="1138" spans="1:11" x14ac:dyDescent="0.3">
      <c r="A1138" s="2">
        <v>2425</v>
      </c>
      <c r="B1138" s="1">
        <v>389</v>
      </c>
      <c r="C1138" s="10">
        <v>44892</v>
      </c>
      <c r="D1138" s="10">
        <v>44895</v>
      </c>
      <c r="E1138" s="1">
        <v>3</v>
      </c>
      <c r="F1138" s="1" t="s">
        <v>1024</v>
      </c>
      <c r="G1138" s="1" t="s">
        <v>1037</v>
      </c>
      <c r="H1138" s="1">
        <v>164</v>
      </c>
      <c r="I1138" s="1" t="s">
        <v>1042</v>
      </c>
      <c r="J1138" s="1">
        <f t="shared" si="34"/>
        <v>0</v>
      </c>
      <c r="K1138" s="12" t="str">
        <f t="shared" si="35"/>
        <v/>
      </c>
    </row>
    <row r="1139" spans="1:11" x14ac:dyDescent="0.3">
      <c r="A1139" s="2">
        <v>2586</v>
      </c>
      <c r="B1139" s="1">
        <v>389</v>
      </c>
      <c r="C1139" s="10">
        <v>45365</v>
      </c>
      <c r="D1139" s="10">
        <v>45368</v>
      </c>
      <c r="E1139" s="1">
        <v>3</v>
      </c>
      <c r="F1139" s="1" t="s">
        <v>1029</v>
      </c>
      <c r="G1139" s="1" t="s">
        <v>1037</v>
      </c>
      <c r="H1139" s="1">
        <v>132</v>
      </c>
      <c r="I1139" s="1" t="s">
        <v>1041</v>
      </c>
      <c r="J1139" s="1">
        <f t="shared" si="34"/>
        <v>0</v>
      </c>
      <c r="K1139" s="12" t="str">
        <f t="shared" si="35"/>
        <v/>
      </c>
    </row>
    <row r="1140" spans="1:11" x14ac:dyDescent="0.3">
      <c r="A1140" s="2">
        <v>387</v>
      </c>
      <c r="B1140" s="1">
        <v>389</v>
      </c>
      <c r="C1140" s="10">
        <v>45444</v>
      </c>
      <c r="D1140" s="10">
        <v>45446</v>
      </c>
      <c r="E1140" s="1">
        <v>2</v>
      </c>
      <c r="F1140" s="1" t="s">
        <v>1032</v>
      </c>
      <c r="G1140" s="1" t="s">
        <v>1039</v>
      </c>
      <c r="H1140" s="1">
        <v>97</v>
      </c>
      <c r="I1140" s="1" t="s">
        <v>1041</v>
      </c>
      <c r="J1140" s="1">
        <f t="shared" si="34"/>
        <v>0</v>
      </c>
      <c r="K1140" s="12" t="str">
        <f t="shared" si="35"/>
        <v/>
      </c>
    </row>
    <row r="1141" spans="1:11" x14ac:dyDescent="0.3">
      <c r="A1141" s="2">
        <v>2021</v>
      </c>
      <c r="B1141" s="1">
        <v>390</v>
      </c>
      <c r="C1141" s="10">
        <v>44592</v>
      </c>
      <c r="D1141" s="10">
        <v>44596</v>
      </c>
      <c r="E1141" s="1">
        <v>4</v>
      </c>
      <c r="F1141" s="1" t="s">
        <v>1029</v>
      </c>
      <c r="G1141" s="1" t="s">
        <v>1037</v>
      </c>
      <c r="H1141" s="1">
        <v>47</v>
      </c>
      <c r="I1141" s="1" t="s">
        <v>1043</v>
      </c>
      <c r="J1141" s="1">
        <f t="shared" si="34"/>
        <v>0</v>
      </c>
      <c r="K1141" s="12" t="str">
        <f t="shared" si="35"/>
        <v/>
      </c>
    </row>
    <row r="1142" spans="1:11" x14ac:dyDescent="0.3">
      <c r="A1142" s="2">
        <v>2289</v>
      </c>
      <c r="B1142" s="1">
        <v>390</v>
      </c>
      <c r="C1142" s="10">
        <v>44847</v>
      </c>
      <c r="D1142" s="10">
        <v>44857</v>
      </c>
      <c r="E1142" s="1">
        <v>10</v>
      </c>
      <c r="F1142" s="1" t="s">
        <v>1022</v>
      </c>
      <c r="G1142" s="1" t="s">
        <v>1035</v>
      </c>
      <c r="H1142" s="1">
        <v>124</v>
      </c>
      <c r="I1142" s="1" t="s">
        <v>1042</v>
      </c>
      <c r="J1142" s="1">
        <f t="shared" si="34"/>
        <v>0</v>
      </c>
      <c r="K1142" s="12" t="str">
        <f t="shared" si="35"/>
        <v/>
      </c>
    </row>
    <row r="1143" spans="1:11" x14ac:dyDescent="0.3">
      <c r="A1143" s="2">
        <v>541</v>
      </c>
      <c r="B1143" s="1">
        <v>390</v>
      </c>
      <c r="C1143" s="10">
        <v>44901</v>
      </c>
      <c r="D1143" s="10">
        <v>44920</v>
      </c>
      <c r="E1143" s="1">
        <v>19</v>
      </c>
      <c r="F1143" s="1" t="s">
        <v>1028</v>
      </c>
      <c r="G1143" s="1" t="s">
        <v>1040</v>
      </c>
      <c r="H1143" s="1">
        <v>165</v>
      </c>
      <c r="I1143" s="1" t="s">
        <v>1044</v>
      </c>
      <c r="J1143" s="1">
        <f t="shared" si="34"/>
        <v>0</v>
      </c>
      <c r="K1143" s="12" t="str">
        <f t="shared" si="35"/>
        <v/>
      </c>
    </row>
    <row r="1144" spans="1:11" x14ac:dyDescent="0.3">
      <c r="A1144" s="2">
        <v>2696</v>
      </c>
      <c r="B1144" s="1">
        <v>390</v>
      </c>
      <c r="C1144" s="10">
        <v>45141</v>
      </c>
      <c r="D1144" s="10">
        <v>45144</v>
      </c>
      <c r="E1144" s="1">
        <v>3</v>
      </c>
      <c r="F1144" s="1" t="s">
        <v>1032</v>
      </c>
      <c r="G1144" s="1" t="s">
        <v>1039</v>
      </c>
      <c r="H1144" s="1">
        <v>118</v>
      </c>
      <c r="I1144" s="1" t="s">
        <v>1042</v>
      </c>
      <c r="J1144" s="1">
        <f t="shared" si="34"/>
        <v>0</v>
      </c>
      <c r="K1144" s="12" t="str">
        <f t="shared" si="35"/>
        <v/>
      </c>
    </row>
    <row r="1145" spans="1:11" x14ac:dyDescent="0.3">
      <c r="A1145" s="2">
        <v>1044</v>
      </c>
      <c r="B1145" s="1">
        <v>390</v>
      </c>
      <c r="C1145" s="10">
        <v>45216</v>
      </c>
      <c r="D1145" s="10">
        <v>45232</v>
      </c>
      <c r="E1145" s="1">
        <v>16</v>
      </c>
      <c r="F1145" s="1" t="s">
        <v>1027</v>
      </c>
      <c r="G1145" s="1" t="s">
        <v>1040</v>
      </c>
      <c r="H1145" s="1">
        <v>26</v>
      </c>
      <c r="I1145" s="1" t="s">
        <v>1042</v>
      </c>
      <c r="J1145" s="1">
        <f t="shared" si="34"/>
        <v>0</v>
      </c>
      <c r="K1145" s="12" t="str">
        <f t="shared" si="35"/>
        <v/>
      </c>
    </row>
    <row r="1146" spans="1:11" x14ac:dyDescent="0.3">
      <c r="A1146" s="2">
        <v>1640</v>
      </c>
      <c r="B1146" s="1">
        <v>390</v>
      </c>
      <c r="C1146" s="10">
        <v>45443</v>
      </c>
      <c r="D1146" s="10">
        <v>45452</v>
      </c>
      <c r="E1146" s="1">
        <v>9</v>
      </c>
      <c r="F1146" s="1" t="s">
        <v>1027</v>
      </c>
      <c r="G1146" s="1" t="s">
        <v>1040</v>
      </c>
      <c r="H1146" s="1">
        <v>144</v>
      </c>
      <c r="I1146" s="1" t="s">
        <v>1041</v>
      </c>
      <c r="J1146" s="1">
        <f t="shared" si="34"/>
        <v>0</v>
      </c>
      <c r="K1146" s="12" t="str">
        <f t="shared" si="35"/>
        <v/>
      </c>
    </row>
    <row r="1147" spans="1:11" x14ac:dyDescent="0.3">
      <c r="A1147" s="2">
        <v>427</v>
      </c>
      <c r="B1147" s="1">
        <v>391</v>
      </c>
      <c r="C1147" s="10">
        <v>44714</v>
      </c>
      <c r="D1147" s="10">
        <v>44732</v>
      </c>
      <c r="E1147" s="1">
        <v>18</v>
      </c>
      <c r="F1147" s="1" t="s">
        <v>1027</v>
      </c>
      <c r="G1147" s="1" t="s">
        <v>1040</v>
      </c>
      <c r="H1147" s="1">
        <v>13</v>
      </c>
      <c r="I1147" s="1" t="s">
        <v>1041</v>
      </c>
      <c r="J1147" s="1">
        <f t="shared" si="34"/>
        <v>0</v>
      </c>
      <c r="K1147" s="12" t="str">
        <f t="shared" si="35"/>
        <v/>
      </c>
    </row>
    <row r="1148" spans="1:11" x14ac:dyDescent="0.3">
      <c r="A1148" s="2">
        <v>2936</v>
      </c>
      <c r="B1148" s="1">
        <v>391</v>
      </c>
      <c r="C1148" s="10">
        <v>44921</v>
      </c>
      <c r="D1148" s="10">
        <v>44927</v>
      </c>
      <c r="E1148" s="1">
        <v>6</v>
      </c>
      <c r="F1148" s="1" t="s">
        <v>1034</v>
      </c>
      <c r="G1148" s="1" t="s">
        <v>1035</v>
      </c>
      <c r="H1148" s="1">
        <v>90</v>
      </c>
      <c r="I1148" s="1" t="s">
        <v>1041</v>
      </c>
      <c r="J1148" s="1">
        <f t="shared" si="34"/>
        <v>0</v>
      </c>
      <c r="K1148" s="12" t="str">
        <f t="shared" si="35"/>
        <v/>
      </c>
    </row>
    <row r="1149" spans="1:11" x14ac:dyDescent="0.3">
      <c r="A1149" s="2">
        <v>362</v>
      </c>
      <c r="B1149" s="1">
        <v>392</v>
      </c>
      <c r="C1149" s="10">
        <v>45589</v>
      </c>
      <c r="D1149" s="10">
        <v>45593</v>
      </c>
      <c r="E1149" s="1">
        <v>4</v>
      </c>
      <c r="F1149" s="1" t="s">
        <v>1022</v>
      </c>
      <c r="G1149" s="1" t="s">
        <v>1035</v>
      </c>
      <c r="H1149" s="1">
        <v>47</v>
      </c>
      <c r="I1149" s="1" t="s">
        <v>1041</v>
      </c>
      <c r="J1149" s="1">
        <f t="shared" si="34"/>
        <v>0</v>
      </c>
      <c r="K1149" s="12" t="str">
        <f t="shared" si="35"/>
        <v/>
      </c>
    </row>
    <row r="1150" spans="1:11" x14ac:dyDescent="0.3">
      <c r="A1150" s="2">
        <v>1737</v>
      </c>
      <c r="B1150" s="1">
        <v>393</v>
      </c>
      <c r="C1150" s="10">
        <v>44672</v>
      </c>
      <c r="D1150" s="10">
        <v>44682</v>
      </c>
      <c r="E1150" s="1">
        <v>10</v>
      </c>
      <c r="F1150" s="1" t="s">
        <v>1034</v>
      </c>
      <c r="G1150" s="1" t="s">
        <v>1035</v>
      </c>
      <c r="H1150" s="1">
        <v>148</v>
      </c>
      <c r="I1150" s="1" t="s">
        <v>1043</v>
      </c>
      <c r="J1150" s="1">
        <f t="shared" si="34"/>
        <v>0</v>
      </c>
      <c r="K1150" s="12" t="str">
        <f t="shared" si="35"/>
        <v/>
      </c>
    </row>
    <row r="1151" spans="1:11" x14ac:dyDescent="0.3">
      <c r="A1151" s="2">
        <v>51</v>
      </c>
      <c r="B1151" s="1">
        <v>393</v>
      </c>
      <c r="C1151" s="10">
        <v>45571</v>
      </c>
      <c r="D1151" s="10">
        <v>45580</v>
      </c>
      <c r="E1151" s="1">
        <v>9</v>
      </c>
      <c r="F1151" s="1" t="s">
        <v>1028</v>
      </c>
      <c r="G1151" s="1" t="s">
        <v>1040</v>
      </c>
      <c r="H1151" s="1">
        <v>158</v>
      </c>
      <c r="I1151" s="1" t="s">
        <v>1041</v>
      </c>
      <c r="J1151" s="1">
        <f t="shared" si="34"/>
        <v>0</v>
      </c>
      <c r="K1151" s="12" t="str">
        <f t="shared" si="35"/>
        <v/>
      </c>
    </row>
    <row r="1152" spans="1:11" x14ac:dyDescent="0.3">
      <c r="A1152" s="2">
        <v>1797</v>
      </c>
      <c r="B1152" s="1">
        <v>394</v>
      </c>
      <c r="C1152" s="10">
        <v>44770</v>
      </c>
      <c r="D1152" s="10">
        <v>44777</v>
      </c>
      <c r="E1152" s="1">
        <v>7</v>
      </c>
      <c r="F1152" s="1" t="s">
        <v>1031</v>
      </c>
      <c r="G1152" s="1" t="s">
        <v>1036</v>
      </c>
      <c r="H1152" s="1">
        <v>100</v>
      </c>
      <c r="I1152" s="1" t="s">
        <v>1042</v>
      </c>
      <c r="J1152" s="1">
        <f t="shared" si="34"/>
        <v>0</v>
      </c>
      <c r="K1152" s="12" t="str">
        <f t="shared" si="35"/>
        <v/>
      </c>
    </row>
    <row r="1153" spans="1:11" x14ac:dyDescent="0.3">
      <c r="A1153" s="2">
        <v>1078</v>
      </c>
      <c r="B1153" s="1">
        <v>394</v>
      </c>
      <c r="C1153" s="10">
        <v>45178</v>
      </c>
      <c r="D1153" s="10">
        <v>45188</v>
      </c>
      <c r="E1153" s="1">
        <v>10</v>
      </c>
      <c r="F1153" s="1" t="s">
        <v>1031</v>
      </c>
      <c r="G1153" s="1" t="s">
        <v>1036</v>
      </c>
      <c r="H1153" s="1">
        <v>75</v>
      </c>
      <c r="I1153" s="1" t="s">
        <v>1041</v>
      </c>
      <c r="J1153" s="1">
        <f t="shared" si="34"/>
        <v>0</v>
      </c>
      <c r="K1153" s="12" t="str">
        <f t="shared" si="35"/>
        <v/>
      </c>
    </row>
    <row r="1154" spans="1:11" x14ac:dyDescent="0.3">
      <c r="A1154" s="2">
        <v>1964</v>
      </c>
      <c r="B1154" s="1">
        <v>394</v>
      </c>
      <c r="C1154" s="10">
        <v>45336</v>
      </c>
      <c r="D1154" s="10">
        <v>45338</v>
      </c>
      <c r="E1154" s="1">
        <v>2</v>
      </c>
      <c r="F1154" s="1" t="s">
        <v>1029</v>
      </c>
      <c r="G1154" s="1" t="s">
        <v>1037</v>
      </c>
      <c r="H1154" s="1">
        <v>73</v>
      </c>
      <c r="I1154" s="1" t="s">
        <v>1042</v>
      </c>
      <c r="J1154" s="1">
        <f t="shared" ref="J1154:J1217" si="36">IF(AND(B1155=B1154,C1155-D1154&lt;=30),1,0)</f>
        <v>0</v>
      </c>
      <c r="K1154" s="12" t="str">
        <f t="shared" ref="K1154:K1217" si="37">IF(J1154=0,"",C1155)</f>
        <v/>
      </c>
    </row>
    <row r="1155" spans="1:11" x14ac:dyDescent="0.3">
      <c r="A1155" s="2">
        <v>1491</v>
      </c>
      <c r="B1155" s="1">
        <v>395</v>
      </c>
      <c r="C1155" s="10">
        <v>44605</v>
      </c>
      <c r="D1155" s="10">
        <v>44609</v>
      </c>
      <c r="E1155" s="1">
        <v>4</v>
      </c>
      <c r="F1155" s="1" t="s">
        <v>1030</v>
      </c>
      <c r="G1155" s="1" t="s">
        <v>1038</v>
      </c>
      <c r="H1155" s="1">
        <v>60</v>
      </c>
      <c r="I1155" s="1" t="s">
        <v>1042</v>
      </c>
      <c r="J1155" s="1">
        <f t="shared" si="36"/>
        <v>0</v>
      </c>
      <c r="K1155" s="12" t="str">
        <f t="shared" si="37"/>
        <v/>
      </c>
    </row>
    <row r="1156" spans="1:11" x14ac:dyDescent="0.3">
      <c r="A1156" s="2">
        <v>1231</v>
      </c>
      <c r="B1156" s="1">
        <v>395</v>
      </c>
      <c r="C1156" s="10">
        <v>45490</v>
      </c>
      <c r="D1156" s="10">
        <v>45494</v>
      </c>
      <c r="E1156" s="1">
        <v>4</v>
      </c>
      <c r="F1156" s="1" t="s">
        <v>1025</v>
      </c>
      <c r="G1156" s="1" t="s">
        <v>1038</v>
      </c>
      <c r="H1156" s="1">
        <v>63</v>
      </c>
      <c r="I1156" s="1" t="s">
        <v>1042</v>
      </c>
      <c r="J1156" s="1">
        <f t="shared" si="36"/>
        <v>0</v>
      </c>
      <c r="K1156" s="12" t="str">
        <f t="shared" si="37"/>
        <v/>
      </c>
    </row>
    <row r="1157" spans="1:11" x14ac:dyDescent="0.3">
      <c r="A1157" s="2">
        <v>2282</v>
      </c>
      <c r="B1157" s="1">
        <v>396</v>
      </c>
      <c r="C1157" s="10">
        <v>45155</v>
      </c>
      <c r="D1157" s="10">
        <v>45157</v>
      </c>
      <c r="E1157" s="1">
        <v>2</v>
      </c>
      <c r="F1157" s="1" t="s">
        <v>1026</v>
      </c>
      <c r="G1157" s="1" t="s">
        <v>1039</v>
      </c>
      <c r="H1157" s="1">
        <v>155</v>
      </c>
      <c r="I1157" s="1" t="s">
        <v>1041</v>
      </c>
      <c r="J1157" s="1">
        <f t="shared" si="36"/>
        <v>0</v>
      </c>
      <c r="K1157" s="12" t="str">
        <f t="shared" si="37"/>
        <v/>
      </c>
    </row>
    <row r="1158" spans="1:11" x14ac:dyDescent="0.3">
      <c r="A1158" s="2">
        <v>1814</v>
      </c>
      <c r="B1158" s="1">
        <v>396</v>
      </c>
      <c r="C1158" s="10">
        <v>45428</v>
      </c>
      <c r="D1158" s="10">
        <v>45439</v>
      </c>
      <c r="E1158" s="1">
        <v>11</v>
      </c>
      <c r="F1158" s="1" t="s">
        <v>1023</v>
      </c>
      <c r="G1158" s="1" t="s">
        <v>1036</v>
      </c>
      <c r="H1158" s="1">
        <v>126</v>
      </c>
      <c r="I1158" s="1" t="s">
        <v>1041</v>
      </c>
      <c r="J1158" s="1">
        <f t="shared" si="36"/>
        <v>1</v>
      </c>
      <c r="K1158" s="12">
        <f t="shared" si="37"/>
        <v>45445</v>
      </c>
    </row>
    <row r="1159" spans="1:11" x14ac:dyDescent="0.3">
      <c r="A1159" s="2">
        <v>1974</v>
      </c>
      <c r="B1159" s="1">
        <v>396</v>
      </c>
      <c r="C1159" s="10">
        <v>45445</v>
      </c>
      <c r="D1159" s="10">
        <v>45450</v>
      </c>
      <c r="E1159" s="1">
        <v>5</v>
      </c>
      <c r="F1159" s="1" t="s">
        <v>1029</v>
      </c>
      <c r="G1159" s="1" t="s">
        <v>1037</v>
      </c>
      <c r="H1159" s="1">
        <v>139</v>
      </c>
      <c r="I1159" s="1" t="s">
        <v>1043</v>
      </c>
      <c r="J1159" s="1">
        <f t="shared" si="36"/>
        <v>0</v>
      </c>
      <c r="K1159" s="12" t="str">
        <f t="shared" si="37"/>
        <v/>
      </c>
    </row>
    <row r="1160" spans="1:11" x14ac:dyDescent="0.3">
      <c r="A1160" s="2">
        <v>2754</v>
      </c>
      <c r="B1160" s="1">
        <v>396</v>
      </c>
      <c r="C1160" s="10">
        <v>45493</v>
      </c>
      <c r="D1160" s="10">
        <v>45497</v>
      </c>
      <c r="E1160" s="1">
        <v>4</v>
      </c>
      <c r="F1160" s="1" t="s">
        <v>1023</v>
      </c>
      <c r="G1160" s="1" t="s">
        <v>1036</v>
      </c>
      <c r="H1160" s="1">
        <v>65</v>
      </c>
      <c r="I1160" s="1" t="s">
        <v>1042</v>
      </c>
      <c r="J1160" s="1">
        <f t="shared" si="36"/>
        <v>0</v>
      </c>
      <c r="K1160" s="12" t="str">
        <f t="shared" si="37"/>
        <v/>
      </c>
    </row>
    <row r="1161" spans="1:11" x14ac:dyDescent="0.3">
      <c r="A1161" s="2">
        <v>58</v>
      </c>
      <c r="B1161" s="1">
        <v>397</v>
      </c>
      <c r="C1161" s="10">
        <v>44841</v>
      </c>
      <c r="D1161" s="10">
        <v>44847</v>
      </c>
      <c r="E1161" s="1">
        <v>6</v>
      </c>
      <c r="F1161" s="1" t="s">
        <v>1023</v>
      </c>
      <c r="G1161" s="1" t="s">
        <v>1036</v>
      </c>
      <c r="H1161" s="1">
        <v>10</v>
      </c>
      <c r="I1161" s="1" t="s">
        <v>1044</v>
      </c>
      <c r="J1161" s="1">
        <f t="shared" si="36"/>
        <v>1</v>
      </c>
      <c r="K1161" s="12">
        <f t="shared" si="37"/>
        <v>44861</v>
      </c>
    </row>
    <row r="1162" spans="1:11" x14ac:dyDescent="0.3">
      <c r="A1162" s="2">
        <v>143</v>
      </c>
      <c r="B1162" s="1">
        <v>397</v>
      </c>
      <c r="C1162" s="10">
        <v>44861</v>
      </c>
      <c r="D1162" s="10">
        <v>44866</v>
      </c>
      <c r="E1162" s="1">
        <v>5</v>
      </c>
      <c r="F1162" s="1" t="s">
        <v>1024</v>
      </c>
      <c r="G1162" s="1" t="s">
        <v>1037</v>
      </c>
      <c r="H1162" s="1">
        <v>184</v>
      </c>
      <c r="I1162" s="1" t="s">
        <v>1043</v>
      </c>
      <c r="J1162" s="1">
        <f t="shared" si="36"/>
        <v>0</v>
      </c>
      <c r="K1162" s="12" t="str">
        <f t="shared" si="37"/>
        <v/>
      </c>
    </row>
    <row r="1163" spans="1:11" x14ac:dyDescent="0.3">
      <c r="A1163" s="2">
        <v>1781</v>
      </c>
      <c r="B1163" s="1">
        <v>397</v>
      </c>
      <c r="C1163" s="10">
        <v>44998</v>
      </c>
      <c r="D1163" s="10">
        <v>45005</v>
      </c>
      <c r="E1163" s="1">
        <v>7</v>
      </c>
      <c r="F1163" s="1" t="s">
        <v>1027</v>
      </c>
      <c r="G1163" s="1" t="s">
        <v>1040</v>
      </c>
      <c r="H1163" s="1">
        <v>59</v>
      </c>
      <c r="I1163" s="1" t="s">
        <v>1043</v>
      </c>
      <c r="J1163" s="1">
        <f t="shared" si="36"/>
        <v>1</v>
      </c>
      <c r="K1163" s="12">
        <f t="shared" si="37"/>
        <v>45013</v>
      </c>
    </row>
    <row r="1164" spans="1:11" x14ac:dyDescent="0.3">
      <c r="A1164" s="2">
        <v>274</v>
      </c>
      <c r="B1164" s="1">
        <v>397</v>
      </c>
      <c r="C1164" s="10">
        <v>45013</v>
      </c>
      <c r="D1164" s="10">
        <v>45016</v>
      </c>
      <c r="E1164" s="1">
        <v>3</v>
      </c>
      <c r="F1164" s="1" t="s">
        <v>1026</v>
      </c>
      <c r="G1164" s="1" t="s">
        <v>1039</v>
      </c>
      <c r="H1164" s="1">
        <v>112</v>
      </c>
      <c r="I1164" s="1" t="s">
        <v>1041</v>
      </c>
      <c r="J1164" s="1">
        <f t="shared" si="36"/>
        <v>0</v>
      </c>
      <c r="K1164" s="12" t="str">
        <f t="shared" si="37"/>
        <v/>
      </c>
    </row>
    <row r="1165" spans="1:11" x14ac:dyDescent="0.3">
      <c r="A1165" s="2">
        <v>725</v>
      </c>
      <c r="B1165" s="1">
        <v>397</v>
      </c>
      <c r="C1165" s="10">
        <v>45354</v>
      </c>
      <c r="D1165" s="10">
        <v>45356</v>
      </c>
      <c r="E1165" s="1">
        <v>2</v>
      </c>
      <c r="F1165" s="1" t="s">
        <v>1029</v>
      </c>
      <c r="G1165" s="1" t="s">
        <v>1037</v>
      </c>
      <c r="H1165" s="1">
        <v>86</v>
      </c>
      <c r="I1165" s="1" t="s">
        <v>1044</v>
      </c>
      <c r="J1165" s="1">
        <f t="shared" si="36"/>
        <v>0</v>
      </c>
      <c r="K1165" s="12" t="str">
        <f t="shared" si="37"/>
        <v/>
      </c>
    </row>
    <row r="1166" spans="1:11" x14ac:dyDescent="0.3">
      <c r="A1166" s="2">
        <v>1104</v>
      </c>
      <c r="B1166" s="1">
        <v>397</v>
      </c>
      <c r="C1166" s="10">
        <v>45478</v>
      </c>
      <c r="D1166" s="10">
        <v>45480</v>
      </c>
      <c r="E1166" s="1">
        <v>2</v>
      </c>
      <c r="F1166" s="1" t="s">
        <v>1032</v>
      </c>
      <c r="G1166" s="1" t="s">
        <v>1039</v>
      </c>
      <c r="H1166" s="1">
        <v>11</v>
      </c>
      <c r="I1166" s="1" t="s">
        <v>1042</v>
      </c>
      <c r="J1166" s="1">
        <f t="shared" si="36"/>
        <v>0</v>
      </c>
      <c r="K1166" s="12" t="str">
        <f t="shared" si="37"/>
        <v/>
      </c>
    </row>
    <row r="1167" spans="1:11" x14ac:dyDescent="0.3">
      <c r="A1167" s="2">
        <v>2678</v>
      </c>
      <c r="B1167" s="1">
        <v>398</v>
      </c>
      <c r="C1167" s="10">
        <v>45272</v>
      </c>
      <c r="D1167" s="10">
        <v>45277</v>
      </c>
      <c r="E1167" s="1">
        <v>5</v>
      </c>
      <c r="F1167" s="1" t="s">
        <v>1024</v>
      </c>
      <c r="G1167" s="1" t="s">
        <v>1037</v>
      </c>
      <c r="H1167" s="1">
        <v>143</v>
      </c>
      <c r="I1167" s="1" t="s">
        <v>1042</v>
      </c>
      <c r="J1167" s="1">
        <f t="shared" si="36"/>
        <v>0</v>
      </c>
      <c r="K1167" s="12" t="str">
        <f t="shared" si="37"/>
        <v/>
      </c>
    </row>
    <row r="1168" spans="1:11" x14ac:dyDescent="0.3">
      <c r="A1168" s="2">
        <v>641</v>
      </c>
      <c r="B1168" s="1">
        <v>398</v>
      </c>
      <c r="C1168" s="10">
        <v>45313</v>
      </c>
      <c r="D1168" s="10">
        <v>45325</v>
      </c>
      <c r="E1168" s="1">
        <v>12</v>
      </c>
      <c r="F1168" s="1" t="s">
        <v>1031</v>
      </c>
      <c r="G1168" s="1" t="s">
        <v>1036</v>
      </c>
      <c r="H1168" s="1">
        <v>140</v>
      </c>
      <c r="I1168" s="1" t="s">
        <v>1044</v>
      </c>
      <c r="J1168" s="1">
        <f t="shared" si="36"/>
        <v>0</v>
      </c>
      <c r="K1168" s="12" t="str">
        <f t="shared" si="37"/>
        <v/>
      </c>
    </row>
    <row r="1169" spans="1:11" x14ac:dyDescent="0.3">
      <c r="A1169" s="2">
        <v>2131</v>
      </c>
      <c r="B1169" s="1">
        <v>398</v>
      </c>
      <c r="C1169" s="10">
        <v>45394</v>
      </c>
      <c r="D1169" s="10">
        <v>45396</v>
      </c>
      <c r="E1169" s="1">
        <v>2</v>
      </c>
      <c r="F1169" s="1" t="s">
        <v>1024</v>
      </c>
      <c r="G1169" s="1" t="s">
        <v>1037</v>
      </c>
      <c r="H1169" s="1">
        <v>125</v>
      </c>
      <c r="I1169" s="1" t="s">
        <v>1042</v>
      </c>
      <c r="J1169" s="1">
        <f t="shared" si="36"/>
        <v>0</v>
      </c>
      <c r="K1169" s="12" t="str">
        <f t="shared" si="37"/>
        <v/>
      </c>
    </row>
    <row r="1170" spans="1:11" x14ac:dyDescent="0.3">
      <c r="A1170" s="2">
        <v>2898</v>
      </c>
      <c r="B1170" s="1">
        <v>399</v>
      </c>
      <c r="C1170" s="10">
        <v>45566</v>
      </c>
      <c r="D1170" s="10">
        <v>45571</v>
      </c>
      <c r="E1170" s="1">
        <v>5</v>
      </c>
      <c r="F1170" s="1" t="s">
        <v>1024</v>
      </c>
      <c r="G1170" s="1" t="s">
        <v>1037</v>
      </c>
      <c r="H1170" s="1">
        <v>68</v>
      </c>
      <c r="I1170" s="1" t="s">
        <v>1041</v>
      </c>
      <c r="J1170" s="1">
        <f t="shared" si="36"/>
        <v>0</v>
      </c>
      <c r="K1170" s="12" t="str">
        <f t="shared" si="37"/>
        <v/>
      </c>
    </row>
    <row r="1171" spans="1:11" x14ac:dyDescent="0.3">
      <c r="A1171" s="2">
        <v>144</v>
      </c>
      <c r="B1171" s="1">
        <v>400</v>
      </c>
      <c r="C1171" s="10">
        <v>44766</v>
      </c>
      <c r="D1171" s="10">
        <v>44768</v>
      </c>
      <c r="E1171" s="1">
        <v>2</v>
      </c>
      <c r="F1171" s="1" t="s">
        <v>1032</v>
      </c>
      <c r="G1171" s="1" t="s">
        <v>1039</v>
      </c>
      <c r="H1171" s="1">
        <v>66</v>
      </c>
      <c r="I1171" s="1" t="s">
        <v>1041</v>
      </c>
      <c r="J1171" s="1">
        <f t="shared" si="36"/>
        <v>0</v>
      </c>
      <c r="K1171" s="12" t="str">
        <f t="shared" si="37"/>
        <v/>
      </c>
    </row>
    <row r="1172" spans="1:11" x14ac:dyDescent="0.3">
      <c r="A1172" s="2">
        <v>1729</v>
      </c>
      <c r="B1172" s="1">
        <v>400</v>
      </c>
      <c r="C1172" s="10">
        <v>44823</v>
      </c>
      <c r="D1172" s="10">
        <v>44828</v>
      </c>
      <c r="E1172" s="1">
        <v>5</v>
      </c>
      <c r="F1172" s="1" t="s">
        <v>1024</v>
      </c>
      <c r="G1172" s="1" t="s">
        <v>1037</v>
      </c>
      <c r="H1172" s="1">
        <v>132</v>
      </c>
      <c r="I1172" s="1" t="s">
        <v>1042</v>
      </c>
      <c r="J1172" s="1">
        <f t="shared" si="36"/>
        <v>0</v>
      </c>
      <c r="K1172" s="12" t="str">
        <f t="shared" si="37"/>
        <v/>
      </c>
    </row>
    <row r="1173" spans="1:11" x14ac:dyDescent="0.3">
      <c r="A1173" s="2">
        <v>1395</v>
      </c>
      <c r="B1173" s="1">
        <v>400</v>
      </c>
      <c r="C1173" s="10">
        <v>45091</v>
      </c>
      <c r="D1173" s="10">
        <v>45098</v>
      </c>
      <c r="E1173" s="1">
        <v>7</v>
      </c>
      <c r="F1173" s="1" t="s">
        <v>1022</v>
      </c>
      <c r="G1173" s="1" t="s">
        <v>1035</v>
      </c>
      <c r="H1173" s="1">
        <v>11</v>
      </c>
      <c r="I1173" s="1" t="s">
        <v>1044</v>
      </c>
      <c r="J1173" s="1">
        <f t="shared" si="36"/>
        <v>1</v>
      </c>
      <c r="K1173" s="12">
        <f t="shared" si="37"/>
        <v>45100</v>
      </c>
    </row>
    <row r="1174" spans="1:11" x14ac:dyDescent="0.3">
      <c r="A1174" s="2">
        <v>2262</v>
      </c>
      <c r="B1174" s="1">
        <v>400</v>
      </c>
      <c r="C1174" s="10">
        <v>45100</v>
      </c>
      <c r="D1174" s="10">
        <v>45103</v>
      </c>
      <c r="E1174" s="1">
        <v>3</v>
      </c>
      <c r="F1174" s="1" t="s">
        <v>1024</v>
      </c>
      <c r="G1174" s="1" t="s">
        <v>1037</v>
      </c>
      <c r="H1174" s="1">
        <v>124</v>
      </c>
      <c r="I1174" s="1" t="s">
        <v>1042</v>
      </c>
      <c r="J1174" s="1">
        <f t="shared" si="36"/>
        <v>0</v>
      </c>
      <c r="K1174" s="12" t="str">
        <f t="shared" si="37"/>
        <v/>
      </c>
    </row>
    <row r="1175" spans="1:11" x14ac:dyDescent="0.3">
      <c r="A1175" s="2">
        <v>1516</v>
      </c>
      <c r="B1175" s="1">
        <v>400</v>
      </c>
      <c r="C1175" s="10">
        <v>45618</v>
      </c>
      <c r="D1175" s="10">
        <v>45625</v>
      </c>
      <c r="E1175" s="1">
        <v>7</v>
      </c>
      <c r="F1175" s="1" t="s">
        <v>1033</v>
      </c>
      <c r="G1175" s="1" t="s">
        <v>1038</v>
      </c>
      <c r="H1175" s="1">
        <v>11</v>
      </c>
      <c r="I1175" s="1" t="s">
        <v>1041</v>
      </c>
      <c r="J1175" s="1">
        <f t="shared" si="36"/>
        <v>0</v>
      </c>
      <c r="K1175" s="12" t="str">
        <f t="shared" si="37"/>
        <v/>
      </c>
    </row>
    <row r="1176" spans="1:11" x14ac:dyDescent="0.3">
      <c r="A1176" s="2">
        <v>2218</v>
      </c>
      <c r="B1176" s="1">
        <v>401</v>
      </c>
      <c r="C1176" s="10">
        <v>44827</v>
      </c>
      <c r="D1176" s="10">
        <v>44832</v>
      </c>
      <c r="E1176" s="1">
        <v>5</v>
      </c>
      <c r="F1176" s="1" t="s">
        <v>1029</v>
      </c>
      <c r="G1176" s="1" t="s">
        <v>1037</v>
      </c>
      <c r="H1176" s="1">
        <v>34</v>
      </c>
      <c r="I1176" s="1" t="s">
        <v>1042</v>
      </c>
      <c r="J1176" s="1">
        <f t="shared" si="36"/>
        <v>0</v>
      </c>
      <c r="K1176" s="12" t="str">
        <f t="shared" si="37"/>
        <v/>
      </c>
    </row>
    <row r="1177" spans="1:11" x14ac:dyDescent="0.3">
      <c r="A1177" s="2">
        <v>2309</v>
      </c>
      <c r="B1177" s="1">
        <v>401</v>
      </c>
      <c r="C1177" s="10">
        <v>44940</v>
      </c>
      <c r="D1177" s="10">
        <v>44942</v>
      </c>
      <c r="E1177" s="1">
        <v>2</v>
      </c>
      <c r="F1177" s="1" t="s">
        <v>1029</v>
      </c>
      <c r="G1177" s="1" t="s">
        <v>1037</v>
      </c>
      <c r="H1177" s="1">
        <v>192</v>
      </c>
      <c r="I1177" s="1" t="s">
        <v>1042</v>
      </c>
      <c r="J1177" s="1">
        <f t="shared" si="36"/>
        <v>0</v>
      </c>
      <c r="K1177" s="12" t="str">
        <f t="shared" si="37"/>
        <v/>
      </c>
    </row>
    <row r="1178" spans="1:11" x14ac:dyDescent="0.3">
      <c r="A1178" s="2">
        <v>335</v>
      </c>
      <c r="B1178" s="1">
        <v>402</v>
      </c>
      <c r="C1178" s="10">
        <v>44782</v>
      </c>
      <c r="D1178" s="10">
        <v>44785</v>
      </c>
      <c r="E1178" s="1">
        <v>3</v>
      </c>
      <c r="F1178" s="1" t="s">
        <v>1033</v>
      </c>
      <c r="G1178" s="1" t="s">
        <v>1038</v>
      </c>
      <c r="H1178" s="1">
        <v>99</v>
      </c>
      <c r="I1178" s="1" t="s">
        <v>1041</v>
      </c>
      <c r="J1178" s="1">
        <f t="shared" si="36"/>
        <v>1</v>
      </c>
      <c r="K1178" s="12">
        <f t="shared" si="37"/>
        <v>44785</v>
      </c>
    </row>
    <row r="1179" spans="1:11" x14ac:dyDescent="0.3">
      <c r="A1179" s="2">
        <v>78</v>
      </c>
      <c r="B1179" s="1">
        <v>402</v>
      </c>
      <c r="C1179" s="10">
        <v>44785</v>
      </c>
      <c r="D1179" s="10">
        <v>44787</v>
      </c>
      <c r="E1179" s="1">
        <v>2</v>
      </c>
      <c r="F1179" s="1" t="s">
        <v>1029</v>
      </c>
      <c r="G1179" s="1" t="s">
        <v>1037</v>
      </c>
      <c r="H1179" s="1">
        <v>71</v>
      </c>
      <c r="I1179" s="1" t="s">
        <v>1044</v>
      </c>
      <c r="J1179" s="1">
        <f t="shared" si="36"/>
        <v>0</v>
      </c>
      <c r="K1179" s="12" t="str">
        <f t="shared" si="37"/>
        <v/>
      </c>
    </row>
    <row r="1180" spans="1:11" x14ac:dyDescent="0.3">
      <c r="A1180" s="2">
        <v>563</v>
      </c>
      <c r="B1180" s="1">
        <v>402</v>
      </c>
      <c r="C1180" s="10">
        <v>45066</v>
      </c>
      <c r="D1180" s="10">
        <v>45071</v>
      </c>
      <c r="E1180" s="1">
        <v>5</v>
      </c>
      <c r="F1180" s="1" t="s">
        <v>1029</v>
      </c>
      <c r="G1180" s="1" t="s">
        <v>1037</v>
      </c>
      <c r="H1180" s="1">
        <v>153</v>
      </c>
      <c r="I1180" s="1" t="s">
        <v>1041</v>
      </c>
      <c r="J1180" s="1">
        <f t="shared" si="36"/>
        <v>0</v>
      </c>
      <c r="K1180" s="12" t="str">
        <f t="shared" si="37"/>
        <v/>
      </c>
    </row>
    <row r="1181" spans="1:11" x14ac:dyDescent="0.3">
      <c r="A1181" s="2">
        <v>1943</v>
      </c>
      <c r="B1181" s="1">
        <v>402</v>
      </c>
      <c r="C1181" s="10">
        <v>45327</v>
      </c>
      <c r="D1181" s="10">
        <v>45334</v>
      </c>
      <c r="E1181" s="1">
        <v>7</v>
      </c>
      <c r="F1181" s="1" t="s">
        <v>1030</v>
      </c>
      <c r="G1181" s="1" t="s">
        <v>1038</v>
      </c>
      <c r="H1181" s="1">
        <v>29</v>
      </c>
      <c r="I1181" s="1" t="s">
        <v>1042</v>
      </c>
      <c r="J1181" s="1">
        <f t="shared" si="36"/>
        <v>0</v>
      </c>
      <c r="K1181" s="12" t="str">
        <f t="shared" si="37"/>
        <v/>
      </c>
    </row>
    <row r="1182" spans="1:11" x14ac:dyDescent="0.3">
      <c r="A1182" s="2">
        <v>376</v>
      </c>
      <c r="B1182" s="1">
        <v>403</v>
      </c>
      <c r="C1182" s="10">
        <v>44757</v>
      </c>
      <c r="D1182" s="10">
        <v>44766</v>
      </c>
      <c r="E1182" s="1">
        <v>9</v>
      </c>
      <c r="F1182" s="1" t="s">
        <v>1028</v>
      </c>
      <c r="G1182" s="1" t="s">
        <v>1040</v>
      </c>
      <c r="H1182" s="1">
        <v>116</v>
      </c>
      <c r="I1182" s="1" t="s">
        <v>1043</v>
      </c>
      <c r="J1182" s="1">
        <f t="shared" si="36"/>
        <v>1</v>
      </c>
      <c r="K1182" s="12">
        <f t="shared" si="37"/>
        <v>44764</v>
      </c>
    </row>
    <row r="1183" spans="1:11" x14ac:dyDescent="0.3">
      <c r="A1183" s="2">
        <v>1900</v>
      </c>
      <c r="B1183" s="1">
        <v>403</v>
      </c>
      <c r="C1183" s="10">
        <v>44764</v>
      </c>
      <c r="D1183" s="10">
        <v>44772</v>
      </c>
      <c r="E1183" s="1">
        <v>8</v>
      </c>
      <c r="F1183" s="1" t="s">
        <v>1022</v>
      </c>
      <c r="G1183" s="1" t="s">
        <v>1035</v>
      </c>
      <c r="H1183" s="1">
        <v>71</v>
      </c>
      <c r="I1183" s="1" t="s">
        <v>1044</v>
      </c>
      <c r="J1183" s="1">
        <f t="shared" si="36"/>
        <v>0</v>
      </c>
      <c r="K1183" s="12" t="str">
        <f t="shared" si="37"/>
        <v/>
      </c>
    </row>
    <row r="1184" spans="1:11" x14ac:dyDescent="0.3">
      <c r="A1184" s="2">
        <v>583</v>
      </c>
      <c r="B1184" s="1">
        <v>403</v>
      </c>
      <c r="C1184" s="10">
        <v>44969</v>
      </c>
      <c r="D1184" s="10">
        <v>44987</v>
      </c>
      <c r="E1184" s="1">
        <v>18</v>
      </c>
      <c r="F1184" s="1" t="s">
        <v>1028</v>
      </c>
      <c r="G1184" s="1" t="s">
        <v>1040</v>
      </c>
      <c r="H1184" s="1">
        <v>190</v>
      </c>
      <c r="I1184" s="1" t="s">
        <v>1042</v>
      </c>
      <c r="J1184" s="1">
        <f t="shared" si="36"/>
        <v>0</v>
      </c>
      <c r="K1184" s="12" t="str">
        <f t="shared" si="37"/>
        <v/>
      </c>
    </row>
    <row r="1185" spans="1:11" x14ac:dyDescent="0.3">
      <c r="A1185" s="2">
        <v>237</v>
      </c>
      <c r="B1185" s="1">
        <v>403</v>
      </c>
      <c r="C1185" s="10">
        <v>45483</v>
      </c>
      <c r="D1185" s="10">
        <v>45488</v>
      </c>
      <c r="E1185" s="1">
        <v>5</v>
      </c>
      <c r="F1185" s="1" t="s">
        <v>1030</v>
      </c>
      <c r="G1185" s="1" t="s">
        <v>1038</v>
      </c>
      <c r="H1185" s="1">
        <v>141</v>
      </c>
      <c r="I1185" s="1" t="s">
        <v>1042</v>
      </c>
      <c r="J1185" s="1">
        <f t="shared" si="36"/>
        <v>0</v>
      </c>
      <c r="K1185" s="12" t="str">
        <f t="shared" si="37"/>
        <v/>
      </c>
    </row>
    <row r="1186" spans="1:11" x14ac:dyDescent="0.3">
      <c r="A1186" s="2">
        <v>1879</v>
      </c>
      <c r="B1186" s="1">
        <v>403</v>
      </c>
      <c r="C1186" s="10">
        <v>45533</v>
      </c>
      <c r="D1186" s="10">
        <v>45535</v>
      </c>
      <c r="E1186" s="1">
        <v>2</v>
      </c>
      <c r="F1186" s="1" t="s">
        <v>1032</v>
      </c>
      <c r="G1186" s="1" t="s">
        <v>1039</v>
      </c>
      <c r="H1186" s="1">
        <v>137</v>
      </c>
      <c r="I1186" s="1" t="s">
        <v>1042</v>
      </c>
      <c r="J1186" s="1">
        <f t="shared" si="36"/>
        <v>0</v>
      </c>
      <c r="K1186" s="12" t="str">
        <f t="shared" si="37"/>
        <v/>
      </c>
    </row>
    <row r="1187" spans="1:11" x14ac:dyDescent="0.3">
      <c r="A1187" s="2">
        <v>1274</v>
      </c>
      <c r="B1187" s="1">
        <v>404</v>
      </c>
      <c r="C1187" s="10">
        <v>44833</v>
      </c>
      <c r="D1187" s="10">
        <v>44852</v>
      </c>
      <c r="E1187" s="1">
        <v>19</v>
      </c>
      <c r="F1187" s="1" t="s">
        <v>1028</v>
      </c>
      <c r="G1187" s="1" t="s">
        <v>1040</v>
      </c>
      <c r="H1187" s="1">
        <v>42</v>
      </c>
      <c r="I1187" s="1" t="s">
        <v>1041</v>
      </c>
      <c r="J1187" s="1">
        <f t="shared" si="36"/>
        <v>0</v>
      </c>
      <c r="K1187" s="12" t="str">
        <f t="shared" si="37"/>
        <v/>
      </c>
    </row>
    <row r="1188" spans="1:11" x14ac:dyDescent="0.3">
      <c r="A1188" s="2">
        <v>2620</v>
      </c>
      <c r="B1188" s="1">
        <v>404</v>
      </c>
      <c r="C1188" s="10">
        <v>45228</v>
      </c>
      <c r="D1188" s="10">
        <v>45230</v>
      </c>
      <c r="E1188" s="1">
        <v>2</v>
      </c>
      <c r="F1188" s="1" t="s">
        <v>1024</v>
      </c>
      <c r="G1188" s="1" t="s">
        <v>1037</v>
      </c>
      <c r="H1188" s="1">
        <v>39</v>
      </c>
      <c r="I1188" s="1" t="s">
        <v>1042</v>
      </c>
      <c r="J1188" s="1">
        <f t="shared" si="36"/>
        <v>0</v>
      </c>
      <c r="K1188" s="12" t="str">
        <f t="shared" si="37"/>
        <v/>
      </c>
    </row>
    <row r="1189" spans="1:11" x14ac:dyDescent="0.3">
      <c r="A1189" s="2">
        <v>101</v>
      </c>
      <c r="B1189" s="1">
        <v>404</v>
      </c>
      <c r="C1189" s="10">
        <v>45489</v>
      </c>
      <c r="D1189" s="10">
        <v>45503</v>
      </c>
      <c r="E1189" s="1">
        <v>14</v>
      </c>
      <c r="F1189" s="1" t="s">
        <v>1028</v>
      </c>
      <c r="G1189" s="1" t="s">
        <v>1040</v>
      </c>
      <c r="H1189" s="1">
        <v>179</v>
      </c>
      <c r="I1189" s="1" t="s">
        <v>1043</v>
      </c>
      <c r="J1189" s="1">
        <f t="shared" si="36"/>
        <v>0</v>
      </c>
      <c r="K1189" s="12" t="str">
        <f t="shared" si="37"/>
        <v/>
      </c>
    </row>
    <row r="1190" spans="1:11" x14ac:dyDescent="0.3">
      <c r="A1190" s="2">
        <v>1294</v>
      </c>
      <c r="B1190" s="1">
        <v>405</v>
      </c>
      <c r="C1190" s="10">
        <v>45377</v>
      </c>
      <c r="D1190" s="10">
        <v>45379</v>
      </c>
      <c r="E1190" s="1">
        <v>2</v>
      </c>
      <c r="F1190" s="1" t="s">
        <v>1034</v>
      </c>
      <c r="G1190" s="1" t="s">
        <v>1035</v>
      </c>
      <c r="H1190" s="1">
        <v>28</v>
      </c>
      <c r="I1190" s="1" t="s">
        <v>1042</v>
      </c>
      <c r="J1190" s="1">
        <f t="shared" si="36"/>
        <v>0</v>
      </c>
      <c r="K1190" s="12" t="str">
        <f t="shared" si="37"/>
        <v/>
      </c>
    </row>
    <row r="1191" spans="1:11" x14ac:dyDescent="0.3">
      <c r="A1191" s="2">
        <v>741</v>
      </c>
      <c r="B1191" s="1">
        <v>405</v>
      </c>
      <c r="C1191" s="10">
        <v>45551</v>
      </c>
      <c r="D1191" s="10">
        <v>45554</v>
      </c>
      <c r="E1191" s="1">
        <v>3</v>
      </c>
      <c r="F1191" s="1" t="s">
        <v>1034</v>
      </c>
      <c r="G1191" s="1" t="s">
        <v>1035</v>
      </c>
      <c r="H1191" s="1">
        <v>14</v>
      </c>
      <c r="I1191" s="1" t="s">
        <v>1042</v>
      </c>
      <c r="J1191" s="1">
        <f t="shared" si="36"/>
        <v>0</v>
      </c>
      <c r="K1191" s="12" t="str">
        <f t="shared" si="37"/>
        <v/>
      </c>
    </row>
    <row r="1192" spans="1:11" x14ac:dyDescent="0.3">
      <c r="A1192" s="2">
        <v>2836</v>
      </c>
      <c r="B1192" s="1">
        <v>406</v>
      </c>
      <c r="C1192" s="10">
        <v>45383</v>
      </c>
      <c r="D1192" s="10">
        <v>45394</v>
      </c>
      <c r="E1192" s="1">
        <v>11</v>
      </c>
      <c r="F1192" s="1" t="s">
        <v>1023</v>
      </c>
      <c r="G1192" s="1" t="s">
        <v>1036</v>
      </c>
      <c r="H1192" s="1">
        <v>122</v>
      </c>
      <c r="I1192" s="1" t="s">
        <v>1042</v>
      </c>
      <c r="J1192" s="1">
        <f t="shared" si="36"/>
        <v>0</v>
      </c>
      <c r="K1192" s="12" t="str">
        <f t="shared" si="37"/>
        <v/>
      </c>
    </row>
    <row r="1193" spans="1:11" x14ac:dyDescent="0.3">
      <c r="A1193" s="2">
        <v>2337</v>
      </c>
      <c r="B1193" s="1">
        <v>407</v>
      </c>
      <c r="C1193" s="10">
        <v>45360</v>
      </c>
      <c r="D1193" s="10">
        <v>45364</v>
      </c>
      <c r="E1193" s="1">
        <v>4</v>
      </c>
      <c r="F1193" s="1" t="s">
        <v>1030</v>
      </c>
      <c r="G1193" s="1" t="s">
        <v>1038</v>
      </c>
      <c r="H1193" s="1">
        <v>83</v>
      </c>
      <c r="I1193" s="1" t="s">
        <v>1042</v>
      </c>
      <c r="J1193" s="1">
        <f t="shared" si="36"/>
        <v>0</v>
      </c>
      <c r="K1193" s="12" t="str">
        <f t="shared" si="37"/>
        <v/>
      </c>
    </row>
    <row r="1194" spans="1:11" x14ac:dyDescent="0.3">
      <c r="A1194" s="2">
        <v>67</v>
      </c>
      <c r="B1194" s="1">
        <v>408</v>
      </c>
      <c r="C1194" s="10">
        <v>44628</v>
      </c>
      <c r="D1194" s="10">
        <v>44632</v>
      </c>
      <c r="E1194" s="1">
        <v>4</v>
      </c>
      <c r="F1194" s="1" t="s">
        <v>1033</v>
      </c>
      <c r="G1194" s="1" t="s">
        <v>1038</v>
      </c>
      <c r="H1194" s="1">
        <v>56</v>
      </c>
      <c r="I1194" s="1" t="s">
        <v>1044</v>
      </c>
      <c r="J1194" s="1">
        <f t="shared" si="36"/>
        <v>1</v>
      </c>
      <c r="K1194" s="12">
        <f t="shared" si="37"/>
        <v>44643</v>
      </c>
    </row>
    <row r="1195" spans="1:11" x14ac:dyDescent="0.3">
      <c r="A1195" s="2">
        <v>490</v>
      </c>
      <c r="B1195" s="1">
        <v>408</v>
      </c>
      <c r="C1195" s="10">
        <v>44643</v>
      </c>
      <c r="D1195" s="10">
        <v>44652</v>
      </c>
      <c r="E1195" s="1">
        <v>9</v>
      </c>
      <c r="F1195" s="1" t="s">
        <v>1031</v>
      </c>
      <c r="G1195" s="1" t="s">
        <v>1036</v>
      </c>
      <c r="H1195" s="1">
        <v>54</v>
      </c>
      <c r="I1195" s="1" t="s">
        <v>1044</v>
      </c>
      <c r="J1195" s="1">
        <f t="shared" si="36"/>
        <v>0</v>
      </c>
      <c r="K1195" s="12" t="str">
        <f t="shared" si="37"/>
        <v/>
      </c>
    </row>
    <row r="1196" spans="1:11" x14ac:dyDescent="0.3">
      <c r="A1196" s="2">
        <v>1000</v>
      </c>
      <c r="B1196" s="1">
        <v>408</v>
      </c>
      <c r="C1196" s="10">
        <v>44798</v>
      </c>
      <c r="D1196" s="10">
        <v>44810</v>
      </c>
      <c r="E1196" s="1">
        <v>12</v>
      </c>
      <c r="F1196" s="1" t="s">
        <v>1031</v>
      </c>
      <c r="G1196" s="1" t="s">
        <v>1036</v>
      </c>
      <c r="H1196" s="1">
        <v>101</v>
      </c>
      <c r="I1196" s="1" t="s">
        <v>1043</v>
      </c>
      <c r="J1196" s="1">
        <f t="shared" si="36"/>
        <v>0</v>
      </c>
      <c r="K1196" s="12" t="str">
        <f t="shared" si="37"/>
        <v/>
      </c>
    </row>
    <row r="1197" spans="1:11" x14ac:dyDescent="0.3">
      <c r="A1197" s="2">
        <v>2181</v>
      </c>
      <c r="B1197" s="1">
        <v>408</v>
      </c>
      <c r="C1197" s="10">
        <v>45469</v>
      </c>
      <c r="D1197" s="10">
        <v>45473</v>
      </c>
      <c r="E1197" s="1">
        <v>4</v>
      </c>
      <c r="F1197" s="1" t="s">
        <v>1025</v>
      </c>
      <c r="G1197" s="1" t="s">
        <v>1038</v>
      </c>
      <c r="H1197" s="1">
        <v>107</v>
      </c>
      <c r="I1197" s="1" t="s">
        <v>1043</v>
      </c>
      <c r="J1197" s="1">
        <f t="shared" si="36"/>
        <v>0</v>
      </c>
      <c r="K1197" s="12" t="str">
        <f t="shared" si="37"/>
        <v/>
      </c>
    </row>
    <row r="1198" spans="1:11" x14ac:dyDescent="0.3">
      <c r="A1198" s="2">
        <v>2420</v>
      </c>
      <c r="B1198" s="1">
        <v>408</v>
      </c>
      <c r="C1198" s="10">
        <v>45596</v>
      </c>
      <c r="D1198" s="10">
        <v>45598</v>
      </c>
      <c r="E1198" s="1">
        <v>2</v>
      </c>
      <c r="F1198" s="1" t="s">
        <v>1022</v>
      </c>
      <c r="G1198" s="1" t="s">
        <v>1035</v>
      </c>
      <c r="H1198" s="1">
        <v>31</v>
      </c>
      <c r="I1198" s="1" t="s">
        <v>1042</v>
      </c>
      <c r="J1198" s="1">
        <f t="shared" si="36"/>
        <v>0</v>
      </c>
      <c r="K1198" s="12" t="str">
        <f t="shared" si="37"/>
        <v/>
      </c>
    </row>
    <row r="1199" spans="1:11" x14ac:dyDescent="0.3">
      <c r="A1199" s="2">
        <v>1193</v>
      </c>
      <c r="B1199" s="1">
        <v>409</v>
      </c>
      <c r="C1199" s="10">
        <v>44611</v>
      </c>
      <c r="D1199" s="10">
        <v>44623</v>
      </c>
      <c r="E1199" s="1">
        <v>12</v>
      </c>
      <c r="F1199" s="1" t="s">
        <v>1027</v>
      </c>
      <c r="G1199" s="1" t="s">
        <v>1040</v>
      </c>
      <c r="H1199" s="1">
        <v>114</v>
      </c>
      <c r="I1199" s="1" t="s">
        <v>1044</v>
      </c>
      <c r="J1199" s="1">
        <f t="shared" si="36"/>
        <v>0</v>
      </c>
      <c r="K1199" s="12" t="str">
        <f t="shared" si="37"/>
        <v/>
      </c>
    </row>
    <row r="1200" spans="1:11" x14ac:dyDescent="0.3">
      <c r="A1200" s="2">
        <v>1452</v>
      </c>
      <c r="B1200" s="1">
        <v>409</v>
      </c>
      <c r="C1200" s="10">
        <v>45024</v>
      </c>
      <c r="D1200" s="10">
        <v>45033</v>
      </c>
      <c r="E1200" s="1">
        <v>9</v>
      </c>
      <c r="F1200" s="1" t="s">
        <v>1031</v>
      </c>
      <c r="G1200" s="1" t="s">
        <v>1036</v>
      </c>
      <c r="H1200" s="1">
        <v>67</v>
      </c>
      <c r="I1200" s="1" t="s">
        <v>1043</v>
      </c>
      <c r="J1200" s="1">
        <f t="shared" si="36"/>
        <v>0</v>
      </c>
      <c r="K1200" s="12" t="str">
        <f t="shared" si="37"/>
        <v/>
      </c>
    </row>
    <row r="1201" spans="1:11" x14ac:dyDescent="0.3">
      <c r="A1201" s="2">
        <v>1667</v>
      </c>
      <c r="B1201" s="1">
        <v>409</v>
      </c>
      <c r="C1201" s="10">
        <v>45215</v>
      </c>
      <c r="D1201" s="10">
        <v>45216</v>
      </c>
      <c r="E1201" s="1">
        <v>1</v>
      </c>
      <c r="F1201" s="1" t="s">
        <v>1032</v>
      </c>
      <c r="G1201" s="1" t="s">
        <v>1039</v>
      </c>
      <c r="H1201" s="1">
        <v>149</v>
      </c>
      <c r="I1201" s="1" t="s">
        <v>1043</v>
      </c>
      <c r="J1201" s="1">
        <f t="shared" si="36"/>
        <v>0</v>
      </c>
      <c r="K1201" s="12" t="str">
        <f t="shared" si="37"/>
        <v/>
      </c>
    </row>
    <row r="1202" spans="1:11" x14ac:dyDescent="0.3">
      <c r="A1202" s="2">
        <v>1749</v>
      </c>
      <c r="B1202" s="1">
        <v>409</v>
      </c>
      <c r="C1202" s="10">
        <v>45303</v>
      </c>
      <c r="D1202" s="10">
        <v>45305</v>
      </c>
      <c r="E1202" s="1">
        <v>2</v>
      </c>
      <c r="F1202" s="1" t="s">
        <v>1026</v>
      </c>
      <c r="G1202" s="1" t="s">
        <v>1039</v>
      </c>
      <c r="H1202" s="1">
        <v>123</v>
      </c>
      <c r="I1202" s="1" t="s">
        <v>1043</v>
      </c>
      <c r="J1202" s="1">
        <f t="shared" si="36"/>
        <v>0</v>
      </c>
      <c r="K1202" s="12" t="str">
        <f t="shared" si="37"/>
        <v/>
      </c>
    </row>
    <row r="1203" spans="1:11" x14ac:dyDescent="0.3">
      <c r="A1203" s="2">
        <v>525</v>
      </c>
      <c r="B1203" s="1">
        <v>409</v>
      </c>
      <c r="C1203" s="10">
        <v>45476</v>
      </c>
      <c r="D1203" s="10">
        <v>45482</v>
      </c>
      <c r="E1203" s="1">
        <v>6</v>
      </c>
      <c r="F1203" s="1" t="s">
        <v>1023</v>
      </c>
      <c r="G1203" s="1" t="s">
        <v>1036</v>
      </c>
      <c r="H1203" s="1">
        <v>145</v>
      </c>
      <c r="I1203" s="1" t="s">
        <v>1042</v>
      </c>
      <c r="J1203" s="1">
        <f t="shared" si="36"/>
        <v>0</v>
      </c>
      <c r="K1203" s="12" t="str">
        <f t="shared" si="37"/>
        <v/>
      </c>
    </row>
    <row r="1204" spans="1:11" x14ac:dyDescent="0.3">
      <c r="A1204" s="2">
        <v>1796</v>
      </c>
      <c r="B1204" s="1">
        <v>410</v>
      </c>
      <c r="C1204" s="10">
        <v>44878</v>
      </c>
      <c r="D1204" s="10">
        <v>44886</v>
      </c>
      <c r="E1204" s="1">
        <v>8</v>
      </c>
      <c r="F1204" s="1" t="s">
        <v>1023</v>
      </c>
      <c r="G1204" s="1" t="s">
        <v>1036</v>
      </c>
      <c r="H1204" s="1">
        <v>46</v>
      </c>
      <c r="I1204" s="1" t="s">
        <v>1041</v>
      </c>
      <c r="J1204" s="1">
        <f t="shared" si="36"/>
        <v>0</v>
      </c>
      <c r="K1204" s="12" t="str">
        <f t="shared" si="37"/>
        <v/>
      </c>
    </row>
    <row r="1205" spans="1:11" x14ac:dyDescent="0.3">
      <c r="A1205" s="2">
        <v>923</v>
      </c>
      <c r="B1205" s="1">
        <v>410</v>
      </c>
      <c r="C1205" s="10">
        <v>44935</v>
      </c>
      <c r="D1205" s="10">
        <v>44939</v>
      </c>
      <c r="E1205" s="1">
        <v>4</v>
      </c>
      <c r="F1205" s="1" t="s">
        <v>1022</v>
      </c>
      <c r="G1205" s="1" t="s">
        <v>1035</v>
      </c>
      <c r="H1205" s="1">
        <v>63</v>
      </c>
      <c r="I1205" s="1" t="s">
        <v>1044</v>
      </c>
      <c r="J1205" s="1">
        <f t="shared" si="36"/>
        <v>1</v>
      </c>
      <c r="K1205" s="12">
        <f t="shared" si="37"/>
        <v>44940</v>
      </c>
    </row>
    <row r="1206" spans="1:11" x14ac:dyDescent="0.3">
      <c r="A1206" s="2">
        <v>1017</v>
      </c>
      <c r="B1206" s="1">
        <v>410</v>
      </c>
      <c r="C1206" s="10">
        <v>44940</v>
      </c>
      <c r="D1206" s="10">
        <v>44945</v>
      </c>
      <c r="E1206" s="1">
        <v>5</v>
      </c>
      <c r="F1206" s="1" t="s">
        <v>1024</v>
      </c>
      <c r="G1206" s="1" t="s">
        <v>1037</v>
      </c>
      <c r="H1206" s="1">
        <v>65</v>
      </c>
      <c r="I1206" s="1" t="s">
        <v>1041</v>
      </c>
      <c r="J1206" s="1">
        <f t="shared" si="36"/>
        <v>1</v>
      </c>
      <c r="K1206" s="12">
        <f t="shared" si="37"/>
        <v>44945</v>
      </c>
    </row>
    <row r="1207" spans="1:11" x14ac:dyDescent="0.3">
      <c r="A1207" s="2">
        <v>28</v>
      </c>
      <c r="B1207" s="1">
        <v>410</v>
      </c>
      <c r="C1207" s="10">
        <v>44945</v>
      </c>
      <c r="D1207" s="10">
        <v>44963</v>
      </c>
      <c r="E1207" s="1">
        <v>18</v>
      </c>
      <c r="F1207" s="1" t="s">
        <v>1028</v>
      </c>
      <c r="G1207" s="1" t="s">
        <v>1040</v>
      </c>
      <c r="H1207" s="1">
        <v>157</v>
      </c>
      <c r="I1207" s="1" t="s">
        <v>1044</v>
      </c>
      <c r="J1207" s="1">
        <f t="shared" si="36"/>
        <v>0</v>
      </c>
      <c r="K1207" s="12" t="str">
        <f t="shared" si="37"/>
        <v/>
      </c>
    </row>
    <row r="1208" spans="1:11" x14ac:dyDescent="0.3">
      <c r="A1208" s="2">
        <v>1068</v>
      </c>
      <c r="B1208" s="1">
        <v>410</v>
      </c>
      <c r="C1208" s="10">
        <v>45389</v>
      </c>
      <c r="D1208" s="10">
        <v>45407</v>
      </c>
      <c r="E1208" s="1">
        <v>18</v>
      </c>
      <c r="F1208" s="1" t="s">
        <v>1028</v>
      </c>
      <c r="G1208" s="1" t="s">
        <v>1040</v>
      </c>
      <c r="H1208" s="1">
        <v>91</v>
      </c>
      <c r="I1208" s="1" t="s">
        <v>1043</v>
      </c>
      <c r="J1208" s="1">
        <f t="shared" si="36"/>
        <v>0</v>
      </c>
      <c r="K1208" s="12" t="str">
        <f t="shared" si="37"/>
        <v/>
      </c>
    </row>
    <row r="1209" spans="1:11" x14ac:dyDescent="0.3">
      <c r="A1209" s="2">
        <v>2974</v>
      </c>
      <c r="B1209" s="1">
        <v>411</v>
      </c>
      <c r="C1209" s="10">
        <v>44744</v>
      </c>
      <c r="D1209" s="10">
        <v>44747</v>
      </c>
      <c r="E1209" s="1">
        <v>3</v>
      </c>
      <c r="F1209" s="1" t="s">
        <v>1034</v>
      </c>
      <c r="G1209" s="1" t="s">
        <v>1035</v>
      </c>
      <c r="H1209" s="1">
        <v>143</v>
      </c>
      <c r="I1209" s="1" t="s">
        <v>1041</v>
      </c>
      <c r="J1209" s="1">
        <f t="shared" si="36"/>
        <v>0</v>
      </c>
      <c r="K1209" s="12" t="str">
        <f t="shared" si="37"/>
        <v/>
      </c>
    </row>
    <row r="1210" spans="1:11" x14ac:dyDescent="0.3">
      <c r="A1210" s="2">
        <v>435</v>
      </c>
      <c r="B1210" s="1">
        <v>412</v>
      </c>
      <c r="C1210" s="10">
        <v>45109</v>
      </c>
      <c r="D1210" s="10">
        <v>45113</v>
      </c>
      <c r="E1210" s="1">
        <v>4</v>
      </c>
      <c r="F1210" s="1" t="s">
        <v>1025</v>
      </c>
      <c r="G1210" s="1" t="s">
        <v>1038</v>
      </c>
      <c r="H1210" s="1">
        <v>187</v>
      </c>
      <c r="I1210" s="1" t="s">
        <v>1043</v>
      </c>
      <c r="J1210" s="1">
        <f t="shared" si="36"/>
        <v>0</v>
      </c>
      <c r="K1210" s="12" t="str">
        <f t="shared" si="37"/>
        <v/>
      </c>
    </row>
    <row r="1211" spans="1:11" x14ac:dyDescent="0.3">
      <c r="A1211" s="2">
        <v>693</v>
      </c>
      <c r="B1211" s="1">
        <v>412</v>
      </c>
      <c r="C1211" s="10">
        <v>45227</v>
      </c>
      <c r="D1211" s="10">
        <v>45233</v>
      </c>
      <c r="E1211" s="1">
        <v>6</v>
      </c>
      <c r="F1211" s="1" t="s">
        <v>1034</v>
      </c>
      <c r="G1211" s="1" t="s">
        <v>1035</v>
      </c>
      <c r="H1211" s="1">
        <v>80</v>
      </c>
      <c r="I1211" s="1" t="s">
        <v>1041</v>
      </c>
      <c r="J1211" s="1">
        <f t="shared" si="36"/>
        <v>0</v>
      </c>
      <c r="K1211" s="12" t="str">
        <f t="shared" si="37"/>
        <v/>
      </c>
    </row>
    <row r="1212" spans="1:11" x14ac:dyDescent="0.3">
      <c r="A1212" s="2">
        <v>1280</v>
      </c>
      <c r="B1212" s="1">
        <v>412</v>
      </c>
      <c r="C1212" s="10">
        <v>45288</v>
      </c>
      <c r="D1212" s="10">
        <v>45293</v>
      </c>
      <c r="E1212" s="1">
        <v>5</v>
      </c>
      <c r="F1212" s="1" t="s">
        <v>1022</v>
      </c>
      <c r="G1212" s="1" t="s">
        <v>1035</v>
      </c>
      <c r="H1212" s="1">
        <v>43</v>
      </c>
      <c r="I1212" s="1" t="s">
        <v>1043</v>
      </c>
      <c r="J1212" s="1">
        <f t="shared" si="36"/>
        <v>0</v>
      </c>
      <c r="K1212" s="12" t="str">
        <f t="shared" si="37"/>
        <v/>
      </c>
    </row>
    <row r="1213" spans="1:11" x14ac:dyDescent="0.3">
      <c r="A1213" s="2">
        <v>1206</v>
      </c>
      <c r="B1213" s="1">
        <v>413</v>
      </c>
      <c r="C1213" s="10">
        <v>44837</v>
      </c>
      <c r="D1213" s="10">
        <v>44842</v>
      </c>
      <c r="E1213" s="1">
        <v>5</v>
      </c>
      <c r="F1213" s="1" t="s">
        <v>1022</v>
      </c>
      <c r="G1213" s="1" t="s">
        <v>1035</v>
      </c>
      <c r="H1213" s="1">
        <v>39</v>
      </c>
      <c r="I1213" s="1" t="s">
        <v>1042</v>
      </c>
      <c r="J1213" s="1">
        <f t="shared" si="36"/>
        <v>1</v>
      </c>
      <c r="K1213" s="12">
        <f t="shared" si="37"/>
        <v>44846</v>
      </c>
    </row>
    <row r="1214" spans="1:11" x14ac:dyDescent="0.3">
      <c r="A1214" s="2">
        <v>922</v>
      </c>
      <c r="B1214" s="1">
        <v>413</v>
      </c>
      <c r="C1214" s="10">
        <v>44846</v>
      </c>
      <c r="D1214" s="10">
        <v>44850</v>
      </c>
      <c r="E1214" s="1">
        <v>4</v>
      </c>
      <c r="F1214" s="1" t="s">
        <v>1031</v>
      </c>
      <c r="G1214" s="1" t="s">
        <v>1036</v>
      </c>
      <c r="H1214" s="1">
        <v>140</v>
      </c>
      <c r="I1214" s="1" t="s">
        <v>1044</v>
      </c>
      <c r="J1214" s="1">
        <f t="shared" si="36"/>
        <v>0</v>
      </c>
      <c r="K1214" s="12" t="str">
        <f t="shared" si="37"/>
        <v/>
      </c>
    </row>
    <row r="1215" spans="1:11" x14ac:dyDescent="0.3">
      <c r="A1215" s="2">
        <v>688</v>
      </c>
      <c r="B1215" s="1">
        <v>413</v>
      </c>
      <c r="C1215" s="10">
        <v>45389</v>
      </c>
      <c r="D1215" s="10">
        <v>45396</v>
      </c>
      <c r="E1215" s="1">
        <v>7</v>
      </c>
      <c r="F1215" s="1" t="s">
        <v>1023</v>
      </c>
      <c r="G1215" s="1" t="s">
        <v>1036</v>
      </c>
      <c r="H1215" s="1">
        <v>160</v>
      </c>
      <c r="I1215" s="1" t="s">
        <v>1043</v>
      </c>
      <c r="J1215" s="1">
        <f t="shared" si="36"/>
        <v>0</v>
      </c>
      <c r="K1215" s="12" t="str">
        <f t="shared" si="37"/>
        <v/>
      </c>
    </row>
    <row r="1216" spans="1:11" x14ac:dyDescent="0.3">
      <c r="A1216" s="2">
        <v>2946</v>
      </c>
      <c r="B1216" s="1">
        <v>413</v>
      </c>
      <c r="C1216" s="10">
        <v>45534</v>
      </c>
      <c r="D1216" s="10">
        <v>45541</v>
      </c>
      <c r="E1216" s="1">
        <v>7</v>
      </c>
      <c r="F1216" s="1" t="s">
        <v>1027</v>
      </c>
      <c r="G1216" s="1" t="s">
        <v>1040</v>
      </c>
      <c r="H1216" s="1">
        <v>183</v>
      </c>
      <c r="I1216" s="1" t="s">
        <v>1044</v>
      </c>
      <c r="J1216" s="1">
        <f t="shared" si="36"/>
        <v>0</v>
      </c>
      <c r="K1216" s="12" t="str">
        <f t="shared" si="37"/>
        <v/>
      </c>
    </row>
    <row r="1217" spans="1:11" x14ac:dyDescent="0.3">
      <c r="A1217" s="2">
        <v>2748</v>
      </c>
      <c r="B1217" s="1">
        <v>414</v>
      </c>
      <c r="C1217" s="10">
        <v>44852</v>
      </c>
      <c r="D1217" s="10">
        <v>44868</v>
      </c>
      <c r="E1217" s="1">
        <v>16</v>
      </c>
      <c r="F1217" s="1" t="s">
        <v>1028</v>
      </c>
      <c r="G1217" s="1" t="s">
        <v>1040</v>
      </c>
      <c r="H1217" s="1">
        <v>183</v>
      </c>
      <c r="I1217" s="1" t="s">
        <v>1041</v>
      </c>
      <c r="J1217" s="1">
        <f t="shared" si="36"/>
        <v>0</v>
      </c>
      <c r="K1217" s="12" t="str">
        <f t="shared" si="37"/>
        <v/>
      </c>
    </row>
    <row r="1218" spans="1:11" x14ac:dyDescent="0.3">
      <c r="A1218" s="2">
        <v>271</v>
      </c>
      <c r="B1218" s="1">
        <v>414</v>
      </c>
      <c r="C1218" s="10">
        <v>45185</v>
      </c>
      <c r="D1218" s="10">
        <v>45187</v>
      </c>
      <c r="E1218" s="1">
        <v>2</v>
      </c>
      <c r="F1218" s="1" t="s">
        <v>1032</v>
      </c>
      <c r="G1218" s="1" t="s">
        <v>1039</v>
      </c>
      <c r="H1218" s="1">
        <v>133</v>
      </c>
      <c r="I1218" s="1" t="s">
        <v>1041</v>
      </c>
      <c r="J1218" s="1">
        <f t="shared" ref="J1218:J1281" si="38">IF(AND(B1219=B1218,C1219-D1218&lt;=30),1,0)</f>
        <v>0</v>
      </c>
      <c r="K1218" s="12" t="str">
        <f t="shared" ref="K1218:K1281" si="39">IF(J1218=0,"",C1219)</f>
        <v/>
      </c>
    </row>
    <row r="1219" spans="1:11" x14ac:dyDescent="0.3">
      <c r="A1219" s="2">
        <v>366</v>
      </c>
      <c r="B1219" s="1">
        <v>414</v>
      </c>
      <c r="C1219" s="10">
        <v>45513</v>
      </c>
      <c r="D1219" s="10">
        <v>45521</v>
      </c>
      <c r="E1219" s="1">
        <v>8</v>
      </c>
      <c r="F1219" s="1" t="s">
        <v>1023</v>
      </c>
      <c r="G1219" s="1" t="s">
        <v>1036</v>
      </c>
      <c r="H1219" s="1">
        <v>8</v>
      </c>
      <c r="I1219" s="1" t="s">
        <v>1044</v>
      </c>
      <c r="J1219" s="1">
        <f t="shared" si="38"/>
        <v>0</v>
      </c>
      <c r="K1219" s="12" t="str">
        <f t="shared" si="39"/>
        <v/>
      </c>
    </row>
    <row r="1220" spans="1:11" x14ac:dyDescent="0.3">
      <c r="A1220" s="2">
        <v>925</v>
      </c>
      <c r="B1220" s="1">
        <v>415</v>
      </c>
      <c r="C1220" s="10">
        <v>44696</v>
      </c>
      <c r="D1220" s="10">
        <v>44699</v>
      </c>
      <c r="E1220" s="1">
        <v>3</v>
      </c>
      <c r="F1220" s="1" t="s">
        <v>1033</v>
      </c>
      <c r="G1220" s="1" t="s">
        <v>1038</v>
      </c>
      <c r="H1220" s="1">
        <v>41</v>
      </c>
      <c r="I1220" s="1" t="s">
        <v>1042</v>
      </c>
      <c r="J1220" s="1">
        <f t="shared" si="38"/>
        <v>0</v>
      </c>
      <c r="K1220" s="12" t="str">
        <f t="shared" si="39"/>
        <v/>
      </c>
    </row>
    <row r="1221" spans="1:11" x14ac:dyDescent="0.3">
      <c r="A1221" s="2">
        <v>1043</v>
      </c>
      <c r="B1221" s="1">
        <v>415</v>
      </c>
      <c r="C1221" s="10">
        <v>44938</v>
      </c>
      <c r="D1221" s="10">
        <v>44943</v>
      </c>
      <c r="E1221" s="1">
        <v>5</v>
      </c>
      <c r="F1221" s="1" t="s">
        <v>1023</v>
      </c>
      <c r="G1221" s="1" t="s">
        <v>1036</v>
      </c>
      <c r="H1221" s="1">
        <v>145</v>
      </c>
      <c r="I1221" s="1" t="s">
        <v>1043</v>
      </c>
      <c r="J1221" s="1">
        <f t="shared" si="38"/>
        <v>0</v>
      </c>
      <c r="K1221" s="12" t="str">
        <f t="shared" si="39"/>
        <v/>
      </c>
    </row>
    <row r="1222" spans="1:11" x14ac:dyDescent="0.3">
      <c r="A1222" s="2">
        <v>1015</v>
      </c>
      <c r="B1222" s="1">
        <v>416</v>
      </c>
      <c r="C1222" s="10">
        <v>45514</v>
      </c>
      <c r="D1222" s="10">
        <v>45517</v>
      </c>
      <c r="E1222" s="1">
        <v>3</v>
      </c>
      <c r="F1222" s="1" t="s">
        <v>1029</v>
      </c>
      <c r="G1222" s="1" t="s">
        <v>1037</v>
      </c>
      <c r="H1222" s="1">
        <v>11</v>
      </c>
      <c r="I1222" s="1" t="s">
        <v>1041</v>
      </c>
      <c r="J1222" s="1">
        <f t="shared" si="38"/>
        <v>1</v>
      </c>
      <c r="K1222" s="12">
        <f t="shared" si="39"/>
        <v>45524</v>
      </c>
    </row>
    <row r="1223" spans="1:11" x14ac:dyDescent="0.3">
      <c r="A1223" s="2">
        <v>1271</v>
      </c>
      <c r="B1223" s="1">
        <v>416</v>
      </c>
      <c r="C1223" s="10">
        <v>45524</v>
      </c>
      <c r="D1223" s="10">
        <v>45531</v>
      </c>
      <c r="E1223" s="1">
        <v>7</v>
      </c>
      <c r="F1223" s="1" t="s">
        <v>1022</v>
      </c>
      <c r="G1223" s="1" t="s">
        <v>1035</v>
      </c>
      <c r="H1223" s="1">
        <v>32</v>
      </c>
      <c r="I1223" s="1" t="s">
        <v>1044</v>
      </c>
      <c r="J1223" s="1">
        <f t="shared" si="38"/>
        <v>0</v>
      </c>
      <c r="K1223" s="12" t="str">
        <f t="shared" si="39"/>
        <v/>
      </c>
    </row>
    <row r="1224" spans="1:11" x14ac:dyDescent="0.3">
      <c r="A1224" s="2">
        <v>2674</v>
      </c>
      <c r="B1224" s="1">
        <v>417</v>
      </c>
      <c r="C1224" s="10">
        <v>45542</v>
      </c>
      <c r="D1224" s="10">
        <v>45545</v>
      </c>
      <c r="E1224" s="1">
        <v>3</v>
      </c>
      <c r="F1224" s="1" t="s">
        <v>1030</v>
      </c>
      <c r="G1224" s="1" t="s">
        <v>1038</v>
      </c>
      <c r="H1224" s="1">
        <v>111</v>
      </c>
      <c r="I1224" s="1" t="s">
        <v>1043</v>
      </c>
      <c r="J1224" s="1">
        <f t="shared" si="38"/>
        <v>0</v>
      </c>
      <c r="K1224" s="12" t="str">
        <f t="shared" si="39"/>
        <v/>
      </c>
    </row>
    <row r="1225" spans="1:11" x14ac:dyDescent="0.3">
      <c r="A1225" s="2">
        <v>961</v>
      </c>
      <c r="B1225" s="1">
        <v>418</v>
      </c>
      <c r="C1225" s="10">
        <v>44573</v>
      </c>
      <c r="D1225" s="10">
        <v>44578</v>
      </c>
      <c r="E1225" s="1">
        <v>5</v>
      </c>
      <c r="F1225" s="1" t="s">
        <v>1029</v>
      </c>
      <c r="G1225" s="1" t="s">
        <v>1037</v>
      </c>
      <c r="H1225" s="1">
        <v>139</v>
      </c>
      <c r="I1225" s="1" t="s">
        <v>1042</v>
      </c>
      <c r="J1225" s="1">
        <f t="shared" si="38"/>
        <v>1</v>
      </c>
      <c r="K1225" s="12">
        <f t="shared" si="39"/>
        <v>44589</v>
      </c>
    </row>
    <row r="1226" spans="1:11" x14ac:dyDescent="0.3">
      <c r="A1226" s="2">
        <v>1821</v>
      </c>
      <c r="B1226" s="1">
        <v>418</v>
      </c>
      <c r="C1226" s="10">
        <v>44589</v>
      </c>
      <c r="D1226" s="10">
        <v>44590</v>
      </c>
      <c r="E1226" s="1">
        <v>1</v>
      </c>
      <c r="F1226" s="1" t="s">
        <v>1026</v>
      </c>
      <c r="G1226" s="1" t="s">
        <v>1039</v>
      </c>
      <c r="H1226" s="1">
        <v>129</v>
      </c>
      <c r="I1226" s="1" t="s">
        <v>1042</v>
      </c>
      <c r="J1226" s="1">
        <f t="shared" si="38"/>
        <v>0</v>
      </c>
      <c r="K1226" s="12" t="str">
        <f t="shared" si="39"/>
        <v/>
      </c>
    </row>
    <row r="1227" spans="1:11" x14ac:dyDescent="0.3">
      <c r="A1227" s="2">
        <v>2047</v>
      </c>
      <c r="B1227" s="1">
        <v>418</v>
      </c>
      <c r="C1227" s="10">
        <v>44624</v>
      </c>
      <c r="D1227" s="10">
        <v>44631</v>
      </c>
      <c r="E1227" s="1">
        <v>7</v>
      </c>
      <c r="F1227" s="1" t="s">
        <v>1034</v>
      </c>
      <c r="G1227" s="1" t="s">
        <v>1035</v>
      </c>
      <c r="H1227" s="1">
        <v>29</v>
      </c>
      <c r="I1227" s="1" t="s">
        <v>1044</v>
      </c>
      <c r="J1227" s="1">
        <f t="shared" si="38"/>
        <v>1</v>
      </c>
      <c r="K1227" s="12">
        <f t="shared" si="39"/>
        <v>44636</v>
      </c>
    </row>
    <row r="1228" spans="1:11" x14ac:dyDescent="0.3">
      <c r="A1228" s="2">
        <v>2415</v>
      </c>
      <c r="B1228" s="1">
        <v>418</v>
      </c>
      <c r="C1228" s="10">
        <v>44636</v>
      </c>
      <c r="D1228" s="10">
        <v>44641</v>
      </c>
      <c r="E1228" s="1">
        <v>5</v>
      </c>
      <c r="F1228" s="1" t="s">
        <v>1029</v>
      </c>
      <c r="G1228" s="1" t="s">
        <v>1037</v>
      </c>
      <c r="H1228" s="1">
        <v>90</v>
      </c>
      <c r="I1228" s="1" t="s">
        <v>1042</v>
      </c>
      <c r="J1228" s="1">
        <f t="shared" si="38"/>
        <v>0</v>
      </c>
      <c r="K1228" s="12" t="str">
        <f t="shared" si="39"/>
        <v/>
      </c>
    </row>
    <row r="1229" spans="1:11" x14ac:dyDescent="0.3">
      <c r="A1229" s="2">
        <v>2233</v>
      </c>
      <c r="B1229" s="1">
        <v>418</v>
      </c>
      <c r="C1229" s="10">
        <v>45027</v>
      </c>
      <c r="D1229" s="10">
        <v>45034</v>
      </c>
      <c r="E1229" s="1">
        <v>7</v>
      </c>
      <c r="F1229" s="1" t="s">
        <v>1034</v>
      </c>
      <c r="G1229" s="1" t="s">
        <v>1035</v>
      </c>
      <c r="H1229" s="1">
        <v>156</v>
      </c>
      <c r="I1229" s="1" t="s">
        <v>1042</v>
      </c>
      <c r="J1229" s="1">
        <f t="shared" si="38"/>
        <v>1</v>
      </c>
      <c r="K1229" s="12">
        <f t="shared" si="39"/>
        <v>45064</v>
      </c>
    </row>
    <row r="1230" spans="1:11" x14ac:dyDescent="0.3">
      <c r="A1230" s="2">
        <v>2260</v>
      </c>
      <c r="B1230" s="1">
        <v>418</v>
      </c>
      <c r="C1230" s="10">
        <v>45064</v>
      </c>
      <c r="D1230" s="10">
        <v>45067</v>
      </c>
      <c r="E1230" s="1">
        <v>3</v>
      </c>
      <c r="F1230" s="1" t="s">
        <v>1024</v>
      </c>
      <c r="G1230" s="1" t="s">
        <v>1037</v>
      </c>
      <c r="H1230" s="1">
        <v>68</v>
      </c>
      <c r="I1230" s="1" t="s">
        <v>1043</v>
      </c>
      <c r="J1230" s="1">
        <f t="shared" si="38"/>
        <v>0</v>
      </c>
      <c r="K1230" s="12" t="str">
        <f t="shared" si="39"/>
        <v/>
      </c>
    </row>
    <row r="1231" spans="1:11" x14ac:dyDescent="0.3">
      <c r="A1231" s="2">
        <v>2523</v>
      </c>
      <c r="B1231" s="1">
        <v>419</v>
      </c>
      <c r="C1231" s="10">
        <v>44981</v>
      </c>
      <c r="D1231" s="10">
        <v>44983</v>
      </c>
      <c r="E1231" s="1">
        <v>2</v>
      </c>
      <c r="F1231" s="1" t="s">
        <v>1029</v>
      </c>
      <c r="G1231" s="1" t="s">
        <v>1037</v>
      </c>
      <c r="H1231" s="1">
        <v>32</v>
      </c>
      <c r="I1231" s="1" t="s">
        <v>1042</v>
      </c>
      <c r="J1231" s="1">
        <f t="shared" si="38"/>
        <v>0</v>
      </c>
      <c r="K1231" s="12" t="str">
        <f t="shared" si="39"/>
        <v/>
      </c>
    </row>
    <row r="1232" spans="1:11" x14ac:dyDescent="0.3">
      <c r="A1232" s="2">
        <v>2344</v>
      </c>
      <c r="B1232" s="1">
        <v>419</v>
      </c>
      <c r="C1232" s="10">
        <v>45209</v>
      </c>
      <c r="D1232" s="10">
        <v>45227</v>
      </c>
      <c r="E1232" s="1">
        <v>18</v>
      </c>
      <c r="F1232" s="1" t="s">
        <v>1027</v>
      </c>
      <c r="G1232" s="1" t="s">
        <v>1040</v>
      </c>
      <c r="H1232" s="1">
        <v>60</v>
      </c>
      <c r="I1232" s="1" t="s">
        <v>1043</v>
      </c>
      <c r="J1232" s="1">
        <f t="shared" si="38"/>
        <v>0</v>
      </c>
      <c r="K1232" s="12" t="str">
        <f t="shared" si="39"/>
        <v/>
      </c>
    </row>
    <row r="1233" spans="1:11" x14ac:dyDescent="0.3">
      <c r="A1233" s="2">
        <v>1769</v>
      </c>
      <c r="B1233" s="1">
        <v>420</v>
      </c>
      <c r="C1233" s="10">
        <v>45094</v>
      </c>
      <c r="D1233" s="10">
        <v>45099</v>
      </c>
      <c r="E1233" s="1">
        <v>5</v>
      </c>
      <c r="F1233" s="1" t="s">
        <v>1024</v>
      </c>
      <c r="G1233" s="1" t="s">
        <v>1037</v>
      </c>
      <c r="H1233" s="1">
        <v>48</v>
      </c>
      <c r="I1233" s="1" t="s">
        <v>1042</v>
      </c>
      <c r="J1233" s="1">
        <f t="shared" si="38"/>
        <v>0</v>
      </c>
      <c r="K1233" s="12" t="str">
        <f t="shared" si="39"/>
        <v/>
      </c>
    </row>
    <row r="1234" spans="1:11" x14ac:dyDescent="0.3">
      <c r="A1234" s="2">
        <v>1379</v>
      </c>
      <c r="B1234" s="1">
        <v>420</v>
      </c>
      <c r="C1234" s="10">
        <v>45494</v>
      </c>
      <c r="D1234" s="10">
        <v>45499</v>
      </c>
      <c r="E1234" s="1">
        <v>5</v>
      </c>
      <c r="F1234" s="1" t="s">
        <v>1030</v>
      </c>
      <c r="G1234" s="1" t="s">
        <v>1038</v>
      </c>
      <c r="H1234" s="1">
        <v>6</v>
      </c>
      <c r="I1234" s="1" t="s">
        <v>1041</v>
      </c>
      <c r="J1234" s="1">
        <f t="shared" si="38"/>
        <v>0</v>
      </c>
      <c r="K1234" s="12" t="str">
        <f t="shared" si="39"/>
        <v/>
      </c>
    </row>
    <row r="1235" spans="1:11" x14ac:dyDescent="0.3">
      <c r="A1235" s="2">
        <v>510</v>
      </c>
      <c r="B1235" s="1">
        <v>421</v>
      </c>
      <c r="C1235" s="10">
        <v>44604</v>
      </c>
      <c r="D1235" s="10">
        <v>44622</v>
      </c>
      <c r="E1235" s="1">
        <v>18</v>
      </c>
      <c r="F1235" s="1" t="s">
        <v>1027</v>
      </c>
      <c r="G1235" s="1" t="s">
        <v>1040</v>
      </c>
      <c r="H1235" s="1">
        <v>147</v>
      </c>
      <c r="I1235" s="1" t="s">
        <v>1042</v>
      </c>
      <c r="J1235" s="1">
        <f t="shared" si="38"/>
        <v>0</v>
      </c>
      <c r="K1235" s="12" t="str">
        <f t="shared" si="39"/>
        <v/>
      </c>
    </row>
    <row r="1236" spans="1:11" x14ac:dyDescent="0.3">
      <c r="A1236" s="2">
        <v>2401</v>
      </c>
      <c r="B1236" s="1">
        <v>421</v>
      </c>
      <c r="C1236" s="10">
        <v>44784</v>
      </c>
      <c r="D1236" s="10">
        <v>44789</v>
      </c>
      <c r="E1236" s="1">
        <v>5</v>
      </c>
      <c r="F1236" s="1" t="s">
        <v>1029</v>
      </c>
      <c r="G1236" s="1" t="s">
        <v>1037</v>
      </c>
      <c r="H1236" s="1">
        <v>102</v>
      </c>
      <c r="I1236" s="1" t="s">
        <v>1042</v>
      </c>
      <c r="J1236" s="1">
        <f t="shared" si="38"/>
        <v>0</v>
      </c>
      <c r="K1236" s="12" t="str">
        <f t="shared" si="39"/>
        <v/>
      </c>
    </row>
    <row r="1237" spans="1:11" x14ac:dyDescent="0.3">
      <c r="A1237" s="2">
        <v>2534</v>
      </c>
      <c r="B1237" s="1">
        <v>421</v>
      </c>
      <c r="C1237" s="10">
        <v>45092</v>
      </c>
      <c r="D1237" s="10">
        <v>45094</v>
      </c>
      <c r="E1237" s="1">
        <v>2</v>
      </c>
      <c r="F1237" s="1" t="s">
        <v>1032</v>
      </c>
      <c r="G1237" s="1" t="s">
        <v>1039</v>
      </c>
      <c r="H1237" s="1">
        <v>53</v>
      </c>
      <c r="I1237" s="1" t="s">
        <v>1041</v>
      </c>
      <c r="J1237" s="1">
        <f t="shared" si="38"/>
        <v>1</v>
      </c>
      <c r="K1237" s="12">
        <f t="shared" si="39"/>
        <v>45113</v>
      </c>
    </row>
    <row r="1238" spans="1:11" x14ac:dyDescent="0.3">
      <c r="A1238" s="2">
        <v>1892</v>
      </c>
      <c r="B1238" s="1">
        <v>421</v>
      </c>
      <c r="C1238" s="10">
        <v>45113</v>
      </c>
      <c r="D1238" s="10">
        <v>45115</v>
      </c>
      <c r="E1238" s="1">
        <v>2</v>
      </c>
      <c r="F1238" s="1" t="s">
        <v>1026</v>
      </c>
      <c r="G1238" s="1" t="s">
        <v>1039</v>
      </c>
      <c r="H1238" s="1">
        <v>30</v>
      </c>
      <c r="I1238" s="1" t="s">
        <v>1041</v>
      </c>
      <c r="J1238" s="1">
        <f t="shared" si="38"/>
        <v>0</v>
      </c>
      <c r="K1238" s="12" t="str">
        <f t="shared" si="39"/>
        <v/>
      </c>
    </row>
    <row r="1239" spans="1:11" x14ac:dyDescent="0.3">
      <c r="A1239" s="2">
        <v>1843</v>
      </c>
      <c r="B1239" s="1">
        <v>421</v>
      </c>
      <c r="C1239" s="10">
        <v>45159</v>
      </c>
      <c r="D1239" s="10">
        <v>45166</v>
      </c>
      <c r="E1239" s="1">
        <v>7</v>
      </c>
      <c r="F1239" s="1" t="s">
        <v>1033</v>
      </c>
      <c r="G1239" s="1" t="s">
        <v>1038</v>
      </c>
      <c r="H1239" s="1">
        <v>119</v>
      </c>
      <c r="I1239" s="1" t="s">
        <v>1044</v>
      </c>
      <c r="J1239" s="1">
        <f t="shared" si="38"/>
        <v>0</v>
      </c>
      <c r="K1239" s="12" t="str">
        <f t="shared" si="39"/>
        <v/>
      </c>
    </row>
    <row r="1240" spans="1:11" x14ac:dyDescent="0.3">
      <c r="A1240" s="2">
        <v>2190</v>
      </c>
      <c r="B1240" s="1">
        <v>423</v>
      </c>
      <c r="C1240" s="10">
        <v>44992</v>
      </c>
      <c r="D1240" s="10">
        <v>44994</v>
      </c>
      <c r="E1240" s="1">
        <v>2</v>
      </c>
      <c r="F1240" s="1" t="s">
        <v>1034</v>
      </c>
      <c r="G1240" s="1" t="s">
        <v>1035</v>
      </c>
      <c r="H1240" s="1">
        <v>126</v>
      </c>
      <c r="I1240" s="1" t="s">
        <v>1043</v>
      </c>
      <c r="J1240" s="1">
        <f t="shared" si="38"/>
        <v>0</v>
      </c>
      <c r="K1240" s="12" t="str">
        <f t="shared" si="39"/>
        <v/>
      </c>
    </row>
    <row r="1241" spans="1:11" x14ac:dyDescent="0.3">
      <c r="A1241" s="2">
        <v>1135</v>
      </c>
      <c r="B1241" s="1">
        <v>423</v>
      </c>
      <c r="C1241" s="10">
        <v>45588</v>
      </c>
      <c r="D1241" s="10">
        <v>45593</v>
      </c>
      <c r="E1241" s="1">
        <v>5</v>
      </c>
      <c r="F1241" s="1" t="s">
        <v>1023</v>
      </c>
      <c r="G1241" s="1" t="s">
        <v>1036</v>
      </c>
      <c r="H1241" s="1">
        <v>140</v>
      </c>
      <c r="I1241" s="1" t="s">
        <v>1042</v>
      </c>
      <c r="J1241" s="1">
        <f t="shared" si="38"/>
        <v>0</v>
      </c>
      <c r="K1241" s="12" t="str">
        <f t="shared" si="39"/>
        <v/>
      </c>
    </row>
    <row r="1242" spans="1:11" x14ac:dyDescent="0.3">
      <c r="A1242" s="2">
        <v>2818</v>
      </c>
      <c r="B1242" s="1">
        <v>424</v>
      </c>
      <c r="C1242" s="10">
        <v>44586</v>
      </c>
      <c r="D1242" s="10">
        <v>44593</v>
      </c>
      <c r="E1242" s="1">
        <v>7</v>
      </c>
      <c r="F1242" s="1" t="s">
        <v>1028</v>
      </c>
      <c r="G1242" s="1" t="s">
        <v>1040</v>
      </c>
      <c r="H1242" s="1">
        <v>14</v>
      </c>
      <c r="I1242" s="1" t="s">
        <v>1043</v>
      </c>
      <c r="J1242" s="1">
        <f t="shared" si="38"/>
        <v>0</v>
      </c>
      <c r="K1242" s="12" t="str">
        <f t="shared" si="39"/>
        <v/>
      </c>
    </row>
    <row r="1243" spans="1:11" x14ac:dyDescent="0.3">
      <c r="A1243" s="2">
        <v>1655</v>
      </c>
      <c r="B1243" s="1">
        <v>424</v>
      </c>
      <c r="C1243" s="10">
        <v>45209</v>
      </c>
      <c r="D1243" s="10">
        <v>45212</v>
      </c>
      <c r="E1243" s="1">
        <v>3</v>
      </c>
      <c r="F1243" s="1" t="s">
        <v>1025</v>
      </c>
      <c r="G1243" s="1" t="s">
        <v>1038</v>
      </c>
      <c r="H1243" s="1">
        <v>97</v>
      </c>
      <c r="I1243" s="1" t="s">
        <v>1041</v>
      </c>
      <c r="J1243" s="1">
        <f t="shared" si="38"/>
        <v>0</v>
      </c>
      <c r="K1243" s="12" t="str">
        <f t="shared" si="39"/>
        <v/>
      </c>
    </row>
    <row r="1244" spans="1:11" x14ac:dyDescent="0.3">
      <c r="A1244" s="2">
        <v>1618</v>
      </c>
      <c r="B1244" s="1">
        <v>425</v>
      </c>
      <c r="C1244" s="10">
        <v>44696</v>
      </c>
      <c r="D1244" s="10">
        <v>44700</v>
      </c>
      <c r="E1244" s="1">
        <v>4</v>
      </c>
      <c r="F1244" s="1" t="s">
        <v>1030</v>
      </c>
      <c r="G1244" s="1" t="s">
        <v>1038</v>
      </c>
      <c r="H1244" s="1">
        <v>90</v>
      </c>
      <c r="I1244" s="1" t="s">
        <v>1041</v>
      </c>
      <c r="J1244" s="1">
        <f t="shared" si="38"/>
        <v>1</v>
      </c>
      <c r="K1244" s="12">
        <f t="shared" si="39"/>
        <v>44697</v>
      </c>
    </row>
    <row r="1245" spans="1:11" x14ac:dyDescent="0.3">
      <c r="A1245" s="2">
        <v>14</v>
      </c>
      <c r="B1245" s="1">
        <v>425</v>
      </c>
      <c r="C1245" s="10">
        <v>44697</v>
      </c>
      <c r="D1245" s="10">
        <v>44704</v>
      </c>
      <c r="E1245" s="1">
        <v>7</v>
      </c>
      <c r="F1245" s="1" t="s">
        <v>1031</v>
      </c>
      <c r="G1245" s="1" t="s">
        <v>1036</v>
      </c>
      <c r="H1245" s="1">
        <v>85</v>
      </c>
      <c r="I1245" s="1" t="s">
        <v>1043</v>
      </c>
      <c r="J1245" s="1">
        <f t="shared" si="38"/>
        <v>0</v>
      </c>
      <c r="K1245" s="12" t="str">
        <f t="shared" si="39"/>
        <v/>
      </c>
    </row>
    <row r="1246" spans="1:11" x14ac:dyDescent="0.3">
      <c r="A1246" s="2">
        <v>624</v>
      </c>
      <c r="B1246" s="1">
        <v>425</v>
      </c>
      <c r="C1246" s="10">
        <v>44909</v>
      </c>
      <c r="D1246" s="10">
        <v>44911</v>
      </c>
      <c r="E1246" s="1">
        <v>2</v>
      </c>
      <c r="F1246" s="1" t="s">
        <v>1029</v>
      </c>
      <c r="G1246" s="1" t="s">
        <v>1037</v>
      </c>
      <c r="H1246" s="1">
        <v>74</v>
      </c>
      <c r="I1246" s="1" t="s">
        <v>1042</v>
      </c>
      <c r="J1246" s="1">
        <f t="shared" si="38"/>
        <v>0</v>
      </c>
      <c r="K1246" s="12" t="str">
        <f t="shared" si="39"/>
        <v/>
      </c>
    </row>
    <row r="1247" spans="1:11" x14ac:dyDescent="0.3">
      <c r="A1247" s="2">
        <v>2377</v>
      </c>
      <c r="B1247" s="1">
        <v>425</v>
      </c>
      <c r="C1247" s="10">
        <v>45061</v>
      </c>
      <c r="D1247" s="10">
        <v>45067</v>
      </c>
      <c r="E1247" s="1">
        <v>6</v>
      </c>
      <c r="F1247" s="1" t="s">
        <v>1030</v>
      </c>
      <c r="G1247" s="1" t="s">
        <v>1038</v>
      </c>
      <c r="H1247" s="1">
        <v>107</v>
      </c>
      <c r="I1247" s="1" t="s">
        <v>1041</v>
      </c>
      <c r="J1247" s="1">
        <f t="shared" si="38"/>
        <v>0</v>
      </c>
      <c r="K1247" s="12" t="str">
        <f t="shared" si="39"/>
        <v/>
      </c>
    </row>
    <row r="1248" spans="1:11" x14ac:dyDescent="0.3">
      <c r="A1248" s="2">
        <v>1560</v>
      </c>
      <c r="B1248" s="1">
        <v>426</v>
      </c>
      <c r="C1248" s="10">
        <v>45134</v>
      </c>
      <c r="D1248" s="10">
        <v>45136</v>
      </c>
      <c r="E1248" s="1">
        <v>2</v>
      </c>
      <c r="F1248" s="1" t="s">
        <v>1034</v>
      </c>
      <c r="G1248" s="1" t="s">
        <v>1035</v>
      </c>
      <c r="H1248" s="1">
        <v>159</v>
      </c>
      <c r="I1248" s="1" t="s">
        <v>1042</v>
      </c>
      <c r="J1248" s="1">
        <f t="shared" si="38"/>
        <v>0</v>
      </c>
      <c r="K1248" s="12" t="str">
        <f t="shared" si="39"/>
        <v/>
      </c>
    </row>
    <row r="1249" spans="1:11" x14ac:dyDescent="0.3">
      <c r="A1249" s="2">
        <v>1071</v>
      </c>
      <c r="B1249" s="1">
        <v>426</v>
      </c>
      <c r="C1249" s="10">
        <v>45404</v>
      </c>
      <c r="D1249" s="10">
        <v>45405</v>
      </c>
      <c r="E1249" s="1">
        <v>1</v>
      </c>
      <c r="F1249" s="1" t="s">
        <v>1022</v>
      </c>
      <c r="G1249" s="1" t="s">
        <v>1035</v>
      </c>
      <c r="H1249" s="1">
        <v>103</v>
      </c>
      <c r="I1249" s="1" t="s">
        <v>1042</v>
      </c>
      <c r="J1249" s="1">
        <f t="shared" si="38"/>
        <v>0</v>
      </c>
      <c r="K1249" s="12" t="str">
        <f t="shared" si="39"/>
        <v/>
      </c>
    </row>
    <row r="1250" spans="1:11" x14ac:dyDescent="0.3">
      <c r="A1250" s="2">
        <v>2783</v>
      </c>
      <c r="B1250" s="1">
        <v>426</v>
      </c>
      <c r="C1250" s="10">
        <v>45506</v>
      </c>
      <c r="D1250" s="10">
        <v>45514</v>
      </c>
      <c r="E1250" s="1">
        <v>8</v>
      </c>
      <c r="F1250" s="1" t="s">
        <v>1027</v>
      </c>
      <c r="G1250" s="1" t="s">
        <v>1040</v>
      </c>
      <c r="H1250" s="1">
        <v>40</v>
      </c>
      <c r="I1250" s="1" t="s">
        <v>1041</v>
      </c>
      <c r="J1250" s="1">
        <f t="shared" si="38"/>
        <v>0</v>
      </c>
      <c r="K1250" s="12" t="str">
        <f t="shared" si="39"/>
        <v/>
      </c>
    </row>
    <row r="1251" spans="1:11" x14ac:dyDescent="0.3">
      <c r="A1251" s="2">
        <v>1063</v>
      </c>
      <c r="B1251" s="1">
        <v>428</v>
      </c>
      <c r="C1251" s="10">
        <v>45073</v>
      </c>
      <c r="D1251" s="10">
        <v>45079</v>
      </c>
      <c r="E1251" s="1">
        <v>6</v>
      </c>
      <c r="F1251" s="1" t="s">
        <v>1033</v>
      </c>
      <c r="G1251" s="1" t="s">
        <v>1038</v>
      </c>
      <c r="H1251" s="1">
        <v>67</v>
      </c>
      <c r="I1251" s="1" t="s">
        <v>1042</v>
      </c>
      <c r="J1251" s="1">
        <f t="shared" si="38"/>
        <v>0</v>
      </c>
      <c r="K1251" s="12" t="str">
        <f t="shared" si="39"/>
        <v/>
      </c>
    </row>
    <row r="1252" spans="1:11" x14ac:dyDescent="0.3">
      <c r="A1252" s="2">
        <v>1381</v>
      </c>
      <c r="B1252" s="1">
        <v>428</v>
      </c>
      <c r="C1252" s="10">
        <v>45118</v>
      </c>
      <c r="D1252" s="10">
        <v>45125</v>
      </c>
      <c r="E1252" s="1">
        <v>7</v>
      </c>
      <c r="F1252" s="1" t="s">
        <v>1033</v>
      </c>
      <c r="G1252" s="1" t="s">
        <v>1038</v>
      </c>
      <c r="H1252" s="1">
        <v>63</v>
      </c>
      <c r="I1252" s="1" t="s">
        <v>1044</v>
      </c>
      <c r="J1252" s="1">
        <f t="shared" si="38"/>
        <v>0</v>
      </c>
      <c r="K1252" s="12" t="str">
        <f t="shared" si="39"/>
        <v/>
      </c>
    </row>
    <row r="1253" spans="1:11" x14ac:dyDescent="0.3">
      <c r="A1253" s="2">
        <v>2486</v>
      </c>
      <c r="B1253" s="1">
        <v>428</v>
      </c>
      <c r="C1253" s="10">
        <v>45364</v>
      </c>
      <c r="D1253" s="10">
        <v>45371</v>
      </c>
      <c r="E1253" s="1">
        <v>7</v>
      </c>
      <c r="F1253" s="1" t="s">
        <v>1022</v>
      </c>
      <c r="G1253" s="1" t="s">
        <v>1035</v>
      </c>
      <c r="H1253" s="1">
        <v>47</v>
      </c>
      <c r="I1253" s="1" t="s">
        <v>1043</v>
      </c>
      <c r="J1253" s="1">
        <f t="shared" si="38"/>
        <v>1</v>
      </c>
      <c r="K1253" s="12">
        <f t="shared" si="39"/>
        <v>45397</v>
      </c>
    </row>
    <row r="1254" spans="1:11" x14ac:dyDescent="0.3">
      <c r="A1254" s="2">
        <v>276</v>
      </c>
      <c r="B1254" s="1">
        <v>428</v>
      </c>
      <c r="C1254" s="10">
        <v>45397</v>
      </c>
      <c r="D1254" s="10">
        <v>45409</v>
      </c>
      <c r="E1254" s="1">
        <v>12</v>
      </c>
      <c r="F1254" s="1" t="s">
        <v>1031</v>
      </c>
      <c r="G1254" s="1" t="s">
        <v>1036</v>
      </c>
      <c r="H1254" s="1">
        <v>133</v>
      </c>
      <c r="I1254" s="1" t="s">
        <v>1042</v>
      </c>
      <c r="J1254" s="1">
        <f t="shared" si="38"/>
        <v>0</v>
      </c>
      <c r="K1254" s="12" t="str">
        <f t="shared" si="39"/>
        <v/>
      </c>
    </row>
    <row r="1255" spans="1:11" x14ac:dyDescent="0.3">
      <c r="A1255" s="2">
        <v>1365</v>
      </c>
      <c r="B1255" s="1">
        <v>430</v>
      </c>
      <c r="C1255" s="10">
        <v>44639</v>
      </c>
      <c r="D1255" s="10">
        <v>44641</v>
      </c>
      <c r="E1255" s="1">
        <v>2</v>
      </c>
      <c r="F1255" s="1" t="s">
        <v>1032</v>
      </c>
      <c r="G1255" s="1" t="s">
        <v>1039</v>
      </c>
      <c r="H1255" s="1">
        <v>59</v>
      </c>
      <c r="I1255" s="1" t="s">
        <v>1041</v>
      </c>
      <c r="J1255" s="1">
        <f t="shared" si="38"/>
        <v>0</v>
      </c>
      <c r="K1255" s="12" t="str">
        <f t="shared" si="39"/>
        <v/>
      </c>
    </row>
    <row r="1256" spans="1:11" x14ac:dyDescent="0.3">
      <c r="A1256" s="2">
        <v>980</v>
      </c>
      <c r="B1256" s="1">
        <v>431</v>
      </c>
      <c r="C1256" s="10">
        <v>45187</v>
      </c>
      <c r="D1256" s="10">
        <v>45191</v>
      </c>
      <c r="E1256" s="1">
        <v>4</v>
      </c>
      <c r="F1256" s="1" t="s">
        <v>1022</v>
      </c>
      <c r="G1256" s="1" t="s">
        <v>1035</v>
      </c>
      <c r="H1256" s="1">
        <v>124</v>
      </c>
      <c r="I1256" s="1" t="s">
        <v>1043</v>
      </c>
      <c r="J1256" s="1">
        <f t="shared" si="38"/>
        <v>0</v>
      </c>
      <c r="K1256" s="12" t="str">
        <f t="shared" si="39"/>
        <v/>
      </c>
    </row>
    <row r="1257" spans="1:11" x14ac:dyDescent="0.3">
      <c r="A1257" s="2">
        <v>1537</v>
      </c>
      <c r="B1257" s="1">
        <v>431</v>
      </c>
      <c r="C1257" s="10">
        <v>45345</v>
      </c>
      <c r="D1257" s="10">
        <v>45351</v>
      </c>
      <c r="E1257" s="1">
        <v>6</v>
      </c>
      <c r="F1257" s="1" t="s">
        <v>1034</v>
      </c>
      <c r="G1257" s="1" t="s">
        <v>1035</v>
      </c>
      <c r="H1257" s="1">
        <v>43</v>
      </c>
      <c r="I1257" s="1" t="s">
        <v>1042</v>
      </c>
      <c r="J1257" s="1">
        <f t="shared" si="38"/>
        <v>0</v>
      </c>
      <c r="K1257" s="12" t="str">
        <f t="shared" si="39"/>
        <v/>
      </c>
    </row>
    <row r="1258" spans="1:11" x14ac:dyDescent="0.3">
      <c r="A1258" s="2">
        <v>1866</v>
      </c>
      <c r="B1258" s="1">
        <v>432</v>
      </c>
      <c r="C1258" s="10">
        <v>44600</v>
      </c>
      <c r="D1258" s="10">
        <v>44610</v>
      </c>
      <c r="E1258" s="1">
        <v>10</v>
      </c>
      <c r="F1258" s="1" t="s">
        <v>1034</v>
      </c>
      <c r="G1258" s="1" t="s">
        <v>1035</v>
      </c>
      <c r="H1258" s="1">
        <v>80</v>
      </c>
      <c r="I1258" s="1" t="s">
        <v>1041</v>
      </c>
      <c r="J1258" s="1">
        <f t="shared" si="38"/>
        <v>0</v>
      </c>
      <c r="K1258" s="12" t="str">
        <f t="shared" si="39"/>
        <v/>
      </c>
    </row>
    <row r="1259" spans="1:11" x14ac:dyDescent="0.3">
      <c r="A1259" s="2">
        <v>1439</v>
      </c>
      <c r="B1259" s="1">
        <v>432</v>
      </c>
      <c r="C1259" s="10">
        <v>44656</v>
      </c>
      <c r="D1259" s="10">
        <v>44657</v>
      </c>
      <c r="E1259" s="1">
        <v>1</v>
      </c>
      <c r="F1259" s="1" t="s">
        <v>1034</v>
      </c>
      <c r="G1259" s="1" t="s">
        <v>1035</v>
      </c>
      <c r="H1259" s="1">
        <v>149</v>
      </c>
      <c r="I1259" s="1" t="s">
        <v>1043</v>
      </c>
      <c r="J1259" s="1">
        <f t="shared" si="38"/>
        <v>1</v>
      </c>
      <c r="K1259" s="12">
        <f t="shared" si="39"/>
        <v>44679</v>
      </c>
    </row>
    <row r="1260" spans="1:11" x14ac:dyDescent="0.3">
      <c r="A1260" s="2">
        <v>359</v>
      </c>
      <c r="B1260" s="1">
        <v>432</v>
      </c>
      <c r="C1260" s="10">
        <v>44679</v>
      </c>
      <c r="D1260" s="10">
        <v>44683</v>
      </c>
      <c r="E1260" s="1">
        <v>4</v>
      </c>
      <c r="F1260" s="1" t="s">
        <v>1030</v>
      </c>
      <c r="G1260" s="1" t="s">
        <v>1038</v>
      </c>
      <c r="H1260" s="1">
        <v>146</v>
      </c>
      <c r="I1260" s="1" t="s">
        <v>1041</v>
      </c>
      <c r="J1260" s="1">
        <f t="shared" si="38"/>
        <v>0</v>
      </c>
      <c r="K1260" s="12" t="str">
        <f t="shared" si="39"/>
        <v/>
      </c>
    </row>
    <row r="1261" spans="1:11" x14ac:dyDescent="0.3">
      <c r="A1261" s="2">
        <v>2478</v>
      </c>
      <c r="B1261" s="1">
        <v>432</v>
      </c>
      <c r="C1261" s="10">
        <v>44970</v>
      </c>
      <c r="D1261" s="10">
        <v>44973</v>
      </c>
      <c r="E1261" s="1">
        <v>3</v>
      </c>
      <c r="F1261" s="1" t="s">
        <v>1032</v>
      </c>
      <c r="G1261" s="1" t="s">
        <v>1039</v>
      </c>
      <c r="H1261" s="1">
        <v>191</v>
      </c>
      <c r="I1261" s="1" t="s">
        <v>1044</v>
      </c>
      <c r="J1261" s="1">
        <f t="shared" si="38"/>
        <v>0</v>
      </c>
      <c r="K1261" s="12" t="str">
        <f t="shared" si="39"/>
        <v/>
      </c>
    </row>
    <row r="1262" spans="1:11" x14ac:dyDescent="0.3">
      <c r="A1262" s="2">
        <v>1515</v>
      </c>
      <c r="B1262" s="1">
        <v>432</v>
      </c>
      <c r="C1262" s="10">
        <v>45037</v>
      </c>
      <c r="D1262" s="10">
        <v>45041</v>
      </c>
      <c r="E1262" s="1">
        <v>4</v>
      </c>
      <c r="F1262" s="1" t="s">
        <v>1031</v>
      </c>
      <c r="G1262" s="1" t="s">
        <v>1036</v>
      </c>
      <c r="H1262" s="1">
        <v>143</v>
      </c>
      <c r="I1262" s="1" t="s">
        <v>1041</v>
      </c>
      <c r="J1262" s="1">
        <f t="shared" si="38"/>
        <v>0</v>
      </c>
      <c r="K1262" s="12" t="str">
        <f t="shared" si="39"/>
        <v/>
      </c>
    </row>
    <row r="1263" spans="1:11" x14ac:dyDescent="0.3">
      <c r="A1263" s="2">
        <v>2263</v>
      </c>
      <c r="B1263" s="1">
        <v>433</v>
      </c>
      <c r="C1263" s="10">
        <v>44924</v>
      </c>
      <c r="D1263" s="10">
        <v>44930</v>
      </c>
      <c r="E1263" s="1">
        <v>6</v>
      </c>
      <c r="F1263" s="1" t="s">
        <v>1027</v>
      </c>
      <c r="G1263" s="1" t="s">
        <v>1040</v>
      </c>
      <c r="H1263" s="1">
        <v>10</v>
      </c>
      <c r="I1263" s="1" t="s">
        <v>1041</v>
      </c>
      <c r="J1263" s="1">
        <f t="shared" si="38"/>
        <v>0</v>
      </c>
      <c r="K1263" s="12" t="str">
        <f t="shared" si="39"/>
        <v/>
      </c>
    </row>
    <row r="1264" spans="1:11" x14ac:dyDescent="0.3">
      <c r="A1264" s="2">
        <v>772</v>
      </c>
      <c r="B1264" s="1">
        <v>434</v>
      </c>
      <c r="C1264" s="10">
        <v>45021</v>
      </c>
      <c r="D1264" s="10">
        <v>45025</v>
      </c>
      <c r="E1264" s="1">
        <v>4</v>
      </c>
      <c r="F1264" s="1" t="s">
        <v>1025</v>
      </c>
      <c r="G1264" s="1" t="s">
        <v>1038</v>
      </c>
      <c r="H1264" s="1">
        <v>90</v>
      </c>
      <c r="I1264" s="1" t="s">
        <v>1041</v>
      </c>
      <c r="J1264" s="1">
        <f t="shared" si="38"/>
        <v>0</v>
      </c>
      <c r="K1264" s="12" t="str">
        <f t="shared" si="39"/>
        <v/>
      </c>
    </row>
    <row r="1265" spans="1:11" x14ac:dyDescent="0.3">
      <c r="A1265" s="2">
        <v>458</v>
      </c>
      <c r="B1265" s="1">
        <v>434</v>
      </c>
      <c r="C1265" s="10">
        <v>45093</v>
      </c>
      <c r="D1265" s="10">
        <v>45099</v>
      </c>
      <c r="E1265" s="1">
        <v>6</v>
      </c>
      <c r="F1265" s="1" t="s">
        <v>1031</v>
      </c>
      <c r="G1265" s="1" t="s">
        <v>1036</v>
      </c>
      <c r="H1265" s="1">
        <v>179</v>
      </c>
      <c r="I1265" s="1" t="s">
        <v>1044</v>
      </c>
      <c r="J1265" s="1">
        <f t="shared" si="38"/>
        <v>1</v>
      </c>
      <c r="K1265" s="12">
        <f t="shared" si="39"/>
        <v>45120</v>
      </c>
    </row>
    <row r="1266" spans="1:11" x14ac:dyDescent="0.3">
      <c r="A1266" s="2">
        <v>1350</v>
      </c>
      <c r="B1266" s="1">
        <v>434</v>
      </c>
      <c r="C1266" s="10">
        <v>45120</v>
      </c>
      <c r="D1266" s="10">
        <v>45127</v>
      </c>
      <c r="E1266" s="1">
        <v>7</v>
      </c>
      <c r="F1266" s="1" t="s">
        <v>1027</v>
      </c>
      <c r="G1266" s="1" t="s">
        <v>1040</v>
      </c>
      <c r="H1266" s="1">
        <v>175</v>
      </c>
      <c r="I1266" s="1" t="s">
        <v>1044</v>
      </c>
      <c r="J1266" s="1">
        <f t="shared" si="38"/>
        <v>0</v>
      </c>
      <c r="K1266" s="12" t="str">
        <f t="shared" si="39"/>
        <v/>
      </c>
    </row>
    <row r="1267" spans="1:11" x14ac:dyDescent="0.3">
      <c r="A1267" s="2">
        <v>1498</v>
      </c>
      <c r="B1267" s="1">
        <v>434</v>
      </c>
      <c r="C1267" s="10">
        <v>45254</v>
      </c>
      <c r="D1267" s="10">
        <v>45256</v>
      </c>
      <c r="E1267" s="1">
        <v>2</v>
      </c>
      <c r="F1267" s="1" t="s">
        <v>1032</v>
      </c>
      <c r="G1267" s="1" t="s">
        <v>1039</v>
      </c>
      <c r="H1267" s="1">
        <v>49</v>
      </c>
      <c r="I1267" s="1" t="s">
        <v>1043</v>
      </c>
      <c r="J1267" s="1">
        <f t="shared" si="38"/>
        <v>0</v>
      </c>
      <c r="K1267" s="12" t="str">
        <f t="shared" si="39"/>
        <v/>
      </c>
    </row>
    <row r="1268" spans="1:11" x14ac:dyDescent="0.3">
      <c r="A1268" s="2">
        <v>2800</v>
      </c>
      <c r="B1268" s="1">
        <v>434</v>
      </c>
      <c r="C1268" s="10">
        <v>45325</v>
      </c>
      <c r="D1268" s="10">
        <v>45330</v>
      </c>
      <c r="E1268" s="1">
        <v>5</v>
      </c>
      <c r="F1268" s="1" t="s">
        <v>1024</v>
      </c>
      <c r="G1268" s="1" t="s">
        <v>1037</v>
      </c>
      <c r="H1268" s="1">
        <v>120</v>
      </c>
      <c r="I1268" s="1" t="s">
        <v>1044</v>
      </c>
      <c r="J1268" s="1">
        <f t="shared" si="38"/>
        <v>0</v>
      </c>
      <c r="K1268" s="12" t="str">
        <f t="shared" si="39"/>
        <v/>
      </c>
    </row>
    <row r="1269" spans="1:11" x14ac:dyDescent="0.3">
      <c r="A1269" s="2">
        <v>2732</v>
      </c>
      <c r="B1269" s="1">
        <v>434</v>
      </c>
      <c r="C1269" s="10">
        <v>45546</v>
      </c>
      <c r="D1269" s="10">
        <v>45557</v>
      </c>
      <c r="E1269" s="1">
        <v>11</v>
      </c>
      <c r="F1269" s="1" t="s">
        <v>1023</v>
      </c>
      <c r="G1269" s="1" t="s">
        <v>1036</v>
      </c>
      <c r="H1269" s="1">
        <v>162</v>
      </c>
      <c r="I1269" s="1" t="s">
        <v>1042</v>
      </c>
      <c r="J1269" s="1">
        <f t="shared" si="38"/>
        <v>0</v>
      </c>
      <c r="K1269" s="12" t="str">
        <f t="shared" si="39"/>
        <v/>
      </c>
    </row>
    <row r="1270" spans="1:11" x14ac:dyDescent="0.3">
      <c r="A1270" s="2">
        <v>2667</v>
      </c>
      <c r="B1270" s="1">
        <v>434</v>
      </c>
      <c r="C1270" s="10">
        <v>45609</v>
      </c>
      <c r="D1270" s="10">
        <v>45622</v>
      </c>
      <c r="E1270" s="1">
        <v>13</v>
      </c>
      <c r="F1270" s="1" t="s">
        <v>1027</v>
      </c>
      <c r="G1270" s="1" t="s">
        <v>1040</v>
      </c>
      <c r="H1270" s="1">
        <v>49</v>
      </c>
      <c r="I1270" s="1" t="s">
        <v>1041</v>
      </c>
      <c r="J1270" s="1">
        <f t="shared" si="38"/>
        <v>0</v>
      </c>
      <c r="K1270" s="12" t="str">
        <f t="shared" si="39"/>
        <v/>
      </c>
    </row>
    <row r="1271" spans="1:11" x14ac:dyDescent="0.3">
      <c r="A1271" s="2">
        <v>1264</v>
      </c>
      <c r="B1271" s="1">
        <v>435</v>
      </c>
      <c r="C1271" s="10">
        <v>44733</v>
      </c>
      <c r="D1271" s="10">
        <v>44738</v>
      </c>
      <c r="E1271" s="1">
        <v>5</v>
      </c>
      <c r="F1271" s="1" t="s">
        <v>1027</v>
      </c>
      <c r="G1271" s="1" t="s">
        <v>1040</v>
      </c>
      <c r="H1271" s="1">
        <v>71</v>
      </c>
      <c r="I1271" s="1" t="s">
        <v>1042</v>
      </c>
      <c r="J1271" s="1">
        <f t="shared" si="38"/>
        <v>0</v>
      </c>
      <c r="K1271" s="12" t="str">
        <f t="shared" si="39"/>
        <v/>
      </c>
    </row>
    <row r="1272" spans="1:11" x14ac:dyDescent="0.3">
      <c r="A1272" s="2">
        <v>2188</v>
      </c>
      <c r="B1272" s="1">
        <v>438</v>
      </c>
      <c r="C1272" s="10">
        <v>45181</v>
      </c>
      <c r="D1272" s="10">
        <v>45184</v>
      </c>
      <c r="E1272" s="1">
        <v>3</v>
      </c>
      <c r="F1272" s="1" t="s">
        <v>1026</v>
      </c>
      <c r="G1272" s="1" t="s">
        <v>1039</v>
      </c>
      <c r="H1272" s="1">
        <v>21</v>
      </c>
      <c r="I1272" s="1" t="s">
        <v>1044</v>
      </c>
      <c r="J1272" s="1">
        <f t="shared" si="38"/>
        <v>0</v>
      </c>
      <c r="K1272" s="12" t="str">
        <f t="shared" si="39"/>
        <v/>
      </c>
    </row>
    <row r="1273" spans="1:11" x14ac:dyDescent="0.3">
      <c r="A1273" s="2">
        <v>575</v>
      </c>
      <c r="B1273" s="1">
        <v>438</v>
      </c>
      <c r="C1273" s="10">
        <v>45537</v>
      </c>
      <c r="D1273" s="10">
        <v>45544</v>
      </c>
      <c r="E1273" s="1">
        <v>7</v>
      </c>
      <c r="F1273" s="1" t="s">
        <v>1025</v>
      </c>
      <c r="G1273" s="1" t="s">
        <v>1038</v>
      </c>
      <c r="H1273" s="1">
        <v>95</v>
      </c>
      <c r="I1273" s="1" t="s">
        <v>1042</v>
      </c>
      <c r="J1273" s="1">
        <f t="shared" si="38"/>
        <v>1</v>
      </c>
      <c r="K1273" s="12">
        <f t="shared" si="39"/>
        <v>45546</v>
      </c>
    </row>
    <row r="1274" spans="1:11" x14ac:dyDescent="0.3">
      <c r="A1274" s="2">
        <v>931</v>
      </c>
      <c r="B1274" s="1">
        <v>438</v>
      </c>
      <c r="C1274" s="10">
        <v>45546</v>
      </c>
      <c r="D1274" s="10">
        <v>45551</v>
      </c>
      <c r="E1274" s="1">
        <v>5</v>
      </c>
      <c r="F1274" s="1" t="s">
        <v>1033</v>
      </c>
      <c r="G1274" s="1" t="s">
        <v>1038</v>
      </c>
      <c r="H1274" s="1">
        <v>9</v>
      </c>
      <c r="I1274" s="1" t="s">
        <v>1042</v>
      </c>
      <c r="J1274" s="1">
        <f t="shared" si="38"/>
        <v>0</v>
      </c>
      <c r="K1274" s="12" t="str">
        <f t="shared" si="39"/>
        <v/>
      </c>
    </row>
    <row r="1275" spans="1:11" x14ac:dyDescent="0.3">
      <c r="A1275" s="2">
        <v>1109</v>
      </c>
      <c r="B1275" s="1">
        <v>439</v>
      </c>
      <c r="C1275" s="10">
        <v>45091</v>
      </c>
      <c r="D1275" s="10">
        <v>45096</v>
      </c>
      <c r="E1275" s="1">
        <v>5</v>
      </c>
      <c r="F1275" s="1" t="s">
        <v>1034</v>
      </c>
      <c r="G1275" s="1" t="s">
        <v>1035</v>
      </c>
      <c r="H1275" s="1">
        <v>178</v>
      </c>
      <c r="I1275" s="1" t="s">
        <v>1041</v>
      </c>
      <c r="J1275" s="1">
        <f t="shared" si="38"/>
        <v>0</v>
      </c>
      <c r="K1275" s="12" t="str">
        <f t="shared" si="39"/>
        <v/>
      </c>
    </row>
    <row r="1276" spans="1:11" x14ac:dyDescent="0.3">
      <c r="A1276" s="2">
        <v>1578</v>
      </c>
      <c r="B1276" s="1">
        <v>439</v>
      </c>
      <c r="C1276" s="10">
        <v>45180</v>
      </c>
      <c r="D1276" s="10">
        <v>45185</v>
      </c>
      <c r="E1276" s="1">
        <v>5</v>
      </c>
      <c r="F1276" s="1" t="s">
        <v>1024</v>
      </c>
      <c r="G1276" s="1" t="s">
        <v>1037</v>
      </c>
      <c r="H1276" s="1">
        <v>86</v>
      </c>
      <c r="I1276" s="1" t="s">
        <v>1041</v>
      </c>
      <c r="J1276" s="1">
        <f t="shared" si="38"/>
        <v>0</v>
      </c>
      <c r="K1276" s="12" t="str">
        <f t="shared" si="39"/>
        <v/>
      </c>
    </row>
    <row r="1277" spans="1:11" x14ac:dyDescent="0.3">
      <c r="A1277" s="2">
        <v>1225</v>
      </c>
      <c r="B1277" s="1">
        <v>439</v>
      </c>
      <c r="C1277" s="10">
        <v>45217</v>
      </c>
      <c r="D1277" s="10">
        <v>45223</v>
      </c>
      <c r="E1277" s="1">
        <v>6</v>
      </c>
      <c r="F1277" s="1" t="s">
        <v>1034</v>
      </c>
      <c r="G1277" s="1" t="s">
        <v>1035</v>
      </c>
      <c r="H1277" s="1">
        <v>41</v>
      </c>
      <c r="I1277" s="1" t="s">
        <v>1044</v>
      </c>
      <c r="J1277" s="1">
        <f t="shared" si="38"/>
        <v>0</v>
      </c>
      <c r="K1277" s="12" t="str">
        <f t="shared" si="39"/>
        <v/>
      </c>
    </row>
    <row r="1278" spans="1:11" x14ac:dyDescent="0.3">
      <c r="A1278" s="2">
        <v>2259</v>
      </c>
      <c r="B1278" s="1">
        <v>439</v>
      </c>
      <c r="C1278" s="10">
        <v>45462</v>
      </c>
      <c r="D1278" s="10">
        <v>45464</v>
      </c>
      <c r="E1278" s="1">
        <v>2</v>
      </c>
      <c r="F1278" s="1" t="s">
        <v>1029</v>
      </c>
      <c r="G1278" s="1" t="s">
        <v>1037</v>
      </c>
      <c r="H1278" s="1">
        <v>39</v>
      </c>
      <c r="I1278" s="1" t="s">
        <v>1043</v>
      </c>
      <c r="J1278" s="1">
        <f t="shared" si="38"/>
        <v>0</v>
      </c>
      <c r="K1278" s="12" t="str">
        <f t="shared" si="39"/>
        <v/>
      </c>
    </row>
    <row r="1279" spans="1:11" x14ac:dyDescent="0.3">
      <c r="A1279" s="2">
        <v>325</v>
      </c>
      <c r="B1279" s="1">
        <v>439</v>
      </c>
      <c r="C1279" s="10">
        <v>45518</v>
      </c>
      <c r="D1279" s="10">
        <v>45537</v>
      </c>
      <c r="E1279" s="1">
        <v>19</v>
      </c>
      <c r="F1279" s="1" t="s">
        <v>1028</v>
      </c>
      <c r="G1279" s="1" t="s">
        <v>1040</v>
      </c>
      <c r="H1279" s="1">
        <v>174</v>
      </c>
      <c r="I1279" s="1" t="s">
        <v>1043</v>
      </c>
      <c r="J1279" s="1">
        <f t="shared" si="38"/>
        <v>1</v>
      </c>
      <c r="K1279" s="12">
        <f t="shared" si="39"/>
        <v>45523</v>
      </c>
    </row>
    <row r="1280" spans="1:11" x14ac:dyDescent="0.3">
      <c r="A1280" s="2">
        <v>197</v>
      </c>
      <c r="B1280" s="1">
        <v>439</v>
      </c>
      <c r="C1280" s="10">
        <v>45523</v>
      </c>
      <c r="D1280" s="10">
        <v>45528</v>
      </c>
      <c r="E1280" s="1">
        <v>5</v>
      </c>
      <c r="F1280" s="1" t="s">
        <v>1023</v>
      </c>
      <c r="G1280" s="1" t="s">
        <v>1036</v>
      </c>
      <c r="H1280" s="1">
        <v>23</v>
      </c>
      <c r="I1280" s="1" t="s">
        <v>1043</v>
      </c>
      <c r="J1280" s="1">
        <f t="shared" si="38"/>
        <v>0</v>
      </c>
      <c r="K1280" s="12" t="str">
        <f t="shared" si="39"/>
        <v/>
      </c>
    </row>
    <row r="1281" spans="1:11" x14ac:dyDescent="0.3">
      <c r="A1281" s="2">
        <v>911</v>
      </c>
      <c r="B1281" s="1">
        <v>440</v>
      </c>
      <c r="C1281" s="10">
        <v>44614</v>
      </c>
      <c r="D1281" s="10">
        <v>44621</v>
      </c>
      <c r="E1281" s="1">
        <v>7</v>
      </c>
      <c r="F1281" s="1" t="s">
        <v>1023</v>
      </c>
      <c r="G1281" s="1" t="s">
        <v>1036</v>
      </c>
      <c r="H1281" s="1">
        <v>107</v>
      </c>
      <c r="I1281" s="1" t="s">
        <v>1043</v>
      </c>
      <c r="J1281" s="1">
        <f t="shared" si="38"/>
        <v>0</v>
      </c>
      <c r="K1281" s="12" t="str">
        <f t="shared" si="39"/>
        <v/>
      </c>
    </row>
    <row r="1282" spans="1:11" x14ac:dyDescent="0.3">
      <c r="A1282" s="2">
        <v>459</v>
      </c>
      <c r="B1282" s="1">
        <v>440</v>
      </c>
      <c r="C1282" s="10">
        <v>44798</v>
      </c>
      <c r="D1282" s="10">
        <v>44808</v>
      </c>
      <c r="E1282" s="1">
        <v>10</v>
      </c>
      <c r="F1282" s="1" t="s">
        <v>1027</v>
      </c>
      <c r="G1282" s="1" t="s">
        <v>1040</v>
      </c>
      <c r="H1282" s="1">
        <v>86</v>
      </c>
      <c r="I1282" s="1" t="s">
        <v>1043</v>
      </c>
      <c r="J1282" s="1">
        <f t="shared" ref="J1282:J1345" si="40">IF(AND(B1283=B1282,C1283-D1282&lt;=30),1,0)</f>
        <v>0</v>
      </c>
      <c r="K1282" s="12" t="str">
        <f t="shared" ref="K1282:K1345" si="41">IF(J1282=0,"",C1283)</f>
        <v/>
      </c>
    </row>
    <row r="1283" spans="1:11" x14ac:dyDescent="0.3">
      <c r="A1283" s="2">
        <v>486</v>
      </c>
      <c r="B1283" s="1">
        <v>440</v>
      </c>
      <c r="C1283" s="10">
        <v>44887</v>
      </c>
      <c r="D1283" s="10">
        <v>44888</v>
      </c>
      <c r="E1283" s="1">
        <v>1</v>
      </c>
      <c r="F1283" s="1" t="s">
        <v>1026</v>
      </c>
      <c r="G1283" s="1" t="s">
        <v>1039</v>
      </c>
      <c r="H1283" s="1">
        <v>77</v>
      </c>
      <c r="I1283" s="1" t="s">
        <v>1042</v>
      </c>
      <c r="J1283" s="1">
        <f t="shared" si="40"/>
        <v>0</v>
      </c>
      <c r="K1283" s="12" t="str">
        <f t="shared" si="41"/>
        <v/>
      </c>
    </row>
    <row r="1284" spans="1:11" x14ac:dyDescent="0.3">
      <c r="A1284" s="2">
        <v>503</v>
      </c>
      <c r="B1284" s="1">
        <v>440</v>
      </c>
      <c r="C1284" s="10">
        <v>45039</v>
      </c>
      <c r="D1284" s="10">
        <v>45049</v>
      </c>
      <c r="E1284" s="1">
        <v>10</v>
      </c>
      <c r="F1284" s="1" t="s">
        <v>1023</v>
      </c>
      <c r="G1284" s="1" t="s">
        <v>1036</v>
      </c>
      <c r="H1284" s="1">
        <v>103</v>
      </c>
      <c r="I1284" s="1" t="s">
        <v>1042</v>
      </c>
      <c r="J1284" s="1">
        <f t="shared" si="40"/>
        <v>0</v>
      </c>
      <c r="K1284" s="12" t="str">
        <f t="shared" si="41"/>
        <v/>
      </c>
    </row>
    <row r="1285" spans="1:11" x14ac:dyDescent="0.3">
      <c r="A1285" s="2">
        <v>2475</v>
      </c>
      <c r="B1285" s="1">
        <v>440</v>
      </c>
      <c r="C1285" s="10">
        <v>45094</v>
      </c>
      <c r="D1285" s="10">
        <v>45104</v>
      </c>
      <c r="E1285" s="1">
        <v>10</v>
      </c>
      <c r="F1285" s="1" t="s">
        <v>1031</v>
      </c>
      <c r="G1285" s="1" t="s">
        <v>1036</v>
      </c>
      <c r="H1285" s="1">
        <v>63</v>
      </c>
      <c r="I1285" s="1" t="s">
        <v>1044</v>
      </c>
      <c r="J1285" s="1">
        <f t="shared" si="40"/>
        <v>0</v>
      </c>
      <c r="K1285" s="12" t="str">
        <f t="shared" si="41"/>
        <v/>
      </c>
    </row>
    <row r="1286" spans="1:11" x14ac:dyDescent="0.3">
      <c r="A1286" s="2">
        <v>2916</v>
      </c>
      <c r="B1286" s="1">
        <v>440</v>
      </c>
      <c r="C1286" s="10">
        <v>45276</v>
      </c>
      <c r="D1286" s="10">
        <v>45284</v>
      </c>
      <c r="E1286" s="1">
        <v>8</v>
      </c>
      <c r="F1286" s="1" t="s">
        <v>1022</v>
      </c>
      <c r="G1286" s="1" t="s">
        <v>1035</v>
      </c>
      <c r="H1286" s="1">
        <v>29</v>
      </c>
      <c r="I1286" s="1" t="s">
        <v>1041</v>
      </c>
      <c r="J1286" s="1">
        <f t="shared" si="40"/>
        <v>0</v>
      </c>
      <c r="K1286" s="12" t="str">
        <f t="shared" si="41"/>
        <v/>
      </c>
    </row>
    <row r="1287" spans="1:11" x14ac:dyDescent="0.3">
      <c r="A1287" s="2">
        <v>2502</v>
      </c>
      <c r="B1287" s="1">
        <v>440</v>
      </c>
      <c r="C1287" s="10">
        <v>45451</v>
      </c>
      <c r="D1287" s="10">
        <v>45462</v>
      </c>
      <c r="E1287" s="1">
        <v>11</v>
      </c>
      <c r="F1287" s="1" t="s">
        <v>1028</v>
      </c>
      <c r="G1287" s="1" t="s">
        <v>1040</v>
      </c>
      <c r="H1287" s="1">
        <v>187</v>
      </c>
      <c r="I1287" s="1" t="s">
        <v>1043</v>
      </c>
      <c r="J1287" s="1">
        <f t="shared" si="40"/>
        <v>0</v>
      </c>
      <c r="K1287" s="12" t="str">
        <f t="shared" si="41"/>
        <v/>
      </c>
    </row>
    <row r="1288" spans="1:11" x14ac:dyDescent="0.3">
      <c r="A1288" s="2">
        <v>592</v>
      </c>
      <c r="B1288" s="1">
        <v>440</v>
      </c>
      <c r="C1288" s="10">
        <v>45581</v>
      </c>
      <c r="D1288" s="10">
        <v>45584</v>
      </c>
      <c r="E1288" s="1">
        <v>3</v>
      </c>
      <c r="F1288" s="1" t="s">
        <v>1034</v>
      </c>
      <c r="G1288" s="1" t="s">
        <v>1035</v>
      </c>
      <c r="H1288" s="1">
        <v>183</v>
      </c>
      <c r="I1288" s="1" t="s">
        <v>1041</v>
      </c>
      <c r="J1288" s="1">
        <f t="shared" si="40"/>
        <v>0</v>
      </c>
      <c r="K1288" s="12" t="str">
        <f t="shared" si="41"/>
        <v/>
      </c>
    </row>
    <row r="1289" spans="1:11" x14ac:dyDescent="0.3">
      <c r="A1289" s="2">
        <v>2091</v>
      </c>
      <c r="B1289" s="1">
        <v>441</v>
      </c>
      <c r="C1289" s="10">
        <v>44800</v>
      </c>
      <c r="D1289" s="10">
        <v>44804</v>
      </c>
      <c r="E1289" s="1">
        <v>4</v>
      </c>
      <c r="F1289" s="1" t="s">
        <v>1029</v>
      </c>
      <c r="G1289" s="1" t="s">
        <v>1037</v>
      </c>
      <c r="H1289" s="1">
        <v>137</v>
      </c>
      <c r="I1289" s="1" t="s">
        <v>1043</v>
      </c>
      <c r="J1289" s="1">
        <f t="shared" si="40"/>
        <v>0</v>
      </c>
      <c r="K1289" s="12" t="str">
        <f t="shared" si="41"/>
        <v/>
      </c>
    </row>
    <row r="1290" spans="1:11" x14ac:dyDescent="0.3">
      <c r="A1290" s="2">
        <v>1032</v>
      </c>
      <c r="B1290" s="1">
        <v>441</v>
      </c>
      <c r="C1290" s="10">
        <v>44873</v>
      </c>
      <c r="D1290" s="10">
        <v>44878</v>
      </c>
      <c r="E1290" s="1">
        <v>5</v>
      </c>
      <c r="F1290" s="1" t="s">
        <v>1024</v>
      </c>
      <c r="G1290" s="1" t="s">
        <v>1037</v>
      </c>
      <c r="H1290" s="1">
        <v>105</v>
      </c>
      <c r="I1290" s="1" t="s">
        <v>1042</v>
      </c>
      <c r="J1290" s="1">
        <f t="shared" si="40"/>
        <v>0</v>
      </c>
      <c r="K1290" s="12" t="str">
        <f t="shared" si="41"/>
        <v/>
      </c>
    </row>
    <row r="1291" spans="1:11" x14ac:dyDescent="0.3">
      <c r="A1291" s="2">
        <v>562</v>
      </c>
      <c r="B1291" s="1">
        <v>441</v>
      </c>
      <c r="C1291" s="10">
        <v>44993</v>
      </c>
      <c r="D1291" s="10">
        <v>44994</v>
      </c>
      <c r="E1291" s="1">
        <v>1</v>
      </c>
      <c r="F1291" s="1" t="s">
        <v>1032</v>
      </c>
      <c r="G1291" s="1" t="s">
        <v>1039</v>
      </c>
      <c r="H1291" s="1">
        <v>92</v>
      </c>
      <c r="I1291" s="1" t="s">
        <v>1044</v>
      </c>
      <c r="J1291" s="1">
        <f t="shared" si="40"/>
        <v>0</v>
      </c>
      <c r="K1291" s="12" t="str">
        <f t="shared" si="41"/>
        <v/>
      </c>
    </row>
    <row r="1292" spans="1:11" x14ac:dyDescent="0.3">
      <c r="A1292" s="2">
        <v>3000</v>
      </c>
      <c r="B1292" s="1">
        <v>441</v>
      </c>
      <c r="C1292" s="10">
        <v>45085</v>
      </c>
      <c r="D1292" s="10">
        <v>45090</v>
      </c>
      <c r="E1292" s="1">
        <v>5</v>
      </c>
      <c r="F1292" s="1" t="s">
        <v>1024</v>
      </c>
      <c r="G1292" s="1" t="s">
        <v>1037</v>
      </c>
      <c r="H1292" s="1">
        <v>44</v>
      </c>
      <c r="I1292" s="1" t="s">
        <v>1043</v>
      </c>
      <c r="J1292" s="1">
        <f t="shared" si="40"/>
        <v>0</v>
      </c>
      <c r="K1292" s="12" t="str">
        <f t="shared" si="41"/>
        <v/>
      </c>
    </row>
    <row r="1293" spans="1:11" x14ac:dyDescent="0.3">
      <c r="A1293" s="2">
        <v>2990</v>
      </c>
      <c r="B1293" s="1">
        <v>441</v>
      </c>
      <c r="C1293" s="10">
        <v>45169</v>
      </c>
      <c r="D1293" s="10">
        <v>45175</v>
      </c>
      <c r="E1293" s="1">
        <v>6</v>
      </c>
      <c r="F1293" s="1" t="s">
        <v>1027</v>
      </c>
      <c r="G1293" s="1" t="s">
        <v>1040</v>
      </c>
      <c r="H1293" s="1">
        <v>27</v>
      </c>
      <c r="I1293" s="1" t="s">
        <v>1044</v>
      </c>
      <c r="J1293" s="1">
        <f t="shared" si="40"/>
        <v>0</v>
      </c>
      <c r="K1293" s="12" t="str">
        <f t="shared" si="41"/>
        <v/>
      </c>
    </row>
    <row r="1294" spans="1:11" x14ac:dyDescent="0.3">
      <c r="A1294" s="2">
        <v>1373</v>
      </c>
      <c r="B1294" s="1">
        <v>441</v>
      </c>
      <c r="C1294" s="10">
        <v>45388</v>
      </c>
      <c r="D1294" s="10">
        <v>45395</v>
      </c>
      <c r="E1294" s="1">
        <v>7</v>
      </c>
      <c r="F1294" s="1" t="s">
        <v>1023</v>
      </c>
      <c r="G1294" s="1" t="s">
        <v>1036</v>
      </c>
      <c r="H1294" s="1">
        <v>40</v>
      </c>
      <c r="I1294" s="1" t="s">
        <v>1041</v>
      </c>
      <c r="J1294" s="1">
        <f t="shared" si="40"/>
        <v>0</v>
      </c>
      <c r="K1294" s="12" t="str">
        <f t="shared" si="41"/>
        <v/>
      </c>
    </row>
    <row r="1295" spans="1:11" x14ac:dyDescent="0.3">
      <c r="A1295" s="2">
        <v>2930</v>
      </c>
      <c r="B1295" s="1">
        <v>441</v>
      </c>
      <c r="C1295" s="10">
        <v>45492</v>
      </c>
      <c r="D1295" s="10">
        <v>45498</v>
      </c>
      <c r="E1295" s="1">
        <v>6</v>
      </c>
      <c r="F1295" s="1" t="s">
        <v>1033</v>
      </c>
      <c r="G1295" s="1" t="s">
        <v>1038</v>
      </c>
      <c r="H1295" s="1">
        <v>92</v>
      </c>
      <c r="I1295" s="1" t="s">
        <v>1041</v>
      </c>
      <c r="J1295" s="1">
        <f t="shared" si="40"/>
        <v>0</v>
      </c>
      <c r="K1295" s="12" t="str">
        <f t="shared" si="41"/>
        <v/>
      </c>
    </row>
    <row r="1296" spans="1:11" x14ac:dyDescent="0.3">
      <c r="A1296" s="2">
        <v>764</v>
      </c>
      <c r="B1296" s="1">
        <v>441</v>
      </c>
      <c r="C1296" s="10">
        <v>45552</v>
      </c>
      <c r="D1296" s="10">
        <v>45558</v>
      </c>
      <c r="E1296" s="1">
        <v>6</v>
      </c>
      <c r="F1296" s="1" t="s">
        <v>1025</v>
      </c>
      <c r="G1296" s="1" t="s">
        <v>1038</v>
      </c>
      <c r="H1296" s="1">
        <v>71</v>
      </c>
      <c r="I1296" s="1" t="s">
        <v>1044</v>
      </c>
      <c r="J1296" s="1">
        <f t="shared" si="40"/>
        <v>0</v>
      </c>
      <c r="K1296" s="12" t="str">
        <f t="shared" si="41"/>
        <v/>
      </c>
    </row>
    <row r="1297" spans="1:11" x14ac:dyDescent="0.3">
      <c r="A1297" s="2">
        <v>115</v>
      </c>
      <c r="B1297" s="1">
        <v>441</v>
      </c>
      <c r="C1297" s="10">
        <v>45597</v>
      </c>
      <c r="D1297" s="10">
        <v>45599</v>
      </c>
      <c r="E1297" s="1">
        <v>2</v>
      </c>
      <c r="F1297" s="1" t="s">
        <v>1026</v>
      </c>
      <c r="G1297" s="1" t="s">
        <v>1039</v>
      </c>
      <c r="H1297" s="1">
        <v>71</v>
      </c>
      <c r="I1297" s="1" t="s">
        <v>1041</v>
      </c>
      <c r="J1297" s="1">
        <f t="shared" si="40"/>
        <v>0</v>
      </c>
      <c r="K1297" s="12" t="str">
        <f t="shared" si="41"/>
        <v/>
      </c>
    </row>
    <row r="1298" spans="1:11" x14ac:dyDescent="0.3">
      <c r="A1298" s="2">
        <v>2315</v>
      </c>
      <c r="B1298" s="1">
        <v>442</v>
      </c>
      <c r="C1298" s="10">
        <v>44680</v>
      </c>
      <c r="D1298" s="10">
        <v>44690</v>
      </c>
      <c r="E1298" s="1">
        <v>10</v>
      </c>
      <c r="F1298" s="1" t="s">
        <v>1022</v>
      </c>
      <c r="G1298" s="1" t="s">
        <v>1035</v>
      </c>
      <c r="H1298" s="1">
        <v>195</v>
      </c>
      <c r="I1298" s="1" t="s">
        <v>1044</v>
      </c>
      <c r="J1298" s="1">
        <f t="shared" si="40"/>
        <v>1</v>
      </c>
      <c r="K1298" s="12">
        <f t="shared" si="41"/>
        <v>44703</v>
      </c>
    </row>
    <row r="1299" spans="1:11" x14ac:dyDescent="0.3">
      <c r="A1299" s="2">
        <v>2366</v>
      </c>
      <c r="B1299" s="1">
        <v>442</v>
      </c>
      <c r="C1299" s="10">
        <v>44703</v>
      </c>
      <c r="D1299" s="10">
        <v>44708</v>
      </c>
      <c r="E1299" s="1">
        <v>5</v>
      </c>
      <c r="F1299" s="1" t="s">
        <v>1030</v>
      </c>
      <c r="G1299" s="1" t="s">
        <v>1038</v>
      </c>
      <c r="H1299" s="1">
        <v>139</v>
      </c>
      <c r="I1299" s="1" t="s">
        <v>1044</v>
      </c>
      <c r="J1299" s="1">
        <f t="shared" si="40"/>
        <v>0</v>
      </c>
      <c r="K1299" s="12" t="str">
        <f t="shared" si="41"/>
        <v/>
      </c>
    </row>
    <row r="1300" spans="1:11" x14ac:dyDescent="0.3">
      <c r="A1300" s="2">
        <v>1134</v>
      </c>
      <c r="B1300" s="1">
        <v>442</v>
      </c>
      <c r="C1300" s="10">
        <v>45543</v>
      </c>
      <c r="D1300" s="10">
        <v>45548</v>
      </c>
      <c r="E1300" s="1">
        <v>5</v>
      </c>
      <c r="F1300" s="1" t="s">
        <v>1025</v>
      </c>
      <c r="G1300" s="1" t="s">
        <v>1038</v>
      </c>
      <c r="H1300" s="1">
        <v>53</v>
      </c>
      <c r="I1300" s="1" t="s">
        <v>1044</v>
      </c>
      <c r="J1300" s="1">
        <f t="shared" si="40"/>
        <v>0</v>
      </c>
      <c r="K1300" s="12" t="str">
        <f t="shared" si="41"/>
        <v/>
      </c>
    </row>
    <row r="1301" spans="1:11" x14ac:dyDescent="0.3">
      <c r="A1301" s="2">
        <v>2787</v>
      </c>
      <c r="B1301" s="1">
        <v>443</v>
      </c>
      <c r="C1301" s="10">
        <v>44833</v>
      </c>
      <c r="D1301" s="10">
        <v>44840</v>
      </c>
      <c r="E1301" s="1">
        <v>7</v>
      </c>
      <c r="F1301" s="1" t="s">
        <v>1028</v>
      </c>
      <c r="G1301" s="1" t="s">
        <v>1040</v>
      </c>
      <c r="H1301" s="1">
        <v>84</v>
      </c>
      <c r="I1301" s="1" t="s">
        <v>1042</v>
      </c>
      <c r="J1301" s="1">
        <f t="shared" si="40"/>
        <v>0</v>
      </c>
      <c r="K1301" s="12" t="str">
        <f t="shared" si="41"/>
        <v/>
      </c>
    </row>
    <row r="1302" spans="1:11" x14ac:dyDescent="0.3">
      <c r="A1302" s="2">
        <v>222</v>
      </c>
      <c r="B1302" s="1">
        <v>444</v>
      </c>
      <c r="C1302" s="10">
        <v>44593</v>
      </c>
      <c r="D1302" s="10">
        <v>44601</v>
      </c>
      <c r="E1302" s="1">
        <v>8</v>
      </c>
      <c r="F1302" s="1" t="s">
        <v>1034</v>
      </c>
      <c r="G1302" s="1" t="s">
        <v>1035</v>
      </c>
      <c r="H1302" s="1">
        <v>89</v>
      </c>
      <c r="I1302" s="1" t="s">
        <v>1043</v>
      </c>
      <c r="J1302" s="1">
        <f t="shared" si="40"/>
        <v>0</v>
      </c>
      <c r="K1302" s="12" t="str">
        <f t="shared" si="41"/>
        <v/>
      </c>
    </row>
    <row r="1303" spans="1:11" x14ac:dyDescent="0.3">
      <c r="A1303" s="2">
        <v>2395</v>
      </c>
      <c r="B1303" s="1">
        <v>444</v>
      </c>
      <c r="C1303" s="10">
        <v>44654</v>
      </c>
      <c r="D1303" s="10">
        <v>44669</v>
      </c>
      <c r="E1303" s="1">
        <v>15</v>
      </c>
      <c r="F1303" s="1" t="s">
        <v>1028</v>
      </c>
      <c r="G1303" s="1" t="s">
        <v>1040</v>
      </c>
      <c r="H1303" s="1">
        <v>26</v>
      </c>
      <c r="I1303" s="1" t="s">
        <v>1043</v>
      </c>
      <c r="J1303" s="1">
        <f t="shared" si="40"/>
        <v>0</v>
      </c>
      <c r="K1303" s="12" t="str">
        <f t="shared" si="41"/>
        <v/>
      </c>
    </row>
    <row r="1304" spans="1:11" x14ac:dyDescent="0.3">
      <c r="A1304" s="2">
        <v>2964</v>
      </c>
      <c r="B1304" s="1">
        <v>445</v>
      </c>
      <c r="C1304" s="10">
        <v>44716</v>
      </c>
      <c r="D1304" s="10">
        <v>44720</v>
      </c>
      <c r="E1304" s="1">
        <v>4</v>
      </c>
      <c r="F1304" s="1" t="s">
        <v>1023</v>
      </c>
      <c r="G1304" s="1" t="s">
        <v>1036</v>
      </c>
      <c r="H1304" s="1">
        <v>9</v>
      </c>
      <c r="I1304" s="1" t="s">
        <v>1041</v>
      </c>
      <c r="J1304" s="1">
        <f t="shared" si="40"/>
        <v>0</v>
      </c>
      <c r="K1304" s="12" t="str">
        <f t="shared" si="41"/>
        <v/>
      </c>
    </row>
    <row r="1305" spans="1:11" x14ac:dyDescent="0.3">
      <c r="A1305" s="2">
        <v>599</v>
      </c>
      <c r="B1305" s="1">
        <v>445</v>
      </c>
      <c r="C1305" s="10">
        <v>45284</v>
      </c>
      <c r="D1305" s="10">
        <v>45291</v>
      </c>
      <c r="E1305" s="1">
        <v>7</v>
      </c>
      <c r="F1305" s="1" t="s">
        <v>1031</v>
      </c>
      <c r="G1305" s="1" t="s">
        <v>1036</v>
      </c>
      <c r="H1305" s="1">
        <v>63</v>
      </c>
      <c r="I1305" s="1" t="s">
        <v>1042</v>
      </c>
      <c r="J1305" s="1">
        <f t="shared" si="40"/>
        <v>1</v>
      </c>
      <c r="K1305" s="12">
        <f t="shared" si="41"/>
        <v>45321</v>
      </c>
    </row>
    <row r="1306" spans="1:11" x14ac:dyDescent="0.3">
      <c r="A1306" s="2">
        <v>1463</v>
      </c>
      <c r="B1306" s="1">
        <v>445</v>
      </c>
      <c r="C1306" s="10">
        <v>45321</v>
      </c>
      <c r="D1306" s="10">
        <v>45336</v>
      </c>
      <c r="E1306" s="1">
        <v>15</v>
      </c>
      <c r="F1306" s="1" t="s">
        <v>1027</v>
      </c>
      <c r="G1306" s="1" t="s">
        <v>1040</v>
      </c>
      <c r="H1306" s="1">
        <v>110</v>
      </c>
      <c r="I1306" s="1" t="s">
        <v>1044</v>
      </c>
      <c r="J1306" s="1">
        <f t="shared" si="40"/>
        <v>0</v>
      </c>
      <c r="K1306" s="12" t="str">
        <f t="shared" si="41"/>
        <v/>
      </c>
    </row>
    <row r="1307" spans="1:11" x14ac:dyDescent="0.3">
      <c r="A1307" s="2">
        <v>1962</v>
      </c>
      <c r="B1307" s="1">
        <v>445</v>
      </c>
      <c r="C1307" s="10">
        <v>45398</v>
      </c>
      <c r="D1307" s="10">
        <v>45402</v>
      </c>
      <c r="E1307" s="1">
        <v>4</v>
      </c>
      <c r="F1307" s="1" t="s">
        <v>1030</v>
      </c>
      <c r="G1307" s="1" t="s">
        <v>1038</v>
      </c>
      <c r="H1307" s="1">
        <v>52</v>
      </c>
      <c r="I1307" s="1" t="s">
        <v>1043</v>
      </c>
      <c r="J1307" s="1">
        <f t="shared" si="40"/>
        <v>0</v>
      </c>
      <c r="K1307" s="12" t="str">
        <f t="shared" si="41"/>
        <v/>
      </c>
    </row>
    <row r="1308" spans="1:11" x14ac:dyDescent="0.3">
      <c r="A1308" s="2">
        <v>1296</v>
      </c>
      <c r="B1308" s="1">
        <v>446</v>
      </c>
      <c r="C1308" s="10">
        <v>44571</v>
      </c>
      <c r="D1308" s="10">
        <v>44578</v>
      </c>
      <c r="E1308" s="1">
        <v>7</v>
      </c>
      <c r="F1308" s="1" t="s">
        <v>1034</v>
      </c>
      <c r="G1308" s="1" t="s">
        <v>1035</v>
      </c>
      <c r="H1308" s="1">
        <v>121</v>
      </c>
      <c r="I1308" s="1" t="s">
        <v>1042</v>
      </c>
      <c r="J1308" s="1">
        <f t="shared" si="40"/>
        <v>1</v>
      </c>
      <c r="K1308" s="12">
        <f t="shared" si="41"/>
        <v>44574</v>
      </c>
    </row>
    <row r="1309" spans="1:11" x14ac:dyDescent="0.3">
      <c r="A1309" s="2">
        <v>994</v>
      </c>
      <c r="B1309" s="1">
        <v>446</v>
      </c>
      <c r="C1309" s="10">
        <v>44574</v>
      </c>
      <c r="D1309" s="10">
        <v>44575</v>
      </c>
      <c r="E1309" s="1">
        <v>1</v>
      </c>
      <c r="F1309" s="1" t="s">
        <v>1026</v>
      </c>
      <c r="G1309" s="1" t="s">
        <v>1039</v>
      </c>
      <c r="H1309" s="1">
        <v>16</v>
      </c>
      <c r="I1309" s="1" t="s">
        <v>1042</v>
      </c>
      <c r="J1309" s="1">
        <f t="shared" si="40"/>
        <v>1</v>
      </c>
      <c r="K1309" s="12">
        <f t="shared" si="41"/>
        <v>44580</v>
      </c>
    </row>
    <row r="1310" spans="1:11" x14ac:dyDescent="0.3">
      <c r="A1310" s="2">
        <v>2374</v>
      </c>
      <c r="B1310" s="1">
        <v>446</v>
      </c>
      <c r="C1310" s="10">
        <v>44580</v>
      </c>
      <c r="D1310" s="10">
        <v>44582</v>
      </c>
      <c r="E1310" s="1">
        <v>2</v>
      </c>
      <c r="F1310" s="1" t="s">
        <v>1026</v>
      </c>
      <c r="G1310" s="1" t="s">
        <v>1039</v>
      </c>
      <c r="H1310" s="1">
        <v>89</v>
      </c>
      <c r="I1310" s="1" t="s">
        <v>1043</v>
      </c>
      <c r="J1310" s="1">
        <f t="shared" si="40"/>
        <v>0</v>
      </c>
      <c r="K1310" s="12" t="str">
        <f t="shared" si="41"/>
        <v/>
      </c>
    </row>
    <row r="1311" spans="1:11" x14ac:dyDescent="0.3">
      <c r="A1311" s="2">
        <v>1839</v>
      </c>
      <c r="B1311" s="1">
        <v>446</v>
      </c>
      <c r="C1311" s="10">
        <v>44816</v>
      </c>
      <c r="D1311" s="10">
        <v>44817</v>
      </c>
      <c r="E1311" s="1">
        <v>1</v>
      </c>
      <c r="F1311" s="1" t="s">
        <v>1026</v>
      </c>
      <c r="G1311" s="1" t="s">
        <v>1039</v>
      </c>
      <c r="H1311" s="1">
        <v>90</v>
      </c>
      <c r="I1311" s="1" t="s">
        <v>1044</v>
      </c>
      <c r="J1311" s="1">
        <f t="shared" si="40"/>
        <v>1</v>
      </c>
      <c r="K1311" s="12">
        <f t="shared" si="41"/>
        <v>44844</v>
      </c>
    </row>
    <row r="1312" spans="1:11" x14ac:dyDescent="0.3">
      <c r="A1312" s="2">
        <v>2392</v>
      </c>
      <c r="B1312" s="1">
        <v>446</v>
      </c>
      <c r="C1312" s="10">
        <v>44844</v>
      </c>
      <c r="D1312" s="10">
        <v>44847</v>
      </c>
      <c r="E1312" s="1">
        <v>3</v>
      </c>
      <c r="F1312" s="1" t="s">
        <v>1034</v>
      </c>
      <c r="G1312" s="1" t="s">
        <v>1035</v>
      </c>
      <c r="H1312" s="1">
        <v>8</v>
      </c>
      <c r="I1312" s="1" t="s">
        <v>1041</v>
      </c>
      <c r="J1312" s="1">
        <f t="shared" si="40"/>
        <v>0</v>
      </c>
      <c r="K1312" s="12" t="str">
        <f t="shared" si="41"/>
        <v/>
      </c>
    </row>
    <row r="1313" spans="1:11" x14ac:dyDescent="0.3">
      <c r="A1313" s="2">
        <v>1696</v>
      </c>
      <c r="B1313" s="1">
        <v>446</v>
      </c>
      <c r="C1313" s="10">
        <v>44926</v>
      </c>
      <c r="D1313" s="10">
        <v>44932</v>
      </c>
      <c r="E1313" s="1">
        <v>6</v>
      </c>
      <c r="F1313" s="1" t="s">
        <v>1034</v>
      </c>
      <c r="G1313" s="1" t="s">
        <v>1035</v>
      </c>
      <c r="H1313" s="1">
        <v>48</v>
      </c>
      <c r="I1313" s="1" t="s">
        <v>1042</v>
      </c>
      <c r="J1313" s="1">
        <f t="shared" si="40"/>
        <v>0</v>
      </c>
      <c r="K1313" s="12" t="str">
        <f t="shared" si="41"/>
        <v/>
      </c>
    </row>
    <row r="1314" spans="1:11" x14ac:dyDescent="0.3">
      <c r="A1314" s="2">
        <v>1159</v>
      </c>
      <c r="B1314" s="1">
        <v>446</v>
      </c>
      <c r="C1314" s="10">
        <v>44992</v>
      </c>
      <c r="D1314" s="10">
        <v>44999</v>
      </c>
      <c r="E1314" s="1">
        <v>7</v>
      </c>
      <c r="F1314" s="1" t="s">
        <v>1025</v>
      </c>
      <c r="G1314" s="1" t="s">
        <v>1038</v>
      </c>
      <c r="H1314" s="1">
        <v>42</v>
      </c>
      <c r="I1314" s="1" t="s">
        <v>1042</v>
      </c>
      <c r="J1314" s="1">
        <f t="shared" si="40"/>
        <v>0</v>
      </c>
      <c r="K1314" s="12" t="str">
        <f t="shared" si="41"/>
        <v/>
      </c>
    </row>
    <row r="1315" spans="1:11" x14ac:dyDescent="0.3">
      <c r="A1315" s="2">
        <v>865</v>
      </c>
      <c r="B1315" s="1">
        <v>447</v>
      </c>
      <c r="C1315" s="10">
        <v>45268</v>
      </c>
      <c r="D1315" s="10">
        <v>45271</v>
      </c>
      <c r="E1315" s="1">
        <v>3</v>
      </c>
      <c r="F1315" s="1" t="s">
        <v>1025</v>
      </c>
      <c r="G1315" s="1" t="s">
        <v>1038</v>
      </c>
      <c r="H1315" s="1">
        <v>24</v>
      </c>
      <c r="I1315" s="1" t="s">
        <v>1043</v>
      </c>
      <c r="J1315" s="1">
        <f t="shared" si="40"/>
        <v>0</v>
      </c>
      <c r="K1315" s="12" t="str">
        <f t="shared" si="41"/>
        <v/>
      </c>
    </row>
    <row r="1316" spans="1:11" x14ac:dyDescent="0.3">
      <c r="A1316" s="2">
        <v>1586</v>
      </c>
      <c r="B1316" s="1">
        <v>447</v>
      </c>
      <c r="C1316" s="10">
        <v>45355</v>
      </c>
      <c r="D1316" s="10">
        <v>45364</v>
      </c>
      <c r="E1316" s="1">
        <v>9</v>
      </c>
      <c r="F1316" s="1" t="s">
        <v>1023</v>
      </c>
      <c r="G1316" s="1" t="s">
        <v>1036</v>
      </c>
      <c r="H1316" s="1">
        <v>156</v>
      </c>
      <c r="I1316" s="1" t="s">
        <v>1043</v>
      </c>
      <c r="J1316" s="1">
        <f t="shared" si="40"/>
        <v>0</v>
      </c>
      <c r="K1316" s="12" t="str">
        <f t="shared" si="41"/>
        <v/>
      </c>
    </row>
    <row r="1317" spans="1:11" x14ac:dyDescent="0.3">
      <c r="A1317" s="2">
        <v>951</v>
      </c>
      <c r="B1317" s="1">
        <v>448</v>
      </c>
      <c r="C1317" s="10">
        <v>44624</v>
      </c>
      <c r="D1317" s="10">
        <v>44628</v>
      </c>
      <c r="E1317" s="1">
        <v>4</v>
      </c>
      <c r="F1317" s="1" t="s">
        <v>1025</v>
      </c>
      <c r="G1317" s="1" t="s">
        <v>1038</v>
      </c>
      <c r="H1317" s="1">
        <v>7</v>
      </c>
      <c r="I1317" s="1" t="s">
        <v>1041</v>
      </c>
      <c r="J1317" s="1">
        <f t="shared" si="40"/>
        <v>0</v>
      </c>
      <c r="K1317" s="12" t="str">
        <f t="shared" si="41"/>
        <v/>
      </c>
    </row>
    <row r="1318" spans="1:11" x14ac:dyDescent="0.3">
      <c r="A1318" s="2">
        <v>646</v>
      </c>
      <c r="B1318" s="1">
        <v>448</v>
      </c>
      <c r="C1318" s="10">
        <v>44783</v>
      </c>
      <c r="D1318" s="10">
        <v>44801</v>
      </c>
      <c r="E1318" s="1">
        <v>18</v>
      </c>
      <c r="F1318" s="1" t="s">
        <v>1028</v>
      </c>
      <c r="G1318" s="1" t="s">
        <v>1040</v>
      </c>
      <c r="H1318" s="1">
        <v>80</v>
      </c>
      <c r="I1318" s="1" t="s">
        <v>1041</v>
      </c>
      <c r="J1318" s="1">
        <f t="shared" si="40"/>
        <v>0</v>
      </c>
      <c r="K1318" s="12" t="str">
        <f t="shared" si="41"/>
        <v/>
      </c>
    </row>
    <row r="1319" spans="1:11" x14ac:dyDescent="0.3">
      <c r="A1319" s="2">
        <v>580</v>
      </c>
      <c r="B1319" s="1">
        <v>448</v>
      </c>
      <c r="C1319" s="10">
        <v>44881</v>
      </c>
      <c r="D1319" s="10">
        <v>44882</v>
      </c>
      <c r="E1319" s="1">
        <v>1</v>
      </c>
      <c r="F1319" s="1" t="s">
        <v>1032</v>
      </c>
      <c r="G1319" s="1" t="s">
        <v>1039</v>
      </c>
      <c r="H1319" s="1">
        <v>144</v>
      </c>
      <c r="I1319" s="1" t="s">
        <v>1041</v>
      </c>
      <c r="J1319" s="1">
        <f t="shared" si="40"/>
        <v>0</v>
      </c>
      <c r="K1319" s="12" t="str">
        <f t="shared" si="41"/>
        <v/>
      </c>
    </row>
    <row r="1320" spans="1:11" x14ac:dyDescent="0.3">
      <c r="A1320" s="2">
        <v>2533</v>
      </c>
      <c r="B1320" s="1">
        <v>448</v>
      </c>
      <c r="C1320" s="10">
        <v>44962</v>
      </c>
      <c r="D1320" s="10">
        <v>44965</v>
      </c>
      <c r="E1320" s="1">
        <v>3</v>
      </c>
      <c r="F1320" s="1" t="s">
        <v>1032</v>
      </c>
      <c r="G1320" s="1" t="s">
        <v>1039</v>
      </c>
      <c r="H1320" s="1">
        <v>160</v>
      </c>
      <c r="I1320" s="1" t="s">
        <v>1044</v>
      </c>
      <c r="J1320" s="1">
        <f t="shared" si="40"/>
        <v>0</v>
      </c>
      <c r="K1320" s="12" t="str">
        <f t="shared" si="41"/>
        <v/>
      </c>
    </row>
    <row r="1321" spans="1:11" x14ac:dyDescent="0.3">
      <c r="A1321" s="2">
        <v>785</v>
      </c>
      <c r="B1321" s="1">
        <v>448</v>
      </c>
      <c r="C1321" s="10">
        <v>45358</v>
      </c>
      <c r="D1321" s="10">
        <v>45363</v>
      </c>
      <c r="E1321" s="1">
        <v>5</v>
      </c>
      <c r="F1321" s="1" t="s">
        <v>1030</v>
      </c>
      <c r="G1321" s="1" t="s">
        <v>1038</v>
      </c>
      <c r="H1321" s="1">
        <v>196</v>
      </c>
      <c r="I1321" s="1" t="s">
        <v>1043</v>
      </c>
      <c r="J1321" s="1">
        <f t="shared" si="40"/>
        <v>0</v>
      </c>
      <c r="K1321" s="12" t="str">
        <f t="shared" si="41"/>
        <v/>
      </c>
    </row>
    <row r="1322" spans="1:11" x14ac:dyDescent="0.3">
      <c r="A1322" s="2">
        <v>2618</v>
      </c>
      <c r="B1322" s="1">
        <v>448</v>
      </c>
      <c r="C1322" s="10">
        <v>45475</v>
      </c>
      <c r="D1322" s="10">
        <v>45483</v>
      </c>
      <c r="E1322" s="1">
        <v>8</v>
      </c>
      <c r="F1322" s="1" t="s">
        <v>1034</v>
      </c>
      <c r="G1322" s="1" t="s">
        <v>1035</v>
      </c>
      <c r="H1322" s="1">
        <v>111</v>
      </c>
      <c r="I1322" s="1" t="s">
        <v>1041</v>
      </c>
      <c r="J1322" s="1">
        <f t="shared" si="40"/>
        <v>0</v>
      </c>
      <c r="K1322" s="12" t="str">
        <f t="shared" si="41"/>
        <v/>
      </c>
    </row>
    <row r="1323" spans="1:11" x14ac:dyDescent="0.3">
      <c r="A1323" s="2">
        <v>2123</v>
      </c>
      <c r="B1323" s="1">
        <v>449</v>
      </c>
      <c r="C1323" s="10">
        <v>44660</v>
      </c>
      <c r="D1323" s="10">
        <v>44663</v>
      </c>
      <c r="E1323" s="1">
        <v>3</v>
      </c>
      <c r="F1323" s="1" t="s">
        <v>1032</v>
      </c>
      <c r="G1323" s="1" t="s">
        <v>1039</v>
      </c>
      <c r="H1323" s="1">
        <v>25</v>
      </c>
      <c r="I1323" s="1" t="s">
        <v>1042</v>
      </c>
      <c r="J1323" s="1">
        <f t="shared" si="40"/>
        <v>0</v>
      </c>
      <c r="K1323" s="12" t="str">
        <f t="shared" si="41"/>
        <v/>
      </c>
    </row>
    <row r="1324" spans="1:11" x14ac:dyDescent="0.3">
      <c r="A1324" s="2">
        <v>2114</v>
      </c>
      <c r="B1324" s="1">
        <v>449</v>
      </c>
      <c r="C1324" s="10">
        <v>44739</v>
      </c>
      <c r="D1324" s="10">
        <v>44742</v>
      </c>
      <c r="E1324" s="1">
        <v>3</v>
      </c>
      <c r="F1324" s="1" t="s">
        <v>1029</v>
      </c>
      <c r="G1324" s="1" t="s">
        <v>1037</v>
      </c>
      <c r="H1324" s="1">
        <v>5</v>
      </c>
      <c r="I1324" s="1" t="s">
        <v>1043</v>
      </c>
      <c r="J1324" s="1">
        <f t="shared" si="40"/>
        <v>0</v>
      </c>
      <c r="K1324" s="12" t="str">
        <f t="shared" si="41"/>
        <v/>
      </c>
    </row>
    <row r="1325" spans="1:11" x14ac:dyDescent="0.3">
      <c r="A1325" s="2">
        <v>2276</v>
      </c>
      <c r="B1325" s="1">
        <v>449</v>
      </c>
      <c r="C1325" s="10">
        <v>45229</v>
      </c>
      <c r="D1325" s="10">
        <v>45230</v>
      </c>
      <c r="E1325" s="1">
        <v>1</v>
      </c>
      <c r="F1325" s="1" t="s">
        <v>1034</v>
      </c>
      <c r="G1325" s="1" t="s">
        <v>1035</v>
      </c>
      <c r="H1325" s="1">
        <v>42</v>
      </c>
      <c r="I1325" s="1" t="s">
        <v>1041</v>
      </c>
      <c r="J1325" s="1">
        <f t="shared" si="40"/>
        <v>0</v>
      </c>
      <c r="K1325" s="12" t="str">
        <f t="shared" si="41"/>
        <v/>
      </c>
    </row>
    <row r="1326" spans="1:11" x14ac:dyDescent="0.3">
      <c r="A1326" s="2">
        <v>317</v>
      </c>
      <c r="B1326" s="1">
        <v>450</v>
      </c>
      <c r="C1326" s="10">
        <v>45057</v>
      </c>
      <c r="D1326" s="10">
        <v>45061</v>
      </c>
      <c r="E1326" s="1">
        <v>4</v>
      </c>
      <c r="F1326" s="1" t="s">
        <v>1025</v>
      </c>
      <c r="G1326" s="1" t="s">
        <v>1038</v>
      </c>
      <c r="H1326" s="1">
        <v>59</v>
      </c>
      <c r="I1326" s="1" t="s">
        <v>1043</v>
      </c>
      <c r="J1326" s="1">
        <f t="shared" si="40"/>
        <v>0</v>
      </c>
      <c r="K1326" s="12" t="str">
        <f t="shared" si="41"/>
        <v/>
      </c>
    </row>
    <row r="1327" spans="1:11" x14ac:dyDescent="0.3">
      <c r="A1327" s="2">
        <v>1550</v>
      </c>
      <c r="B1327" s="1">
        <v>451</v>
      </c>
      <c r="C1327" s="10">
        <v>44676</v>
      </c>
      <c r="D1327" s="10">
        <v>44679</v>
      </c>
      <c r="E1327" s="1">
        <v>3</v>
      </c>
      <c r="F1327" s="1" t="s">
        <v>1026</v>
      </c>
      <c r="G1327" s="1" t="s">
        <v>1039</v>
      </c>
      <c r="H1327" s="1">
        <v>29</v>
      </c>
      <c r="I1327" s="1" t="s">
        <v>1044</v>
      </c>
      <c r="J1327" s="1">
        <f t="shared" si="40"/>
        <v>1</v>
      </c>
      <c r="K1327" s="12">
        <f t="shared" si="41"/>
        <v>44699</v>
      </c>
    </row>
    <row r="1328" spans="1:11" x14ac:dyDescent="0.3">
      <c r="A1328" s="2">
        <v>2939</v>
      </c>
      <c r="B1328" s="1">
        <v>451</v>
      </c>
      <c r="C1328" s="10">
        <v>44699</v>
      </c>
      <c r="D1328" s="10">
        <v>44704</v>
      </c>
      <c r="E1328" s="1">
        <v>5</v>
      </c>
      <c r="F1328" s="1" t="s">
        <v>1029</v>
      </c>
      <c r="G1328" s="1" t="s">
        <v>1037</v>
      </c>
      <c r="H1328" s="1">
        <v>3</v>
      </c>
      <c r="I1328" s="1" t="s">
        <v>1044</v>
      </c>
      <c r="J1328" s="1">
        <f t="shared" si="40"/>
        <v>0</v>
      </c>
      <c r="K1328" s="12" t="str">
        <f t="shared" si="41"/>
        <v/>
      </c>
    </row>
    <row r="1329" spans="1:11" x14ac:dyDescent="0.3">
      <c r="A1329" s="2">
        <v>2979</v>
      </c>
      <c r="B1329" s="1">
        <v>451</v>
      </c>
      <c r="C1329" s="10">
        <v>44758</v>
      </c>
      <c r="D1329" s="10">
        <v>44763</v>
      </c>
      <c r="E1329" s="1">
        <v>5</v>
      </c>
      <c r="F1329" s="1" t="s">
        <v>1024</v>
      </c>
      <c r="G1329" s="1" t="s">
        <v>1037</v>
      </c>
      <c r="H1329" s="1">
        <v>2</v>
      </c>
      <c r="I1329" s="1" t="s">
        <v>1041</v>
      </c>
      <c r="J1329" s="1">
        <f t="shared" si="40"/>
        <v>0</v>
      </c>
      <c r="K1329" s="12" t="str">
        <f t="shared" si="41"/>
        <v/>
      </c>
    </row>
    <row r="1330" spans="1:11" x14ac:dyDescent="0.3">
      <c r="A1330" s="2">
        <v>895</v>
      </c>
      <c r="B1330" s="1">
        <v>451</v>
      </c>
      <c r="C1330" s="10">
        <v>44818</v>
      </c>
      <c r="D1330" s="10">
        <v>44820</v>
      </c>
      <c r="E1330" s="1">
        <v>2</v>
      </c>
      <c r="F1330" s="1" t="s">
        <v>1034</v>
      </c>
      <c r="G1330" s="1" t="s">
        <v>1035</v>
      </c>
      <c r="H1330" s="1">
        <v>103</v>
      </c>
      <c r="I1330" s="1" t="s">
        <v>1041</v>
      </c>
      <c r="J1330" s="1">
        <f t="shared" si="40"/>
        <v>0</v>
      </c>
      <c r="K1330" s="12" t="str">
        <f t="shared" si="41"/>
        <v/>
      </c>
    </row>
    <row r="1331" spans="1:11" x14ac:dyDescent="0.3">
      <c r="A1331" s="2">
        <v>139</v>
      </c>
      <c r="B1331" s="1">
        <v>451</v>
      </c>
      <c r="C1331" s="10">
        <v>45005</v>
      </c>
      <c r="D1331" s="10">
        <v>45012</v>
      </c>
      <c r="E1331" s="1">
        <v>7</v>
      </c>
      <c r="F1331" s="1" t="s">
        <v>1034</v>
      </c>
      <c r="G1331" s="1" t="s">
        <v>1035</v>
      </c>
      <c r="H1331" s="1">
        <v>81</v>
      </c>
      <c r="I1331" s="1" t="s">
        <v>1044</v>
      </c>
      <c r="J1331" s="1">
        <f t="shared" si="40"/>
        <v>0</v>
      </c>
      <c r="K1331" s="12" t="str">
        <f t="shared" si="41"/>
        <v/>
      </c>
    </row>
    <row r="1332" spans="1:11" x14ac:dyDescent="0.3">
      <c r="A1332" s="2">
        <v>64</v>
      </c>
      <c r="B1332" s="1">
        <v>452</v>
      </c>
      <c r="C1332" s="10">
        <v>44634</v>
      </c>
      <c r="D1332" s="10">
        <v>44644</v>
      </c>
      <c r="E1332" s="1">
        <v>10</v>
      </c>
      <c r="F1332" s="1" t="s">
        <v>1023</v>
      </c>
      <c r="G1332" s="1" t="s">
        <v>1036</v>
      </c>
      <c r="H1332" s="1">
        <v>196</v>
      </c>
      <c r="I1332" s="1" t="s">
        <v>1044</v>
      </c>
      <c r="J1332" s="1">
        <f t="shared" si="40"/>
        <v>0</v>
      </c>
      <c r="K1332" s="12" t="str">
        <f t="shared" si="41"/>
        <v/>
      </c>
    </row>
    <row r="1333" spans="1:11" x14ac:dyDescent="0.3">
      <c r="A1333" s="2">
        <v>946</v>
      </c>
      <c r="B1333" s="1">
        <v>452</v>
      </c>
      <c r="C1333" s="10">
        <v>44808</v>
      </c>
      <c r="D1333" s="10">
        <v>44826</v>
      </c>
      <c r="E1333" s="1">
        <v>18</v>
      </c>
      <c r="F1333" s="1" t="s">
        <v>1027</v>
      </c>
      <c r="G1333" s="1" t="s">
        <v>1040</v>
      </c>
      <c r="H1333" s="1">
        <v>199</v>
      </c>
      <c r="I1333" s="1" t="s">
        <v>1044</v>
      </c>
      <c r="J1333" s="1">
        <f t="shared" si="40"/>
        <v>0</v>
      </c>
      <c r="K1333" s="12" t="str">
        <f t="shared" si="41"/>
        <v/>
      </c>
    </row>
    <row r="1334" spans="1:11" x14ac:dyDescent="0.3">
      <c r="A1334" s="2">
        <v>1069</v>
      </c>
      <c r="B1334" s="1">
        <v>453</v>
      </c>
      <c r="C1334" s="10">
        <v>45466</v>
      </c>
      <c r="D1334" s="10">
        <v>45469</v>
      </c>
      <c r="E1334" s="1">
        <v>3</v>
      </c>
      <c r="F1334" s="1" t="s">
        <v>1022</v>
      </c>
      <c r="G1334" s="1" t="s">
        <v>1035</v>
      </c>
      <c r="H1334" s="1">
        <v>55</v>
      </c>
      <c r="I1334" s="1" t="s">
        <v>1044</v>
      </c>
      <c r="J1334" s="1">
        <f t="shared" si="40"/>
        <v>0</v>
      </c>
      <c r="K1334" s="12" t="str">
        <f t="shared" si="41"/>
        <v/>
      </c>
    </row>
    <row r="1335" spans="1:11" x14ac:dyDescent="0.3">
      <c r="A1335" s="2">
        <v>1757</v>
      </c>
      <c r="B1335" s="1">
        <v>454</v>
      </c>
      <c r="C1335" s="10">
        <v>44816</v>
      </c>
      <c r="D1335" s="10">
        <v>44817</v>
      </c>
      <c r="E1335" s="1">
        <v>1</v>
      </c>
      <c r="F1335" s="1" t="s">
        <v>1032</v>
      </c>
      <c r="G1335" s="1" t="s">
        <v>1039</v>
      </c>
      <c r="H1335" s="1">
        <v>33</v>
      </c>
      <c r="I1335" s="1" t="s">
        <v>1042</v>
      </c>
      <c r="J1335" s="1">
        <f t="shared" si="40"/>
        <v>0</v>
      </c>
      <c r="K1335" s="12" t="str">
        <f t="shared" si="41"/>
        <v/>
      </c>
    </row>
    <row r="1336" spans="1:11" x14ac:dyDescent="0.3">
      <c r="A1336" s="2">
        <v>113</v>
      </c>
      <c r="B1336" s="1">
        <v>454</v>
      </c>
      <c r="C1336" s="10">
        <v>44887</v>
      </c>
      <c r="D1336" s="10">
        <v>44898</v>
      </c>
      <c r="E1336" s="1">
        <v>11</v>
      </c>
      <c r="F1336" s="1" t="s">
        <v>1023</v>
      </c>
      <c r="G1336" s="1" t="s">
        <v>1036</v>
      </c>
      <c r="H1336" s="1">
        <v>194</v>
      </c>
      <c r="I1336" s="1" t="s">
        <v>1044</v>
      </c>
      <c r="J1336" s="1">
        <f t="shared" si="40"/>
        <v>0</v>
      </c>
      <c r="K1336" s="12" t="str">
        <f t="shared" si="41"/>
        <v/>
      </c>
    </row>
    <row r="1337" spans="1:11" x14ac:dyDescent="0.3">
      <c r="A1337" s="2">
        <v>1160</v>
      </c>
      <c r="B1337" s="1">
        <v>454</v>
      </c>
      <c r="C1337" s="10">
        <v>45189</v>
      </c>
      <c r="D1337" s="10">
        <v>45192</v>
      </c>
      <c r="E1337" s="1">
        <v>3</v>
      </c>
      <c r="F1337" s="1" t="s">
        <v>1025</v>
      </c>
      <c r="G1337" s="1" t="s">
        <v>1038</v>
      </c>
      <c r="H1337" s="1">
        <v>148</v>
      </c>
      <c r="I1337" s="1" t="s">
        <v>1044</v>
      </c>
      <c r="J1337" s="1">
        <f t="shared" si="40"/>
        <v>0</v>
      </c>
      <c r="K1337" s="12" t="str">
        <f t="shared" si="41"/>
        <v/>
      </c>
    </row>
    <row r="1338" spans="1:11" x14ac:dyDescent="0.3">
      <c r="A1338" s="2">
        <v>308</v>
      </c>
      <c r="B1338" s="1">
        <v>454</v>
      </c>
      <c r="C1338" s="10">
        <v>45489</v>
      </c>
      <c r="D1338" s="10">
        <v>45495</v>
      </c>
      <c r="E1338" s="1">
        <v>6</v>
      </c>
      <c r="F1338" s="1" t="s">
        <v>1022</v>
      </c>
      <c r="G1338" s="1" t="s">
        <v>1035</v>
      </c>
      <c r="H1338" s="1">
        <v>137</v>
      </c>
      <c r="I1338" s="1" t="s">
        <v>1043</v>
      </c>
      <c r="J1338" s="1">
        <f t="shared" si="40"/>
        <v>0</v>
      </c>
      <c r="K1338" s="12" t="str">
        <f t="shared" si="41"/>
        <v/>
      </c>
    </row>
    <row r="1339" spans="1:11" x14ac:dyDescent="0.3">
      <c r="A1339" s="2">
        <v>1955</v>
      </c>
      <c r="B1339" s="1">
        <v>455</v>
      </c>
      <c r="C1339" s="10">
        <v>44887</v>
      </c>
      <c r="D1339" s="10">
        <v>44889</v>
      </c>
      <c r="E1339" s="1">
        <v>2</v>
      </c>
      <c r="F1339" s="1" t="s">
        <v>1026</v>
      </c>
      <c r="G1339" s="1" t="s">
        <v>1039</v>
      </c>
      <c r="H1339" s="1">
        <v>137</v>
      </c>
      <c r="I1339" s="1" t="s">
        <v>1041</v>
      </c>
      <c r="J1339" s="1">
        <f t="shared" si="40"/>
        <v>0</v>
      </c>
      <c r="K1339" s="12" t="str">
        <f t="shared" si="41"/>
        <v/>
      </c>
    </row>
    <row r="1340" spans="1:11" x14ac:dyDescent="0.3">
      <c r="A1340" s="2">
        <v>300</v>
      </c>
      <c r="B1340" s="1">
        <v>456</v>
      </c>
      <c r="C1340" s="10">
        <v>44891</v>
      </c>
      <c r="D1340" s="10">
        <v>44900</v>
      </c>
      <c r="E1340" s="1">
        <v>9</v>
      </c>
      <c r="F1340" s="1" t="s">
        <v>1023</v>
      </c>
      <c r="G1340" s="1" t="s">
        <v>1036</v>
      </c>
      <c r="H1340" s="1">
        <v>26</v>
      </c>
      <c r="I1340" s="1" t="s">
        <v>1043</v>
      </c>
      <c r="J1340" s="1">
        <f t="shared" si="40"/>
        <v>0</v>
      </c>
      <c r="K1340" s="12" t="str">
        <f t="shared" si="41"/>
        <v/>
      </c>
    </row>
    <row r="1341" spans="1:11" x14ac:dyDescent="0.3">
      <c r="A1341" s="2">
        <v>2500</v>
      </c>
      <c r="B1341" s="1">
        <v>456</v>
      </c>
      <c r="C1341" s="10">
        <v>45024</v>
      </c>
      <c r="D1341" s="10">
        <v>45029</v>
      </c>
      <c r="E1341" s="1">
        <v>5</v>
      </c>
      <c r="F1341" s="1" t="s">
        <v>1027</v>
      </c>
      <c r="G1341" s="1" t="s">
        <v>1040</v>
      </c>
      <c r="H1341" s="1">
        <v>40</v>
      </c>
      <c r="I1341" s="1" t="s">
        <v>1043</v>
      </c>
      <c r="J1341" s="1">
        <f t="shared" si="40"/>
        <v>0</v>
      </c>
      <c r="K1341" s="12" t="str">
        <f t="shared" si="41"/>
        <v/>
      </c>
    </row>
    <row r="1342" spans="1:11" x14ac:dyDescent="0.3">
      <c r="A1342" s="2">
        <v>2871</v>
      </c>
      <c r="B1342" s="1">
        <v>456</v>
      </c>
      <c r="C1342" s="10">
        <v>45181</v>
      </c>
      <c r="D1342" s="10">
        <v>45187</v>
      </c>
      <c r="E1342" s="1">
        <v>6</v>
      </c>
      <c r="F1342" s="1" t="s">
        <v>1023</v>
      </c>
      <c r="G1342" s="1" t="s">
        <v>1036</v>
      </c>
      <c r="H1342" s="1">
        <v>45</v>
      </c>
      <c r="I1342" s="1" t="s">
        <v>1042</v>
      </c>
      <c r="J1342" s="1">
        <f t="shared" si="40"/>
        <v>0</v>
      </c>
      <c r="K1342" s="12" t="str">
        <f t="shared" si="41"/>
        <v/>
      </c>
    </row>
    <row r="1343" spans="1:11" x14ac:dyDescent="0.3">
      <c r="A1343" s="2">
        <v>2857</v>
      </c>
      <c r="B1343" s="1">
        <v>456</v>
      </c>
      <c r="C1343" s="10">
        <v>45331</v>
      </c>
      <c r="D1343" s="10">
        <v>45332</v>
      </c>
      <c r="E1343" s="1">
        <v>1</v>
      </c>
      <c r="F1343" s="1" t="s">
        <v>1026</v>
      </c>
      <c r="G1343" s="1" t="s">
        <v>1039</v>
      </c>
      <c r="H1343" s="1">
        <v>125</v>
      </c>
      <c r="I1343" s="1" t="s">
        <v>1043</v>
      </c>
      <c r="J1343" s="1">
        <f t="shared" si="40"/>
        <v>0</v>
      </c>
      <c r="K1343" s="12" t="str">
        <f t="shared" si="41"/>
        <v/>
      </c>
    </row>
    <row r="1344" spans="1:11" x14ac:dyDescent="0.3">
      <c r="A1344" s="2">
        <v>2017</v>
      </c>
      <c r="B1344" s="1">
        <v>456</v>
      </c>
      <c r="C1344" s="10">
        <v>45646</v>
      </c>
      <c r="D1344" s="10">
        <v>45651</v>
      </c>
      <c r="E1344" s="1">
        <v>5</v>
      </c>
      <c r="F1344" s="1" t="s">
        <v>1028</v>
      </c>
      <c r="G1344" s="1" t="s">
        <v>1040</v>
      </c>
      <c r="H1344" s="1">
        <v>137</v>
      </c>
      <c r="I1344" s="1" t="s">
        <v>1041</v>
      </c>
      <c r="J1344" s="1">
        <f t="shared" si="40"/>
        <v>0</v>
      </c>
      <c r="K1344" s="12" t="str">
        <f t="shared" si="41"/>
        <v/>
      </c>
    </row>
    <row r="1345" spans="1:11" x14ac:dyDescent="0.3">
      <c r="A1345" s="2">
        <v>1945</v>
      </c>
      <c r="B1345" s="1">
        <v>457</v>
      </c>
      <c r="C1345" s="10">
        <v>44795</v>
      </c>
      <c r="D1345" s="10">
        <v>44807</v>
      </c>
      <c r="E1345" s="1">
        <v>12</v>
      </c>
      <c r="F1345" s="1" t="s">
        <v>1031</v>
      </c>
      <c r="G1345" s="1" t="s">
        <v>1036</v>
      </c>
      <c r="H1345" s="1">
        <v>21</v>
      </c>
      <c r="I1345" s="1" t="s">
        <v>1044</v>
      </c>
      <c r="J1345" s="1">
        <f t="shared" si="40"/>
        <v>0</v>
      </c>
      <c r="K1345" s="12" t="str">
        <f t="shared" si="41"/>
        <v/>
      </c>
    </row>
    <row r="1346" spans="1:11" x14ac:dyDescent="0.3">
      <c r="A1346" s="2">
        <v>924</v>
      </c>
      <c r="B1346" s="1">
        <v>457</v>
      </c>
      <c r="C1346" s="10">
        <v>45222</v>
      </c>
      <c r="D1346" s="10">
        <v>45232</v>
      </c>
      <c r="E1346" s="1">
        <v>10</v>
      </c>
      <c r="F1346" s="1" t="s">
        <v>1034</v>
      </c>
      <c r="G1346" s="1" t="s">
        <v>1035</v>
      </c>
      <c r="H1346" s="1">
        <v>76</v>
      </c>
      <c r="I1346" s="1" t="s">
        <v>1042</v>
      </c>
      <c r="J1346" s="1">
        <f t="shared" ref="J1346:J1409" si="42">IF(AND(B1347=B1346,C1347-D1346&lt;=30),1,0)</f>
        <v>1</v>
      </c>
      <c r="K1346" s="12">
        <f t="shared" ref="K1346:K1409" si="43">IF(J1346=0,"",C1347)</f>
        <v>45225</v>
      </c>
    </row>
    <row r="1347" spans="1:11" x14ac:dyDescent="0.3">
      <c r="A1347" s="2">
        <v>857</v>
      </c>
      <c r="B1347" s="1">
        <v>457</v>
      </c>
      <c r="C1347" s="10">
        <v>45225</v>
      </c>
      <c r="D1347" s="10">
        <v>45234</v>
      </c>
      <c r="E1347" s="1">
        <v>9</v>
      </c>
      <c r="F1347" s="1" t="s">
        <v>1034</v>
      </c>
      <c r="G1347" s="1" t="s">
        <v>1035</v>
      </c>
      <c r="H1347" s="1">
        <v>65</v>
      </c>
      <c r="I1347" s="1" t="s">
        <v>1042</v>
      </c>
      <c r="J1347" s="1">
        <f t="shared" si="42"/>
        <v>1</v>
      </c>
      <c r="K1347" s="12">
        <f t="shared" si="43"/>
        <v>45240</v>
      </c>
    </row>
    <row r="1348" spans="1:11" x14ac:dyDescent="0.3">
      <c r="A1348" s="2">
        <v>471</v>
      </c>
      <c r="B1348" s="1">
        <v>457</v>
      </c>
      <c r="C1348" s="10">
        <v>45240</v>
      </c>
      <c r="D1348" s="10">
        <v>45243</v>
      </c>
      <c r="E1348" s="1">
        <v>3</v>
      </c>
      <c r="F1348" s="1" t="s">
        <v>1025</v>
      </c>
      <c r="G1348" s="1" t="s">
        <v>1038</v>
      </c>
      <c r="H1348" s="1">
        <v>7</v>
      </c>
      <c r="I1348" s="1" t="s">
        <v>1041</v>
      </c>
      <c r="J1348" s="1">
        <f t="shared" si="42"/>
        <v>0</v>
      </c>
      <c r="K1348" s="12" t="str">
        <f t="shared" si="43"/>
        <v/>
      </c>
    </row>
    <row r="1349" spans="1:11" x14ac:dyDescent="0.3">
      <c r="A1349" s="2">
        <v>2899</v>
      </c>
      <c r="B1349" s="1">
        <v>458</v>
      </c>
      <c r="C1349" s="10">
        <v>44735</v>
      </c>
      <c r="D1349" s="10">
        <v>44739</v>
      </c>
      <c r="E1349" s="1">
        <v>4</v>
      </c>
      <c r="F1349" s="1" t="s">
        <v>1029</v>
      </c>
      <c r="G1349" s="1" t="s">
        <v>1037</v>
      </c>
      <c r="H1349" s="1">
        <v>45</v>
      </c>
      <c r="I1349" s="1" t="s">
        <v>1043</v>
      </c>
      <c r="J1349" s="1">
        <f t="shared" si="42"/>
        <v>0</v>
      </c>
      <c r="K1349" s="12" t="str">
        <f t="shared" si="43"/>
        <v/>
      </c>
    </row>
    <row r="1350" spans="1:11" x14ac:dyDescent="0.3">
      <c r="A1350" s="2">
        <v>1253</v>
      </c>
      <c r="B1350" s="1">
        <v>458</v>
      </c>
      <c r="C1350" s="10">
        <v>45255</v>
      </c>
      <c r="D1350" s="10">
        <v>45262</v>
      </c>
      <c r="E1350" s="1">
        <v>7</v>
      </c>
      <c r="F1350" s="1" t="s">
        <v>1027</v>
      </c>
      <c r="G1350" s="1" t="s">
        <v>1040</v>
      </c>
      <c r="H1350" s="1">
        <v>58</v>
      </c>
      <c r="I1350" s="1" t="s">
        <v>1043</v>
      </c>
      <c r="J1350" s="1">
        <f t="shared" si="42"/>
        <v>0</v>
      </c>
      <c r="K1350" s="12" t="str">
        <f t="shared" si="43"/>
        <v/>
      </c>
    </row>
    <row r="1351" spans="1:11" x14ac:dyDescent="0.3">
      <c r="A1351" s="2">
        <v>999</v>
      </c>
      <c r="B1351" s="1">
        <v>459</v>
      </c>
      <c r="C1351" s="10">
        <v>44643</v>
      </c>
      <c r="D1351" s="10">
        <v>44649</v>
      </c>
      <c r="E1351" s="1">
        <v>6</v>
      </c>
      <c r="F1351" s="1" t="s">
        <v>1027</v>
      </c>
      <c r="G1351" s="1" t="s">
        <v>1040</v>
      </c>
      <c r="H1351" s="1">
        <v>198</v>
      </c>
      <c r="I1351" s="1" t="s">
        <v>1042</v>
      </c>
      <c r="J1351" s="1">
        <f t="shared" si="42"/>
        <v>0</v>
      </c>
      <c r="K1351" s="12" t="str">
        <f t="shared" si="43"/>
        <v/>
      </c>
    </row>
    <row r="1352" spans="1:11" x14ac:dyDescent="0.3">
      <c r="A1352" s="2">
        <v>2672</v>
      </c>
      <c r="B1352" s="1">
        <v>459</v>
      </c>
      <c r="C1352" s="10">
        <v>44934</v>
      </c>
      <c r="D1352" s="10">
        <v>44941</v>
      </c>
      <c r="E1352" s="1">
        <v>7</v>
      </c>
      <c r="F1352" s="1" t="s">
        <v>1033</v>
      </c>
      <c r="G1352" s="1" t="s">
        <v>1038</v>
      </c>
      <c r="H1352" s="1">
        <v>200</v>
      </c>
      <c r="I1352" s="1" t="s">
        <v>1043</v>
      </c>
      <c r="J1352" s="1">
        <f t="shared" si="42"/>
        <v>0</v>
      </c>
      <c r="K1352" s="12" t="str">
        <f t="shared" si="43"/>
        <v/>
      </c>
    </row>
    <row r="1353" spans="1:11" x14ac:dyDescent="0.3">
      <c r="A1353" s="2">
        <v>2268</v>
      </c>
      <c r="B1353" s="1">
        <v>459</v>
      </c>
      <c r="C1353" s="10">
        <v>45000</v>
      </c>
      <c r="D1353" s="10">
        <v>45003</v>
      </c>
      <c r="E1353" s="1">
        <v>3</v>
      </c>
      <c r="F1353" s="1" t="s">
        <v>1032</v>
      </c>
      <c r="G1353" s="1" t="s">
        <v>1039</v>
      </c>
      <c r="H1353" s="1">
        <v>123</v>
      </c>
      <c r="I1353" s="1" t="s">
        <v>1043</v>
      </c>
      <c r="J1353" s="1">
        <f t="shared" si="42"/>
        <v>0</v>
      </c>
      <c r="K1353" s="12" t="str">
        <f t="shared" si="43"/>
        <v/>
      </c>
    </row>
    <row r="1354" spans="1:11" x14ac:dyDescent="0.3">
      <c r="A1354" s="2">
        <v>1808</v>
      </c>
      <c r="B1354" s="1">
        <v>459</v>
      </c>
      <c r="C1354" s="10">
        <v>45451</v>
      </c>
      <c r="D1354" s="10">
        <v>45455</v>
      </c>
      <c r="E1354" s="1">
        <v>4</v>
      </c>
      <c r="F1354" s="1" t="s">
        <v>1023</v>
      </c>
      <c r="G1354" s="1" t="s">
        <v>1036</v>
      </c>
      <c r="H1354" s="1">
        <v>171</v>
      </c>
      <c r="I1354" s="1" t="s">
        <v>1041</v>
      </c>
      <c r="J1354" s="1">
        <f t="shared" si="42"/>
        <v>0</v>
      </c>
      <c r="K1354" s="12" t="str">
        <f t="shared" si="43"/>
        <v/>
      </c>
    </row>
    <row r="1355" spans="1:11" x14ac:dyDescent="0.3">
      <c r="A1355" s="2">
        <v>2421</v>
      </c>
      <c r="B1355" s="1">
        <v>460</v>
      </c>
      <c r="C1355" s="10">
        <v>44849</v>
      </c>
      <c r="D1355" s="10">
        <v>44859</v>
      </c>
      <c r="E1355" s="1">
        <v>10</v>
      </c>
      <c r="F1355" s="1" t="s">
        <v>1031</v>
      </c>
      <c r="G1355" s="1" t="s">
        <v>1036</v>
      </c>
      <c r="H1355" s="1">
        <v>72</v>
      </c>
      <c r="I1355" s="1" t="s">
        <v>1044</v>
      </c>
      <c r="J1355" s="1">
        <f t="shared" si="42"/>
        <v>0</v>
      </c>
      <c r="K1355" s="12" t="str">
        <f t="shared" si="43"/>
        <v/>
      </c>
    </row>
    <row r="1356" spans="1:11" x14ac:dyDescent="0.3">
      <c r="A1356" s="2">
        <v>1924</v>
      </c>
      <c r="B1356" s="1">
        <v>461</v>
      </c>
      <c r="C1356" s="10">
        <v>45004</v>
      </c>
      <c r="D1356" s="10">
        <v>45007</v>
      </c>
      <c r="E1356" s="1">
        <v>3</v>
      </c>
      <c r="F1356" s="1" t="s">
        <v>1034</v>
      </c>
      <c r="G1356" s="1" t="s">
        <v>1035</v>
      </c>
      <c r="H1356" s="1">
        <v>36</v>
      </c>
      <c r="I1356" s="1" t="s">
        <v>1043</v>
      </c>
      <c r="J1356" s="1">
        <f t="shared" si="42"/>
        <v>1</v>
      </c>
      <c r="K1356" s="12">
        <f t="shared" si="43"/>
        <v>45024</v>
      </c>
    </row>
    <row r="1357" spans="1:11" x14ac:dyDescent="0.3">
      <c r="A1357" s="2">
        <v>1583</v>
      </c>
      <c r="B1357" s="1">
        <v>461</v>
      </c>
      <c r="C1357" s="10">
        <v>45024</v>
      </c>
      <c r="D1357" s="10">
        <v>45028</v>
      </c>
      <c r="E1357" s="1">
        <v>4</v>
      </c>
      <c r="F1357" s="1" t="s">
        <v>1029</v>
      </c>
      <c r="G1357" s="1" t="s">
        <v>1037</v>
      </c>
      <c r="H1357" s="1">
        <v>145</v>
      </c>
      <c r="I1357" s="1" t="s">
        <v>1041</v>
      </c>
      <c r="J1357" s="1">
        <f t="shared" si="42"/>
        <v>0</v>
      </c>
      <c r="K1357" s="12" t="str">
        <f t="shared" si="43"/>
        <v/>
      </c>
    </row>
    <row r="1358" spans="1:11" x14ac:dyDescent="0.3">
      <c r="A1358" s="2">
        <v>801</v>
      </c>
      <c r="B1358" s="1">
        <v>461</v>
      </c>
      <c r="C1358" s="10">
        <v>45167</v>
      </c>
      <c r="D1358" s="10">
        <v>45172</v>
      </c>
      <c r="E1358" s="1">
        <v>5</v>
      </c>
      <c r="F1358" s="1" t="s">
        <v>1030</v>
      </c>
      <c r="G1358" s="1" t="s">
        <v>1038</v>
      </c>
      <c r="H1358" s="1">
        <v>84</v>
      </c>
      <c r="I1358" s="1" t="s">
        <v>1044</v>
      </c>
      <c r="J1358" s="1">
        <f t="shared" si="42"/>
        <v>0</v>
      </c>
      <c r="K1358" s="12" t="str">
        <f t="shared" si="43"/>
        <v/>
      </c>
    </row>
    <row r="1359" spans="1:11" x14ac:dyDescent="0.3">
      <c r="A1359" s="2">
        <v>2379</v>
      </c>
      <c r="B1359" s="1">
        <v>461</v>
      </c>
      <c r="C1359" s="10">
        <v>45456</v>
      </c>
      <c r="D1359" s="10">
        <v>45475</v>
      </c>
      <c r="E1359" s="1">
        <v>19</v>
      </c>
      <c r="F1359" s="1" t="s">
        <v>1028</v>
      </c>
      <c r="G1359" s="1" t="s">
        <v>1040</v>
      </c>
      <c r="H1359" s="1">
        <v>82</v>
      </c>
      <c r="I1359" s="1" t="s">
        <v>1043</v>
      </c>
      <c r="J1359" s="1">
        <f t="shared" si="42"/>
        <v>0</v>
      </c>
      <c r="K1359" s="12" t="str">
        <f t="shared" si="43"/>
        <v/>
      </c>
    </row>
    <row r="1360" spans="1:11" x14ac:dyDescent="0.3">
      <c r="A1360" s="2">
        <v>1921</v>
      </c>
      <c r="B1360" s="1">
        <v>462</v>
      </c>
      <c r="C1360" s="10">
        <v>44606</v>
      </c>
      <c r="D1360" s="10">
        <v>44610</v>
      </c>
      <c r="E1360" s="1">
        <v>4</v>
      </c>
      <c r="F1360" s="1" t="s">
        <v>1024</v>
      </c>
      <c r="G1360" s="1" t="s">
        <v>1037</v>
      </c>
      <c r="H1360" s="1">
        <v>75</v>
      </c>
      <c r="I1360" s="1" t="s">
        <v>1044</v>
      </c>
      <c r="J1360" s="1">
        <f t="shared" si="42"/>
        <v>0</v>
      </c>
      <c r="K1360" s="12" t="str">
        <f t="shared" si="43"/>
        <v/>
      </c>
    </row>
    <row r="1361" spans="1:11" x14ac:dyDescent="0.3">
      <c r="A1361" s="2">
        <v>674</v>
      </c>
      <c r="B1361" s="1">
        <v>462</v>
      </c>
      <c r="C1361" s="10">
        <v>44755</v>
      </c>
      <c r="D1361" s="10">
        <v>44760</v>
      </c>
      <c r="E1361" s="1">
        <v>5</v>
      </c>
      <c r="F1361" s="1" t="s">
        <v>1022</v>
      </c>
      <c r="G1361" s="1" t="s">
        <v>1035</v>
      </c>
      <c r="H1361" s="1">
        <v>189</v>
      </c>
      <c r="I1361" s="1" t="s">
        <v>1043</v>
      </c>
      <c r="J1361" s="1">
        <f t="shared" si="42"/>
        <v>1</v>
      </c>
      <c r="K1361" s="12">
        <f t="shared" si="43"/>
        <v>44778</v>
      </c>
    </row>
    <row r="1362" spans="1:11" x14ac:dyDescent="0.3">
      <c r="A1362" s="2">
        <v>2122</v>
      </c>
      <c r="B1362" s="1">
        <v>462</v>
      </c>
      <c r="C1362" s="10">
        <v>44778</v>
      </c>
      <c r="D1362" s="10">
        <v>44785</v>
      </c>
      <c r="E1362" s="1">
        <v>7</v>
      </c>
      <c r="F1362" s="1" t="s">
        <v>1022</v>
      </c>
      <c r="G1362" s="1" t="s">
        <v>1035</v>
      </c>
      <c r="H1362" s="1">
        <v>127</v>
      </c>
      <c r="I1362" s="1" t="s">
        <v>1042</v>
      </c>
      <c r="J1362" s="1">
        <f t="shared" si="42"/>
        <v>1</v>
      </c>
      <c r="K1362" s="12">
        <f t="shared" si="43"/>
        <v>44810</v>
      </c>
    </row>
    <row r="1363" spans="1:11" x14ac:dyDescent="0.3">
      <c r="A1363" s="2">
        <v>1756</v>
      </c>
      <c r="B1363" s="1">
        <v>462</v>
      </c>
      <c r="C1363" s="10">
        <v>44810</v>
      </c>
      <c r="D1363" s="10">
        <v>44813</v>
      </c>
      <c r="E1363" s="1">
        <v>3</v>
      </c>
      <c r="F1363" s="1" t="s">
        <v>1033</v>
      </c>
      <c r="G1363" s="1" t="s">
        <v>1038</v>
      </c>
      <c r="H1363" s="1">
        <v>11</v>
      </c>
      <c r="I1363" s="1" t="s">
        <v>1044</v>
      </c>
      <c r="J1363" s="1">
        <f t="shared" si="42"/>
        <v>0</v>
      </c>
      <c r="K1363" s="12" t="str">
        <f t="shared" si="43"/>
        <v/>
      </c>
    </row>
    <row r="1364" spans="1:11" x14ac:dyDescent="0.3">
      <c r="A1364" s="2">
        <v>2480</v>
      </c>
      <c r="B1364" s="1">
        <v>462</v>
      </c>
      <c r="C1364" s="10">
        <v>45477</v>
      </c>
      <c r="D1364" s="10">
        <v>45478</v>
      </c>
      <c r="E1364" s="1">
        <v>1</v>
      </c>
      <c r="F1364" s="1" t="s">
        <v>1032</v>
      </c>
      <c r="G1364" s="1" t="s">
        <v>1039</v>
      </c>
      <c r="H1364" s="1">
        <v>50</v>
      </c>
      <c r="I1364" s="1" t="s">
        <v>1044</v>
      </c>
      <c r="J1364" s="1">
        <f t="shared" si="42"/>
        <v>0</v>
      </c>
      <c r="K1364" s="12" t="str">
        <f t="shared" si="43"/>
        <v/>
      </c>
    </row>
    <row r="1365" spans="1:11" x14ac:dyDescent="0.3">
      <c r="A1365" s="2">
        <v>2683</v>
      </c>
      <c r="B1365" s="1">
        <v>462</v>
      </c>
      <c r="C1365" s="10">
        <v>45544</v>
      </c>
      <c r="D1365" s="10">
        <v>45552</v>
      </c>
      <c r="E1365" s="1">
        <v>8</v>
      </c>
      <c r="F1365" s="1" t="s">
        <v>1022</v>
      </c>
      <c r="G1365" s="1" t="s">
        <v>1035</v>
      </c>
      <c r="H1365" s="1">
        <v>38</v>
      </c>
      <c r="I1365" s="1" t="s">
        <v>1044</v>
      </c>
      <c r="J1365" s="1">
        <f t="shared" si="42"/>
        <v>0</v>
      </c>
      <c r="K1365" s="12" t="str">
        <f t="shared" si="43"/>
        <v/>
      </c>
    </row>
    <row r="1366" spans="1:11" x14ac:dyDescent="0.3">
      <c r="A1366" s="2">
        <v>1750</v>
      </c>
      <c r="B1366" s="1">
        <v>463</v>
      </c>
      <c r="C1366" s="10">
        <v>44588</v>
      </c>
      <c r="D1366" s="10">
        <v>44596</v>
      </c>
      <c r="E1366" s="1">
        <v>8</v>
      </c>
      <c r="F1366" s="1" t="s">
        <v>1031</v>
      </c>
      <c r="G1366" s="1" t="s">
        <v>1036</v>
      </c>
      <c r="H1366" s="1">
        <v>156</v>
      </c>
      <c r="I1366" s="1" t="s">
        <v>1041</v>
      </c>
      <c r="J1366" s="1">
        <f t="shared" si="42"/>
        <v>0</v>
      </c>
      <c r="K1366" s="12" t="str">
        <f t="shared" si="43"/>
        <v/>
      </c>
    </row>
    <row r="1367" spans="1:11" x14ac:dyDescent="0.3">
      <c r="A1367" s="2">
        <v>2961</v>
      </c>
      <c r="B1367" s="1">
        <v>463</v>
      </c>
      <c r="C1367" s="10">
        <v>45016</v>
      </c>
      <c r="D1367" s="10">
        <v>45032</v>
      </c>
      <c r="E1367" s="1">
        <v>16</v>
      </c>
      <c r="F1367" s="1" t="s">
        <v>1028</v>
      </c>
      <c r="G1367" s="1" t="s">
        <v>1040</v>
      </c>
      <c r="H1367" s="1">
        <v>92</v>
      </c>
      <c r="I1367" s="1" t="s">
        <v>1043</v>
      </c>
      <c r="J1367" s="1">
        <f t="shared" si="42"/>
        <v>0</v>
      </c>
      <c r="K1367" s="12" t="str">
        <f t="shared" si="43"/>
        <v/>
      </c>
    </row>
    <row r="1368" spans="1:11" x14ac:dyDescent="0.3">
      <c r="A1368" s="2">
        <v>1791</v>
      </c>
      <c r="B1368" s="1">
        <v>463</v>
      </c>
      <c r="C1368" s="10">
        <v>45283</v>
      </c>
      <c r="D1368" s="10">
        <v>45291</v>
      </c>
      <c r="E1368" s="1">
        <v>8</v>
      </c>
      <c r="F1368" s="1" t="s">
        <v>1028</v>
      </c>
      <c r="G1368" s="1" t="s">
        <v>1040</v>
      </c>
      <c r="H1368" s="1">
        <v>154</v>
      </c>
      <c r="I1368" s="1" t="s">
        <v>1043</v>
      </c>
      <c r="J1368" s="1">
        <f t="shared" si="42"/>
        <v>0</v>
      </c>
      <c r="K1368" s="12" t="str">
        <f t="shared" si="43"/>
        <v/>
      </c>
    </row>
    <row r="1369" spans="1:11" x14ac:dyDescent="0.3">
      <c r="A1369" s="2">
        <v>286</v>
      </c>
      <c r="B1369" s="1">
        <v>464</v>
      </c>
      <c r="C1369" s="10">
        <v>44785</v>
      </c>
      <c r="D1369" s="10">
        <v>44787</v>
      </c>
      <c r="E1369" s="1">
        <v>2</v>
      </c>
      <c r="F1369" s="1" t="s">
        <v>1026</v>
      </c>
      <c r="G1369" s="1" t="s">
        <v>1039</v>
      </c>
      <c r="H1369" s="1">
        <v>9</v>
      </c>
      <c r="I1369" s="1" t="s">
        <v>1042</v>
      </c>
      <c r="J1369" s="1">
        <f t="shared" si="42"/>
        <v>1</v>
      </c>
      <c r="K1369" s="12">
        <f t="shared" si="43"/>
        <v>44793</v>
      </c>
    </row>
    <row r="1370" spans="1:11" x14ac:dyDescent="0.3">
      <c r="A1370" s="2">
        <v>1413</v>
      </c>
      <c r="B1370" s="1">
        <v>464</v>
      </c>
      <c r="C1370" s="10">
        <v>44793</v>
      </c>
      <c r="D1370" s="10">
        <v>44794</v>
      </c>
      <c r="E1370" s="1">
        <v>1</v>
      </c>
      <c r="F1370" s="1" t="s">
        <v>1032</v>
      </c>
      <c r="G1370" s="1" t="s">
        <v>1039</v>
      </c>
      <c r="H1370" s="1">
        <v>62</v>
      </c>
      <c r="I1370" s="1" t="s">
        <v>1042</v>
      </c>
      <c r="J1370" s="1">
        <f t="shared" si="42"/>
        <v>0</v>
      </c>
      <c r="K1370" s="12" t="str">
        <f t="shared" si="43"/>
        <v/>
      </c>
    </row>
    <row r="1371" spans="1:11" x14ac:dyDescent="0.3">
      <c r="A1371" s="2">
        <v>198</v>
      </c>
      <c r="B1371" s="1">
        <v>464</v>
      </c>
      <c r="C1371" s="10">
        <v>44864</v>
      </c>
      <c r="D1371" s="10">
        <v>44866</v>
      </c>
      <c r="E1371" s="1">
        <v>2</v>
      </c>
      <c r="F1371" s="1" t="s">
        <v>1026</v>
      </c>
      <c r="G1371" s="1" t="s">
        <v>1039</v>
      </c>
      <c r="H1371" s="1">
        <v>124</v>
      </c>
      <c r="I1371" s="1" t="s">
        <v>1041</v>
      </c>
      <c r="J1371" s="1">
        <f t="shared" si="42"/>
        <v>0</v>
      </c>
      <c r="K1371" s="12" t="str">
        <f t="shared" si="43"/>
        <v/>
      </c>
    </row>
    <row r="1372" spans="1:11" x14ac:dyDescent="0.3">
      <c r="A1372" s="2">
        <v>378</v>
      </c>
      <c r="B1372" s="1">
        <v>464</v>
      </c>
      <c r="C1372" s="10">
        <v>44977</v>
      </c>
      <c r="D1372" s="10">
        <v>44983</v>
      </c>
      <c r="E1372" s="1">
        <v>6</v>
      </c>
      <c r="F1372" s="1" t="s">
        <v>1028</v>
      </c>
      <c r="G1372" s="1" t="s">
        <v>1040</v>
      </c>
      <c r="H1372" s="1">
        <v>178</v>
      </c>
      <c r="I1372" s="1" t="s">
        <v>1042</v>
      </c>
      <c r="J1372" s="1">
        <f t="shared" si="42"/>
        <v>0</v>
      </c>
      <c r="K1372" s="12" t="str">
        <f t="shared" si="43"/>
        <v/>
      </c>
    </row>
    <row r="1373" spans="1:11" x14ac:dyDescent="0.3">
      <c r="A1373" s="2">
        <v>970</v>
      </c>
      <c r="B1373" s="1">
        <v>464</v>
      </c>
      <c r="C1373" s="10">
        <v>45054</v>
      </c>
      <c r="D1373" s="10">
        <v>45064</v>
      </c>
      <c r="E1373" s="1">
        <v>10</v>
      </c>
      <c r="F1373" s="1" t="s">
        <v>1031</v>
      </c>
      <c r="G1373" s="1" t="s">
        <v>1036</v>
      </c>
      <c r="H1373" s="1">
        <v>127</v>
      </c>
      <c r="I1373" s="1" t="s">
        <v>1043</v>
      </c>
      <c r="J1373" s="1">
        <f t="shared" si="42"/>
        <v>0</v>
      </c>
      <c r="K1373" s="12" t="str">
        <f t="shared" si="43"/>
        <v/>
      </c>
    </row>
    <row r="1374" spans="1:11" x14ac:dyDescent="0.3">
      <c r="A1374" s="2">
        <v>2027</v>
      </c>
      <c r="B1374" s="1">
        <v>464</v>
      </c>
      <c r="C1374" s="10">
        <v>45175</v>
      </c>
      <c r="D1374" s="10">
        <v>45184</v>
      </c>
      <c r="E1374" s="1">
        <v>9</v>
      </c>
      <c r="F1374" s="1" t="s">
        <v>1023</v>
      </c>
      <c r="G1374" s="1" t="s">
        <v>1036</v>
      </c>
      <c r="H1374" s="1">
        <v>110</v>
      </c>
      <c r="I1374" s="1" t="s">
        <v>1041</v>
      </c>
      <c r="J1374" s="1">
        <f t="shared" si="42"/>
        <v>0</v>
      </c>
      <c r="K1374" s="12" t="str">
        <f t="shared" si="43"/>
        <v/>
      </c>
    </row>
    <row r="1375" spans="1:11" x14ac:dyDescent="0.3">
      <c r="A1375" s="2">
        <v>2373</v>
      </c>
      <c r="B1375" s="1">
        <v>464</v>
      </c>
      <c r="C1375" s="10">
        <v>45262</v>
      </c>
      <c r="D1375" s="10">
        <v>45269</v>
      </c>
      <c r="E1375" s="1">
        <v>7</v>
      </c>
      <c r="F1375" s="1" t="s">
        <v>1031</v>
      </c>
      <c r="G1375" s="1" t="s">
        <v>1036</v>
      </c>
      <c r="H1375" s="1">
        <v>139</v>
      </c>
      <c r="I1375" s="1" t="s">
        <v>1042</v>
      </c>
      <c r="J1375" s="1">
        <f t="shared" si="42"/>
        <v>1</v>
      </c>
      <c r="K1375" s="12">
        <f t="shared" si="43"/>
        <v>45272</v>
      </c>
    </row>
    <row r="1376" spans="1:11" x14ac:dyDescent="0.3">
      <c r="A1376" s="2">
        <v>1013</v>
      </c>
      <c r="B1376" s="1">
        <v>464</v>
      </c>
      <c r="C1376" s="10">
        <v>45272</v>
      </c>
      <c r="D1376" s="10">
        <v>45277</v>
      </c>
      <c r="E1376" s="1">
        <v>5</v>
      </c>
      <c r="F1376" s="1" t="s">
        <v>1029</v>
      </c>
      <c r="G1376" s="1" t="s">
        <v>1037</v>
      </c>
      <c r="H1376" s="1">
        <v>140</v>
      </c>
      <c r="I1376" s="1" t="s">
        <v>1042</v>
      </c>
      <c r="J1376" s="1">
        <f t="shared" si="42"/>
        <v>0</v>
      </c>
      <c r="K1376" s="12" t="str">
        <f t="shared" si="43"/>
        <v/>
      </c>
    </row>
    <row r="1377" spans="1:11" x14ac:dyDescent="0.3">
      <c r="A1377" s="2">
        <v>126</v>
      </c>
      <c r="B1377" s="1">
        <v>464</v>
      </c>
      <c r="C1377" s="10">
        <v>45570</v>
      </c>
      <c r="D1377" s="10">
        <v>45575</v>
      </c>
      <c r="E1377" s="1">
        <v>5</v>
      </c>
      <c r="F1377" s="1" t="s">
        <v>1025</v>
      </c>
      <c r="G1377" s="1" t="s">
        <v>1038</v>
      </c>
      <c r="H1377" s="1">
        <v>191</v>
      </c>
      <c r="I1377" s="1" t="s">
        <v>1043</v>
      </c>
      <c r="J1377" s="1">
        <f t="shared" si="42"/>
        <v>0</v>
      </c>
      <c r="K1377" s="12" t="str">
        <f t="shared" si="43"/>
        <v/>
      </c>
    </row>
    <row r="1378" spans="1:11" x14ac:dyDescent="0.3">
      <c r="A1378" s="2">
        <v>769</v>
      </c>
      <c r="B1378" s="1">
        <v>465</v>
      </c>
      <c r="C1378" s="10">
        <v>45544</v>
      </c>
      <c r="D1378" s="10">
        <v>45550</v>
      </c>
      <c r="E1378" s="1">
        <v>6</v>
      </c>
      <c r="F1378" s="1" t="s">
        <v>1034</v>
      </c>
      <c r="G1378" s="1" t="s">
        <v>1035</v>
      </c>
      <c r="H1378" s="1">
        <v>74</v>
      </c>
      <c r="I1378" s="1" t="s">
        <v>1044</v>
      </c>
      <c r="J1378" s="1">
        <f t="shared" si="42"/>
        <v>0</v>
      </c>
      <c r="K1378" s="12" t="str">
        <f t="shared" si="43"/>
        <v/>
      </c>
    </row>
    <row r="1379" spans="1:11" x14ac:dyDescent="0.3">
      <c r="A1379" s="2">
        <v>1339</v>
      </c>
      <c r="B1379" s="1">
        <v>466</v>
      </c>
      <c r="C1379" s="10">
        <v>44594</v>
      </c>
      <c r="D1379" s="10">
        <v>44601</v>
      </c>
      <c r="E1379" s="1">
        <v>7</v>
      </c>
      <c r="F1379" s="1" t="s">
        <v>1034</v>
      </c>
      <c r="G1379" s="1" t="s">
        <v>1035</v>
      </c>
      <c r="H1379" s="1">
        <v>141</v>
      </c>
      <c r="I1379" s="1" t="s">
        <v>1044</v>
      </c>
      <c r="J1379" s="1">
        <f t="shared" si="42"/>
        <v>0</v>
      </c>
      <c r="K1379" s="12" t="str">
        <f t="shared" si="43"/>
        <v/>
      </c>
    </row>
    <row r="1380" spans="1:11" x14ac:dyDescent="0.3">
      <c r="A1380" s="2">
        <v>650</v>
      </c>
      <c r="B1380" s="1">
        <v>466</v>
      </c>
      <c r="C1380" s="10">
        <v>45587</v>
      </c>
      <c r="D1380" s="10">
        <v>45590</v>
      </c>
      <c r="E1380" s="1">
        <v>3</v>
      </c>
      <c r="F1380" s="1" t="s">
        <v>1024</v>
      </c>
      <c r="G1380" s="1" t="s">
        <v>1037</v>
      </c>
      <c r="H1380" s="1">
        <v>192</v>
      </c>
      <c r="I1380" s="1" t="s">
        <v>1041</v>
      </c>
      <c r="J1380" s="1">
        <f t="shared" si="42"/>
        <v>0</v>
      </c>
      <c r="K1380" s="12" t="str">
        <f t="shared" si="43"/>
        <v/>
      </c>
    </row>
    <row r="1381" spans="1:11" x14ac:dyDescent="0.3">
      <c r="A1381" s="2">
        <v>1317</v>
      </c>
      <c r="B1381" s="1">
        <v>467</v>
      </c>
      <c r="C1381" s="10">
        <v>45337</v>
      </c>
      <c r="D1381" s="10">
        <v>45350</v>
      </c>
      <c r="E1381" s="1">
        <v>13</v>
      </c>
      <c r="F1381" s="1" t="s">
        <v>1028</v>
      </c>
      <c r="G1381" s="1" t="s">
        <v>1040</v>
      </c>
      <c r="H1381" s="1">
        <v>49</v>
      </c>
      <c r="I1381" s="1" t="s">
        <v>1044</v>
      </c>
      <c r="J1381" s="1">
        <f t="shared" si="42"/>
        <v>1</v>
      </c>
      <c r="K1381" s="12">
        <f t="shared" si="43"/>
        <v>45349</v>
      </c>
    </row>
    <row r="1382" spans="1:11" x14ac:dyDescent="0.3">
      <c r="A1382" s="2">
        <v>2849</v>
      </c>
      <c r="B1382" s="1">
        <v>467</v>
      </c>
      <c r="C1382" s="10">
        <v>45349</v>
      </c>
      <c r="D1382" s="10">
        <v>45351</v>
      </c>
      <c r="E1382" s="1">
        <v>2</v>
      </c>
      <c r="F1382" s="1" t="s">
        <v>1024</v>
      </c>
      <c r="G1382" s="1" t="s">
        <v>1037</v>
      </c>
      <c r="H1382" s="1">
        <v>196</v>
      </c>
      <c r="I1382" s="1" t="s">
        <v>1044</v>
      </c>
      <c r="J1382" s="1">
        <f t="shared" si="42"/>
        <v>0</v>
      </c>
      <c r="K1382" s="12" t="str">
        <f t="shared" si="43"/>
        <v/>
      </c>
    </row>
    <row r="1383" spans="1:11" x14ac:dyDescent="0.3">
      <c r="A1383" s="2">
        <v>2997</v>
      </c>
      <c r="B1383" s="1">
        <v>467</v>
      </c>
      <c r="C1383" s="10">
        <v>45631</v>
      </c>
      <c r="D1383" s="10">
        <v>45634</v>
      </c>
      <c r="E1383" s="1">
        <v>3</v>
      </c>
      <c r="F1383" s="1" t="s">
        <v>1025</v>
      </c>
      <c r="G1383" s="1" t="s">
        <v>1038</v>
      </c>
      <c r="H1383" s="1">
        <v>128</v>
      </c>
      <c r="I1383" s="1" t="s">
        <v>1042</v>
      </c>
      <c r="J1383" s="1">
        <f t="shared" si="42"/>
        <v>0</v>
      </c>
      <c r="K1383" s="12" t="str">
        <f t="shared" si="43"/>
        <v/>
      </c>
    </row>
    <row r="1384" spans="1:11" x14ac:dyDescent="0.3">
      <c r="A1384" s="2">
        <v>452</v>
      </c>
      <c r="B1384" s="1">
        <v>468</v>
      </c>
      <c r="C1384" s="10">
        <v>44670</v>
      </c>
      <c r="D1384" s="10">
        <v>44674</v>
      </c>
      <c r="E1384" s="1">
        <v>4</v>
      </c>
      <c r="F1384" s="1" t="s">
        <v>1029</v>
      </c>
      <c r="G1384" s="1" t="s">
        <v>1037</v>
      </c>
      <c r="H1384" s="1">
        <v>128</v>
      </c>
      <c r="I1384" s="1" t="s">
        <v>1042</v>
      </c>
      <c r="J1384" s="1">
        <f t="shared" si="42"/>
        <v>0</v>
      </c>
      <c r="K1384" s="12" t="str">
        <f t="shared" si="43"/>
        <v/>
      </c>
    </row>
    <row r="1385" spans="1:11" x14ac:dyDescent="0.3">
      <c r="A1385" s="2">
        <v>1332</v>
      </c>
      <c r="B1385" s="1">
        <v>468</v>
      </c>
      <c r="C1385" s="10">
        <v>44963</v>
      </c>
      <c r="D1385" s="10">
        <v>44970</v>
      </c>
      <c r="E1385" s="1">
        <v>7</v>
      </c>
      <c r="F1385" s="1" t="s">
        <v>1034</v>
      </c>
      <c r="G1385" s="1" t="s">
        <v>1035</v>
      </c>
      <c r="H1385" s="1">
        <v>177</v>
      </c>
      <c r="I1385" s="1" t="s">
        <v>1043</v>
      </c>
      <c r="J1385" s="1">
        <f t="shared" si="42"/>
        <v>0</v>
      </c>
      <c r="K1385" s="12" t="str">
        <f t="shared" si="43"/>
        <v/>
      </c>
    </row>
    <row r="1386" spans="1:11" x14ac:dyDescent="0.3">
      <c r="A1386" s="2">
        <v>346</v>
      </c>
      <c r="B1386" s="1">
        <v>468</v>
      </c>
      <c r="C1386" s="10">
        <v>45548</v>
      </c>
      <c r="D1386" s="10">
        <v>45557</v>
      </c>
      <c r="E1386" s="1">
        <v>9</v>
      </c>
      <c r="F1386" s="1" t="s">
        <v>1027</v>
      </c>
      <c r="G1386" s="1" t="s">
        <v>1040</v>
      </c>
      <c r="H1386" s="1">
        <v>75</v>
      </c>
      <c r="I1386" s="1" t="s">
        <v>1043</v>
      </c>
      <c r="J1386" s="1">
        <f t="shared" si="42"/>
        <v>0</v>
      </c>
      <c r="K1386" s="12" t="str">
        <f t="shared" si="43"/>
        <v/>
      </c>
    </row>
    <row r="1387" spans="1:11" x14ac:dyDescent="0.3">
      <c r="A1387" s="2">
        <v>2001</v>
      </c>
      <c r="B1387" s="1">
        <v>469</v>
      </c>
      <c r="C1387" s="10">
        <v>45176</v>
      </c>
      <c r="D1387" s="10">
        <v>45180</v>
      </c>
      <c r="E1387" s="1">
        <v>4</v>
      </c>
      <c r="F1387" s="1" t="s">
        <v>1033</v>
      </c>
      <c r="G1387" s="1" t="s">
        <v>1038</v>
      </c>
      <c r="H1387" s="1">
        <v>180</v>
      </c>
      <c r="I1387" s="1" t="s">
        <v>1041</v>
      </c>
      <c r="J1387" s="1">
        <f t="shared" si="42"/>
        <v>0</v>
      </c>
      <c r="K1387" s="12" t="str">
        <f t="shared" si="43"/>
        <v/>
      </c>
    </row>
    <row r="1388" spans="1:11" x14ac:dyDescent="0.3">
      <c r="A1388" s="2">
        <v>916</v>
      </c>
      <c r="B1388" s="1">
        <v>469</v>
      </c>
      <c r="C1388" s="10">
        <v>45637</v>
      </c>
      <c r="D1388" s="10">
        <v>45647</v>
      </c>
      <c r="E1388" s="1">
        <v>10</v>
      </c>
      <c r="F1388" s="1" t="s">
        <v>1023</v>
      </c>
      <c r="G1388" s="1" t="s">
        <v>1036</v>
      </c>
      <c r="H1388" s="1">
        <v>136</v>
      </c>
      <c r="I1388" s="1" t="s">
        <v>1043</v>
      </c>
      <c r="J1388" s="1">
        <f t="shared" si="42"/>
        <v>0</v>
      </c>
      <c r="K1388" s="12" t="str">
        <f t="shared" si="43"/>
        <v/>
      </c>
    </row>
    <row r="1389" spans="1:11" x14ac:dyDescent="0.3">
      <c r="A1389" s="2">
        <v>2311</v>
      </c>
      <c r="B1389" s="1">
        <v>470</v>
      </c>
      <c r="C1389" s="10">
        <v>44686</v>
      </c>
      <c r="D1389" s="10">
        <v>44696</v>
      </c>
      <c r="E1389" s="1">
        <v>10</v>
      </c>
      <c r="F1389" s="1" t="s">
        <v>1028</v>
      </c>
      <c r="G1389" s="1" t="s">
        <v>1040</v>
      </c>
      <c r="H1389" s="1">
        <v>51</v>
      </c>
      <c r="I1389" s="1" t="s">
        <v>1043</v>
      </c>
      <c r="J1389" s="1">
        <f t="shared" si="42"/>
        <v>0</v>
      </c>
      <c r="K1389" s="12" t="str">
        <f t="shared" si="43"/>
        <v/>
      </c>
    </row>
    <row r="1390" spans="1:11" x14ac:dyDescent="0.3">
      <c r="A1390" s="2">
        <v>1941</v>
      </c>
      <c r="B1390" s="1">
        <v>470</v>
      </c>
      <c r="C1390" s="10">
        <v>44855</v>
      </c>
      <c r="D1390" s="10">
        <v>44858</v>
      </c>
      <c r="E1390" s="1">
        <v>3</v>
      </c>
      <c r="F1390" s="1" t="s">
        <v>1032</v>
      </c>
      <c r="G1390" s="1" t="s">
        <v>1039</v>
      </c>
      <c r="H1390" s="1">
        <v>110</v>
      </c>
      <c r="I1390" s="1" t="s">
        <v>1043</v>
      </c>
      <c r="J1390" s="1">
        <f t="shared" si="42"/>
        <v>0</v>
      </c>
      <c r="K1390" s="12" t="str">
        <f t="shared" si="43"/>
        <v/>
      </c>
    </row>
    <row r="1391" spans="1:11" x14ac:dyDescent="0.3">
      <c r="A1391" s="2">
        <v>2864</v>
      </c>
      <c r="B1391" s="1">
        <v>470</v>
      </c>
      <c r="C1391" s="10">
        <v>45628</v>
      </c>
      <c r="D1391" s="10">
        <v>45629</v>
      </c>
      <c r="E1391" s="1">
        <v>1</v>
      </c>
      <c r="F1391" s="1" t="s">
        <v>1026</v>
      </c>
      <c r="G1391" s="1" t="s">
        <v>1039</v>
      </c>
      <c r="H1391" s="1">
        <v>189</v>
      </c>
      <c r="I1391" s="1" t="s">
        <v>1043</v>
      </c>
      <c r="J1391" s="1">
        <f t="shared" si="42"/>
        <v>0</v>
      </c>
      <c r="K1391" s="12" t="str">
        <f t="shared" si="43"/>
        <v/>
      </c>
    </row>
    <row r="1392" spans="1:11" x14ac:dyDescent="0.3">
      <c r="A1392" s="2">
        <v>2494</v>
      </c>
      <c r="B1392" s="1">
        <v>471</v>
      </c>
      <c r="C1392" s="10">
        <v>44672</v>
      </c>
      <c r="D1392" s="10">
        <v>44674</v>
      </c>
      <c r="E1392" s="1">
        <v>2</v>
      </c>
      <c r="F1392" s="1" t="s">
        <v>1029</v>
      </c>
      <c r="G1392" s="1" t="s">
        <v>1037</v>
      </c>
      <c r="H1392" s="1">
        <v>5</v>
      </c>
      <c r="I1392" s="1" t="s">
        <v>1041</v>
      </c>
      <c r="J1392" s="1">
        <f t="shared" si="42"/>
        <v>0</v>
      </c>
      <c r="K1392" s="12" t="str">
        <f t="shared" si="43"/>
        <v/>
      </c>
    </row>
    <row r="1393" spans="1:11" x14ac:dyDescent="0.3">
      <c r="A1393" s="2">
        <v>2496</v>
      </c>
      <c r="B1393" s="1">
        <v>471</v>
      </c>
      <c r="C1393" s="10">
        <v>45084</v>
      </c>
      <c r="D1393" s="10">
        <v>45095</v>
      </c>
      <c r="E1393" s="1">
        <v>11</v>
      </c>
      <c r="F1393" s="1" t="s">
        <v>1031</v>
      </c>
      <c r="G1393" s="1" t="s">
        <v>1036</v>
      </c>
      <c r="H1393" s="1">
        <v>173</v>
      </c>
      <c r="I1393" s="1" t="s">
        <v>1043</v>
      </c>
      <c r="J1393" s="1">
        <f t="shared" si="42"/>
        <v>0</v>
      </c>
      <c r="K1393" s="12" t="str">
        <f t="shared" si="43"/>
        <v/>
      </c>
    </row>
    <row r="1394" spans="1:11" x14ac:dyDescent="0.3">
      <c r="A1394" s="2">
        <v>2647</v>
      </c>
      <c r="B1394" s="1">
        <v>471</v>
      </c>
      <c r="C1394" s="10">
        <v>45185</v>
      </c>
      <c r="D1394" s="10">
        <v>45194</v>
      </c>
      <c r="E1394" s="1">
        <v>9</v>
      </c>
      <c r="F1394" s="1" t="s">
        <v>1028</v>
      </c>
      <c r="G1394" s="1" t="s">
        <v>1040</v>
      </c>
      <c r="H1394" s="1">
        <v>40</v>
      </c>
      <c r="I1394" s="1" t="s">
        <v>1043</v>
      </c>
      <c r="J1394" s="1">
        <f t="shared" si="42"/>
        <v>0</v>
      </c>
      <c r="K1394" s="12" t="str">
        <f t="shared" si="43"/>
        <v/>
      </c>
    </row>
    <row r="1395" spans="1:11" x14ac:dyDescent="0.3">
      <c r="A1395" s="2">
        <v>595</v>
      </c>
      <c r="B1395" s="1">
        <v>471</v>
      </c>
      <c r="C1395" s="10">
        <v>45398</v>
      </c>
      <c r="D1395" s="10">
        <v>45406</v>
      </c>
      <c r="E1395" s="1">
        <v>8</v>
      </c>
      <c r="F1395" s="1" t="s">
        <v>1027</v>
      </c>
      <c r="G1395" s="1" t="s">
        <v>1040</v>
      </c>
      <c r="H1395" s="1">
        <v>154</v>
      </c>
      <c r="I1395" s="1" t="s">
        <v>1042</v>
      </c>
      <c r="J1395" s="1">
        <f t="shared" si="42"/>
        <v>1</v>
      </c>
      <c r="K1395" s="12">
        <f t="shared" si="43"/>
        <v>45416</v>
      </c>
    </row>
    <row r="1396" spans="1:11" x14ac:dyDescent="0.3">
      <c r="A1396" s="2">
        <v>2728</v>
      </c>
      <c r="B1396" s="1">
        <v>471</v>
      </c>
      <c r="C1396" s="10">
        <v>45416</v>
      </c>
      <c r="D1396" s="10">
        <v>45431</v>
      </c>
      <c r="E1396" s="1">
        <v>15</v>
      </c>
      <c r="F1396" s="1" t="s">
        <v>1028</v>
      </c>
      <c r="G1396" s="1" t="s">
        <v>1040</v>
      </c>
      <c r="H1396" s="1">
        <v>133</v>
      </c>
      <c r="I1396" s="1" t="s">
        <v>1041</v>
      </c>
      <c r="J1396" s="1">
        <f t="shared" si="42"/>
        <v>0</v>
      </c>
      <c r="K1396" s="12" t="str">
        <f t="shared" si="43"/>
        <v/>
      </c>
    </row>
    <row r="1397" spans="1:11" x14ac:dyDescent="0.3">
      <c r="A1397" s="2">
        <v>977</v>
      </c>
      <c r="B1397" s="1">
        <v>473</v>
      </c>
      <c r="C1397" s="10">
        <v>45038</v>
      </c>
      <c r="D1397" s="10">
        <v>45042</v>
      </c>
      <c r="E1397" s="1">
        <v>4</v>
      </c>
      <c r="F1397" s="1" t="s">
        <v>1024</v>
      </c>
      <c r="G1397" s="1" t="s">
        <v>1037</v>
      </c>
      <c r="H1397" s="1">
        <v>50</v>
      </c>
      <c r="I1397" s="1" t="s">
        <v>1041</v>
      </c>
      <c r="J1397" s="1">
        <f t="shared" si="42"/>
        <v>0</v>
      </c>
      <c r="K1397" s="12" t="str">
        <f t="shared" si="43"/>
        <v/>
      </c>
    </row>
    <row r="1398" spans="1:11" x14ac:dyDescent="0.3">
      <c r="A1398" s="2">
        <v>581</v>
      </c>
      <c r="B1398" s="1">
        <v>473</v>
      </c>
      <c r="C1398" s="10">
        <v>45152</v>
      </c>
      <c r="D1398" s="10">
        <v>45154</v>
      </c>
      <c r="E1398" s="1">
        <v>2</v>
      </c>
      <c r="F1398" s="1" t="s">
        <v>1032</v>
      </c>
      <c r="G1398" s="1" t="s">
        <v>1039</v>
      </c>
      <c r="H1398" s="1">
        <v>33</v>
      </c>
      <c r="I1398" s="1" t="s">
        <v>1043</v>
      </c>
      <c r="J1398" s="1">
        <f t="shared" si="42"/>
        <v>0</v>
      </c>
      <c r="K1398" s="12" t="str">
        <f t="shared" si="43"/>
        <v/>
      </c>
    </row>
    <row r="1399" spans="1:11" x14ac:dyDescent="0.3">
      <c r="A1399" s="2">
        <v>963</v>
      </c>
      <c r="B1399" s="1">
        <v>473</v>
      </c>
      <c r="C1399" s="10">
        <v>45239</v>
      </c>
      <c r="D1399" s="10">
        <v>45249</v>
      </c>
      <c r="E1399" s="1">
        <v>10</v>
      </c>
      <c r="F1399" s="1" t="s">
        <v>1023</v>
      </c>
      <c r="G1399" s="1" t="s">
        <v>1036</v>
      </c>
      <c r="H1399" s="1">
        <v>153</v>
      </c>
      <c r="I1399" s="1" t="s">
        <v>1042</v>
      </c>
      <c r="J1399" s="1">
        <f t="shared" si="42"/>
        <v>0</v>
      </c>
      <c r="K1399" s="12" t="str">
        <f t="shared" si="43"/>
        <v/>
      </c>
    </row>
    <row r="1400" spans="1:11" x14ac:dyDescent="0.3">
      <c r="A1400" s="2">
        <v>917</v>
      </c>
      <c r="B1400" s="1">
        <v>474</v>
      </c>
      <c r="C1400" s="10">
        <v>44821</v>
      </c>
      <c r="D1400" s="10">
        <v>44828</v>
      </c>
      <c r="E1400" s="1">
        <v>7</v>
      </c>
      <c r="F1400" s="1" t="s">
        <v>1034</v>
      </c>
      <c r="G1400" s="1" t="s">
        <v>1035</v>
      </c>
      <c r="H1400" s="1">
        <v>75</v>
      </c>
      <c r="I1400" s="1" t="s">
        <v>1043</v>
      </c>
      <c r="J1400" s="1">
        <f t="shared" si="42"/>
        <v>0</v>
      </c>
      <c r="K1400" s="12" t="str">
        <f t="shared" si="43"/>
        <v/>
      </c>
    </row>
    <row r="1401" spans="1:11" x14ac:dyDescent="0.3">
      <c r="A1401" s="2">
        <v>235</v>
      </c>
      <c r="B1401" s="1">
        <v>474</v>
      </c>
      <c r="C1401" s="10">
        <v>45216</v>
      </c>
      <c r="D1401" s="10">
        <v>45220</v>
      </c>
      <c r="E1401" s="1">
        <v>4</v>
      </c>
      <c r="F1401" s="1" t="s">
        <v>1034</v>
      </c>
      <c r="G1401" s="1" t="s">
        <v>1035</v>
      </c>
      <c r="H1401" s="1">
        <v>144</v>
      </c>
      <c r="I1401" s="1" t="s">
        <v>1041</v>
      </c>
      <c r="J1401" s="1">
        <f t="shared" si="42"/>
        <v>0</v>
      </c>
      <c r="K1401" s="12" t="str">
        <f t="shared" si="43"/>
        <v/>
      </c>
    </row>
    <row r="1402" spans="1:11" x14ac:dyDescent="0.3">
      <c r="A1402" s="2">
        <v>319</v>
      </c>
      <c r="B1402" s="1">
        <v>474</v>
      </c>
      <c r="C1402" s="10">
        <v>45512</v>
      </c>
      <c r="D1402" s="10">
        <v>45519</v>
      </c>
      <c r="E1402" s="1">
        <v>7</v>
      </c>
      <c r="F1402" s="1" t="s">
        <v>1022</v>
      </c>
      <c r="G1402" s="1" t="s">
        <v>1035</v>
      </c>
      <c r="H1402" s="1">
        <v>112</v>
      </c>
      <c r="I1402" s="1" t="s">
        <v>1044</v>
      </c>
      <c r="J1402" s="1">
        <f t="shared" si="42"/>
        <v>0</v>
      </c>
      <c r="K1402" s="12" t="str">
        <f t="shared" si="43"/>
        <v/>
      </c>
    </row>
    <row r="1403" spans="1:11" x14ac:dyDescent="0.3">
      <c r="A1403" s="2">
        <v>2383</v>
      </c>
      <c r="B1403" s="1">
        <v>475</v>
      </c>
      <c r="C1403" s="10">
        <v>44711</v>
      </c>
      <c r="D1403" s="10">
        <v>44715</v>
      </c>
      <c r="E1403" s="1">
        <v>4</v>
      </c>
      <c r="F1403" s="1" t="s">
        <v>1024</v>
      </c>
      <c r="G1403" s="1" t="s">
        <v>1037</v>
      </c>
      <c r="H1403" s="1">
        <v>142</v>
      </c>
      <c r="I1403" s="1" t="s">
        <v>1043</v>
      </c>
      <c r="J1403" s="1">
        <f t="shared" si="42"/>
        <v>0</v>
      </c>
      <c r="K1403" s="12" t="str">
        <f t="shared" si="43"/>
        <v/>
      </c>
    </row>
    <row r="1404" spans="1:11" x14ac:dyDescent="0.3">
      <c r="A1404" s="2">
        <v>256</v>
      </c>
      <c r="B1404" s="1">
        <v>475</v>
      </c>
      <c r="C1404" s="10">
        <v>44787</v>
      </c>
      <c r="D1404" s="10">
        <v>44791</v>
      </c>
      <c r="E1404" s="1">
        <v>4</v>
      </c>
      <c r="F1404" s="1" t="s">
        <v>1031</v>
      </c>
      <c r="G1404" s="1" t="s">
        <v>1036</v>
      </c>
      <c r="H1404" s="1">
        <v>29</v>
      </c>
      <c r="I1404" s="1" t="s">
        <v>1042</v>
      </c>
      <c r="J1404" s="1">
        <f t="shared" si="42"/>
        <v>0</v>
      </c>
      <c r="K1404" s="12" t="str">
        <f t="shared" si="43"/>
        <v/>
      </c>
    </row>
    <row r="1405" spans="1:11" x14ac:dyDescent="0.3">
      <c r="A1405" s="2">
        <v>379</v>
      </c>
      <c r="B1405" s="1">
        <v>475</v>
      </c>
      <c r="C1405" s="10">
        <v>44989</v>
      </c>
      <c r="D1405" s="10">
        <v>44995</v>
      </c>
      <c r="E1405" s="1">
        <v>6</v>
      </c>
      <c r="F1405" s="1" t="s">
        <v>1028</v>
      </c>
      <c r="G1405" s="1" t="s">
        <v>1040</v>
      </c>
      <c r="H1405" s="1">
        <v>68</v>
      </c>
      <c r="I1405" s="1" t="s">
        <v>1042</v>
      </c>
      <c r="J1405" s="1">
        <f t="shared" si="42"/>
        <v>0</v>
      </c>
      <c r="K1405" s="12" t="str">
        <f t="shared" si="43"/>
        <v/>
      </c>
    </row>
    <row r="1406" spans="1:11" x14ac:dyDescent="0.3">
      <c r="A1406" s="2">
        <v>702</v>
      </c>
      <c r="B1406" s="1">
        <v>475</v>
      </c>
      <c r="C1406" s="10">
        <v>45028</v>
      </c>
      <c r="D1406" s="10">
        <v>45043</v>
      </c>
      <c r="E1406" s="1">
        <v>15</v>
      </c>
      <c r="F1406" s="1" t="s">
        <v>1027</v>
      </c>
      <c r="G1406" s="1" t="s">
        <v>1040</v>
      </c>
      <c r="H1406" s="1">
        <v>154</v>
      </c>
      <c r="I1406" s="1" t="s">
        <v>1043</v>
      </c>
      <c r="J1406" s="1">
        <f t="shared" si="42"/>
        <v>0</v>
      </c>
      <c r="K1406" s="12" t="str">
        <f t="shared" si="43"/>
        <v/>
      </c>
    </row>
    <row r="1407" spans="1:11" x14ac:dyDescent="0.3">
      <c r="A1407" s="2">
        <v>405</v>
      </c>
      <c r="B1407" s="1">
        <v>475</v>
      </c>
      <c r="C1407" s="10">
        <v>45489</v>
      </c>
      <c r="D1407" s="10">
        <v>45493</v>
      </c>
      <c r="E1407" s="1">
        <v>4</v>
      </c>
      <c r="F1407" s="1" t="s">
        <v>1029</v>
      </c>
      <c r="G1407" s="1" t="s">
        <v>1037</v>
      </c>
      <c r="H1407" s="1">
        <v>77</v>
      </c>
      <c r="I1407" s="1" t="s">
        <v>1041</v>
      </c>
      <c r="J1407" s="1">
        <f t="shared" si="42"/>
        <v>1</v>
      </c>
      <c r="K1407" s="12">
        <f t="shared" si="43"/>
        <v>45497</v>
      </c>
    </row>
    <row r="1408" spans="1:11" x14ac:dyDescent="0.3">
      <c r="A1408" s="2">
        <v>991</v>
      </c>
      <c r="B1408" s="1">
        <v>475</v>
      </c>
      <c r="C1408" s="10">
        <v>45497</v>
      </c>
      <c r="D1408" s="10">
        <v>45500</v>
      </c>
      <c r="E1408" s="1">
        <v>3</v>
      </c>
      <c r="F1408" s="1" t="s">
        <v>1030</v>
      </c>
      <c r="G1408" s="1" t="s">
        <v>1038</v>
      </c>
      <c r="H1408" s="1">
        <v>6</v>
      </c>
      <c r="I1408" s="1" t="s">
        <v>1042</v>
      </c>
      <c r="J1408" s="1">
        <f t="shared" si="42"/>
        <v>0</v>
      </c>
      <c r="K1408" s="12" t="str">
        <f t="shared" si="43"/>
        <v/>
      </c>
    </row>
    <row r="1409" spans="1:11" x14ac:dyDescent="0.3">
      <c r="A1409" s="2">
        <v>1982</v>
      </c>
      <c r="B1409" s="1">
        <v>475</v>
      </c>
      <c r="C1409" s="10">
        <v>45578</v>
      </c>
      <c r="D1409" s="10">
        <v>45586</v>
      </c>
      <c r="E1409" s="1">
        <v>8</v>
      </c>
      <c r="F1409" s="1" t="s">
        <v>1022</v>
      </c>
      <c r="G1409" s="1" t="s">
        <v>1035</v>
      </c>
      <c r="H1409" s="1">
        <v>18</v>
      </c>
      <c r="I1409" s="1" t="s">
        <v>1043</v>
      </c>
      <c r="J1409" s="1">
        <f t="shared" si="42"/>
        <v>0</v>
      </c>
      <c r="K1409" s="12" t="str">
        <f t="shared" si="43"/>
        <v/>
      </c>
    </row>
    <row r="1410" spans="1:11" x14ac:dyDescent="0.3">
      <c r="A1410" s="2">
        <v>2673</v>
      </c>
      <c r="B1410" s="1">
        <v>475</v>
      </c>
      <c r="C1410" s="10">
        <v>45630</v>
      </c>
      <c r="D1410" s="10">
        <v>45635</v>
      </c>
      <c r="E1410" s="1">
        <v>5</v>
      </c>
      <c r="F1410" s="1" t="s">
        <v>1033</v>
      </c>
      <c r="G1410" s="1" t="s">
        <v>1038</v>
      </c>
      <c r="H1410" s="1">
        <v>97</v>
      </c>
      <c r="I1410" s="1" t="s">
        <v>1043</v>
      </c>
      <c r="J1410" s="1">
        <f t="shared" ref="J1410:J1473" si="44">IF(AND(B1411=B1410,C1411-D1410&lt;=30),1,0)</f>
        <v>0</v>
      </c>
      <c r="K1410" s="12" t="str">
        <f t="shared" ref="K1410:K1473" si="45">IF(J1410=0,"",C1411)</f>
        <v/>
      </c>
    </row>
    <row r="1411" spans="1:11" x14ac:dyDescent="0.3">
      <c r="A1411" s="2">
        <v>70</v>
      </c>
      <c r="B1411" s="1">
        <v>476</v>
      </c>
      <c r="C1411" s="10">
        <v>44883</v>
      </c>
      <c r="D1411" s="10">
        <v>44903</v>
      </c>
      <c r="E1411" s="1">
        <v>20</v>
      </c>
      <c r="F1411" s="1" t="s">
        <v>1028</v>
      </c>
      <c r="G1411" s="1" t="s">
        <v>1040</v>
      </c>
      <c r="H1411" s="1">
        <v>55</v>
      </c>
      <c r="I1411" s="1" t="s">
        <v>1044</v>
      </c>
      <c r="J1411" s="1">
        <f t="shared" si="44"/>
        <v>0</v>
      </c>
      <c r="K1411" s="12" t="str">
        <f t="shared" si="45"/>
        <v/>
      </c>
    </row>
    <row r="1412" spans="1:11" x14ac:dyDescent="0.3">
      <c r="A1412" s="2">
        <v>1557</v>
      </c>
      <c r="B1412" s="1">
        <v>476</v>
      </c>
      <c r="C1412" s="10">
        <v>45384</v>
      </c>
      <c r="D1412" s="10">
        <v>45385</v>
      </c>
      <c r="E1412" s="1">
        <v>1</v>
      </c>
      <c r="F1412" s="1" t="s">
        <v>1026</v>
      </c>
      <c r="G1412" s="1" t="s">
        <v>1039</v>
      </c>
      <c r="H1412" s="1">
        <v>139</v>
      </c>
      <c r="I1412" s="1" t="s">
        <v>1044</v>
      </c>
      <c r="J1412" s="1">
        <f t="shared" si="44"/>
        <v>0</v>
      </c>
      <c r="K1412" s="12" t="str">
        <f t="shared" si="45"/>
        <v/>
      </c>
    </row>
    <row r="1413" spans="1:11" x14ac:dyDescent="0.3">
      <c r="A1413" s="2">
        <v>540</v>
      </c>
      <c r="B1413" s="1">
        <v>477</v>
      </c>
      <c r="C1413" s="10">
        <v>44853</v>
      </c>
      <c r="D1413" s="10">
        <v>44863</v>
      </c>
      <c r="E1413" s="1">
        <v>10</v>
      </c>
      <c r="F1413" s="1" t="s">
        <v>1027</v>
      </c>
      <c r="G1413" s="1" t="s">
        <v>1040</v>
      </c>
      <c r="H1413" s="1">
        <v>145</v>
      </c>
      <c r="I1413" s="1" t="s">
        <v>1041</v>
      </c>
      <c r="J1413" s="1">
        <f t="shared" si="44"/>
        <v>0</v>
      </c>
      <c r="K1413" s="12" t="str">
        <f t="shared" si="45"/>
        <v/>
      </c>
    </row>
    <row r="1414" spans="1:11" x14ac:dyDescent="0.3">
      <c r="A1414" s="2">
        <v>278</v>
      </c>
      <c r="B1414" s="1">
        <v>477</v>
      </c>
      <c r="C1414" s="10">
        <v>45157</v>
      </c>
      <c r="D1414" s="10">
        <v>45169</v>
      </c>
      <c r="E1414" s="1">
        <v>12</v>
      </c>
      <c r="F1414" s="1" t="s">
        <v>1031</v>
      </c>
      <c r="G1414" s="1" t="s">
        <v>1036</v>
      </c>
      <c r="H1414" s="1">
        <v>100</v>
      </c>
      <c r="I1414" s="1" t="s">
        <v>1042</v>
      </c>
      <c r="J1414" s="1">
        <f t="shared" si="44"/>
        <v>0</v>
      </c>
      <c r="K1414" s="12" t="str">
        <f t="shared" si="45"/>
        <v/>
      </c>
    </row>
    <row r="1415" spans="1:11" x14ac:dyDescent="0.3">
      <c r="A1415" s="2">
        <v>1343</v>
      </c>
      <c r="B1415" s="1">
        <v>477</v>
      </c>
      <c r="C1415" s="10">
        <v>45305</v>
      </c>
      <c r="D1415" s="10">
        <v>45315</v>
      </c>
      <c r="E1415" s="1">
        <v>10</v>
      </c>
      <c r="F1415" s="1" t="s">
        <v>1031</v>
      </c>
      <c r="G1415" s="1" t="s">
        <v>1036</v>
      </c>
      <c r="H1415" s="1">
        <v>150</v>
      </c>
      <c r="I1415" s="1" t="s">
        <v>1044</v>
      </c>
      <c r="J1415" s="1">
        <f t="shared" si="44"/>
        <v>1</v>
      </c>
      <c r="K1415" s="12">
        <f t="shared" si="45"/>
        <v>45317</v>
      </c>
    </row>
    <row r="1416" spans="1:11" x14ac:dyDescent="0.3">
      <c r="A1416" s="2">
        <v>361</v>
      </c>
      <c r="B1416" s="1">
        <v>477</v>
      </c>
      <c r="C1416" s="10">
        <v>45317</v>
      </c>
      <c r="D1416" s="10">
        <v>45332</v>
      </c>
      <c r="E1416" s="1">
        <v>15</v>
      </c>
      <c r="F1416" s="1" t="s">
        <v>1028</v>
      </c>
      <c r="G1416" s="1" t="s">
        <v>1040</v>
      </c>
      <c r="H1416" s="1">
        <v>187</v>
      </c>
      <c r="I1416" s="1" t="s">
        <v>1042</v>
      </c>
      <c r="J1416" s="1">
        <f t="shared" si="44"/>
        <v>0</v>
      </c>
      <c r="K1416" s="12" t="str">
        <f t="shared" si="45"/>
        <v/>
      </c>
    </row>
    <row r="1417" spans="1:11" x14ac:dyDescent="0.3">
      <c r="A1417" s="2">
        <v>1526</v>
      </c>
      <c r="B1417" s="1">
        <v>477</v>
      </c>
      <c r="C1417" s="10">
        <v>45431</v>
      </c>
      <c r="D1417" s="10">
        <v>45437</v>
      </c>
      <c r="E1417" s="1">
        <v>6</v>
      </c>
      <c r="F1417" s="1" t="s">
        <v>1033</v>
      </c>
      <c r="G1417" s="1" t="s">
        <v>1038</v>
      </c>
      <c r="H1417" s="1">
        <v>2</v>
      </c>
      <c r="I1417" s="1" t="s">
        <v>1043</v>
      </c>
      <c r="J1417" s="1">
        <f t="shared" si="44"/>
        <v>0</v>
      </c>
      <c r="K1417" s="12" t="str">
        <f t="shared" si="45"/>
        <v/>
      </c>
    </row>
    <row r="1418" spans="1:11" x14ac:dyDescent="0.3">
      <c r="A1418" s="2">
        <v>1903</v>
      </c>
      <c r="B1418" s="1">
        <v>478</v>
      </c>
      <c r="C1418" s="10">
        <v>44694</v>
      </c>
      <c r="D1418" s="10">
        <v>44700</v>
      </c>
      <c r="E1418" s="1">
        <v>6</v>
      </c>
      <c r="F1418" s="1" t="s">
        <v>1028</v>
      </c>
      <c r="G1418" s="1" t="s">
        <v>1040</v>
      </c>
      <c r="H1418" s="1">
        <v>104</v>
      </c>
      <c r="I1418" s="1" t="s">
        <v>1043</v>
      </c>
      <c r="J1418" s="1">
        <f t="shared" si="44"/>
        <v>0</v>
      </c>
      <c r="K1418" s="12" t="str">
        <f t="shared" si="45"/>
        <v/>
      </c>
    </row>
    <row r="1419" spans="1:11" x14ac:dyDescent="0.3">
      <c r="A1419" s="2">
        <v>1768</v>
      </c>
      <c r="B1419" s="1">
        <v>478</v>
      </c>
      <c r="C1419" s="10">
        <v>44805</v>
      </c>
      <c r="D1419" s="10">
        <v>44807</v>
      </c>
      <c r="E1419" s="1">
        <v>2</v>
      </c>
      <c r="F1419" s="1" t="s">
        <v>1026</v>
      </c>
      <c r="G1419" s="1" t="s">
        <v>1039</v>
      </c>
      <c r="H1419" s="1">
        <v>177</v>
      </c>
      <c r="I1419" s="1" t="s">
        <v>1041</v>
      </c>
      <c r="J1419" s="1">
        <f t="shared" si="44"/>
        <v>0</v>
      </c>
      <c r="K1419" s="12" t="str">
        <f t="shared" si="45"/>
        <v/>
      </c>
    </row>
    <row r="1420" spans="1:11" x14ac:dyDescent="0.3">
      <c r="A1420" s="2">
        <v>370</v>
      </c>
      <c r="B1420" s="1">
        <v>478</v>
      </c>
      <c r="C1420" s="10">
        <v>44853</v>
      </c>
      <c r="D1420" s="10">
        <v>44855</v>
      </c>
      <c r="E1420" s="1">
        <v>2</v>
      </c>
      <c r="F1420" s="1" t="s">
        <v>1032</v>
      </c>
      <c r="G1420" s="1" t="s">
        <v>1039</v>
      </c>
      <c r="H1420" s="1">
        <v>20</v>
      </c>
      <c r="I1420" s="1" t="s">
        <v>1042</v>
      </c>
      <c r="J1420" s="1">
        <f t="shared" si="44"/>
        <v>0</v>
      </c>
      <c r="K1420" s="12" t="str">
        <f t="shared" si="45"/>
        <v/>
      </c>
    </row>
    <row r="1421" spans="1:11" x14ac:dyDescent="0.3">
      <c r="A1421" s="2">
        <v>1755</v>
      </c>
      <c r="B1421" s="1">
        <v>478</v>
      </c>
      <c r="C1421" s="10">
        <v>44905</v>
      </c>
      <c r="D1421" s="10">
        <v>44907</v>
      </c>
      <c r="E1421" s="1">
        <v>2</v>
      </c>
      <c r="F1421" s="1" t="s">
        <v>1029</v>
      </c>
      <c r="G1421" s="1" t="s">
        <v>1037</v>
      </c>
      <c r="H1421" s="1">
        <v>165</v>
      </c>
      <c r="I1421" s="1" t="s">
        <v>1044</v>
      </c>
      <c r="J1421" s="1">
        <f t="shared" si="44"/>
        <v>0</v>
      </c>
      <c r="K1421" s="12" t="str">
        <f t="shared" si="45"/>
        <v/>
      </c>
    </row>
    <row r="1422" spans="1:11" x14ac:dyDescent="0.3">
      <c r="A1422" s="2">
        <v>2650</v>
      </c>
      <c r="B1422" s="1">
        <v>478</v>
      </c>
      <c r="C1422" s="10">
        <v>45089</v>
      </c>
      <c r="D1422" s="10">
        <v>45096</v>
      </c>
      <c r="E1422" s="1">
        <v>7</v>
      </c>
      <c r="F1422" s="1" t="s">
        <v>1023</v>
      </c>
      <c r="G1422" s="1" t="s">
        <v>1036</v>
      </c>
      <c r="H1422" s="1">
        <v>62</v>
      </c>
      <c r="I1422" s="1" t="s">
        <v>1041</v>
      </c>
      <c r="J1422" s="1">
        <f t="shared" si="44"/>
        <v>0</v>
      </c>
      <c r="K1422" s="12" t="str">
        <f t="shared" si="45"/>
        <v/>
      </c>
    </row>
    <row r="1423" spans="1:11" x14ac:dyDescent="0.3">
      <c r="A1423" s="2">
        <v>1953</v>
      </c>
      <c r="B1423" s="1">
        <v>479</v>
      </c>
      <c r="C1423" s="10">
        <v>44628</v>
      </c>
      <c r="D1423" s="10">
        <v>44631</v>
      </c>
      <c r="E1423" s="1">
        <v>3</v>
      </c>
      <c r="F1423" s="1" t="s">
        <v>1033</v>
      </c>
      <c r="G1423" s="1" t="s">
        <v>1038</v>
      </c>
      <c r="H1423" s="1">
        <v>163</v>
      </c>
      <c r="I1423" s="1" t="s">
        <v>1044</v>
      </c>
      <c r="J1423" s="1">
        <f t="shared" si="44"/>
        <v>1</v>
      </c>
      <c r="K1423" s="12">
        <f t="shared" si="45"/>
        <v>44654</v>
      </c>
    </row>
    <row r="1424" spans="1:11" x14ac:dyDescent="0.3">
      <c r="A1424" s="2">
        <v>947</v>
      </c>
      <c r="B1424" s="1">
        <v>479</v>
      </c>
      <c r="C1424" s="10">
        <v>44654</v>
      </c>
      <c r="D1424" s="10">
        <v>44659</v>
      </c>
      <c r="E1424" s="1">
        <v>5</v>
      </c>
      <c r="F1424" s="1" t="s">
        <v>1029</v>
      </c>
      <c r="G1424" s="1" t="s">
        <v>1037</v>
      </c>
      <c r="H1424" s="1">
        <v>124</v>
      </c>
      <c r="I1424" s="1" t="s">
        <v>1042</v>
      </c>
      <c r="J1424" s="1">
        <f t="shared" si="44"/>
        <v>0</v>
      </c>
      <c r="K1424" s="12" t="str">
        <f t="shared" si="45"/>
        <v/>
      </c>
    </row>
    <row r="1425" spans="1:11" x14ac:dyDescent="0.3">
      <c r="A1425" s="2">
        <v>690</v>
      </c>
      <c r="B1425" s="1">
        <v>479</v>
      </c>
      <c r="C1425" s="10">
        <v>44816</v>
      </c>
      <c r="D1425" s="10">
        <v>44818</v>
      </c>
      <c r="E1425" s="1">
        <v>2</v>
      </c>
      <c r="F1425" s="1" t="s">
        <v>1034</v>
      </c>
      <c r="G1425" s="1" t="s">
        <v>1035</v>
      </c>
      <c r="H1425" s="1">
        <v>53</v>
      </c>
      <c r="I1425" s="1" t="s">
        <v>1042</v>
      </c>
      <c r="J1425" s="1">
        <f t="shared" si="44"/>
        <v>0</v>
      </c>
      <c r="K1425" s="12" t="str">
        <f t="shared" si="45"/>
        <v/>
      </c>
    </row>
    <row r="1426" spans="1:11" x14ac:dyDescent="0.3">
      <c r="A1426" s="2">
        <v>417</v>
      </c>
      <c r="B1426" s="1">
        <v>479</v>
      </c>
      <c r="C1426" s="10">
        <v>44870</v>
      </c>
      <c r="D1426" s="10">
        <v>44882</v>
      </c>
      <c r="E1426" s="1">
        <v>12</v>
      </c>
      <c r="F1426" s="1" t="s">
        <v>1023</v>
      </c>
      <c r="G1426" s="1" t="s">
        <v>1036</v>
      </c>
      <c r="H1426" s="1">
        <v>14</v>
      </c>
      <c r="I1426" s="1" t="s">
        <v>1041</v>
      </c>
      <c r="J1426" s="1">
        <f t="shared" si="44"/>
        <v>0</v>
      </c>
      <c r="K1426" s="12" t="str">
        <f t="shared" si="45"/>
        <v/>
      </c>
    </row>
    <row r="1427" spans="1:11" x14ac:dyDescent="0.3">
      <c r="A1427" s="2">
        <v>2110</v>
      </c>
      <c r="B1427" s="1">
        <v>479</v>
      </c>
      <c r="C1427" s="10">
        <v>45432</v>
      </c>
      <c r="D1427" s="10">
        <v>45436</v>
      </c>
      <c r="E1427" s="1">
        <v>4</v>
      </c>
      <c r="F1427" s="1" t="s">
        <v>1034</v>
      </c>
      <c r="G1427" s="1" t="s">
        <v>1035</v>
      </c>
      <c r="H1427" s="1">
        <v>86</v>
      </c>
      <c r="I1427" s="1" t="s">
        <v>1043</v>
      </c>
      <c r="J1427" s="1">
        <f t="shared" si="44"/>
        <v>0</v>
      </c>
      <c r="K1427" s="12" t="str">
        <f t="shared" si="45"/>
        <v/>
      </c>
    </row>
    <row r="1428" spans="1:11" x14ac:dyDescent="0.3">
      <c r="A1428" s="2">
        <v>83</v>
      </c>
      <c r="B1428" s="1">
        <v>479</v>
      </c>
      <c r="C1428" s="10">
        <v>45497</v>
      </c>
      <c r="D1428" s="10">
        <v>45510</v>
      </c>
      <c r="E1428" s="1">
        <v>13</v>
      </c>
      <c r="F1428" s="1" t="s">
        <v>1027</v>
      </c>
      <c r="G1428" s="1" t="s">
        <v>1040</v>
      </c>
      <c r="H1428" s="1">
        <v>145</v>
      </c>
      <c r="I1428" s="1" t="s">
        <v>1042</v>
      </c>
      <c r="J1428" s="1">
        <f t="shared" si="44"/>
        <v>0</v>
      </c>
      <c r="K1428" s="12" t="str">
        <f t="shared" si="45"/>
        <v/>
      </c>
    </row>
    <row r="1429" spans="1:11" x14ac:dyDescent="0.3">
      <c r="A1429" s="2">
        <v>1030</v>
      </c>
      <c r="B1429" s="1">
        <v>480</v>
      </c>
      <c r="C1429" s="10">
        <v>44567</v>
      </c>
      <c r="D1429" s="10">
        <v>44576</v>
      </c>
      <c r="E1429" s="1">
        <v>9</v>
      </c>
      <c r="F1429" s="1" t="s">
        <v>1022</v>
      </c>
      <c r="G1429" s="1" t="s">
        <v>1035</v>
      </c>
      <c r="H1429" s="1">
        <v>198</v>
      </c>
      <c r="I1429" s="1" t="s">
        <v>1044</v>
      </c>
      <c r="J1429" s="1">
        <f t="shared" si="44"/>
        <v>0</v>
      </c>
      <c r="K1429" s="12" t="str">
        <f t="shared" si="45"/>
        <v/>
      </c>
    </row>
    <row r="1430" spans="1:11" x14ac:dyDescent="0.3">
      <c r="A1430" s="2">
        <v>1689</v>
      </c>
      <c r="B1430" s="1">
        <v>480</v>
      </c>
      <c r="C1430" s="10">
        <v>44639</v>
      </c>
      <c r="D1430" s="10">
        <v>44644</v>
      </c>
      <c r="E1430" s="1">
        <v>5</v>
      </c>
      <c r="F1430" s="1" t="s">
        <v>1030</v>
      </c>
      <c r="G1430" s="1" t="s">
        <v>1038</v>
      </c>
      <c r="H1430" s="1">
        <v>101</v>
      </c>
      <c r="I1430" s="1" t="s">
        <v>1044</v>
      </c>
      <c r="J1430" s="1">
        <f t="shared" si="44"/>
        <v>0</v>
      </c>
      <c r="K1430" s="12" t="str">
        <f t="shared" si="45"/>
        <v/>
      </c>
    </row>
    <row r="1431" spans="1:11" x14ac:dyDescent="0.3">
      <c r="A1431" s="2">
        <v>52</v>
      </c>
      <c r="B1431" s="1">
        <v>480</v>
      </c>
      <c r="C1431" s="10">
        <v>44896</v>
      </c>
      <c r="D1431" s="10">
        <v>44897</v>
      </c>
      <c r="E1431" s="1">
        <v>1</v>
      </c>
      <c r="F1431" s="1" t="s">
        <v>1032</v>
      </c>
      <c r="G1431" s="1" t="s">
        <v>1039</v>
      </c>
      <c r="H1431" s="1">
        <v>84</v>
      </c>
      <c r="I1431" s="1" t="s">
        <v>1042</v>
      </c>
      <c r="J1431" s="1">
        <f t="shared" si="44"/>
        <v>1</v>
      </c>
      <c r="K1431" s="12">
        <f t="shared" si="45"/>
        <v>44896</v>
      </c>
    </row>
    <row r="1432" spans="1:11" x14ac:dyDescent="0.3">
      <c r="A1432" s="2">
        <v>1355</v>
      </c>
      <c r="B1432" s="1">
        <v>480</v>
      </c>
      <c r="C1432" s="10">
        <v>44896</v>
      </c>
      <c r="D1432" s="10">
        <v>44906</v>
      </c>
      <c r="E1432" s="1">
        <v>10</v>
      </c>
      <c r="F1432" s="1" t="s">
        <v>1023</v>
      </c>
      <c r="G1432" s="1" t="s">
        <v>1036</v>
      </c>
      <c r="H1432" s="1">
        <v>129</v>
      </c>
      <c r="I1432" s="1" t="s">
        <v>1043</v>
      </c>
      <c r="J1432" s="1">
        <f t="shared" si="44"/>
        <v>0</v>
      </c>
      <c r="K1432" s="12" t="str">
        <f t="shared" si="45"/>
        <v/>
      </c>
    </row>
    <row r="1433" spans="1:11" x14ac:dyDescent="0.3">
      <c r="A1433" s="2">
        <v>779</v>
      </c>
      <c r="B1433" s="1">
        <v>480</v>
      </c>
      <c r="C1433" s="10">
        <v>45384</v>
      </c>
      <c r="D1433" s="10">
        <v>45387</v>
      </c>
      <c r="E1433" s="1">
        <v>3</v>
      </c>
      <c r="F1433" s="1" t="s">
        <v>1026</v>
      </c>
      <c r="G1433" s="1" t="s">
        <v>1039</v>
      </c>
      <c r="H1433" s="1">
        <v>165</v>
      </c>
      <c r="I1433" s="1" t="s">
        <v>1044</v>
      </c>
      <c r="J1433" s="1">
        <f t="shared" si="44"/>
        <v>0</v>
      </c>
      <c r="K1433" s="12" t="str">
        <f t="shared" si="45"/>
        <v/>
      </c>
    </row>
    <row r="1434" spans="1:11" x14ac:dyDescent="0.3">
      <c r="A1434" s="2">
        <v>1345</v>
      </c>
      <c r="B1434" s="1">
        <v>480</v>
      </c>
      <c r="C1434" s="10">
        <v>45444</v>
      </c>
      <c r="D1434" s="10">
        <v>45446</v>
      </c>
      <c r="E1434" s="1">
        <v>2</v>
      </c>
      <c r="F1434" s="1" t="s">
        <v>1032</v>
      </c>
      <c r="G1434" s="1" t="s">
        <v>1039</v>
      </c>
      <c r="H1434" s="1">
        <v>63</v>
      </c>
      <c r="I1434" s="1" t="s">
        <v>1042</v>
      </c>
      <c r="J1434" s="1">
        <f t="shared" si="44"/>
        <v>0</v>
      </c>
      <c r="K1434" s="12" t="str">
        <f t="shared" si="45"/>
        <v/>
      </c>
    </row>
    <row r="1435" spans="1:11" x14ac:dyDescent="0.3">
      <c r="A1435" s="2">
        <v>2680</v>
      </c>
      <c r="B1435" s="1">
        <v>480</v>
      </c>
      <c r="C1435" s="10">
        <v>45503</v>
      </c>
      <c r="D1435" s="10">
        <v>45509</v>
      </c>
      <c r="E1435" s="1">
        <v>6</v>
      </c>
      <c r="F1435" s="1" t="s">
        <v>1025</v>
      </c>
      <c r="G1435" s="1" t="s">
        <v>1038</v>
      </c>
      <c r="H1435" s="1">
        <v>119</v>
      </c>
      <c r="I1435" s="1" t="s">
        <v>1044</v>
      </c>
      <c r="J1435" s="1">
        <f t="shared" si="44"/>
        <v>0</v>
      </c>
      <c r="K1435" s="12" t="str">
        <f t="shared" si="45"/>
        <v/>
      </c>
    </row>
    <row r="1436" spans="1:11" x14ac:dyDescent="0.3">
      <c r="A1436" s="2">
        <v>2468</v>
      </c>
      <c r="B1436" s="1">
        <v>481</v>
      </c>
      <c r="C1436" s="10">
        <v>45089</v>
      </c>
      <c r="D1436" s="10">
        <v>45090</v>
      </c>
      <c r="E1436" s="1">
        <v>1</v>
      </c>
      <c r="F1436" s="1" t="s">
        <v>1034</v>
      </c>
      <c r="G1436" s="1" t="s">
        <v>1035</v>
      </c>
      <c r="H1436" s="1">
        <v>114</v>
      </c>
      <c r="I1436" s="1" t="s">
        <v>1043</v>
      </c>
      <c r="J1436" s="1">
        <f t="shared" si="44"/>
        <v>0</v>
      </c>
      <c r="K1436" s="12" t="str">
        <f t="shared" si="45"/>
        <v/>
      </c>
    </row>
    <row r="1437" spans="1:11" x14ac:dyDescent="0.3">
      <c r="A1437" s="2">
        <v>2364</v>
      </c>
      <c r="B1437" s="1">
        <v>481</v>
      </c>
      <c r="C1437" s="10">
        <v>45159</v>
      </c>
      <c r="D1437" s="10">
        <v>45162</v>
      </c>
      <c r="E1437" s="1">
        <v>3</v>
      </c>
      <c r="F1437" s="1" t="s">
        <v>1022</v>
      </c>
      <c r="G1437" s="1" t="s">
        <v>1035</v>
      </c>
      <c r="H1437" s="1">
        <v>173</v>
      </c>
      <c r="I1437" s="1" t="s">
        <v>1043</v>
      </c>
      <c r="J1437" s="1">
        <f t="shared" si="44"/>
        <v>0</v>
      </c>
      <c r="K1437" s="12" t="str">
        <f t="shared" si="45"/>
        <v/>
      </c>
    </row>
    <row r="1438" spans="1:11" x14ac:dyDescent="0.3">
      <c r="A1438" s="2">
        <v>876</v>
      </c>
      <c r="B1438" s="1">
        <v>481</v>
      </c>
      <c r="C1438" s="10">
        <v>45487</v>
      </c>
      <c r="D1438" s="10">
        <v>45490</v>
      </c>
      <c r="E1438" s="1">
        <v>3</v>
      </c>
      <c r="F1438" s="1" t="s">
        <v>1034</v>
      </c>
      <c r="G1438" s="1" t="s">
        <v>1035</v>
      </c>
      <c r="H1438" s="1">
        <v>166</v>
      </c>
      <c r="I1438" s="1" t="s">
        <v>1043</v>
      </c>
      <c r="J1438" s="1">
        <f t="shared" si="44"/>
        <v>0</v>
      </c>
      <c r="K1438" s="12" t="str">
        <f t="shared" si="45"/>
        <v/>
      </c>
    </row>
    <row r="1439" spans="1:11" x14ac:dyDescent="0.3">
      <c r="A1439" s="2">
        <v>1267</v>
      </c>
      <c r="B1439" s="1">
        <v>482</v>
      </c>
      <c r="C1439" s="10">
        <v>44966</v>
      </c>
      <c r="D1439" s="10">
        <v>44983</v>
      </c>
      <c r="E1439" s="1">
        <v>17</v>
      </c>
      <c r="F1439" s="1" t="s">
        <v>1028</v>
      </c>
      <c r="G1439" s="1" t="s">
        <v>1040</v>
      </c>
      <c r="H1439" s="1">
        <v>187</v>
      </c>
      <c r="I1439" s="1" t="s">
        <v>1044</v>
      </c>
      <c r="J1439" s="1">
        <f t="shared" si="44"/>
        <v>0</v>
      </c>
      <c r="K1439" s="12" t="str">
        <f t="shared" si="45"/>
        <v/>
      </c>
    </row>
    <row r="1440" spans="1:11" x14ac:dyDescent="0.3">
      <c r="A1440" s="2">
        <v>1158</v>
      </c>
      <c r="B1440" s="1">
        <v>482</v>
      </c>
      <c r="C1440" s="10">
        <v>45034</v>
      </c>
      <c r="D1440" s="10">
        <v>45036</v>
      </c>
      <c r="E1440" s="1">
        <v>2</v>
      </c>
      <c r="F1440" s="1" t="s">
        <v>1029</v>
      </c>
      <c r="G1440" s="1" t="s">
        <v>1037</v>
      </c>
      <c r="H1440" s="1">
        <v>1</v>
      </c>
      <c r="I1440" s="1" t="s">
        <v>1042</v>
      </c>
      <c r="J1440" s="1">
        <f t="shared" si="44"/>
        <v>0</v>
      </c>
      <c r="K1440" s="12" t="str">
        <f t="shared" si="45"/>
        <v/>
      </c>
    </row>
    <row r="1441" spans="1:11" x14ac:dyDescent="0.3">
      <c r="A1441" s="2">
        <v>631</v>
      </c>
      <c r="B1441" s="1">
        <v>482</v>
      </c>
      <c r="C1441" s="10">
        <v>45263</v>
      </c>
      <c r="D1441" s="10">
        <v>45265</v>
      </c>
      <c r="E1441" s="1">
        <v>2</v>
      </c>
      <c r="F1441" s="1" t="s">
        <v>1029</v>
      </c>
      <c r="G1441" s="1" t="s">
        <v>1037</v>
      </c>
      <c r="H1441" s="1">
        <v>105</v>
      </c>
      <c r="I1441" s="1" t="s">
        <v>1044</v>
      </c>
      <c r="J1441" s="1">
        <f t="shared" si="44"/>
        <v>0</v>
      </c>
      <c r="K1441" s="12" t="str">
        <f t="shared" si="45"/>
        <v/>
      </c>
    </row>
    <row r="1442" spans="1:11" x14ac:dyDescent="0.3">
      <c r="A1442" s="2">
        <v>2423</v>
      </c>
      <c r="B1442" s="1">
        <v>482</v>
      </c>
      <c r="C1442" s="10">
        <v>45451</v>
      </c>
      <c r="D1442" s="10">
        <v>45469</v>
      </c>
      <c r="E1442" s="1">
        <v>18</v>
      </c>
      <c r="F1442" s="1" t="s">
        <v>1027</v>
      </c>
      <c r="G1442" s="1" t="s">
        <v>1040</v>
      </c>
      <c r="H1442" s="1">
        <v>56</v>
      </c>
      <c r="I1442" s="1" t="s">
        <v>1042</v>
      </c>
      <c r="J1442" s="1">
        <f t="shared" si="44"/>
        <v>0</v>
      </c>
      <c r="K1442" s="12" t="str">
        <f t="shared" si="45"/>
        <v/>
      </c>
    </row>
    <row r="1443" spans="1:11" x14ac:dyDescent="0.3">
      <c r="A1443" s="2">
        <v>85</v>
      </c>
      <c r="B1443" s="1">
        <v>482</v>
      </c>
      <c r="C1443" s="10">
        <v>45509</v>
      </c>
      <c r="D1443" s="10">
        <v>45512</v>
      </c>
      <c r="E1443" s="1">
        <v>3</v>
      </c>
      <c r="F1443" s="1" t="s">
        <v>1024</v>
      </c>
      <c r="G1443" s="1" t="s">
        <v>1037</v>
      </c>
      <c r="H1443" s="1">
        <v>51</v>
      </c>
      <c r="I1443" s="1" t="s">
        <v>1041</v>
      </c>
      <c r="J1443" s="1">
        <f t="shared" si="44"/>
        <v>0</v>
      </c>
      <c r="K1443" s="12" t="str">
        <f t="shared" si="45"/>
        <v/>
      </c>
    </row>
    <row r="1444" spans="1:11" x14ac:dyDescent="0.3">
      <c r="A1444" s="2">
        <v>2416</v>
      </c>
      <c r="B1444" s="1">
        <v>482</v>
      </c>
      <c r="C1444" s="10">
        <v>45628</v>
      </c>
      <c r="D1444" s="10">
        <v>45631</v>
      </c>
      <c r="E1444" s="1">
        <v>3</v>
      </c>
      <c r="F1444" s="1" t="s">
        <v>1026</v>
      </c>
      <c r="G1444" s="1" t="s">
        <v>1039</v>
      </c>
      <c r="H1444" s="1">
        <v>151</v>
      </c>
      <c r="I1444" s="1" t="s">
        <v>1041</v>
      </c>
      <c r="J1444" s="1">
        <f t="shared" si="44"/>
        <v>0</v>
      </c>
      <c r="K1444" s="12" t="str">
        <f t="shared" si="45"/>
        <v/>
      </c>
    </row>
    <row r="1445" spans="1:11" x14ac:dyDescent="0.3">
      <c r="A1445" s="2">
        <v>2064</v>
      </c>
      <c r="B1445" s="1">
        <v>484</v>
      </c>
      <c r="C1445" s="10">
        <v>44903</v>
      </c>
      <c r="D1445" s="10">
        <v>44908</v>
      </c>
      <c r="E1445" s="1">
        <v>5</v>
      </c>
      <c r="F1445" s="1" t="s">
        <v>1029</v>
      </c>
      <c r="G1445" s="1" t="s">
        <v>1037</v>
      </c>
      <c r="H1445" s="1">
        <v>127</v>
      </c>
      <c r="I1445" s="1" t="s">
        <v>1041</v>
      </c>
      <c r="J1445" s="1">
        <f t="shared" si="44"/>
        <v>0</v>
      </c>
      <c r="K1445" s="12" t="str">
        <f t="shared" si="45"/>
        <v/>
      </c>
    </row>
    <row r="1446" spans="1:11" x14ac:dyDescent="0.3">
      <c r="A1446" s="2">
        <v>1584</v>
      </c>
      <c r="B1446" s="1">
        <v>484</v>
      </c>
      <c r="C1446" s="10">
        <v>45542</v>
      </c>
      <c r="D1446" s="10">
        <v>45543</v>
      </c>
      <c r="E1446" s="1">
        <v>1</v>
      </c>
      <c r="F1446" s="1" t="s">
        <v>1026</v>
      </c>
      <c r="G1446" s="1" t="s">
        <v>1039</v>
      </c>
      <c r="H1446" s="1">
        <v>2</v>
      </c>
      <c r="I1446" s="1" t="s">
        <v>1041</v>
      </c>
      <c r="J1446" s="1">
        <f t="shared" si="44"/>
        <v>0</v>
      </c>
      <c r="K1446" s="12" t="str">
        <f t="shared" si="45"/>
        <v/>
      </c>
    </row>
    <row r="1447" spans="1:11" x14ac:dyDescent="0.3">
      <c r="A1447" s="2">
        <v>148</v>
      </c>
      <c r="B1447" s="1">
        <v>484</v>
      </c>
      <c r="C1447" s="10">
        <v>45615</v>
      </c>
      <c r="D1447" s="10">
        <v>45635</v>
      </c>
      <c r="E1447" s="1">
        <v>20</v>
      </c>
      <c r="F1447" s="1" t="s">
        <v>1028</v>
      </c>
      <c r="G1447" s="1" t="s">
        <v>1040</v>
      </c>
      <c r="H1447" s="1">
        <v>7</v>
      </c>
      <c r="I1447" s="1" t="s">
        <v>1041</v>
      </c>
      <c r="J1447" s="1">
        <f t="shared" si="44"/>
        <v>0</v>
      </c>
      <c r="K1447" s="12" t="str">
        <f t="shared" si="45"/>
        <v/>
      </c>
    </row>
    <row r="1448" spans="1:11" x14ac:dyDescent="0.3">
      <c r="A1448" s="2">
        <v>2066</v>
      </c>
      <c r="B1448" s="1">
        <v>485</v>
      </c>
      <c r="C1448" s="10">
        <v>44670</v>
      </c>
      <c r="D1448" s="10">
        <v>44672</v>
      </c>
      <c r="E1448" s="1">
        <v>2</v>
      </c>
      <c r="F1448" s="1" t="s">
        <v>1032</v>
      </c>
      <c r="G1448" s="1" t="s">
        <v>1039</v>
      </c>
      <c r="H1448" s="1">
        <v>122</v>
      </c>
      <c r="I1448" s="1" t="s">
        <v>1043</v>
      </c>
      <c r="J1448" s="1">
        <f t="shared" si="44"/>
        <v>0</v>
      </c>
      <c r="K1448" s="12" t="str">
        <f t="shared" si="45"/>
        <v/>
      </c>
    </row>
    <row r="1449" spans="1:11" x14ac:dyDescent="0.3">
      <c r="A1449" s="2">
        <v>1881</v>
      </c>
      <c r="B1449" s="1">
        <v>485</v>
      </c>
      <c r="C1449" s="10">
        <v>44764</v>
      </c>
      <c r="D1449" s="10">
        <v>44769</v>
      </c>
      <c r="E1449" s="1">
        <v>5</v>
      </c>
      <c r="F1449" s="1" t="s">
        <v>1022</v>
      </c>
      <c r="G1449" s="1" t="s">
        <v>1035</v>
      </c>
      <c r="H1449" s="1">
        <v>3</v>
      </c>
      <c r="I1449" s="1" t="s">
        <v>1044</v>
      </c>
      <c r="J1449" s="1">
        <f t="shared" si="44"/>
        <v>0</v>
      </c>
      <c r="K1449" s="12" t="str">
        <f t="shared" si="45"/>
        <v/>
      </c>
    </row>
    <row r="1450" spans="1:11" x14ac:dyDescent="0.3">
      <c r="A1450" s="2">
        <v>997</v>
      </c>
      <c r="B1450" s="1">
        <v>485</v>
      </c>
      <c r="C1450" s="10">
        <v>44857</v>
      </c>
      <c r="D1450" s="10">
        <v>44861</v>
      </c>
      <c r="E1450" s="1">
        <v>4</v>
      </c>
      <c r="F1450" s="1" t="s">
        <v>1030</v>
      </c>
      <c r="G1450" s="1" t="s">
        <v>1038</v>
      </c>
      <c r="H1450" s="1">
        <v>128</v>
      </c>
      <c r="I1450" s="1" t="s">
        <v>1041</v>
      </c>
      <c r="J1450" s="1">
        <f t="shared" si="44"/>
        <v>0</v>
      </c>
      <c r="K1450" s="12" t="str">
        <f t="shared" si="45"/>
        <v/>
      </c>
    </row>
    <row r="1451" spans="1:11" x14ac:dyDescent="0.3">
      <c r="A1451" s="2">
        <v>191</v>
      </c>
      <c r="B1451" s="1">
        <v>485</v>
      </c>
      <c r="C1451" s="10">
        <v>45053</v>
      </c>
      <c r="D1451" s="10">
        <v>45056</v>
      </c>
      <c r="E1451" s="1">
        <v>3</v>
      </c>
      <c r="F1451" s="1" t="s">
        <v>1024</v>
      </c>
      <c r="G1451" s="1" t="s">
        <v>1037</v>
      </c>
      <c r="H1451" s="1">
        <v>187</v>
      </c>
      <c r="I1451" s="1" t="s">
        <v>1043</v>
      </c>
      <c r="J1451" s="1">
        <f t="shared" si="44"/>
        <v>0</v>
      </c>
      <c r="K1451" s="12" t="str">
        <f t="shared" si="45"/>
        <v/>
      </c>
    </row>
    <row r="1452" spans="1:11" x14ac:dyDescent="0.3">
      <c r="A1452" s="2">
        <v>2755</v>
      </c>
      <c r="B1452" s="1">
        <v>485</v>
      </c>
      <c r="C1452" s="10">
        <v>45565</v>
      </c>
      <c r="D1452" s="10">
        <v>45571</v>
      </c>
      <c r="E1452" s="1">
        <v>6</v>
      </c>
      <c r="F1452" s="1" t="s">
        <v>1025</v>
      </c>
      <c r="G1452" s="1" t="s">
        <v>1038</v>
      </c>
      <c r="H1452" s="1">
        <v>195</v>
      </c>
      <c r="I1452" s="1" t="s">
        <v>1044</v>
      </c>
      <c r="J1452" s="1">
        <f t="shared" si="44"/>
        <v>0</v>
      </c>
      <c r="K1452" s="12" t="str">
        <f t="shared" si="45"/>
        <v/>
      </c>
    </row>
    <row r="1453" spans="1:11" x14ac:dyDescent="0.3">
      <c r="A1453" s="2">
        <v>137</v>
      </c>
      <c r="B1453" s="1">
        <v>486</v>
      </c>
      <c r="C1453" s="10">
        <v>45115</v>
      </c>
      <c r="D1453" s="10">
        <v>45118</v>
      </c>
      <c r="E1453" s="1">
        <v>3</v>
      </c>
      <c r="F1453" s="1" t="s">
        <v>1025</v>
      </c>
      <c r="G1453" s="1" t="s">
        <v>1038</v>
      </c>
      <c r="H1453" s="1">
        <v>3</v>
      </c>
      <c r="I1453" s="1" t="s">
        <v>1043</v>
      </c>
      <c r="J1453" s="1">
        <f t="shared" si="44"/>
        <v>0</v>
      </c>
      <c r="K1453" s="12" t="str">
        <f t="shared" si="45"/>
        <v/>
      </c>
    </row>
    <row r="1454" spans="1:11" x14ac:dyDescent="0.3">
      <c r="A1454" s="2">
        <v>1363</v>
      </c>
      <c r="B1454" s="1">
        <v>486</v>
      </c>
      <c r="C1454" s="10">
        <v>45351</v>
      </c>
      <c r="D1454" s="10">
        <v>45355</v>
      </c>
      <c r="E1454" s="1">
        <v>4</v>
      </c>
      <c r="F1454" s="1" t="s">
        <v>1030</v>
      </c>
      <c r="G1454" s="1" t="s">
        <v>1038</v>
      </c>
      <c r="H1454" s="1">
        <v>83</v>
      </c>
      <c r="I1454" s="1" t="s">
        <v>1041</v>
      </c>
      <c r="J1454" s="1">
        <f t="shared" si="44"/>
        <v>0</v>
      </c>
      <c r="K1454" s="12" t="str">
        <f t="shared" si="45"/>
        <v/>
      </c>
    </row>
    <row r="1455" spans="1:11" x14ac:dyDescent="0.3">
      <c r="A1455" s="2">
        <v>1097</v>
      </c>
      <c r="B1455" s="1">
        <v>486</v>
      </c>
      <c r="C1455" s="10">
        <v>45492</v>
      </c>
      <c r="D1455" s="10">
        <v>45496</v>
      </c>
      <c r="E1455" s="1">
        <v>4</v>
      </c>
      <c r="F1455" s="1" t="s">
        <v>1024</v>
      </c>
      <c r="G1455" s="1" t="s">
        <v>1037</v>
      </c>
      <c r="H1455" s="1">
        <v>78</v>
      </c>
      <c r="I1455" s="1" t="s">
        <v>1043</v>
      </c>
      <c r="J1455" s="1">
        <f t="shared" si="44"/>
        <v>0</v>
      </c>
      <c r="K1455" s="12" t="str">
        <f t="shared" si="45"/>
        <v/>
      </c>
    </row>
    <row r="1456" spans="1:11" x14ac:dyDescent="0.3">
      <c r="A1456" s="2">
        <v>1809</v>
      </c>
      <c r="B1456" s="1">
        <v>486</v>
      </c>
      <c r="C1456" s="10">
        <v>45643</v>
      </c>
      <c r="D1456" s="10">
        <v>45650</v>
      </c>
      <c r="E1456" s="1">
        <v>7</v>
      </c>
      <c r="F1456" s="1" t="s">
        <v>1033</v>
      </c>
      <c r="G1456" s="1" t="s">
        <v>1038</v>
      </c>
      <c r="H1456" s="1">
        <v>15</v>
      </c>
      <c r="I1456" s="1" t="s">
        <v>1042</v>
      </c>
      <c r="J1456" s="1">
        <f t="shared" si="44"/>
        <v>0</v>
      </c>
      <c r="K1456" s="12" t="str">
        <f t="shared" si="45"/>
        <v/>
      </c>
    </row>
    <row r="1457" spans="1:11" x14ac:dyDescent="0.3">
      <c r="A1457" s="2">
        <v>802</v>
      </c>
      <c r="B1457" s="1">
        <v>487</v>
      </c>
      <c r="C1457" s="10">
        <v>44856</v>
      </c>
      <c r="D1457" s="10">
        <v>44860</v>
      </c>
      <c r="E1457" s="1">
        <v>4</v>
      </c>
      <c r="F1457" s="1" t="s">
        <v>1024</v>
      </c>
      <c r="G1457" s="1" t="s">
        <v>1037</v>
      </c>
      <c r="H1457" s="1">
        <v>133</v>
      </c>
      <c r="I1457" s="1" t="s">
        <v>1042</v>
      </c>
      <c r="J1457" s="1">
        <f t="shared" si="44"/>
        <v>0</v>
      </c>
      <c r="K1457" s="12" t="str">
        <f t="shared" si="45"/>
        <v/>
      </c>
    </row>
    <row r="1458" spans="1:11" x14ac:dyDescent="0.3">
      <c r="A1458" s="2">
        <v>1492</v>
      </c>
      <c r="B1458" s="1">
        <v>487</v>
      </c>
      <c r="C1458" s="10">
        <v>45218</v>
      </c>
      <c r="D1458" s="10">
        <v>45221</v>
      </c>
      <c r="E1458" s="1">
        <v>3</v>
      </c>
      <c r="F1458" s="1" t="s">
        <v>1024</v>
      </c>
      <c r="G1458" s="1" t="s">
        <v>1037</v>
      </c>
      <c r="H1458" s="1">
        <v>173</v>
      </c>
      <c r="I1458" s="1" t="s">
        <v>1041</v>
      </c>
      <c r="J1458" s="1">
        <f t="shared" si="44"/>
        <v>0</v>
      </c>
      <c r="K1458" s="12" t="str">
        <f t="shared" si="45"/>
        <v/>
      </c>
    </row>
    <row r="1459" spans="1:11" x14ac:dyDescent="0.3">
      <c r="A1459" s="2">
        <v>1351</v>
      </c>
      <c r="B1459" s="1">
        <v>487</v>
      </c>
      <c r="C1459" s="10">
        <v>45261</v>
      </c>
      <c r="D1459" s="10">
        <v>45271</v>
      </c>
      <c r="E1459" s="1">
        <v>10</v>
      </c>
      <c r="F1459" s="1" t="s">
        <v>1022</v>
      </c>
      <c r="G1459" s="1" t="s">
        <v>1035</v>
      </c>
      <c r="H1459" s="1">
        <v>194</v>
      </c>
      <c r="I1459" s="1" t="s">
        <v>1044</v>
      </c>
      <c r="J1459" s="1">
        <f t="shared" si="44"/>
        <v>1</v>
      </c>
      <c r="K1459" s="12">
        <f t="shared" si="45"/>
        <v>45289</v>
      </c>
    </row>
    <row r="1460" spans="1:11" x14ac:dyDescent="0.3">
      <c r="A1460" s="2">
        <v>2324</v>
      </c>
      <c r="B1460" s="1">
        <v>487</v>
      </c>
      <c r="C1460" s="10">
        <v>45289</v>
      </c>
      <c r="D1460" s="10">
        <v>45292</v>
      </c>
      <c r="E1460" s="1">
        <v>3</v>
      </c>
      <c r="F1460" s="1" t="s">
        <v>1029</v>
      </c>
      <c r="G1460" s="1" t="s">
        <v>1037</v>
      </c>
      <c r="H1460" s="1">
        <v>65</v>
      </c>
      <c r="I1460" s="1" t="s">
        <v>1043</v>
      </c>
      <c r="J1460" s="1">
        <f t="shared" si="44"/>
        <v>0</v>
      </c>
      <c r="K1460" s="12" t="str">
        <f t="shared" si="45"/>
        <v/>
      </c>
    </row>
    <row r="1461" spans="1:11" x14ac:dyDescent="0.3">
      <c r="A1461" s="2">
        <v>2968</v>
      </c>
      <c r="B1461" s="1">
        <v>488</v>
      </c>
      <c r="C1461" s="10">
        <v>45232</v>
      </c>
      <c r="D1461" s="10">
        <v>45239</v>
      </c>
      <c r="E1461" s="1">
        <v>7</v>
      </c>
      <c r="F1461" s="1" t="s">
        <v>1030</v>
      </c>
      <c r="G1461" s="1" t="s">
        <v>1038</v>
      </c>
      <c r="H1461" s="1">
        <v>61</v>
      </c>
      <c r="I1461" s="1" t="s">
        <v>1043</v>
      </c>
      <c r="J1461" s="1">
        <f t="shared" si="44"/>
        <v>0</v>
      </c>
      <c r="K1461" s="12" t="str">
        <f t="shared" si="45"/>
        <v/>
      </c>
    </row>
    <row r="1462" spans="1:11" x14ac:dyDescent="0.3">
      <c r="A1462" s="2">
        <v>1446</v>
      </c>
      <c r="B1462" s="1">
        <v>488</v>
      </c>
      <c r="C1462" s="10">
        <v>45438</v>
      </c>
      <c r="D1462" s="10">
        <v>45439</v>
      </c>
      <c r="E1462" s="1">
        <v>1</v>
      </c>
      <c r="F1462" s="1" t="s">
        <v>1032</v>
      </c>
      <c r="G1462" s="1" t="s">
        <v>1039</v>
      </c>
      <c r="H1462" s="1">
        <v>150</v>
      </c>
      <c r="I1462" s="1" t="s">
        <v>1043</v>
      </c>
      <c r="J1462" s="1">
        <f t="shared" si="44"/>
        <v>0</v>
      </c>
      <c r="K1462" s="12" t="str">
        <f t="shared" si="45"/>
        <v/>
      </c>
    </row>
    <row r="1463" spans="1:11" x14ac:dyDescent="0.3">
      <c r="A1463" s="2">
        <v>852</v>
      </c>
      <c r="B1463" s="1">
        <v>489</v>
      </c>
      <c r="C1463" s="10">
        <v>44687</v>
      </c>
      <c r="D1463" s="10">
        <v>44691</v>
      </c>
      <c r="E1463" s="1">
        <v>4</v>
      </c>
      <c r="F1463" s="1" t="s">
        <v>1025</v>
      </c>
      <c r="G1463" s="1" t="s">
        <v>1038</v>
      </c>
      <c r="H1463" s="1">
        <v>91</v>
      </c>
      <c r="I1463" s="1" t="s">
        <v>1043</v>
      </c>
      <c r="J1463" s="1">
        <f t="shared" si="44"/>
        <v>1</v>
      </c>
      <c r="K1463" s="12">
        <f t="shared" si="45"/>
        <v>44709</v>
      </c>
    </row>
    <row r="1464" spans="1:11" x14ac:dyDescent="0.3">
      <c r="A1464" s="2">
        <v>449</v>
      </c>
      <c r="B1464" s="1">
        <v>489</v>
      </c>
      <c r="C1464" s="10">
        <v>44709</v>
      </c>
      <c r="D1464" s="10">
        <v>44714</v>
      </c>
      <c r="E1464" s="1">
        <v>5</v>
      </c>
      <c r="F1464" s="1" t="s">
        <v>1022</v>
      </c>
      <c r="G1464" s="1" t="s">
        <v>1035</v>
      </c>
      <c r="H1464" s="1">
        <v>45</v>
      </c>
      <c r="I1464" s="1" t="s">
        <v>1043</v>
      </c>
      <c r="J1464" s="1">
        <f t="shared" si="44"/>
        <v>0</v>
      </c>
      <c r="K1464" s="12" t="str">
        <f t="shared" si="45"/>
        <v/>
      </c>
    </row>
    <row r="1465" spans="1:11" x14ac:dyDescent="0.3">
      <c r="A1465" s="2">
        <v>2545</v>
      </c>
      <c r="B1465" s="1">
        <v>489</v>
      </c>
      <c r="C1465" s="10">
        <v>45519</v>
      </c>
      <c r="D1465" s="10">
        <v>45523</v>
      </c>
      <c r="E1465" s="1">
        <v>4</v>
      </c>
      <c r="F1465" s="1" t="s">
        <v>1022</v>
      </c>
      <c r="G1465" s="1" t="s">
        <v>1035</v>
      </c>
      <c r="H1465" s="1">
        <v>16</v>
      </c>
      <c r="I1465" s="1" t="s">
        <v>1044</v>
      </c>
      <c r="J1465" s="1">
        <f t="shared" si="44"/>
        <v>0</v>
      </c>
      <c r="K1465" s="12" t="str">
        <f t="shared" si="45"/>
        <v/>
      </c>
    </row>
    <row r="1466" spans="1:11" x14ac:dyDescent="0.3">
      <c r="A1466" s="2">
        <v>1324</v>
      </c>
      <c r="B1466" s="1">
        <v>490</v>
      </c>
      <c r="C1466" s="10">
        <v>45250</v>
      </c>
      <c r="D1466" s="10">
        <v>45262</v>
      </c>
      <c r="E1466" s="1">
        <v>12</v>
      </c>
      <c r="F1466" s="1" t="s">
        <v>1023</v>
      </c>
      <c r="G1466" s="1" t="s">
        <v>1036</v>
      </c>
      <c r="H1466" s="1">
        <v>19</v>
      </c>
      <c r="I1466" s="1" t="s">
        <v>1041</v>
      </c>
      <c r="J1466" s="1">
        <f t="shared" si="44"/>
        <v>0</v>
      </c>
      <c r="K1466" s="12" t="str">
        <f t="shared" si="45"/>
        <v/>
      </c>
    </row>
    <row r="1467" spans="1:11" x14ac:dyDescent="0.3">
      <c r="A1467" s="2">
        <v>303</v>
      </c>
      <c r="B1467" s="1">
        <v>491</v>
      </c>
      <c r="C1467" s="10">
        <v>45022</v>
      </c>
      <c r="D1467" s="10">
        <v>45029</v>
      </c>
      <c r="E1467" s="1">
        <v>7</v>
      </c>
      <c r="F1467" s="1" t="s">
        <v>1023</v>
      </c>
      <c r="G1467" s="1" t="s">
        <v>1036</v>
      </c>
      <c r="H1467" s="1">
        <v>139</v>
      </c>
      <c r="I1467" s="1" t="s">
        <v>1044</v>
      </c>
      <c r="J1467" s="1">
        <f t="shared" si="44"/>
        <v>0</v>
      </c>
      <c r="K1467" s="12" t="str">
        <f t="shared" si="45"/>
        <v/>
      </c>
    </row>
    <row r="1468" spans="1:11" x14ac:dyDescent="0.3">
      <c r="A1468" s="2">
        <v>2757</v>
      </c>
      <c r="B1468" s="1">
        <v>491</v>
      </c>
      <c r="C1468" s="10">
        <v>45451</v>
      </c>
      <c r="D1468" s="10">
        <v>45456</v>
      </c>
      <c r="E1468" s="1">
        <v>5</v>
      </c>
      <c r="F1468" s="1" t="s">
        <v>1024</v>
      </c>
      <c r="G1468" s="1" t="s">
        <v>1037</v>
      </c>
      <c r="H1468" s="1">
        <v>16</v>
      </c>
      <c r="I1468" s="1" t="s">
        <v>1042</v>
      </c>
      <c r="J1468" s="1">
        <f t="shared" si="44"/>
        <v>1</v>
      </c>
      <c r="K1468" s="12">
        <f t="shared" si="45"/>
        <v>45456</v>
      </c>
    </row>
    <row r="1469" spans="1:11" x14ac:dyDescent="0.3">
      <c r="A1469" s="2">
        <v>9</v>
      </c>
      <c r="B1469" s="1">
        <v>491</v>
      </c>
      <c r="C1469" s="10">
        <v>45456</v>
      </c>
      <c r="D1469" s="10">
        <v>45475</v>
      </c>
      <c r="E1469" s="1">
        <v>19</v>
      </c>
      <c r="F1469" s="1" t="s">
        <v>1027</v>
      </c>
      <c r="G1469" s="1" t="s">
        <v>1040</v>
      </c>
      <c r="H1469" s="1">
        <v>137</v>
      </c>
      <c r="I1469" s="1" t="s">
        <v>1044</v>
      </c>
      <c r="J1469" s="1">
        <f t="shared" si="44"/>
        <v>0</v>
      </c>
      <c r="K1469" s="12" t="str">
        <f t="shared" si="45"/>
        <v/>
      </c>
    </row>
    <row r="1470" spans="1:11" x14ac:dyDescent="0.3">
      <c r="A1470" s="2">
        <v>12</v>
      </c>
      <c r="B1470" s="1">
        <v>492</v>
      </c>
      <c r="C1470" s="10">
        <v>45171</v>
      </c>
      <c r="D1470" s="10">
        <v>45178</v>
      </c>
      <c r="E1470" s="1">
        <v>7</v>
      </c>
      <c r="F1470" s="1" t="s">
        <v>1030</v>
      </c>
      <c r="G1470" s="1" t="s">
        <v>1038</v>
      </c>
      <c r="H1470" s="1">
        <v>62</v>
      </c>
      <c r="I1470" s="1" t="s">
        <v>1043</v>
      </c>
      <c r="J1470" s="1">
        <f t="shared" si="44"/>
        <v>0</v>
      </c>
      <c r="K1470" s="12" t="str">
        <f t="shared" si="45"/>
        <v/>
      </c>
    </row>
    <row r="1471" spans="1:11" x14ac:dyDescent="0.3">
      <c r="A1471" s="2">
        <v>2697</v>
      </c>
      <c r="B1471" s="1">
        <v>492</v>
      </c>
      <c r="C1471" s="10">
        <v>45424</v>
      </c>
      <c r="D1471" s="10">
        <v>45444</v>
      </c>
      <c r="E1471" s="1">
        <v>20</v>
      </c>
      <c r="F1471" s="1" t="s">
        <v>1027</v>
      </c>
      <c r="G1471" s="1" t="s">
        <v>1040</v>
      </c>
      <c r="H1471" s="1">
        <v>154</v>
      </c>
      <c r="I1471" s="1" t="s">
        <v>1044</v>
      </c>
      <c r="J1471" s="1">
        <f t="shared" si="44"/>
        <v>0</v>
      </c>
      <c r="K1471" s="12" t="str">
        <f t="shared" si="45"/>
        <v/>
      </c>
    </row>
    <row r="1472" spans="1:11" x14ac:dyDescent="0.3">
      <c r="A1472" s="2">
        <v>1934</v>
      </c>
      <c r="B1472" s="1">
        <v>493</v>
      </c>
      <c r="C1472" s="10">
        <v>44681</v>
      </c>
      <c r="D1472" s="10">
        <v>44686</v>
      </c>
      <c r="E1472" s="1">
        <v>5</v>
      </c>
      <c r="F1472" s="1" t="s">
        <v>1024</v>
      </c>
      <c r="G1472" s="1" t="s">
        <v>1037</v>
      </c>
      <c r="H1472" s="1">
        <v>38</v>
      </c>
      <c r="I1472" s="1" t="s">
        <v>1044</v>
      </c>
      <c r="J1472" s="1">
        <f t="shared" si="44"/>
        <v>1</v>
      </c>
      <c r="K1472" s="12">
        <f t="shared" si="45"/>
        <v>44693</v>
      </c>
    </row>
    <row r="1473" spans="1:11" x14ac:dyDescent="0.3">
      <c r="A1473" s="2">
        <v>2988</v>
      </c>
      <c r="B1473" s="1">
        <v>493</v>
      </c>
      <c r="C1473" s="10">
        <v>44693</v>
      </c>
      <c r="D1473" s="10">
        <v>44697</v>
      </c>
      <c r="E1473" s="1">
        <v>4</v>
      </c>
      <c r="F1473" s="1" t="s">
        <v>1025</v>
      </c>
      <c r="G1473" s="1" t="s">
        <v>1038</v>
      </c>
      <c r="H1473" s="1">
        <v>154</v>
      </c>
      <c r="I1473" s="1" t="s">
        <v>1044</v>
      </c>
      <c r="J1473" s="1">
        <f t="shared" si="44"/>
        <v>0</v>
      </c>
      <c r="K1473" s="12" t="str">
        <f t="shared" si="45"/>
        <v/>
      </c>
    </row>
    <row r="1474" spans="1:11" x14ac:dyDescent="0.3">
      <c r="A1474" s="2">
        <v>1872</v>
      </c>
      <c r="B1474" s="1">
        <v>493</v>
      </c>
      <c r="C1474" s="10">
        <v>44755</v>
      </c>
      <c r="D1474" s="10">
        <v>44758</v>
      </c>
      <c r="E1474" s="1">
        <v>3</v>
      </c>
      <c r="F1474" s="1" t="s">
        <v>1029</v>
      </c>
      <c r="G1474" s="1" t="s">
        <v>1037</v>
      </c>
      <c r="H1474" s="1">
        <v>44</v>
      </c>
      <c r="I1474" s="1" t="s">
        <v>1042</v>
      </c>
      <c r="J1474" s="1">
        <f t="shared" ref="J1474:J1537" si="46">IF(AND(B1475=B1474,C1475-D1474&lt;=30),1,0)</f>
        <v>1</v>
      </c>
      <c r="K1474" s="12">
        <f t="shared" ref="K1474:K1537" si="47">IF(J1474=0,"",C1475)</f>
        <v>44767</v>
      </c>
    </row>
    <row r="1475" spans="1:11" x14ac:dyDescent="0.3">
      <c r="A1475" s="2">
        <v>2186</v>
      </c>
      <c r="B1475" s="1">
        <v>493</v>
      </c>
      <c r="C1475" s="10">
        <v>44767</v>
      </c>
      <c r="D1475" s="10">
        <v>44771</v>
      </c>
      <c r="E1475" s="1">
        <v>4</v>
      </c>
      <c r="F1475" s="1" t="s">
        <v>1029</v>
      </c>
      <c r="G1475" s="1" t="s">
        <v>1037</v>
      </c>
      <c r="H1475" s="1">
        <v>97</v>
      </c>
      <c r="I1475" s="1" t="s">
        <v>1044</v>
      </c>
      <c r="J1475" s="1">
        <f t="shared" si="46"/>
        <v>0</v>
      </c>
      <c r="K1475" s="12" t="str">
        <f t="shared" si="47"/>
        <v/>
      </c>
    </row>
    <row r="1476" spans="1:11" x14ac:dyDescent="0.3">
      <c r="A1476" s="2">
        <v>2166</v>
      </c>
      <c r="B1476" s="1">
        <v>493</v>
      </c>
      <c r="C1476" s="10">
        <v>44863</v>
      </c>
      <c r="D1476" s="10">
        <v>44865</v>
      </c>
      <c r="E1476" s="1">
        <v>2</v>
      </c>
      <c r="F1476" s="1" t="s">
        <v>1029</v>
      </c>
      <c r="G1476" s="1" t="s">
        <v>1037</v>
      </c>
      <c r="H1476" s="1">
        <v>60</v>
      </c>
      <c r="I1476" s="1" t="s">
        <v>1041</v>
      </c>
      <c r="J1476" s="1">
        <f t="shared" si="46"/>
        <v>0</v>
      </c>
      <c r="K1476" s="12" t="str">
        <f t="shared" si="47"/>
        <v/>
      </c>
    </row>
    <row r="1477" spans="1:11" x14ac:dyDescent="0.3">
      <c r="A1477" s="2">
        <v>892</v>
      </c>
      <c r="B1477" s="1">
        <v>493</v>
      </c>
      <c r="C1477" s="10">
        <v>44951</v>
      </c>
      <c r="D1477" s="10">
        <v>44956</v>
      </c>
      <c r="E1477" s="1">
        <v>5</v>
      </c>
      <c r="F1477" s="1" t="s">
        <v>1023</v>
      </c>
      <c r="G1477" s="1" t="s">
        <v>1036</v>
      </c>
      <c r="H1477" s="1">
        <v>70</v>
      </c>
      <c r="I1477" s="1" t="s">
        <v>1041</v>
      </c>
      <c r="J1477" s="1">
        <f t="shared" si="46"/>
        <v>0</v>
      </c>
      <c r="K1477" s="12" t="str">
        <f t="shared" si="47"/>
        <v/>
      </c>
    </row>
    <row r="1478" spans="1:11" x14ac:dyDescent="0.3">
      <c r="A1478" s="2">
        <v>2845</v>
      </c>
      <c r="B1478" s="1">
        <v>493</v>
      </c>
      <c r="C1478" s="10">
        <v>45138</v>
      </c>
      <c r="D1478" s="10">
        <v>45139</v>
      </c>
      <c r="E1478" s="1">
        <v>1</v>
      </c>
      <c r="F1478" s="1" t="s">
        <v>1026</v>
      </c>
      <c r="G1478" s="1" t="s">
        <v>1039</v>
      </c>
      <c r="H1478" s="1">
        <v>8</v>
      </c>
      <c r="I1478" s="1" t="s">
        <v>1041</v>
      </c>
      <c r="J1478" s="1">
        <f t="shared" si="46"/>
        <v>0</v>
      </c>
      <c r="K1478" s="12" t="str">
        <f t="shared" si="47"/>
        <v/>
      </c>
    </row>
    <row r="1479" spans="1:11" x14ac:dyDescent="0.3">
      <c r="A1479" s="2">
        <v>2713</v>
      </c>
      <c r="B1479" s="1">
        <v>494</v>
      </c>
      <c r="C1479" s="10">
        <v>45422</v>
      </c>
      <c r="D1479" s="10">
        <v>45428</v>
      </c>
      <c r="E1479" s="1">
        <v>6</v>
      </c>
      <c r="F1479" s="1" t="s">
        <v>1034</v>
      </c>
      <c r="G1479" s="1" t="s">
        <v>1035</v>
      </c>
      <c r="H1479" s="1">
        <v>93</v>
      </c>
      <c r="I1479" s="1" t="s">
        <v>1042</v>
      </c>
      <c r="J1479" s="1">
        <f t="shared" si="46"/>
        <v>0</v>
      </c>
      <c r="K1479" s="12" t="str">
        <f t="shared" si="47"/>
        <v/>
      </c>
    </row>
    <row r="1480" spans="1:11" x14ac:dyDescent="0.3">
      <c r="A1480" s="2">
        <v>444</v>
      </c>
      <c r="B1480" s="1">
        <v>495</v>
      </c>
      <c r="C1480" s="10">
        <v>44653</v>
      </c>
      <c r="D1480" s="10">
        <v>44660</v>
      </c>
      <c r="E1480" s="1">
        <v>7</v>
      </c>
      <c r="F1480" s="1" t="s">
        <v>1025</v>
      </c>
      <c r="G1480" s="1" t="s">
        <v>1038</v>
      </c>
      <c r="H1480" s="1">
        <v>122</v>
      </c>
      <c r="I1480" s="1" t="s">
        <v>1041</v>
      </c>
      <c r="J1480" s="1">
        <f t="shared" si="46"/>
        <v>0</v>
      </c>
      <c r="K1480" s="12" t="str">
        <f t="shared" si="47"/>
        <v/>
      </c>
    </row>
    <row r="1481" spans="1:11" x14ac:dyDescent="0.3">
      <c r="A1481" s="2">
        <v>360</v>
      </c>
      <c r="B1481" s="1">
        <v>495</v>
      </c>
      <c r="C1481" s="10">
        <v>44929</v>
      </c>
      <c r="D1481" s="10">
        <v>44938</v>
      </c>
      <c r="E1481" s="1">
        <v>9</v>
      </c>
      <c r="F1481" s="1" t="s">
        <v>1022</v>
      </c>
      <c r="G1481" s="1" t="s">
        <v>1035</v>
      </c>
      <c r="H1481" s="1">
        <v>118</v>
      </c>
      <c r="I1481" s="1" t="s">
        <v>1044</v>
      </c>
      <c r="J1481" s="1">
        <f t="shared" si="46"/>
        <v>0</v>
      </c>
      <c r="K1481" s="12" t="str">
        <f t="shared" si="47"/>
        <v/>
      </c>
    </row>
    <row r="1482" spans="1:11" x14ac:dyDescent="0.3">
      <c r="A1482" s="2">
        <v>1960</v>
      </c>
      <c r="B1482" s="1">
        <v>495</v>
      </c>
      <c r="C1482" s="10">
        <v>45054</v>
      </c>
      <c r="D1482" s="10">
        <v>45061</v>
      </c>
      <c r="E1482" s="1">
        <v>7</v>
      </c>
      <c r="F1482" s="1" t="s">
        <v>1023</v>
      </c>
      <c r="G1482" s="1" t="s">
        <v>1036</v>
      </c>
      <c r="H1482" s="1">
        <v>117</v>
      </c>
      <c r="I1482" s="1" t="s">
        <v>1043</v>
      </c>
      <c r="J1482" s="1">
        <f t="shared" si="46"/>
        <v>0</v>
      </c>
      <c r="K1482" s="12" t="str">
        <f t="shared" si="47"/>
        <v/>
      </c>
    </row>
    <row r="1483" spans="1:11" x14ac:dyDescent="0.3">
      <c r="A1483" s="2">
        <v>2327</v>
      </c>
      <c r="B1483" s="1">
        <v>495</v>
      </c>
      <c r="C1483" s="10">
        <v>45221</v>
      </c>
      <c r="D1483" s="10">
        <v>45224</v>
      </c>
      <c r="E1483" s="1">
        <v>3</v>
      </c>
      <c r="F1483" s="1" t="s">
        <v>1026</v>
      </c>
      <c r="G1483" s="1" t="s">
        <v>1039</v>
      </c>
      <c r="H1483" s="1">
        <v>73</v>
      </c>
      <c r="I1483" s="1" t="s">
        <v>1044</v>
      </c>
      <c r="J1483" s="1">
        <f t="shared" si="46"/>
        <v>0</v>
      </c>
      <c r="K1483" s="12" t="str">
        <f t="shared" si="47"/>
        <v/>
      </c>
    </row>
    <row r="1484" spans="1:11" x14ac:dyDescent="0.3">
      <c r="A1484" s="2">
        <v>2363</v>
      </c>
      <c r="B1484" s="1">
        <v>496</v>
      </c>
      <c r="C1484" s="10">
        <v>44970</v>
      </c>
      <c r="D1484" s="10">
        <v>44974</v>
      </c>
      <c r="E1484" s="1">
        <v>4</v>
      </c>
      <c r="F1484" s="1" t="s">
        <v>1034</v>
      </c>
      <c r="G1484" s="1" t="s">
        <v>1035</v>
      </c>
      <c r="H1484" s="1">
        <v>30</v>
      </c>
      <c r="I1484" s="1" t="s">
        <v>1041</v>
      </c>
      <c r="J1484" s="1">
        <f t="shared" si="46"/>
        <v>0</v>
      </c>
      <c r="K1484" s="12" t="str">
        <f t="shared" si="47"/>
        <v/>
      </c>
    </row>
    <row r="1485" spans="1:11" x14ac:dyDescent="0.3">
      <c r="A1485" s="2">
        <v>2152</v>
      </c>
      <c r="B1485" s="1">
        <v>496</v>
      </c>
      <c r="C1485" s="10">
        <v>45441</v>
      </c>
      <c r="D1485" s="10">
        <v>45451</v>
      </c>
      <c r="E1485" s="1">
        <v>10</v>
      </c>
      <c r="F1485" s="1" t="s">
        <v>1034</v>
      </c>
      <c r="G1485" s="1" t="s">
        <v>1035</v>
      </c>
      <c r="H1485" s="1">
        <v>159</v>
      </c>
      <c r="I1485" s="1" t="s">
        <v>1042</v>
      </c>
      <c r="J1485" s="1">
        <f t="shared" si="46"/>
        <v>1</v>
      </c>
      <c r="K1485" s="12">
        <f t="shared" si="47"/>
        <v>45466</v>
      </c>
    </row>
    <row r="1486" spans="1:11" x14ac:dyDescent="0.3">
      <c r="A1486" s="2">
        <v>643</v>
      </c>
      <c r="B1486" s="1">
        <v>496</v>
      </c>
      <c r="C1486" s="10">
        <v>45466</v>
      </c>
      <c r="D1486" s="10">
        <v>45467</v>
      </c>
      <c r="E1486" s="1">
        <v>1</v>
      </c>
      <c r="F1486" s="1" t="s">
        <v>1032</v>
      </c>
      <c r="G1486" s="1" t="s">
        <v>1039</v>
      </c>
      <c r="H1486" s="1">
        <v>195</v>
      </c>
      <c r="I1486" s="1" t="s">
        <v>1042</v>
      </c>
      <c r="J1486" s="1">
        <f t="shared" si="46"/>
        <v>0</v>
      </c>
      <c r="K1486" s="12" t="str">
        <f t="shared" si="47"/>
        <v/>
      </c>
    </row>
    <row r="1487" spans="1:11" x14ac:dyDescent="0.3">
      <c r="A1487" s="2">
        <v>462</v>
      </c>
      <c r="B1487" s="1">
        <v>496</v>
      </c>
      <c r="C1487" s="10">
        <v>45570</v>
      </c>
      <c r="D1487" s="10">
        <v>45576</v>
      </c>
      <c r="E1487" s="1">
        <v>6</v>
      </c>
      <c r="F1487" s="1" t="s">
        <v>1034</v>
      </c>
      <c r="G1487" s="1" t="s">
        <v>1035</v>
      </c>
      <c r="H1487" s="1">
        <v>139</v>
      </c>
      <c r="I1487" s="1" t="s">
        <v>1044</v>
      </c>
      <c r="J1487" s="1">
        <f t="shared" si="46"/>
        <v>0</v>
      </c>
      <c r="K1487" s="12" t="str">
        <f t="shared" si="47"/>
        <v/>
      </c>
    </row>
    <row r="1488" spans="1:11" x14ac:dyDescent="0.3">
      <c r="A1488" s="2">
        <v>937</v>
      </c>
      <c r="B1488" s="1">
        <v>497</v>
      </c>
      <c r="C1488" s="10">
        <v>44676</v>
      </c>
      <c r="D1488" s="10">
        <v>44680</v>
      </c>
      <c r="E1488" s="1">
        <v>4</v>
      </c>
      <c r="F1488" s="1" t="s">
        <v>1024</v>
      </c>
      <c r="G1488" s="1" t="s">
        <v>1037</v>
      </c>
      <c r="H1488" s="1">
        <v>106</v>
      </c>
      <c r="I1488" s="1" t="s">
        <v>1044</v>
      </c>
      <c r="J1488" s="1">
        <f t="shared" si="46"/>
        <v>0</v>
      </c>
      <c r="K1488" s="12" t="str">
        <f t="shared" si="47"/>
        <v/>
      </c>
    </row>
    <row r="1489" spans="1:11" x14ac:dyDescent="0.3">
      <c r="A1489" s="2">
        <v>2869</v>
      </c>
      <c r="B1489" s="1">
        <v>497</v>
      </c>
      <c r="C1489" s="10">
        <v>44814</v>
      </c>
      <c r="D1489" s="10">
        <v>44826</v>
      </c>
      <c r="E1489" s="1">
        <v>12</v>
      </c>
      <c r="F1489" s="1" t="s">
        <v>1023</v>
      </c>
      <c r="G1489" s="1" t="s">
        <v>1036</v>
      </c>
      <c r="H1489" s="1">
        <v>141</v>
      </c>
      <c r="I1489" s="1" t="s">
        <v>1043</v>
      </c>
      <c r="J1489" s="1">
        <f t="shared" si="46"/>
        <v>0</v>
      </c>
      <c r="K1489" s="12" t="str">
        <f t="shared" si="47"/>
        <v/>
      </c>
    </row>
    <row r="1490" spans="1:11" x14ac:dyDescent="0.3">
      <c r="A1490" s="2">
        <v>600</v>
      </c>
      <c r="B1490" s="1">
        <v>497</v>
      </c>
      <c r="C1490" s="10">
        <v>45279</v>
      </c>
      <c r="D1490" s="10">
        <v>45290</v>
      </c>
      <c r="E1490" s="1">
        <v>11</v>
      </c>
      <c r="F1490" s="1" t="s">
        <v>1031</v>
      </c>
      <c r="G1490" s="1" t="s">
        <v>1036</v>
      </c>
      <c r="H1490" s="1">
        <v>26</v>
      </c>
      <c r="I1490" s="1" t="s">
        <v>1042</v>
      </c>
      <c r="J1490" s="1">
        <f t="shared" si="46"/>
        <v>0</v>
      </c>
      <c r="K1490" s="12" t="str">
        <f t="shared" si="47"/>
        <v/>
      </c>
    </row>
    <row r="1491" spans="1:11" x14ac:dyDescent="0.3">
      <c r="A1491" s="2">
        <v>1374</v>
      </c>
      <c r="B1491" s="1">
        <v>498</v>
      </c>
      <c r="C1491" s="10">
        <v>44616</v>
      </c>
      <c r="D1491" s="10">
        <v>44618</v>
      </c>
      <c r="E1491" s="1">
        <v>2</v>
      </c>
      <c r="F1491" s="1" t="s">
        <v>1024</v>
      </c>
      <c r="G1491" s="1" t="s">
        <v>1037</v>
      </c>
      <c r="H1491" s="1">
        <v>183</v>
      </c>
      <c r="I1491" s="1" t="s">
        <v>1042</v>
      </c>
      <c r="J1491" s="1">
        <f t="shared" si="46"/>
        <v>0</v>
      </c>
      <c r="K1491" s="12" t="str">
        <f t="shared" si="47"/>
        <v/>
      </c>
    </row>
    <row r="1492" spans="1:11" x14ac:dyDescent="0.3">
      <c r="A1492" s="2">
        <v>326</v>
      </c>
      <c r="B1492" s="1">
        <v>498</v>
      </c>
      <c r="C1492" s="10">
        <v>44720</v>
      </c>
      <c r="D1492" s="10">
        <v>44723</v>
      </c>
      <c r="E1492" s="1">
        <v>3</v>
      </c>
      <c r="F1492" s="1" t="s">
        <v>1032</v>
      </c>
      <c r="G1492" s="1" t="s">
        <v>1039</v>
      </c>
      <c r="H1492" s="1">
        <v>86</v>
      </c>
      <c r="I1492" s="1" t="s">
        <v>1043</v>
      </c>
      <c r="J1492" s="1">
        <f t="shared" si="46"/>
        <v>0</v>
      </c>
      <c r="K1492" s="12" t="str">
        <f t="shared" si="47"/>
        <v/>
      </c>
    </row>
    <row r="1493" spans="1:11" x14ac:dyDescent="0.3">
      <c r="A1493" s="2">
        <v>1132</v>
      </c>
      <c r="B1493" s="1">
        <v>498</v>
      </c>
      <c r="C1493" s="10">
        <v>45442</v>
      </c>
      <c r="D1493" s="10">
        <v>45446</v>
      </c>
      <c r="E1493" s="1">
        <v>4</v>
      </c>
      <c r="F1493" s="1" t="s">
        <v>1030</v>
      </c>
      <c r="G1493" s="1" t="s">
        <v>1038</v>
      </c>
      <c r="H1493" s="1">
        <v>19</v>
      </c>
      <c r="I1493" s="1" t="s">
        <v>1044</v>
      </c>
      <c r="J1493" s="1">
        <f t="shared" si="46"/>
        <v>0</v>
      </c>
      <c r="K1493" s="12" t="str">
        <f t="shared" si="47"/>
        <v/>
      </c>
    </row>
    <row r="1494" spans="1:11" x14ac:dyDescent="0.3">
      <c r="A1494" s="2">
        <v>935</v>
      </c>
      <c r="B1494" s="1">
        <v>498</v>
      </c>
      <c r="C1494" s="10">
        <v>45558</v>
      </c>
      <c r="D1494" s="10">
        <v>45568</v>
      </c>
      <c r="E1494" s="1">
        <v>10</v>
      </c>
      <c r="F1494" s="1" t="s">
        <v>1022</v>
      </c>
      <c r="G1494" s="1" t="s">
        <v>1035</v>
      </c>
      <c r="H1494" s="1">
        <v>2</v>
      </c>
      <c r="I1494" s="1" t="s">
        <v>1044</v>
      </c>
      <c r="J1494" s="1">
        <f t="shared" si="46"/>
        <v>0</v>
      </c>
      <c r="K1494" s="12" t="str">
        <f t="shared" si="47"/>
        <v/>
      </c>
    </row>
    <row r="1495" spans="1:11" x14ac:dyDescent="0.3">
      <c r="A1495" s="2">
        <v>97</v>
      </c>
      <c r="B1495" s="1">
        <v>499</v>
      </c>
      <c r="C1495" s="10">
        <v>45301</v>
      </c>
      <c r="D1495" s="10">
        <v>45309</v>
      </c>
      <c r="E1495" s="1">
        <v>8</v>
      </c>
      <c r="F1495" s="1" t="s">
        <v>1023</v>
      </c>
      <c r="G1495" s="1" t="s">
        <v>1036</v>
      </c>
      <c r="H1495" s="1">
        <v>147</v>
      </c>
      <c r="I1495" s="1" t="s">
        <v>1041</v>
      </c>
      <c r="J1495" s="1">
        <f t="shared" si="46"/>
        <v>0</v>
      </c>
      <c r="K1495" s="12" t="str">
        <f t="shared" si="47"/>
        <v/>
      </c>
    </row>
    <row r="1496" spans="1:11" x14ac:dyDescent="0.3">
      <c r="A1496" s="2">
        <v>182</v>
      </c>
      <c r="B1496" s="1">
        <v>499</v>
      </c>
      <c r="C1496" s="10">
        <v>45374</v>
      </c>
      <c r="D1496" s="10">
        <v>45378</v>
      </c>
      <c r="E1496" s="1">
        <v>4</v>
      </c>
      <c r="F1496" s="1" t="s">
        <v>1025</v>
      </c>
      <c r="G1496" s="1" t="s">
        <v>1038</v>
      </c>
      <c r="H1496" s="1">
        <v>18</v>
      </c>
      <c r="I1496" s="1" t="s">
        <v>1044</v>
      </c>
      <c r="J1496" s="1">
        <f t="shared" si="46"/>
        <v>0</v>
      </c>
      <c r="K1496" s="12" t="str">
        <f t="shared" si="47"/>
        <v/>
      </c>
    </row>
    <row r="1497" spans="1:11" x14ac:dyDescent="0.3">
      <c r="A1497" s="2">
        <v>964</v>
      </c>
      <c r="B1497" s="1">
        <v>500</v>
      </c>
      <c r="C1497" s="10">
        <v>44608</v>
      </c>
      <c r="D1497" s="10">
        <v>44627</v>
      </c>
      <c r="E1497" s="1">
        <v>19</v>
      </c>
      <c r="F1497" s="1" t="s">
        <v>1028</v>
      </c>
      <c r="G1497" s="1" t="s">
        <v>1040</v>
      </c>
      <c r="H1497" s="1">
        <v>121</v>
      </c>
      <c r="I1497" s="1" t="s">
        <v>1044</v>
      </c>
      <c r="J1497" s="1">
        <f t="shared" si="46"/>
        <v>0</v>
      </c>
      <c r="K1497" s="12" t="str">
        <f t="shared" si="47"/>
        <v/>
      </c>
    </row>
    <row r="1498" spans="1:11" x14ac:dyDescent="0.3">
      <c r="A1498" s="2">
        <v>1834</v>
      </c>
      <c r="B1498" s="1">
        <v>501</v>
      </c>
      <c r="C1498" s="10">
        <v>44802</v>
      </c>
      <c r="D1498" s="10">
        <v>44804</v>
      </c>
      <c r="E1498" s="1">
        <v>2</v>
      </c>
      <c r="F1498" s="1" t="s">
        <v>1024</v>
      </c>
      <c r="G1498" s="1" t="s">
        <v>1037</v>
      </c>
      <c r="H1498" s="1">
        <v>47</v>
      </c>
      <c r="I1498" s="1" t="s">
        <v>1043</v>
      </c>
      <c r="J1498" s="1">
        <f t="shared" si="46"/>
        <v>0</v>
      </c>
      <c r="K1498" s="12" t="str">
        <f t="shared" si="47"/>
        <v/>
      </c>
    </row>
    <row r="1499" spans="1:11" x14ac:dyDescent="0.3">
      <c r="A1499" s="2">
        <v>2036</v>
      </c>
      <c r="B1499" s="1">
        <v>501</v>
      </c>
      <c r="C1499" s="10">
        <v>44934</v>
      </c>
      <c r="D1499" s="10">
        <v>44943</v>
      </c>
      <c r="E1499" s="1">
        <v>9</v>
      </c>
      <c r="F1499" s="1" t="s">
        <v>1034</v>
      </c>
      <c r="G1499" s="1" t="s">
        <v>1035</v>
      </c>
      <c r="H1499" s="1">
        <v>129</v>
      </c>
      <c r="I1499" s="1" t="s">
        <v>1041</v>
      </c>
      <c r="J1499" s="1">
        <f t="shared" si="46"/>
        <v>0</v>
      </c>
      <c r="K1499" s="12" t="str">
        <f t="shared" si="47"/>
        <v/>
      </c>
    </row>
    <row r="1500" spans="1:11" x14ac:dyDescent="0.3">
      <c r="A1500" s="2">
        <v>1012</v>
      </c>
      <c r="B1500" s="1">
        <v>501</v>
      </c>
      <c r="C1500" s="10">
        <v>45625</v>
      </c>
      <c r="D1500" s="10">
        <v>45629</v>
      </c>
      <c r="E1500" s="1">
        <v>4</v>
      </c>
      <c r="F1500" s="1" t="s">
        <v>1030</v>
      </c>
      <c r="G1500" s="1" t="s">
        <v>1038</v>
      </c>
      <c r="H1500" s="1">
        <v>191</v>
      </c>
      <c r="I1500" s="1" t="s">
        <v>1042</v>
      </c>
      <c r="J1500" s="1">
        <f t="shared" si="46"/>
        <v>0</v>
      </c>
      <c r="K1500" s="12" t="str">
        <f t="shared" si="47"/>
        <v/>
      </c>
    </row>
    <row r="1501" spans="1:11" x14ac:dyDescent="0.3">
      <c r="A1501" s="2">
        <v>2004</v>
      </c>
      <c r="B1501" s="1">
        <v>502</v>
      </c>
      <c r="C1501" s="10">
        <v>44656</v>
      </c>
      <c r="D1501" s="10">
        <v>44662</v>
      </c>
      <c r="E1501" s="1">
        <v>6</v>
      </c>
      <c r="F1501" s="1" t="s">
        <v>1030</v>
      </c>
      <c r="G1501" s="1" t="s">
        <v>1038</v>
      </c>
      <c r="H1501" s="1">
        <v>6</v>
      </c>
      <c r="I1501" s="1" t="s">
        <v>1044</v>
      </c>
      <c r="J1501" s="1">
        <f t="shared" si="46"/>
        <v>0</v>
      </c>
      <c r="K1501" s="12" t="str">
        <f t="shared" si="47"/>
        <v/>
      </c>
    </row>
    <row r="1502" spans="1:11" x14ac:dyDescent="0.3">
      <c r="A1502" s="2">
        <v>192</v>
      </c>
      <c r="B1502" s="1">
        <v>502</v>
      </c>
      <c r="C1502" s="10">
        <v>45357</v>
      </c>
      <c r="D1502" s="10">
        <v>45362</v>
      </c>
      <c r="E1502" s="1">
        <v>5</v>
      </c>
      <c r="F1502" s="1" t="s">
        <v>1030</v>
      </c>
      <c r="G1502" s="1" t="s">
        <v>1038</v>
      </c>
      <c r="H1502" s="1">
        <v>186</v>
      </c>
      <c r="I1502" s="1" t="s">
        <v>1044</v>
      </c>
      <c r="J1502" s="1">
        <f t="shared" si="46"/>
        <v>0</v>
      </c>
      <c r="K1502" s="12" t="str">
        <f t="shared" si="47"/>
        <v/>
      </c>
    </row>
    <row r="1503" spans="1:11" x14ac:dyDescent="0.3">
      <c r="A1503" s="2">
        <v>1227</v>
      </c>
      <c r="B1503" s="1">
        <v>503</v>
      </c>
      <c r="C1503" s="10">
        <v>45454</v>
      </c>
      <c r="D1503" s="10">
        <v>45455</v>
      </c>
      <c r="E1503" s="1">
        <v>1</v>
      </c>
      <c r="F1503" s="1" t="s">
        <v>1032</v>
      </c>
      <c r="G1503" s="1" t="s">
        <v>1039</v>
      </c>
      <c r="H1503" s="1">
        <v>194</v>
      </c>
      <c r="I1503" s="1" t="s">
        <v>1044</v>
      </c>
      <c r="J1503" s="1">
        <f t="shared" si="46"/>
        <v>0</v>
      </c>
      <c r="K1503" s="12" t="str">
        <f t="shared" si="47"/>
        <v/>
      </c>
    </row>
    <row r="1504" spans="1:11" x14ac:dyDescent="0.3">
      <c r="A1504" s="2">
        <v>1086</v>
      </c>
      <c r="B1504" s="1">
        <v>503</v>
      </c>
      <c r="C1504" s="10">
        <v>45601</v>
      </c>
      <c r="D1504" s="10">
        <v>45606</v>
      </c>
      <c r="E1504" s="1">
        <v>5</v>
      </c>
      <c r="F1504" s="1" t="s">
        <v>1025</v>
      </c>
      <c r="G1504" s="1" t="s">
        <v>1038</v>
      </c>
      <c r="H1504" s="1">
        <v>157</v>
      </c>
      <c r="I1504" s="1" t="s">
        <v>1043</v>
      </c>
      <c r="J1504" s="1">
        <f t="shared" si="46"/>
        <v>0</v>
      </c>
      <c r="K1504" s="12" t="str">
        <f t="shared" si="47"/>
        <v/>
      </c>
    </row>
    <row r="1505" spans="1:11" x14ac:dyDescent="0.3">
      <c r="A1505" s="2">
        <v>1897</v>
      </c>
      <c r="B1505" s="1">
        <v>504</v>
      </c>
      <c r="C1505" s="10">
        <v>44606</v>
      </c>
      <c r="D1505" s="10">
        <v>44608</v>
      </c>
      <c r="E1505" s="1">
        <v>2</v>
      </c>
      <c r="F1505" s="1" t="s">
        <v>1029</v>
      </c>
      <c r="G1505" s="1" t="s">
        <v>1037</v>
      </c>
      <c r="H1505" s="1">
        <v>163</v>
      </c>
      <c r="I1505" s="1" t="s">
        <v>1044</v>
      </c>
      <c r="J1505" s="1">
        <f t="shared" si="46"/>
        <v>0</v>
      </c>
      <c r="K1505" s="12" t="str">
        <f t="shared" si="47"/>
        <v/>
      </c>
    </row>
    <row r="1506" spans="1:11" x14ac:dyDescent="0.3">
      <c r="A1506" s="2">
        <v>1849</v>
      </c>
      <c r="B1506" s="1">
        <v>504</v>
      </c>
      <c r="C1506" s="10">
        <v>44735</v>
      </c>
      <c r="D1506" s="10">
        <v>44739</v>
      </c>
      <c r="E1506" s="1">
        <v>4</v>
      </c>
      <c r="F1506" s="1" t="s">
        <v>1029</v>
      </c>
      <c r="G1506" s="1" t="s">
        <v>1037</v>
      </c>
      <c r="H1506" s="1">
        <v>27</v>
      </c>
      <c r="I1506" s="1" t="s">
        <v>1043</v>
      </c>
      <c r="J1506" s="1">
        <f t="shared" si="46"/>
        <v>0</v>
      </c>
      <c r="K1506" s="12" t="str">
        <f t="shared" si="47"/>
        <v/>
      </c>
    </row>
    <row r="1507" spans="1:11" x14ac:dyDescent="0.3">
      <c r="A1507" s="2">
        <v>2349</v>
      </c>
      <c r="B1507" s="1">
        <v>504</v>
      </c>
      <c r="C1507" s="10">
        <v>44809</v>
      </c>
      <c r="D1507" s="10">
        <v>44812</v>
      </c>
      <c r="E1507" s="1">
        <v>3</v>
      </c>
      <c r="F1507" s="1" t="s">
        <v>1024</v>
      </c>
      <c r="G1507" s="1" t="s">
        <v>1037</v>
      </c>
      <c r="H1507" s="1">
        <v>85</v>
      </c>
      <c r="I1507" s="1" t="s">
        <v>1041</v>
      </c>
      <c r="J1507" s="1">
        <f t="shared" si="46"/>
        <v>0</v>
      </c>
      <c r="K1507" s="12" t="str">
        <f t="shared" si="47"/>
        <v/>
      </c>
    </row>
    <row r="1508" spans="1:11" x14ac:dyDescent="0.3">
      <c r="A1508" s="2">
        <v>2237</v>
      </c>
      <c r="B1508" s="1">
        <v>504</v>
      </c>
      <c r="C1508" s="10">
        <v>44892</v>
      </c>
      <c r="D1508" s="10">
        <v>44896</v>
      </c>
      <c r="E1508" s="1">
        <v>4</v>
      </c>
      <c r="F1508" s="1" t="s">
        <v>1034</v>
      </c>
      <c r="G1508" s="1" t="s">
        <v>1035</v>
      </c>
      <c r="H1508" s="1">
        <v>111</v>
      </c>
      <c r="I1508" s="1" t="s">
        <v>1043</v>
      </c>
      <c r="J1508" s="1">
        <f t="shared" si="46"/>
        <v>0</v>
      </c>
      <c r="K1508" s="12" t="str">
        <f t="shared" si="47"/>
        <v/>
      </c>
    </row>
    <row r="1509" spans="1:11" x14ac:dyDescent="0.3">
      <c r="A1509" s="2">
        <v>229</v>
      </c>
      <c r="B1509" s="1">
        <v>504</v>
      </c>
      <c r="C1509" s="10">
        <v>45223</v>
      </c>
      <c r="D1509" s="10">
        <v>45233</v>
      </c>
      <c r="E1509" s="1">
        <v>10</v>
      </c>
      <c r="F1509" s="1" t="s">
        <v>1027</v>
      </c>
      <c r="G1509" s="1" t="s">
        <v>1040</v>
      </c>
      <c r="H1509" s="1">
        <v>13</v>
      </c>
      <c r="I1509" s="1" t="s">
        <v>1042</v>
      </c>
      <c r="J1509" s="1">
        <f t="shared" si="46"/>
        <v>0</v>
      </c>
      <c r="K1509" s="12" t="str">
        <f t="shared" si="47"/>
        <v/>
      </c>
    </row>
    <row r="1510" spans="1:11" x14ac:dyDescent="0.3">
      <c r="A1510" s="2">
        <v>2243</v>
      </c>
      <c r="B1510" s="1">
        <v>505</v>
      </c>
      <c r="C1510" s="10">
        <v>44581</v>
      </c>
      <c r="D1510" s="10">
        <v>44584</v>
      </c>
      <c r="E1510" s="1">
        <v>3</v>
      </c>
      <c r="F1510" s="1" t="s">
        <v>1033</v>
      </c>
      <c r="G1510" s="1" t="s">
        <v>1038</v>
      </c>
      <c r="H1510" s="1">
        <v>131</v>
      </c>
      <c r="I1510" s="1" t="s">
        <v>1044</v>
      </c>
      <c r="J1510" s="1">
        <f t="shared" si="46"/>
        <v>0</v>
      </c>
      <c r="K1510" s="12" t="str">
        <f t="shared" si="47"/>
        <v/>
      </c>
    </row>
    <row r="1511" spans="1:11" x14ac:dyDescent="0.3">
      <c r="A1511" s="2">
        <v>959</v>
      </c>
      <c r="B1511" s="1">
        <v>505</v>
      </c>
      <c r="C1511" s="10">
        <v>45000</v>
      </c>
      <c r="D1511" s="10">
        <v>45005</v>
      </c>
      <c r="E1511" s="1">
        <v>5</v>
      </c>
      <c r="F1511" s="1" t="s">
        <v>1022</v>
      </c>
      <c r="G1511" s="1" t="s">
        <v>1035</v>
      </c>
      <c r="H1511" s="1">
        <v>160</v>
      </c>
      <c r="I1511" s="1" t="s">
        <v>1042</v>
      </c>
      <c r="J1511" s="1">
        <f t="shared" si="46"/>
        <v>0</v>
      </c>
      <c r="K1511" s="12" t="str">
        <f t="shared" si="47"/>
        <v/>
      </c>
    </row>
    <row r="1512" spans="1:11" x14ac:dyDescent="0.3">
      <c r="A1512" s="2">
        <v>2191</v>
      </c>
      <c r="B1512" s="1">
        <v>505</v>
      </c>
      <c r="C1512" s="10">
        <v>45281</v>
      </c>
      <c r="D1512" s="10">
        <v>45298</v>
      </c>
      <c r="E1512" s="1">
        <v>17</v>
      </c>
      <c r="F1512" s="1" t="s">
        <v>1027</v>
      </c>
      <c r="G1512" s="1" t="s">
        <v>1040</v>
      </c>
      <c r="H1512" s="1">
        <v>112</v>
      </c>
      <c r="I1512" s="1" t="s">
        <v>1042</v>
      </c>
      <c r="J1512" s="1">
        <f t="shared" si="46"/>
        <v>0</v>
      </c>
      <c r="K1512" s="12" t="str">
        <f t="shared" si="47"/>
        <v/>
      </c>
    </row>
    <row r="1513" spans="1:11" x14ac:dyDescent="0.3">
      <c r="A1513" s="2">
        <v>1969</v>
      </c>
      <c r="B1513" s="1">
        <v>506</v>
      </c>
      <c r="C1513" s="10">
        <v>44739</v>
      </c>
      <c r="D1513" s="10">
        <v>44743</v>
      </c>
      <c r="E1513" s="1">
        <v>4</v>
      </c>
      <c r="F1513" s="1" t="s">
        <v>1024</v>
      </c>
      <c r="G1513" s="1" t="s">
        <v>1037</v>
      </c>
      <c r="H1513" s="1">
        <v>182</v>
      </c>
      <c r="I1513" s="1" t="s">
        <v>1042</v>
      </c>
      <c r="J1513" s="1">
        <f t="shared" si="46"/>
        <v>0</v>
      </c>
      <c r="K1513" s="12" t="str">
        <f t="shared" si="47"/>
        <v/>
      </c>
    </row>
    <row r="1514" spans="1:11" x14ac:dyDescent="0.3">
      <c r="A1514" s="2">
        <v>2149</v>
      </c>
      <c r="B1514" s="1">
        <v>506</v>
      </c>
      <c r="C1514" s="10">
        <v>45085</v>
      </c>
      <c r="D1514" s="10">
        <v>45087</v>
      </c>
      <c r="E1514" s="1">
        <v>2</v>
      </c>
      <c r="F1514" s="1" t="s">
        <v>1024</v>
      </c>
      <c r="G1514" s="1" t="s">
        <v>1037</v>
      </c>
      <c r="H1514" s="1">
        <v>159</v>
      </c>
      <c r="I1514" s="1" t="s">
        <v>1041</v>
      </c>
      <c r="J1514" s="1">
        <f t="shared" si="46"/>
        <v>0</v>
      </c>
      <c r="K1514" s="12" t="str">
        <f t="shared" si="47"/>
        <v/>
      </c>
    </row>
    <row r="1515" spans="1:11" x14ac:dyDescent="0.3">
      <c r="A1515" s="2">
        <v>862</v>
      </c>
      <c r="B1515" s="1">
        <v>506</v>
      </c>
      <c r="C1515" s="10">
        <v>45178</v>
      </c>
      <c r="D1515" s="10">
        <v>45188</v>
      </c>
      <c r="E1515" s="1">
        <v>10</v>
      </c>
      <c r="F1515" s="1" t="s">
        <v>1022</v>
      </c>
      <c r="G1515" s="1" t="s">
        <v>1035</v>
      </c>
      <c r="H1515" s="1">
        <v>61</v>
      </c>
      <c r="I1515" s="1" t="s">
        <v>1043</v>
      </c>
      <c r="J1515" s="1">
        <f t="shared" si="46"/>
        <v>0</v>
      </c>
      <c r="K1515" s="12" t="str">
        <f t="shared" si="47"/>
        <v/>
      </c>
    </row>
    <row r="1516" spans="1:11" x14ac:dyDescent="0.3">
      <c r="A1516" s="2">
        <v>953</v>
      </c>
      <c r="B1516" s="1">
        <v>506</v>
      </c>
      <c r="C1516" s="10">
        <v>45570</v>
      </c>
      <c r="D1516" s="10">
        <v>45574</v>
      </c>
      <c r="E1516" s="1">
        <v>4</v>
      </c>
      <c r="F1516" s="1" t="s">
        <v>1029</v>
      </c>
      <c r="G1516" s="1" t="s">
        <v>1037</v>
      </c>
      <c r="H1516" s="1">
        <v>118</v>
      </c>
      <c r="I1516" s="1" t="s">
        <v>1041</v>
      </c>
      <c r="J1516" s="1">
        <f t="shared" si="46"/>
        <v>0</v>
      </c>
      <c r="K1516" s="12" t="str">
        <f t="shared" si="47"/>
        <v/>
      </c>
    </row>
    <row r="1517" spans="1:11" x14ac:dyDescent="0.3">
      <c r="A1517" s="2">
        <v>2822</v>
      </c>
      <c r="B1517" s="1">
        <v>507</v>
      </c>
      <c r="C1517" s="10">
        <v>44711</v>
      </c>
      <c r="D1517" s="10">
        <v>44713</v>
      </c>
      <c r="E1517" s="1">
        <v>2</v>
      </c>
      <c r="F1517" s="1" t="s">
        <v>1029</v>
      </c>
      <c r="G1517" s="1" t="s">
        <v>1037</v>
      </c>
      <c r="H1517" s="1">
        <v>70</v>
      </c>
      <c r="I1517" s="1" t="s">
        <v>1044</v>
      </c>
      <c r="J1517" s="1">
        <f t="shared" si="46"/>
        <v>0</v>
      </c>
      <c r="K1517" s="12" t="str">
        <f t="shared" si="47"/>
        <v/>
      </c>
    </row>
    <row r="1518" spans="1:11" x14ac:dyDescent="0.3">
      <c r="A1518" s="2">
        <v>2624</v>
      </c>
      <c r="B1518" s="1">
        <v>507</v>
      </c>
      <c r="C1518" s="10">
        <v>44944</v>
      </c>
      <c r="D1518" s="10">
        <v>44954</v>
      </c>
      <c r="E1518" s="1">
        <v>10</v>
      </c>
      <c r="F1518" s="1" t="s">
        <v>1022</v>
      </c>
      <c r="G1518" s="1" t="s">
        <v>1035</v>
      </c>
      <c r="H1518" s="1">
        <v>112</v>
      </c>
      <c r="I1518" s="1" t="s">
        <v>1041</v>
      </c>
      <c r="J1518" s="1">
        <f t="shared" si="46"/>
        <v>0</v>
      </c>
      <c r="K1518" s="12" t="str">
        <f t="shared" si="47"/>
        <v/>
      </c>
    </row>
    <row r="1519" spans="1:11" x14ac:dyDescent="0.3">
      <c r="A1519" s="2">
        <v>2812</v>
      </c>
      <c r="B1519" s="1">
        <v>507</v>
      </c>
      <c r="C1519" s="10">
        <v>45262</v>
      </c>
      <c r="D1519" s="10">
        <v>45269</v>
      </c>
      <c r="E1519" s="1">
        <v>7</v>
      </c>
      <c r="F1519" s="1" t="s">
        <v>1034</v>
      </c>
      <c r="G1519" s="1" t="s">
        <v>1035</v>
      </c>
      <c r="H1519" s="1">
        <v>54</v>
      </c>
      <c r="I1519" s="1" t="s">
        <v>1042</v>
      </c>
      <c r="J1519" s="1">
        <f t="shared" si="46"/>
        <v>0</v>
      </c>
      <c r="K1519" s="12" t="str">
        <f t="shared" si="47"/>
        <v/>
      </c>
    </row>
    <row r="1520" spans="1:11" x14ac:dyDescent="0.3">
      <c r="A1520" s="2">
        <v>730</v>
      </c>
      <c r="B1520" s="1">
        <v>507</v>
      </c>
      <c r="C1520" s="10">
        <v>45392</v>
      </c>
      <c r="D1520" s="10">
        <v>45404</v>
      </c>
      <c r="E1520" s="1">
        <v>12</v>
      </c>
      <c r="F1520" s="1" t="s">
        <v>1023</v>
      </c>
      <c r="G1520" s="1" t="s">
        <v>1036</v>
      </c>
      <c r="H1520" s="1">
        <v>46</v>
      </c>
      <c r="I1520" s="1" t="s">
        <v>1041</v>
      </c>
      <c r="J1520" s="1">
        <f t="shared" si="46"/>
        <v>0</v>
      </c>
      <c r="K1520" s="12" t="str">
        <f t="shared" si="47"/>
        <v/>
      </c>
    </row>
    <row r="1521" spans="1:11" x14ac:dyDescent="0.3">
      <c r="A1521" s="2">
        <v>1210</v>
      </c>
      <c r="B1521" s="1">
        <v>508</v>
      </c>
      <c r="C1521" s="10">
        <v>45583</v>
      </c>
      <c r="D1521" s="10">
        <v>45585</v>
      </c>
      <c r="E1521" s="1">
        <v>2</v>
      </c>
      <c r="F1521" s="1" t="s">
        <v>1026</v>
      </c>
      <c r="G1521" s="1" t="s">
        <v>1039</v>
      </c>
      <c r="H1521" s="1">
        <v>27</v>
      </c>
      <c r="I1521" s="1" t="s">
        <v>1041</v>
      </c>
      <c r="J1521" s="1">
        <f t="shared" si="46"/>
        <v>0</v>
      </c>
      <c r="K1521" s="12" t="str">
        <f t="shared" si="47"/>
        <v/>
      </c>
    </row>
    <row r="1522" spans="1:11" x14ac:dyDescent="0.3">
      <c r="A1522" s="2">
        <v>254</v>
      </c>
      <c r="B1522" s="1">
        <v>509</v>
      </c>
      <c r="C1522" s="10">
        <v>44756</v>
      </c>
      <c r="D1522" s="10">
        <v>44762</v>
      </c>
      <c r="E1522" s="1">
        <v>6</v>
      </c>
      <c r="F1522" s="1" t="s">
        <v>1030</v>
      </c>
      <c r="G1522" s="1" t="s">
        <v>1038</v>
      </c>
      <c r="H1522" s="1">
        <v>130</v>
      </c>
      <c r="I1522" s="1" t="s">
        <v>1042</v>
      </c>
      <c r="J1522" s="1">
        <f t="shared" si="46"/>
        <v>0</v>
      </c>
      <c r="K1522" s="12" t="str">
        <f t="shared" si="47"/>
        <v/>
      </c>
    </row>
    <row r="1523" spans="1:11" x14ac:dyDescent="0.3">
      <c r="A1523" s="2">
        <v>2159</v>
      </c>
      <c r="B1523" s="1">
        <v>509</v>
      </c>
      <c r="C1523" s="10">
        <v>44841</v>
      </c>
      <c r="D1523" s="10">
        <v>44850</v>
      </c>
      <c r="E1523" s="1">
        <v>9</v>
      </c>
      <c r="F1523" s="1" t="s">
        <v>1028</v>
      </c>
      <c r="G1523" s="1" t="s">
        <v>1040</v>
      </c>
      <c r="H1523" s="1">
        <v>168</v>
      </c>
      <c r="I1523" s="1" t="s">
        <v>1043</v>
      </c>
      <c r="J1523" s="1">
        <f t="shared" si="46"/>
        <v>0</v>
      </c>
      <c r="K1523" s="12" t="str">
        <f t="shared" si="47"/>
        <v/>
      </c>
    </row>
    <row r="1524" spans="1:11" x14ac:dyDescent="0.3">
      <c r="A1524" s="2">
        <v>657</v>
      </c>
      <c r="B1524" s="1">
        <v>509</v>
      </c>
      <c r="C1524" s="10">
        <v>45007</v>
      </c>
      <c r="D1524" s="10">
        <v>45011</v>
      </c>
      <c r="E1524" s="1">
        <v>4</v>
      </c>
      <c r="F1524" s="1" t="s">
        <v>1033</v>
      </c>
      <c r="G1524" s="1" t="s">
        <v>1038</v>
      </c>
      <c r="H1524" s="1">
        <v>27</v>
      </c>
      <c r="I1524" s="1" t="s">
        <v>1043</v>
      </c>
      <c r="J1524" s="1">
        <f t="shared" si="46"/>
        <v>0</v>
      </c>
      <c r="K1524" s="12" t="str">
        <f t="shared" si="47"/>
        <v/>
      </c>
    </row>
    <row r="1525" spans="1:11" x14ac:dyDescent="0.3">
      <c r="A1525" s="2">
        <v>2321</v>
      </c>
      <c r="B1525" s="1">
        <v>510</v>
      </c>
      <c r="C1525" s="10">
        <v>44589</v>
      </c>
      <c r="D1525" s="10">
        <v>44607</v>
      </c>
      <c r="E1525" s="1">
        <v>18</v>
      </c>
      <c r="F1525" s="1" t="s">
        <v>1027</v>
      </c>
      <c r="G1525" s="1" t="s">
        <v>1040</v>
      </c>
      <c r="H1525" s="1">
        <v>179</v>
      </c>
      <c r="I1525" s="1" t="s">
        <v>1041</v>
      </c>
      <c r="J1525" s="1">
        <f t="shared" si="46"/>
        <v>0</v>
      </c>
      <c r="K1525" s="12" t="str">
        <f t="shared" si="47"/>
        <v/>
      </c>
    </row>
    <row r="1526" spans="1:11" x14ac:dyDescent="0.3">
      <c r="A1526" s="2">
        <v>84</v>
      </c>
      <c r="B1526" s="1">
        <v>510</v>
      </c>
      <c r="C1526" s="10">
        <v>45331</v>
      </c>
      <c r="D1526" s="10">
        <v>45333</v>
      </c>
      <c r="E1526" s="1">
        <v>2</v>
      </c>
      <c r="F1526" s="1" t="s">
        <v>1022</v>
      </c>
      <c r="G1526" s="1" t="s">
        <v>1035</v>
      </c>
      <c r="H1526" s="1">
        <v>65</v>
      </c>
      <c r="I1526" s="1" t="s">
        <v>1044</v>
      </c>
      <c r="J1526" s="1">
        <f t="shared" si="46"/>
        <v>0</v>
      </c>
      <c r="K1526" s="12" t="str">
        <f t="shared" si="47"/>
        <v/>
      </c>
    </row>
    <row r="1527" spans="1:11" x14ac:dyDescent="0.3">
      <c r="A1527" s="2">
        <v>1390</v>
      </c>
      <c r="B1527" s="1">
        <v>510</v>
      </c>
      <c r="C1527" s="10">
        <v>45654</v>
      </c>
      <c r="D1527" s="10">
        <v>45661</v>
      </c>
      <c r="E1527" s="1">
        <v>7</v>
      </c>
      <c r="F1527" s="1" t="s">
        <v>1033</v>
      </c>
      <c r="G1527" s="1" t="s">
        <v>1038</v>
      </c>
      <c r="H1527" s="1">
        <v>185</v>
      </c>
      <c r="I1527" s="1" t="s">
        <v>1044</v>
      </c>
      <c r="J1527" s="1">
        <f t="shared" si="46"/>
        <v>0</v>
      </c>
      <c r="K1527" s="12" t="str">
        <f t="shared" si="47"/>
        <v/>
      </c>
    </row>
    <row r="1528" spans="1:11" x14ac:dyDescent="0.3">
      <c r="A1528" s="2">
        <v>2279</v>
      </c>
      <c r="B1528" s="1">
        <v>511</v>
      </c>
      <c r="C1528" s="10">
        <v>44862</v>
      </c>
      <c r="D1528" s="10">
        <v>44872</v>
      </c>
      <c r="E1528" s="1">
        <v>10</v>
      </c>
      <c r="F1528" s="1" t="s">
        <v>1028</v>
      </c>
      <c r="G1528" s="1" t="s">
        <v>1040</v>
      </c>
      <c r="H1528" s="1">
        <v>125</v>
      </c>
      <c r="I1528" s="1" t="s">
        <v>1042</v>
      </c>
      <c r="J1528" s="1">
        <f t="shared" si="46"/>
        <v>0</v>
      </c>
      <c r="K1528" s="12" t="str">
        <f t="shared" si="47"/>
        <v/>
      </c>
    </row>
    <row r="1529" spans="1:11" x14ac:dyDescent="0.3">
      <c r="A1529" s="2">
        <v>1368</v>
      </c>
      <c r="B1529" s="1">
        <v>511</v>
      </c>
      <c r="C1529" s="10">
        <v>45270</v>
      </c>
      <c r="D1529" s="10">
        <v>45279</v>
      </c>
      <c r="E1529" s="1">
        <v>9</v>
      </c>
      <c r="F1529" s="1" t="s">
        <v>1022</v>
      </c>
      <c r="G1529" s="1" t="s">
        <v>1035</v>
      </c>
      <c r="H1529" s="1">
        <v>58</v>
      </c>
      <c r="I1529" s="1" t="s">
        <v>1042</v>
      </c>
      <c r="J1529" s="1">
        <f t="shared" si="46"/>
        <v>0</v>
      </c>
      <c r="K1529" s="12" t="str">
        <f t="shared" si="47"/>
        <v/>
      </c>
    </row>
    <row r="1530" spans="1:11" x14ac:dyDescent="0.3">
      <c r="A1530" s="2">
        <v>1297</v>
      </c>
      <c r="B1530" s="1">
        <v>511</v>
      </c>
      <c r="C1530" s="10">
        <v>45369</v>
      </c>
      <c r="D1530" s="10">
        <v>45388</v>
      </c>
      <c r="E1530" s="1">
        <v>19</v>
      </c>
      <c r="F1530" s="1" t="s">
        <v>1028</v>
      </c>
      <c r="G1530" s="1" t="s">
        <v>1040</v>
      </c>
      <c r="H1530" s="1">
        <v>125</v>
      </c>
      <c r="I1530" s="1" t="s">
        <v>1042</v>
      </c>
      <c r="J1530" s="1">
        <f t="shared" si="46"/>
        <v>0</v>
      </c>
      <c r="K1530" s="12" t="str">
        <f t="shared" si="47"/>
        <v/>
      </c>
    </row>
    <row r="1531" spans="1:11" x14ac:dyDescent="0.3">
      <c r="A1531" s="2">
        <v>1051</v>
      </c>
      <c r="B1531" s="1">
        <v>512</v>
      </c>
      <c r="C1531" s="10">
        <v>44684</v>
      </c>
      <c r="D1531" s="10">
        <v>44689</v>
      </c>
      <c r="E1531" s="1">
        <v>5</v>
      </c>
      <c r="F1531" s="1" t="s">
        <v>1030</v>
      </c>
      <c r="G1531" s="1" t="s">
        <v>1038</v>
      </c>
      <c r="H1531" s="1">
        <v>165</v>
      </c>
      <c r="I1531" s="1" t="s">
        <v>1041</v>
      </c>
      <c r="J1531" s="1">
        <f t="shared" si="46"/>
        <v>0</v>
      </c>
      <c r="K1531" s="12" t="str">
        <f t="shared" si="47"/>
        <v/>
      </c>
    </row>
    <row r="1532" spans="1:11" x14ac:dyDescent="0.3">
      <c r="A1532" s="2">
        <v>2635</v>
      </c>
      <c r="B1532" s="1">
        <v>512</v>
      </c>
      <c r="C1532" s="10">
        <v>44941</v>
      </c>
      <c r="D1532" s="10">
        <v>44950</v>
      </c>
      <c r="E1532" s="1">
        <v>9</v>
      </c>
      <c r="F1532" s="1" t="s">
        <v>1034</v>
      </c>
      <c r="G1532" s="1" t="s">
        <v>1035</v>
      </c>
      <c r="H1532" s="1">
        <v>82</v>
      </c>
      <c r="I1532" s="1" t="s">
        <v>1044</v>
      </c>
      <c r="J1532" s="1">
        <f t="shared" si="46"/>
        <v>0</v>
      </c>
      <c r="K1532" s="12" t="str">
        <f t="shared" si="47"/>
        <v/>
      </c>
    </row>
    <row r="1533" spans="1:11" x14ac:dyDescent="0.3">
      <c r="A1533" s="2">
        <v>902</v>
      </c>
      <c r="B1533" s="1">
        <v>512</v>
      </c>
      <c r="C1533" s="10">
        <v>45390</v>
      </c>
      <c r="D1533" s="10">
        <v>45393</v>
      </c>
      <c r="E1533" s="1">
        <v>3</v>
      </c>
      <c r="F1533" s="1" t="s">
        <v>1034</v>
      </c>
      <c r="G1533" s="1" t="s">
        <v>1035</v>
      </c>
      <c r="H1533" s="1">
        <v>107</v>
      </c>
      <c r="I1533" s="1" t="s">
        <v>1042</v>
      </c>
      <c r="J1533" s="1">
        <f t="shared" si="46"/>
        <v>0</v>
      </c>
      <c r="K1533" s="12" t="str">
        <f t="shared" si="47"/>
        <v/>
      </c>
    </row>
    <row r="1534" spans="1:11" x14ac:dyDescent="0.3">
      <c r="A1534" s="2">
        <v>1375</v>
      </c>
      <c r="B1534" s="1">
        <v>513</v>
      </c>
      <c r="C1534" s="10">
        <v>45101</v>
      </c>
      <c r="D1534" s="10">
        <v>45104</v>
      </c>
      <c r="E1534" s="1">
        <v>3</v>
      </c>
      <c r="F1534" s="1" t="s">
        <v>1034</v>
      </c>
      <c r="G1534" s="1" t="s">
        <v>1035</v>
      </c>
      <c r="H1534" s="1">
        <v>191</v>
      </c>
      <c r="I1534" s="1" t="s">
        <v>1042</v>
      </c>
      <c r="J1534" s="1">
        <f t="shared" si="46"/>
        <v>0</v>
      </c>
      <c r="K1534" s="12" t="str">
        <f t="shared" si="47"/>
        <v/>
      </c>
    </row>
    <row r="1535" spans="1:11" x14ac:dyDescent="0.3">
      <c r="A1535" s="2">
        <v>2175</v>
      </c>
      <c r="B1535" s="1">
        <v>513</v>
      </c>
      <c r="C1535" s="10">
        <v>45323</v>
      </c>
      <c r="D1535" s="10">
        <v>45333</v>
      </c>
      <c r="E1535" s="1">
        <v>10</v>
      </c>
      <c r="F1535" s="1" t="s">
        <v>1028</v>
      </c>
      <c r="G1535" s="1" t="s">
        <v>1040</v>
      </c>
      <c r="H1535" s="1">
        <v>69</v>
      </c>
      <c r="I1535" s="1" t="s">
        <v>1041</v>
      </c>
      <c r="J1535" s="1">
        <f t="shared" si="46"/>
        <v>0</v>
      </c>
      <c r="K1535" s="12" t="str">
        <f t="shared" si="47"/>
        <v/>
      </c>
    </row>
    <row r="1536" spans="1:11" x14ac:dyDescent="0.3">
      <c r="A1536" s="2">
        <v>1636</v>
      </c>
      <c r="B1536" s="1">
        <v>513</v>
      </c>
      <c r="C1536" s="10">
        <v>45478</v>
      </c>
      <c r="D1536" s="10">
        <v>45496</v>
      </c>
      <c r="E1536" s="1">
        <v>18</v>
      </c>
      <c r="F1536" s="1" t="s">
        <v>1027</v>
      </c>
      <c r="G1536" s="1" t="s">
        <v>1040</v>
      </c>
      <c r="H1536" s="1">
        <v>48</v>
      </c>
      <c r="I1536" s="1" t="s">
        <v>1043</v>
      </c>
      <c r="J1536" s="1">
        <f t="shared" si="46"/>
        <v>0</v>
      </c>
      <c r="K1536" s="12" t="str">
        <f t="shared" si="47"/>
        <v/>
      </c>
    </row>
    <row r="1537" spans="1:11" x14ac:dyDescent="0.3">
      <c r="A1537" s="2">
        <v>2371</v>
      </c>
      <c r="B1537" s="1">
        <v>514</v>
      </c>
      <c r="C1537" s="10">
        <v>44829</v>
      </c>
      <c r="D1537" s="10">
        <v>44833</v>
      </c>
      <c r="E1537" s="1">
        <v>4</v>
      </c>
      <c r="F1537" s="1" t="s">
        <v>1022</v>
      </c>
      <c r="G1537" s="1" t="s">
        <v>1035</v>
      </c>
      <c r="H1537" s="1">
        <v>85</v>
      </c>
      <c r="I1537" s="1" t="s">
        <v>1041</v>
      </c>
      <c r="J1537" s="1">
        <f t="shared" si="46"/>
        <v>0</v>
      </c>
      <c r="K1537" s="12" t="str">
        <f t="shared" si="47"/>
        <v/>
      </c>
    </row>
    <row r="1538" spans="1:11" x14ac:dyDescent="0.3">
      <c r="A1538" s="2">
        <v>450</v>
      </c>
      <c r="B1538" s="1">
        <v>514</v>
      </c>
      <c r="C1538" s="10">
        <v>44889</v>
      </c>
      <c r="D1538" s="10">
        <v>44892</v>
      </c>
      <c r="E1538" s="1">
        <v>3</v>
      </c>
      <c r="F1538" s="1" t="s">
        <v>1029</v>
      </c>
      <c r="G1538" s="1" t="s">
        <v>1037</v>
      </c>
      <c r="H1538" s="1">
        <v>32</v>
      </c>
      <c r="I1538" s="1" t="s">
        <v>1043</v>
      </c>
      <c r="J1538" s="1">
        <f t="shared" ref="J1538:J1601" si="48">IF(AND(B1539=B1538,C1539-D1538&lt;=30),1,0)</f>
        <v>0</v>
      </c>
      <c r="K1538" s="12" t="str">
        <f t="shared" ref="K1538:K1601" si="49">IF(J1538=0,"",C1539)</f>
        <v/>
      </c>
    </row>
    <row r="1539" spans="1:11" x14ac:dyDescent="0.3">
      <c r="A1539" s="2">
        <v>1223</v>
      </c>
      <c r="B1539" s="1">
        <v>514</v>
      </c>
      <c r="C1539" s="10">
        <v>45559</v>
      </c>
      <c r="D1539" s="10">
        <v>45564</v>
      </c>
      <c r="E1539" s="1">
        <v>5</v>
      </c>
      <c r="F1539" s="1" t="s">
        <v>1024</v>
      </c>
      <c r="G1539" s="1" t="s">
        <v>1037</v>
      </c>
      <c r="H1539" s="1">
        <v>113</v>
      </c>
      <c r="I1539" s="1" t="s">
        <v>1042</v>
      </c>
      <c r="J1539" s="1">
        <f t="shared" si="48"/>
        <v>1</v>
      </c>
      <c r="K1539" s="12">
        <f t="shared" si="49"/>
        <v>45594</v>
      </c>
    </row>
    <row r="1540" spans="1:11" x14ac:dyDescent="0.3">
      <c r="A1540" s="2">
        <v>2994</v>
      </c>
      <c r="B1540" s="1">
        <v>514</v>
      </c>
      <c r="C1540" s="10">
        <v>45594</v>
      </c>
      <c r="D1540" s="10">
        <v>45599</v>
      </c>
      <c r="E1540" s="1">
        <v>5</v>
      </c>
      <c r="F1540" s="1" t="s">
        <v>1031</v>
      </c>
      <c r="G1540" s="1" t="s">
        <v>1036</v>
      </c>
      <c r="H1540" s="1">
        <v>91</v>
      </c>
      <c r="I1540" s="1" t="s">
        <v>1042</v>
      </c>
      <c r="J1540" s="1">
        <f t="shared" si="48"/>
        <v>0</v>
      </c>
      <c r="K1540" s="12" t="str">
        <f t="shared" si="49"/>
        <v/>
      </c>
    </row>
    <row r="1541" spans="1:11" x14ac:dyDescent="0.3">
      <c r="A1541" s="2">
        <v>517</v>
      </c>
      <c r="B1541" s="1">
        <v>515</v>
      </c>
      <c r="C1541" s="10">
        <v>44690</v>
      </c>
      <c r="D1541" s="10">
        <v>44694</v>
      </c>
      <c r="E1541" s="1">
        <v>4</v>
      </c>
      <c r="F1541" s="1" t="s">
        <v>1029</v>
      </c>
      <c r="G1541" s="1" t="s">
        <v>1037</v>
      </c>
      <c r="H1541" s="1">
        <v>112</v>
      </c>
      <c r="I1541" s="1" t="s">
        <v>1044</v>
      </c>
      <c r="J1541" s="1">
        <f t="shared" si="48"/>
        <v>0</v>
      </c>
      <c r="K1541" s="12" t="str">
        <f t="shared" si="49"/>
        <v/>
      </c>
    </row>
    <row r="1542" spans="1:11" x14ac:dyDescent="0.3">
      <c r="A1542" s="2">
        <v>1262</v>
      </c>
      <c r="B1542" s="1">
        <v>516</v>
      </c>
      <c r="C1542" s="10">
        <v>45081</v>
      </c>
      <c r="D1542" s="10">
        <v>45089</v>
      </c>
      <c r="E1542" s="1">
        <v>8</v>
      </c>
      <c r="F1542" s="1" t="s">
        <v>1034</v>
      </c>
      <c r="G1542" s="1" t="s">
        <v>1035</v>
      </c>
      <c r="H1542" s="1">
        <v>165</v>
      </c>
      <c r="I1542" s="1" t="s">
        <v>1044</v>
      </c>
      <c r="J1542" s="1">
        <f t="shared" si="48"/>
        <v>0</v>
      </c>
      <c r="K1542" s="12" t="str">
        <f t="shared" si="49"/>
        <v/>
      </c>
    </row>
    <row r="1543" spans="1:11" x14ac:dyDescent="0.3">
      <c r="A1543" s="2">
        <v>2484</v>
      </c>
      <c r="B1543" s="1">
        <v>517</v>
      </c>
      <c r="C1543" s="10">
        <v>44626</v>
      </c>
      <c r="D1543" s="10">
        <v>44631</v>
      </c>
      <c r="E1543" s="1">
        <v>5</v>
      </c>
      <c r="F1543" s="1" t="s">
        <v>1024</v>
      </c>
      <c r="G1543" s="1" t="s">
        <v>1037</v>
      </c>
      <c r="H1543" s="1">
        <v>100</v>
      </c>
      <c r="I1543" s="1" t="s">
        <v>1044</v>
      </c>
      <c r="J1543" s="1">
        <f t="shared" si="48"/>
        <v>0</v>
      </c>
      <c r="K1543" s="12" t="str">
        <f t="shared" si="49"/>
        <v/>
      </c>
    </row>
    <row r="1544" spans="1:11" x14ac:dyDescent="0.3">
      <c r="A1544" s="2">
        <v>2068</v>
      </c>
      <c r="B1544" s="1">
        <v>517</v>
      </c>
      <c r="C1544" s="10">
        <v>44963</v>
      </c>
      <c r="D1544" s="10">
        <v>44968</v>
      </c>
      <c r="E1544" s="1">
        <v>5</v>
      </c>
      <c r="F1544" s="1" t="s">
        <v>1029</v>
      </c>
      <c r="G1544" s="1" t="s">
        <v>1037</v>
      </c>
      <c r="H1544" s="1">
        <v>71</v>
      </c>
      <c r="I1544" s="1" t="s">
        <v>1044</v>
      </c>
      <c r="J1544" s="1">
        <f t="shared" si="48"/>
        <v>0</v>
      </c>
      <c r="K1544" s="12" t="str">
        <f t="shared" si="49"/>
        <v/>
      </c>
    </row>
    <row r="1545" spans="1:11" x14ac:dyDescent="0.3">
      <c r="A1545" s="2">
        <v>2350</v>
      </c>
      <c r="B1545" s="1">
        <v>520</v>
      </c>
      <c r="C1545" s="10">
        <v>45653</v>
      </c>
      <c r="D1545" s="10">
        <v>45661</v>
      </c>
      <c r="E1545" s="1">
        <v>8</v>
      </c>
      <c r="F1545" s="1" t="s">
        <v>1023</v>
      </c>
      <c r="G1545" s="1" t="s">
        <v>1036</v>
      </c>
      <c r="H1545" s="1">
        <v>151</v>
      </c>
      <c r="I1545" s="1" t="s">
        <v>1044</v>
      </c>
      <c r="J1545" s="1">
        <f t="shared" si="48"/>
        <v>0</v>
      </c>
      <c r="K1545" s="12" t="str">
        <f t="shared" si="49"/>
        <v/>
      </c>
    </row>
    <row r="1546" spans="1:11" x14ac:dyDescent="0.3">
      <c r="A1546" s="2">
        <v>879</v>
      </c>
      <c r="B1546" s="1">
        <v>521</v>
      </c>
      <c r="C1546" s="10">
        <v>45042</v>
      </c>
      <c r="D1546" s="10">
        <v>45051</v>
      </c>
      <c r="E1546" s="1">
        <v>9</v>
      </c>
      <c r="F1546" s="1" t="s">
        <v>1031</v>
      </c>
      <c r="G1546" s="1" t="s">
        <v>1036</v>
      </c>
      <c r="H1546" s="1">
        <v>63</v>
      </c>
      <c r="I1546" s="1" t="s">
        <v>1044</v>
      </c>
      <c r="J1546" s="1">
        <f t="shared" si="48"/>
        <v>1</v>
      </c>
      <c r="K1546" s="12">
        <f t="shared" si="49"/>
        <v>45079</v>
      </c>
    </row>
    <row r="1547" spans="1:11" x14ac:dyDescent="0.3">
      <c r="A1547" s="2">
        <v>2797</v>
      </c>
      <c r="B1547" s="1">
        <v>521</v>
      </c>
      <c r="C1547" s="10">
        <v>45079</v>
      </c>
      <c r="D1547" s="10">
        <v>45081</v>
      </c>
      <c r="E1547" s="1">
        <v>2</v>
      </c>
      <c r="F1547" s="1" t="s">
        <v>1024</v>
      </c>
      <c r="G1547" s="1" t="s">
        <v>1037</v>
      </c>
      <c r="H1547" s="1">
        <v>101</v>
      </c>
      <c r="I1547" s="1" t="s">
        <v>1043</v>
      </c>
      <c r="J1547" s="1">
        <f t="shared" si="48"/>
        <v>0</v>
      </c>
      <c r="K1547" s="12" t="str">
        <f t="shared" si="49"/>
        <v/>
      </c>
    </row>
    <row r="1548" spans="1:11" x14ac:dyDescent="0.3">
      <c r="A1548" s="2">
        <v>806</v>
      </c>
      <c r="B1548" s="1">
        <v>521</v>
      </c>
      <c r="C1548" s="10">
        <v>45371</v>
      </c>
      <c r="D1548" s="10">
        <v>45373</v>
      </c>
      <c r="E1548" s="1">
        <v>2</v>
      </c>
      <c r="F1548" s="1" t="s">
        <v>1026</v>
      </c>
      <c r="G1548" s="1" t="s">
        <v>1039</v>
      </c>
      <c r="H1548" s="1">
        <v>64</v>
      </c>
      <c r="I1548" s="1" t="s">
        <v>1044</v>
      </c>
      <c r="J1548" s="1">
        <f t="shared" si="48"/>
        <v>0</v>
      </c>
      <c r="K1548" s="12" t="str">
        <f t="shared" si="49"/>
        <v/>
      </c>
    </row>
    <row r="1549" spans="1:11" x14ac:dyDescent="0.3">
      <c r="A1549" s="2">
        <v>550</v>
      </c>
      <c r="B1549" s="1">
        <v>522</v>
      </c>
      <c r="C1549" s="10">
        <v>45167</v>
      </c>
      <c r="D1549" s="10">
        <v>45171</v>
      </c>
      <c r="E1549" s="1">
        <v>4</v>
      </c>
      <c r="F1549" s="1" t="s">
        <v>1023</v>
      </c>
      <c r="G1549" s="1" t="s">
        <v>1036</v>
      </c>
      <c r="H1549" s="1">
        <v>147</v>
      </c>
      <c r="I1549" s="1" t="s">
        <v>1041</v>
      </c>
      <c r="J1549" s="1">
        <f t="shared" si="48"/>
        <v>0</v>
      </c>
      <c r="K1549" s="12" t="str">
        <f t="shared" si="49"/>
        <v/>
      </c>
    </row>
    <row r="1550" spans="1:11" x14ac:dyDescent="0.3">
      <c r="A1550" s="2">
        <v>336</v>
      </c>
      <c r="B1550" s="1">
        <v>522</v>
      </c>
      <c r="C1550" s="10">
        <v>45307</v>
      </c>
      <c r="D1550" s="10">
        <v>45314</v>
      </c>
      <c r="E1550" s="1">
        <v>7</v>
      </c>
      <c r="F1550" s="1" t="s">
        <v>1031</v>
      </c>
      <c r="G1550" s="1" t="s">
        <v>1036</v>
      </c>
      <c r="H1550" s="1">
        <v>107</v>
      </c>
      <c r="I1550" s="1" t="s">
        <v>1042</v>
      </c>
      <c r="J1550" s="1">
        <f t="shared" si="48"/>
        <v>0</v>
      </c>
      <c r="K1550" s="12" t="str">
        <f t="shared" si="49"/>
        <v/>
      </c>
    </row>
    <row r="1551" spans="1:11" x14ac:dyDescent="0.3">
      <c r="A1551" s="2">
        <v>663</v>
      </c>
      <c r="B1551" s="1">
        <v>522</v>
      </c>
      <c r="C1551" s="10">
        <v>45447</v>
      </c>
      <c r="D1551" s="10">
        <v>45454</v>
      </c>
      <c r="E1551" s="1">
        <v>7</v>
      </c>
      <c r="F1551" s="1" t="s">
        <v>1022</v>
      </c>
      <c r="G1551" s="1" t="s">
        <v>1035</v>
      </c>
      <c r="H1551" s="1">
        <v>77</v>
      </c>
      <c r="I1551" s="1" t="s">
        <v>1042</v>
      </c>
      <c r="J1551" s="1">
        <f t="shared" si="48"/>
        <v>0</v>
      </c>
      <c r="K1551" s="12" t="str">
        <f t="shared" si="49"/>
        <v/>
      </c>
    </row>
    <row r="1552" spans="1:11" x14ac:dyDescent="0.3">
      <c r="A1552" s="2">
        <v>2825</v>
      </c>
      <c r="B1552" s="1">
        <v>522</v>
      </c>
      <c r="C1552" s="10">
        <v>45576</v>
      </c>
      <c r="D1552" s="10">
        <v>45582</v>
      </c>
      <c r="E1552" s="1">
        <v>6</v>
      </c>
      <c r="F1552" s="1" t="s">
        <v>1030</v>
      </c>
      <c r="G1552" s="1" t="s">
        <v>1038</v>
      </c>
      <c r="H1552" s="1">
        <v>11</v>
      </c>
      <c r="I1552" s="1" t="s">
        <v>1043</v>
      </c>
      <c r="J1552" s="1">
        <f t="shared" si="48"/>
        <v>0</v>
      </c>
      <c r="K1552" s="12" t="str">
        <f t="shared" si="49"/>
        <v/>
      </c>
    </row>
    <row r="1553" spans="1:11" x14ac:dyDescent="0.3">
      <c r="A1553" s="2">
        <v>1958</v>
      </c>
      <c r="B1553" s="1">
        <v>522</v>
      </c>
      <c r="C1553" s="10">
        <v>45657</v>
      </c>
      <c r="D1553" s="10">
        <v>45659</v>
      </c>
      <c r="E1553" s="1">
        <v>2</v>
      </c>
      <c r="F1553" s="1" t="s">
        <v>1024</v>
      </c>
      <c r="G1553" s="1" t="s">
        <v>1037</v>
      </c>
      <c r="H1553" s="1">
        <v>189</v>
      </c>
      <c r="I1553" s="1" t="s">
        <v>1041</v>
      </c>
      <c r="J1553" s="1">
        <f t="shared" si="48"/>
        <v>0</v>
      </c>
      <c r="K1553" s="12" t="str">
        <f t="shared" si="49"/>
        <v/>
      </c>
    </row>
    <row r="1554" spans="1:11" x14ac:dyDescent="0.3">
      <c r="A1554" s="2">
        <v>1311</v>
      </c>
      <c r="B1554" s="1">
        <v>523</v>
      </c>
      <c r="C1554" s="10">
        <v>44804</v>
      </c>
      <c r="D1554" s="10">
        <v>44805</v>
      </c>
      <c r="E1554" s="1">
        <v>1</v>
      </c>
      <c r="F1554" s="1" t="s">
        <v>1026</v>
      </c>
      <c r="G1554" s="1" t="s">
        <v>1039</v>
      </c>
      <c r="H1554" s="1">
        <v>33</v>
      </c>
      <c r="I1554" s="1" t="s">
        <v>1042</v>
      </c>
      <c r="J1554" s="1">
        <f t="shared" si="48"/>
        <v>0</v>
      </c>
      <c r="K1554" s="12" t="str">
        <f t="shared" si="49"/>
        <v/>
      </c>
    </row>
    <row r="1555" spans="1:11" x14ac:dyDescent="0.3">
      <c r="A1555" s="2">
        <v>2482</v>
      </c>
      <c r="B1555" s="1">
        <v>523</v>
      </c>
      <c r="C1555" s="10">
        <v>44911</v>
      </c>
      <c r="D1555" s="10">
        <v>44913</v>
      </c>
      <c r="E1555" s="1">
        <v>2</v>
      </c>
      <c r="F1555" s="1" t="s">
        <v>1024</v>
      </c>
      <c r="G1555" s="1" t="s">
        <v>1037</v>
      </c>
      <c r="H1555" s="1">
        <v>148</v>
      </c>
      <c r="I1555" s="1" t="s">
        <v>1041</v>
      </c>
      <c r="J1555" s="1">
        <f t="shared" si="48"/>
        <v>0</v>
      </c>
      <c r="K1555" s="12" t="str">
        <f t="shared" si="49"/>
        <v/>
      </c>
    </row>
    <row r="1556" spans="1:11" x14ac:dyDescent="0.3">
      <c r="A1556" s="2">
        <v>708</v>
      </c>
      <c r="B1556" s="1">
        <v>523</v>
      </c>
      <c r="C1556" s="10">
        <v>45060</v>
      </c>
      <c r="D1556" s="10">
        <v>45068</v>
      </c>
      <c r="E1556" s="1">
        <v>8</v>
      </c>
      <c r="F1556" s="1" t="s">
        <v>1031</v>
      </c>
      <c r="G1556" s="1" t="s">
        <v>1036</v>
      </c>
      <c r="H1556" s="1">
        <v>187</v>
      </c>
      <c r="I1556" s="1" t="s">
        <v>1043</v>
      </c>
      <c r="J1556" s="1">
        <f t="shared" si="48"/>
        <v>0</v>
      </c>
      <c r="K1556" s="12" t="str">
        <f t="shared" si="49"/>
        <v/>
      </c>
    </row>
    <row r="1557" spans="1:11" x14ac:dyDescent="0.3">
      <c r="A1557" s="2">
        <v>1449</v>
      </c>
      <c r="B1557" s="1">
        <v>523</v>
      </c>
      <c r="C1557" s="10">
        <v>45179</v>
      </c>
      <c r="D1557" s="10">
        <v>45183</v>
      </c>
      <c r="E1557" s="1">
        <v>4</v>
      </c>
      <c r="F1557" s="1" t="s">
        <v>1024</v>
      </c>
      <c r="G1557" s="1" t="s">
        <v>1037</v>
      </c>
      <c r="H1557" s="1">
        <v>86</v>
      </c>
      <c r="I1557" s="1" t="s">
        <v>1042</v>
      </c>
      <c r="J1557" s="1">
        <f t="shared" si="48"/>
        <v>0</v>
      </c>
      <c r="K1557" s="12" t="str">
        <f t="shared" si="49"/>
        <v/>
      </c>
    </row>
    <row r="1558" spans="1:11" x14ac:dyDescent="0.3">
      <c r="A1558" s="2">
        <v>279</v>
      </c>
      <c r="B1558" s="1">
        <v>523</v>
      </c>
      <c r="C1558" s="10">
        <v>45277</v>
      </c>
      <c r="D1558" s="10">
        <v>45287</v>
      </c>
      <c r="E1558" s="1">
        <v>10</v>
      </c>
      <c r="F1558" s="1" t="s">
        <v>1031</v>
      </c>
      <c r="G1558" s="1" t="s">
        <v>1036</v>
      </c>
      <c r="H1558" s="1">
        <v>33</v>
      </c>
      <c r="I1558" s="1" t="s">
        <v>1043</v>
      </c>
      <c r="J1558" s="1">
        <f t="shared" si="48"/>
        <v>0</v>
      </c>
      <c r="K1558" s="12" t="str">
        <f t="shared" si="49"/>
        <v/>
      </c>
    </row>
    <row r="1559" spans="1:11" x14ac:dyDescent="0.3">
      <c r="A1559" s="2">
        <v>2642</v>
      </c>
      <c r="B1559" s="1">
        <v>523</v>
      </c>
      <c r="C1559" s="10">
        <v>45405</v>
      </c>
      <c r="D1559" s="10">
        <v>45410</v>
      </c>
      <c r="E1559" s="1">
        <v>5</v>
      </c>
      <c r="F1559" s="1" t="s">
        <v>1031</v>
      </c>
      <c r="G1559" s="1" t="s">
        <v>1036</v>
      </c>
      <c r="H1559" s="1">
        <v>23</v>
      </c>
      <c r="I1559" s="1" t="s">
        <v>1043</v>
      </c>
      <c r="J1559" s="1">
        <f t="shared" si="48"/>
        <v>0</v>
      </c>
      <c r="K1559" s="12" t="str">
        <f t="shared" si="49"/>
        <v/>
      </c>
    </row>
    <row r="1560" spans="1:11" x14ac:dyDescent="0.3">
      <c r="A1560" s="2">
        <v>1117</v>
      </c>
      <c r="B1560" s="1">
        <v>524</v>
      </c>
      <c r="C1560" s="10">
        <v>44709</v>
      </c>
      <c r="D1560" s="10">
        <v>44715</v>
      </c>
      <c r="E1560" s="1">
        <v>6</v>
      </c>
      <c r="F1560" s="1" t="s">
        <v>1033</v>
      </c>
      <c r="G1560" s="1" t="s">
        <v>1038</v>
      </c>
      <c r="H1560" s="1">
        <v>131</v>
      </c>
      <c r="I1560" s="1" t="s">
        <v>1042</v>
      </c>
      <c r="J1560" s="1">
        <f t="shared" si="48"/>
        <v>0</v>
      </c>
      <c r="K1560" s="12" t="str">
        <f t="shared" si="49"/>
        <v/>
      </c>
    </row>
    <row r="1561" spans="1:11" x14ac:dyDescent="0.3">
      <c r="A1561" s="2">
        <v>2885</v>
      </c>
      <c r="B1561" s="1">
        <v>524</v>
      </c>
      <c r="C1561" s="10">
        <v>44753</v>
      </c>
      <c r="D1561" s="10">
        <v>44756</v>
      </c>
      <c r="E1561" s="1">
        <v>3</v>
      </c>
      <c r="F1561" s="1" t="s">
        <v>1026</v>
      </c>
      <c r="G1561" s="1" t="s">
        <v>1039</v>
      </c>
      <c r="H1561" s="1">
        <v>82</v>
      </c>
      <c r="I1561" s="1" t="s">
        <v>1042</v>
      </c>
      <c r="J1561" s="1">
        <f t="shared" si="48"/>
        <v>0</v>
      </c>
      <c r="K1561" s="12" t="str">
        <f t="shared" si="49"/>
        <v/>
      </c>
    </row>
    <row r="1562" spans="1:11" x14ac:dyDescent="0.3">
      <c r="A1562" s="2">
        <v>2911</v>
      </c>
      <c r="B1562" s="1">
        <v>524</v>
      </c>
      <c r="C1562" s="10">
        <v>44871</v>
      </c>
      <c r="D1562" s="10">
        <v>44884</v>
      </c>
      <c r="E1562" s="1">
        <v>13</v>
      </c>
      <c r="F1562" s="1" t="s">
        <v>1028</v>
      </c>
      <c r="G1562" s="1" t="s">
        <v>1040</v>
      </c>
      <c r="H1562" s="1">
        <v>93</v>
      </c>
      <c r="I1562" s="1" t="s">
        <v>1042</v>
      </c>
      <c r="J1562" s="1">
        <f t="shared" si="48"/>
        <v>0</v>
      </c>
      <c r="K1562" s="12" t="str">
        <f t="shared" si="49"/>
        <v/>
      </c>
    </row>
    <row r="1563" spans="1:11" x14ac:dyDescent="0.3">
      <c r="A1563" s="2">
        <v>2562</v>
      </c>
      <c r="B1563" s="1">
        <v>525</v>
      </c>
      <c r="C1563" s="10">
        <v>44722</v>
      </c>
      <c r="D1563" s="10">
        <v>44726</v>
      </c>
      <c r="E1563" s="1">
        <v>4</v>
      </c>
      <c r="F1563" s="1" t="s">
        <v>1033</v>
      </c>
      <c r="G1563" s="1" t="s">
        <v>1038</v>
      </c>
      <c r="H1563" s="1">
        <v>86</v>
      </c>
      <c r="I1563" s="1" t="s">
        <v>1041</v>
      </c>
      <c r="J1563" s="1">
        <f t="shared" si="48"/>
        <v>0</v>
      </c>
      <c r="K1563" s="12" t="str">
        <f t="shared" si="49"/>
        <v/>
      </c>
    </row>
    <row r="1564" spans="1:11" x14ac:dyDescent="0.3">
      <c r="A1564" s="2">
        <v>233</v>
      </c>
      <c r="B1564" s="1">
        <v>526</v>
      </c>
      <c r="C1564" s="10">
        <v>44810</v>
      </c>
      <c r="D1564" s="10">
        <v>44812</v>
      </c>
      <c r="E1564" s="1">
        <v>2</v>
      </c>
      <c r="F1564" s="1" t="s">
        <v>1034</v>
      </c>
      <c r="G1564" s="1" t="s">
        <v>1035</v>
      </c>
      <c r="H1564" s="1">
        <v>50</v>
      </c>
      <c r="I1564" s="1" t="s">
        <v>1044</v>
      </c>
      <c r="J1564" s="1">
        <f t="shared" si="48"/>
        <v>0</v>
      </c>
      <c r="K1564" s="12" t="str">
        <f t="shared" si="49"/>
        <v/>
      </c>
    </row>
    <row r="1565" spans="1:11" x14ac:dyDescent="0.3">
      <c r="A1565" s="2">
        <v>386</v>
      </c>
      <c r="B1565" s="1">
        <v>527</v>
      </c>
      <c r="C1565" s="10">
        <v>44586</v>
      </c>
      <c r="D1565" s="10">
        <v>44594</v>
      </c>
      <c r="E1565" s="1">
        <v>8</v>
      </c>
      <c r="F1565" s="1" t="s">
        <v>1031</v>
      </c>
      <c r="G1565" s="1" t="s">
        <v>1036</v>
      </c>
      <c r="H1565" s="1">
        <v>130</v>
      </c>
      <c r="I1565" s="1" t="s">
        <v>1043</v>
      </c>
      <c r="J1565" s="1">
        <f t="shared" si="48"/>
        <v>0</v>
      </c>
      <c r="K1565" s="12" t="str">
        <f t="shared" si="49"/>
        <v/>
      </c>
    </row>
    <row r="1566" spans="1:11" x14ac:dyDescent="0.3">
      <c r="A1566" s="2">
        <v>246</v>
      </c>
      <c r="B1566" s="1">
        <v>527</v>
      </c>
      <c r="C1566" s="10">
        <v>45186</v>
      </c>
      <c r="D1566" s="10">
        <v>45194</v>
      </c>
      <c r="E1566" s="1">
        <v>8</v>
      </c>
      <c r="F1566" s="1" t="s">
        <v>1031</v>
      </c>
      <c r="G1566" s="1" t="s">
        <v>1036</v>
      </c>
      <c r="H1566" s="1">
        <v>77</v>
      </c>
      <c r="I1566" s="1" t="s">
        <v>1043</v>
      </c>
      <c r="J1566" s="1">
        <f t="shared" si="48"/>
        <v>0</v>
      </c>
      <c r="K1566" s="12" t="str">
        <f t="shared" si="49"/>
        <v/>
      </c>
    </row>
    <row r="1567" spans="1:11" x14ac:dyDescent="0.3">
      <c r="A1567" s="2">
        <v>2770</v>
      </c>
      <c r="B1567" s="1">
        <v>528</v>
      </c>
      <c r="C1567" s="10">
        <v>44790</v>
      </c>
      <c r="D1567" s="10">
        <v>44806</v>
      </c>
      <c r="E1567" s="1">
        <v>16</v>
      </c>
      <c r="F1567" s="1" t="s">
        <v>1028</v>
      </c>
      <c r="G1567" s="1" t="s">
        <v>1040</v>
      </c>
      <c r="H1567" s="1">
        <v>144</v>
      </c>
      <c r="I1567" s="1" t="s">
        <v>1041</v>
      </c>
      <c r="J1567" s="1">
        <f t="shared" si="48"/>
        <v>0</v>
      </c>
      <c r="K1567" s="12" t="str">
        <f t="shared" si="49"/>
        <v/>
      </c>
    </row>
    <row r="1568" spans="1:11" x14ac:dyDescent="0.3">
      <c r="A1568" s="2">
        <v>1315</v>
      </c>
      <c r="B1568" s="1">
        <v>528</v>
      </c>
      <c r="C1568" s="10">
        <v>44907</v>
      </c>
      <c r="D1568" s="10">
        <v>44913</v>
      </c>
      <c r="E1568" s="1">
        <v>6</v>
      </c>
      <c r="F1568" s="1" t="s">
        <v>1030</v>
      </c>
      <c r="G1568" s="1" t="s">
        <v>1038</v>
      </c>
      <c r="H1568" s="1">
        <v>41</v>
      </c>
      <c r="I1568" s="1" t="s">
        <v>1044</v>
      </c>
      <c r="J1568" s="1">
        <f t="shared" si="48"/>
        <v>0</v>
      </c>
      <c r="K1568" s="12" t="str">
        <f t="shared" si="49"/>
        <v/>
      </c>
    </row>
    <row r="1569" spans="1:11" x14ac:dyDescent="0.3">
      <c r="A1569" s="2">
        <v>146</v>
      </c>
      <c r="B1569" s="1">
        <v>529</v>
      </c>
      <c r="C1569" s="10">
        <v>45419</v>
      </c>
      <c r="D1569" s="10">
        <v>45425</v>
      </c>
      <c r="E1569" s="1">
        <v>6</v>
      </c>
      <c r="F1569" s="1" t="s">
        <v>1034</v>
      </c>
      <c r="G1569" s="1" t="s">
        <v>1035</v>
      </c>
      <c r="H1569" s="1">
        <v>89</v>
      </c>
      <c r="I1569" s="1" t="s">
        <v>1041</v>
      </c>
      <c r="J1569" s="1">
        <f t="shared" si="48"/>
        <v>0</v>
      </c>
      <c r="K1569" s="12" t="str">
        <f t="shared" si="49"/>
        <v/>
      </c>
    </row>
    <row r="1570" spans="1:11" x14ac:dyDescent="0.3">
      <c r="A1570" s="2">
        <v>1188</v>
      </c>
      <c r="B1570" s="1">
        <v>530</v>
      </c>
      <c r="C1570" s="10">
        <v>44678</v>
      </c>
      <c r="D1570" s="10">
        <v>44687</v>
      </c>
      <c r="E1570" s="1">
        <v>9</v>
      </c>
      <c r="F1570" s="1" t="s">
        <v>1023</v>
      </c>
      <c r="G1570" s="1" t="s">
        <v>1036</v>
      </c>
      <c r="H1570" s="1">
        <v>125</v>
      </c>
      <c r="I1570" s="1" t="s">
        <v>1041</v>
      </c>
      <c r="J1570" s="1">
        <f t="shared" si="48"/>
        <v>0</v>
      </c>
      <c r="K1570" s="12" t="str">
        <f t="shared" si="49"/>
        <v/>
      </c>
    </row>
    <row r="1571" spans="1:11" x14ac:dyDescent="0.3">
      <c r="A1571" s="2">
        <v>2945</v>
      </c>
      <c r="B1571" s="1">
        <v>530</v>
      </c>
      <c r="C1571" s="10">
        <v>44818</v>
      </c>
      <c r="D1571" s="10">
        <v>44823</v>
      </c>
      <c r="E1571" s="1">
        <v>5</v>
      </c>
      <c r="F1571" s="1" t="s">
        <v>1022</v>
      </c>
      <c r="G1571" s="1" t="s">
        <v>1035</v>
      </c>
      <c r="H1571" s="1">
        <v>178</v>
      </c>
      <c r="I1571" s="1" t="s">
        <v>1044</v>
      </c>
      <c r="J1571" s="1">
        <f t="shared" si="48"/>
        <v>0</v>
      </c>
      <c r="K1571" s="12" t="str">
        <f t="shared" si="49"/>
        <v/>
      </c>
    </row>
    <row r="1572" spans="1:11" x14ac:dyDescent="0.3">
      <c r="A1572" s="2">
        <v>1219</v>
      </c>
      <c r="B1572" s="1">
        <v>531</v>
      </c>
      <c r="C1572" s="10">
        <v>44637</v>
      </c>
      <c r="D1572" s="10">
        <v>44643</v>
      </c>
      <c r="E1572" s="1">
        <v>6</v>
      </c>
      <c r="F1572" s="1" t="s">
        <v>1034</v>
      </c>
      <c r="G1572" s="1" t="s">
        <v>1035</v>
      </c>
      <c r="H1572" s="1">
        <v>47</v>
      </c>
      <c r="I1572" s="1" t="s">
        <v>1044</v>
      </c>
      <c r="J1572" s="1">
        <f t="shared" si="48"/>
        <v>0</v>
      </c>
      <c r="K1572" s="12" t="str">
        <f t="shared" si="49"/>
        <v/>
      </c>
    </row>
    <row r="1573" spans="1:11" x14ac:dyDescent="0.3">
      <c r="A1573" s="2">
        <v>2201</v>
      </c>
      <c r="B1573" s="1">
        <v>531</v>
      </c>
      <c r="C1573" s="10">
        <v>45111</v>
      </c>
      <c r="D1573" s="10">
        <v>45114</v>
      </c>
      <c r="E1573" s="1">
        <v>3</v>
      </c>
      <c r="F1573" s="1" t="s">
        <v>1029</v>
      </c>
      <c r="G1573" s="1" t="s">
        <v>1037</v>
      </c>
      <c r="H1573" s="1">
        <v>114</v>
      </c>
      <c r="I1573" s="1" t="s">
        <v>1044</v>
      </c>
      <c r="J1573" s="1">
        <f t="shared" si="48"/>
        <v>0</v>
      </c>
      <c r="K1573" s="12" t="str">
        <f t="shared" si="49"/>
        <v/>
      </c>
    </row>
    <row r="1574" spans="1:11" x14ac:dyDescent="0.3">
      <c r="A1574" s="2">
        <v>35</v>
      </c>
      <c r="B1574" s="1">
        <v>531</v>
      </c>
      <c r="C1574" s="10">
        <v>45163</v>
      </c>
      <c r="D1574" s="10">
        <v>45180</v>
      </c>
      <c r="E1574" s="1">
        <v>17</v>
      </c>
      <c r="F1574" s="1" t="s">
        <v>1027</v>
      </c>
      <c r="G1574" s="1" t="s">
        <v>1040</v>
      </c>
      <c r="H1574" s="1">
        <v>74</v>
      </c>
      <c r="I1574" s="1" t="s">
        <v>1041</v>
      </c>
      <c r="J1574" s="1">
        <f t="shared" si="48"/>
        <v>0</v>
      </c>
      <c r="K1574" s="12" t="str">
        <f t="shared" si="49"/>
        <v/>
      </c>
    </row>
    <row r="1575" spans="1:11" x14ac:dyDescent="0.3">
      <c r="A1575" s="2">
        <v>348</v>
      </c>
      <c r="B1575" s="1">
        <v>533</v>
      </c>
      <c r="C1575" s="10">
        <v>44785</v>
      </c>
      <c r="D1575" s="10">
        <v>44787</v>
      </c>
      <c r="E1575" s="1">
        <v>2</v>
      </c>
      <c r="F1575" s="1" t="s">
        <v>1032</v>
      </c>
      <c r="G1575" s="1" t="s">
        <v>1039</v>
      </c>
      <c r="H1575" s="1">
        <v>155</v>
      </c>
      <c r="I1575" s="1" t="s">
        <v>1041</v>
      </c>
      <c r="J1575" s="1">
        <f t="shared" si="48"/>
        <v>0</v>
      </c>
      <c r="K1575" s="12" t="str">
        <f t="shared" si="49"/>
        <v/>
      </c>
    </row>
    <row r="1576" spans="1:11" x14ac:dyDescent="0.3">
      <c r="A1576" s="2">
        <v>264</v>
      </c>
      <c r="B1576" s="1">
        <v>533</v>
      </c>
      <c r="C1576" s="10">
        <v>44867</v>
      </c>
      <c r="D1576" s="10">
        <v>44873</v>
      </c>
      <c r="E1576" s="1">
        <v>6</v>
      </c>
      <c r="F1576" s="1" t="s">
        <v>1030</v>
      </c>
      <c r="G1576" s="1" t="s">
        <v>1038</v>
      </c>
      <c r="H1576" s="1">
        <v>141</v>
      </c>
      <c r="I1576" s="1" t="s">
        <v>1041</v>
      </c>
      <c r="J1576" s="1">
        <f t="shared" si="48"/>
        <v>0</v>
      </c>
      <c r="K1576" s="12" t="str">
        <f t="shared" si="49"/>
        <v/>
      </c>
    </row>
    <row r="1577" spans="1:11" x14ac:dyDescent="0.3">
      <c r="A1577" s="2">
        <v>2801</v>
      </c>
      <c r="B1577" s="1">
        <v>533</v>
      </c>
      <c r="C1577" s="10">
        <v>45280</v>
      </c>
      <c r="D1577" s="10">
        <v>45282</v>
      </c>
      <c r="E1577" s="1">
        <v>2</v>
      </c>
      <c r="F1577" s="1" t="s">
        <v>1034</v>
      </c>
      <c r="G1577" s="1" t="s">
        <v>1035</v>
      </c>
      <c r="H1577" s="1">
        <v>109</v>
      </c>
      <c r="I1577" s="1" t="s">
        <v>1044</v>
      </c>
      <c r="J1577" s="1">
        <f t="shared" si="48"/>
        <v>0</v>
      </c>
      <c r="K1577" s="12" t="str">
        <f t="shared" si="49"/>
        <v/>
      </c>
    </row>
    <row r="1578" spans="1:11" x14ac:dyDescent="0.3">
      <c r="A1578" s="2">
        <v>2317</v>
      </c>
      <c r="B1578" s="1">
        <v>534</v>
      </c>
      <c r="C1578" s="10">
        <v>44749</v>
      </c>
      <c r="D1578" s="10">
        <v>44757</v>
      </c>
      <c r="E1578" s="1">
        <v>8</v>
      </c>
      <c r="F1578" s="1" t="s">
        <v>1027</v>
      </c>
      <c r="G1578" s="1" t="s">
        <v>1040</v>
      </c>
      <c r="H1578" s="1">
        <v>49</v>
      </c>
      <c r="I1578" s="1" t="s">
        <v>1044</v>
      </c>
      <c r="J1578" s="1">
        <f t="shared" si="48"/>
        <v>0</v>
      </c>
      <c r="K1578" s="12" t="str">
        <f t="shared" si="49"/>
        <v/>
      </c>
    </row>
    <row r="1579" spans="1:11" x14ac:dyDescent="0.3">
      <c r="A1579" s="2">
        <v>1229</v>
      </c>
      <c r="B1579" s="1">
        <v>534</v>
      </c>
      <c r="C1579" s="10">
        <v>45415</v>
      </c>
      <c r="D1579" s="10">
        <v>45418</v>
      </c>
      <c r="E1579" s="1">
        <v>3</v>
      </c>
      <c r="F1579" s="1" t="s">
        <v>1025</v>
      </c>
      <c r="G1579" s="1" t="s">
        <v>1038</v>
      </c>
      <c r="H1579" s="1">
        <v>57</v>
      </c>
      <c r="I1579" s="1" t="s">
        <v>1042</v>
      </c>
      <c r="J1579" s="1">
        <f t="shared" si="48"/>
        <v>0</v>
      </c>
      <c r="K1579" s="12" t="str">
        <f t="shared" si="49"/>
        <v/>
      </c>
    </row>
    <row r="1580" spans="1:11" x14ac:dyDescent="0.3">
      <c r="A1580" s="2">
        <v>2160</v>
      </c>
      <c r="B1580" s="1">
        <v>535</v>
      </c>
      <c r="C1580" s="10">
        <v>44728</v>
      </c>
      <c r="D1580" s="10">
        <v>44739</v>
      </c>
      <c r="E1580" s="1">
        <v>11</v>
      </c>
      <c r="F1580" s="1" t="s">
        <v>1031</v>
      </c>
      <c r="G1580" s="1" t="s">
        <v>1036</v>
      </c>
      <c r="H1580" s="1">
        <v>8</v>
      </c>
      <c r="I1580" s="1" t="s">
        <v>1044</v>
      </c>
      <c r="J1580" s="1">
        <f t="shared" si="48"/>
        <v>0</v>
      </c>
      <c r="K1580" s="12" t="str">
        <f t="shared" si="49"/>
        <v/>
      </c>
    </row>
    <row r="1581" spans="1:11" x14ac:dyDescent="0.3">
      <c r="A1581" s="2">
        <v>1548</v>
      </c>
      <c r="B1581" s="1">
        <v>535</v>
      </c>
      <c r="C1581" s="10">
        <v>44932</v>
      </c>
      <c r="D1581" s="10">
        <v>44937</v>
      </c>
      <c r="E1581" s="1">
        <v>5</v>
      </c>
      <c r="F1581" s="1" t="s">
        <v>1025</v>
      </c>
      <c r="G1581" s="1" t="s">
        <v>1038</v>
      </c>
      <c r="H1581" s="1">
        <v>127</v>
      </c>
      <c r="I1581" s="1" t="s">
        <v>1042</v>
      </c>
      <c r="J1581" s="1">
        <f t="shared" si="48"/>
        <v>0</v>
      </c>
      <c r="K1581" s="12" t="str">
        <f t="shared" si="49"/>
        <v/>
      </c>
    </row>
    <row r="1582" spans="1:11" x14ac:dyDescent="0.3">
      <c r="A1582" s="2">
        <v>2304</v>
      </c>
      <c r="B1582" s="1">
        <v>535</v>
      </c>
      <c r="C1582" s="10">
        <v>45273</v>
      </c>
      <c r="D1582" s="10">
        <v>45282</v>
      </c>
      <c r="E1582" s="1">
        <v>9</v>
      </c>
      <c r="F1582" s="1" t="s">
        <v>1023</v>
      </c>
      <c r="G1582" s="1" t="s">
        <v>1036</v>
      </c>
      <c r="H1582" s="1">
        <v>135</v>
      </c>
      <c r="I1582" s="1" t="s">
        <v>1043</v>
      </c>
      <c r="J1582" s="1">
        <f t="shared" si="48"/>
        <v>0</v>
      </c>
      <c r="K1582" s="12" t="str">
        <f t="shared" si="49"/>
        <v/>
      </c>
    </row>
    <row r="1583" spans="1:11" x14ac:dyDescent="0.3">
      <c r="A1583" s="2">
        <v>1761</v>
      </c>
      <c r="B1583" s="1">
        <v>535</v>
      </c>
      <c r="C1583" s="10">
        <v>45318</v>
      </c>
      <c r="D1583" s="10">
        <v>45325</v>
      </c>
      <c r="E1583" s="1">
        <v>7</v>
      </c>
      <c r="F1583" s="1" t="s">
        <v>1030</v>
      </c>
      <c r="G1583" s="1" t="s">
        <v>1038</v>
      </c>
      <c r="H1583" s="1">
        <v>22</v>
      </c>
      <c r="I1583" s="1" t="s">
        <v>1044</v>
      </c>
      <c r="J1583" s="1">
        <f t="shared" si="48"/>
        <v>0</v>
      </c>
      <c r="K1583" s="12" t="str">
        <f t="shared" si="49"/>
        <v/>
      </c>
    </row>
    <row r="1584" spans="1:11" x14ac:dyDescent="0.3">
      <c r="A1584" s="2">
        <v>15</v>
      </c>
      <c r="B1584" s="1">
        <v>537</v>
      </c>
      <c r="C1584" s="10">
        <v>44756</v>
      </c>
      <c r="D1584" s="10">
        <v>44764</v>
      </c>
      <c r="E1584" s="1">
        <v>8</v>
      </c>
      <c r="F1584" s="1" t="s">
        <v>1022</v>
      </c>
      <c r="G1584" s="1" t="s">
        <v>1035</v>
      </c>
      <c r="H1584" s="1">
        <v>192</v>
      </c>
      <c r="I1584" s="1" t="s">
        <v>1041</v>
      </c>
      <c r="J1584" s="1">
        <f t="shared" si="48"/>
        <v>0</v>
      </c>
      <c r="K1584" s="12" t="str">
        <f t="shared" si="49"/>
        <v/>
      </c>
    </row>
    <row r="1585" spans="1:11" x14ac:dyDescent="0.3">
      <c r="A1585" s="2">
        <v>1620</v>
      </c>
      <c r="B1585" s="1">
        <v>537</v>
      </c>
      <c r="C1585" s="10">
        <v>44858</v>
      </c>
      <c r="D1585" s="10">
        <v>44861</v>
      </c>
      <c r="E1585" s="1">
        <v>3</v>
      </c>
      <c r="F1585" s="1" t="s">
        <v>1032</v>
      </c>
      <c r="G1585" s="1" t="s">
        <v>1039</v>
      </c>
      <c r="H1585" s="1">
        <v>32</v>
      </c>
      <c r="I1585" s="1" t="s">
        <v>1042</v>
      </c>
      <c r="J1585" s="1">
        <f t="shared" si="48"/>
        <v>0</v>
      </c>
      <c r="K1585" s="12" t="str">
        <f t="shared" si="49"/>
        <v/>
      </c>
    </row>
    <row r="1586" spans="1:11" x14ac:dyDescent="0.3">
      <c r="A1586" s="2">
        <v>217</v>
      </c>
      <c r="B1586" s="1">
        <v>537</v>
      </c>
      <c r="C1586" s="10">
        <v>44987</v>
      </c>
      <c r="D1586" s="10">
        <v>44991</v>
      </c>
      <c r="E1586" s="1">
        <v>4</v>
      </c>
      <c r="F1586" s="1" t="s">
        <v>1024</v>
      </c>
      <c r="G1586" s="1" t="s">
        <v>1037</v>
      </c>
      <c r="H1586" s="1">
        <v>157</v>
      </c>
      <c r="I1586" s="1" t="s">
        <v>1044</v>
      </c>
      <c r="J1586" s="1">
        <f t="shared" si="48"/>
        <v>0</v>
      </c>
      <c r="K1586" s="12" t="str">
        <f t="shared" si="49"/>
        <v/>
      </c>
    </row>
    <row r="1587" spans="1:11" x14ac:dyDescent="0.3">
      <c r="A1587" s="2">
        <v>934</v>
      </c>
      <c r="B1587" s="1">
        <v>537</v>
      </c>
      <c r="C1587" s="10">
        <v>45037</v>
      </c>
      <c r="D1587" s="10">
        <v>45042</v>
      </c>
      <c r="E1587" s="1">
        <v>5</v>
      </c>
      <c r="F1587" s="1" t="s">
        <v>1024</v>
      </c>
      <c r="G1587" s="1" t="s">
        <v>1037</v>
      </c>
      <c r="H1587" s="1">
        <v>86</v>
      </c>
      <c r="I1587" s="1" t="s">
        <v>1043</v>
      </c>
      <c r="J1587" s="1">
        <f t="shared" si="48"/>
        <v>0</v>
      </c>
      <c r="K1587" s="12" t="str">
        <f t="shared" si="49"/>
        <v/>
      </c>
    </row>
    <row r="1588" spans="1:11" x14ac:dyDescent="0.3">
      <c r="A1588" s="2">
        <v>1949</v>
      </c>
      <c r="B1588" s="1">
        <v>537</v>
      </c>
      <c r="C1588" s="10">
        <v>45331</v>
      </c>
      <c r="D1588" s="10">
        <v>45334</v>
      </c>
      <c r="E1588" s="1">
        <v>3</v>
      </c>
      <c r="F1588" s="1" t="s">
        <v>1024</v>
      </c>
      <c r="G1588" s="1" t="s">
        <v>1037</v>
      </c>
      <c r="H1588" s="1">
        <v>117</v>
      </c>
      <c r="I1588" s="1" t="s">
        <v>1043</v>
      </c>
      <c r="J1588" s="1">
        <f t="shared" si="48"/>
        <v>0</v>
      </c>
      <c r="K1588" s="12" t="str">
        <f t="shared" si="49"/>
        <v/>
      </c>
    </row>
    <row r="1589" spans="1:11" x14ac:dyDescent="0.3">
      <c r="A1589" s="2">
        <v>1152</v>
      </c>
      <c r="B1589" s="1">
        <v>537</v>
      </c>
      <c r="C1589" s="10">
        <v>45443</v>
      </c>
      <c r="D1589" s="10">
        <v>45454</v>
      </c>
      <c r="E1589" s="1">
        <v>11</v>
      </c>
      <c r="F1589" s="1" t="s">
        <v>1031</v>
      </c>
      <c r="G1589" s="1" t="s">
        <v>1036</v>
      </c>
      <c r="H1589" s="1">
        <v>89</v>
      </c>
      <c r="I1589" s="1" t="s">
        <v>1041</v>
      </c>
      <c r="J1589" s="1">
        <f t="shared" si="48"/>
        <v>0</v>
      </c>
      <c r="K1589" s="12" t="str">
        <f t="shared" si="49"/>
        <v/>
      </c>
    </row>
    <row r="1590" spans="1:11" x14ac:dyDescent="0.3">
      <c r="A1590" s="2">
        <v>504</v>
      </c>
      <c r="B1590" s="1">
        <v>539</v>
      </c>
      <c r="C1590" s="10">
        <v>44658</v>
      </c>
      <c r="D1590" s="10">
        <v>44665</v>
      </c>
      <c r="E1590" s="1">
        <v>7</v>
      </c>
      <c r="F1590" s="1" t="s">
        <v>1022</v>
      </c>
      <c r="G1590" s="1" t="s">
        <v>1035</v>
      </c>
      <c r="H1590" s="1">
        <v>64</v>
      </c>
      <c r="I1590" s="1" t="s">
        <v>1044</v>
      </c>
      <c r="J1590" s="1">
        <f t="shared" si="48"/>
        <v>0</v>
      </c>
      <c r="K1590" s="12" t="str">
        <f t="shared" si="49"/>
        <v/>
      </c>
    </row>
    <row r="1591" spans="1:11" x14ac:dyDescent="0.3">
      <c r="A1591" s="2">
        <v>978</v>
      </c>
      <c r="B1591" s="1">
        <v>539</v>
      </c>
      <c r="C1591" s="10">
        <v>45222</v>
      </c>
      <c r="D1591" s="10">
        <v>45228</v>
      </c>
      <c r="E1591" s="1">
        <v>6</v>
      </c>
      <c r="F1591" s="1" t="s">
        <v>1030</v>
      </c>
      <c r="G1591" s="1" t="s">
        <v>1038</v>
      </c>
      <c r="H1591" s="1">
        <v>15</v>
      </c>
      <c r="I1591" s="1" t="s">
        <v>1042</v>
      </c>
      <c r="J1591" s="1">
        <f t="shared" si="48"/>
        <v>0</v>
      </c>
      <c r="K1591" s="12" t="str">
        <f t="shared" si="49"/>
        <v/>
      </c>
    </row>
    <row r="1592" spans="1:11" x14ac:dyDescent="0.3">
      <c r="A1592" s="2">
        <v>832</v>
      </c>
      <c r="B1592" s="1">
        <v>539</v>
      </c>
      <c r="C1592" s="10">
        <v>45411</v>
      </c>
      <c r="D1592" s="10">
        <v>45428</v>
      </c>
      <c r="E1592" s="1">
        <v>17</v>
      </c>
      <c r="F1592" s="1" t="s">
        <v>1027</v>
      </c>
      <c r="G1592" s="1" t="s">
        <v>1040</v>
      </c>
      <c r="H1592" s="1">
        <v>38</v>
      </c>
      <c r="I1592" s="1" t="s">
        <v>1042</v>
      </c>
      <c r="J1592" s="1">
        <f t="shared" si="48"/>
        <v>0</v>
      </c>
      <c r="K1592" s="12" t="str">
        <f t="shared" si="49"/>
        <v/>
      </c>
    </row>
    <row r="1593" spans="1:11" x14ac:dyDescent="0.3">
      <c r="A1593" s="2">
        <v>439</v>
      </c>
      <c r="B1593" s="1">
        <v>539</v>
      </c>
      <c r="C1593" s="10">
        <v>45531</v>
      </c>
      <c r="D1593" s="10">
        <v>45538</v>
      </c>
      <c r="E1593" s="1">
        <v>7</v>
      </c>
      <c r="F1593" s="1" t="s">
        <v>1034</v>
      </c>
      <c r="G1593" s="1" t="s">
        <v>1035</v>
      </c>
      <c r="H1593" s="1">
        <v>15</v>
      </c>
      <c r="I1593" s="1" t="s">
        <v>1041</v>
      </c>
      <c r="J1593" s="1">
        <f t="shared" si="48"/>
        <v>0</v>
      </c>
      <c r="K1593" s="12" t="str">
        <f t="shared" si="49"/>
        <v/>
      </c>
    </row>
    <row r="1594" spans="1:11" x14ac:dyDescent="0.3">
      <c r="A1594" s="2">
        <v>2278</v>
      </c>
      <c r="B1594" s="1">
        <v>540</v>
      </c>
      <c r="C1594" s="10">
        <v>44946</v>
      </c>
      <c r="D1594" s="10">
        <v>44953</v>
      </c>
      <c r="E1594" s="1">
        <v>7</v>
      </c>
      <c r="F1594" s="1" t="s">
        <v>1025</v>
      </c>
      <c r="G1594" s="1" t="s">
        <v>1038</v>
      </c>
      <c r="H1594" s="1">
        <v>9</v>
      </c>
      <c r="I1594" s="1" t="s">
        <v>1042</v>
      </c>
      <c r="J1594" s="1">
        <f t="shared" si="48"/>
        <v>0</v>
      </c>
      <c r="K1594" s="12" t="str">
        <f t="shared" si="49"/>
        <v/>
      </c>
    </row>
    <row r="1595" spans="1:11" x14ac:dyDescent="0.3">
      <c r="A1595" s="2">
        <v>706</v>
      </c>
      <c r="B1595" s="1">
        <v>540</v>
      </c>
      <c r="C1595" s="10">
        <v>45612</v>
      </c>
      <c r="D1595" s="10">
        <v>45618</v>
      </c>
      <c r="E1595" s="1">
        <v>6</v>
      </c>
      <c r="F1595" s="1" t="s">
        <v>1023</v>
      </c>
      <c r="G1595" s="1" t="s">
        <v>1036</v>
      </c>
      <c r="H1595" s="1">
        <v>3</v>
      </c>
      <c r="I1595" s="1" t="s">
        <v>1041</v>
      </c>
      <c r="J1595" s="1">
        <f t="shared" si="48"/>
        <v>0</v>
      </c>
      <c r="K1595" s="12" t="str">
        <f t="shared" si="49"/>
        <v/>
      </c>
    </row>
    <row r="1596" spans="1:11" x14ac:dyDescent="0.3">
      <c r="A1596" s="2">
        <v>2637</v>
      </c>
      <c r="B1596" s="1">
        <v>541</v>
      </c>
      <c r="C1596" s="10">
        <v>44575</v>
      </c>
      <c r="D1596" s="10">
        <v>44580</v>
      </c>
      <c r="E1596" s="1">
        <v>5</v>
      </c>
      <c r="F1596" s="1" t="s">
        <v>1025</v>
      </c>
      <c r="G1596" s="1" t="s">
        <v>1038</v>
      </c>
      <c r="H1596" s="1">
        <v>199</v>
      </c>
      <c r="I1596" s="1" t="s">
        <v>1043</v>
      </c>
      <c r="J1596" s="1">
        <f t="shared" si="48"/>
        <v>1</v>
      </c>
      <c r="K1596" s="12">
        <f t="shared" si="49"/>
        <v>44603</v>
      </c>
    </row>
    <row r="1597" spans="1:11" x14ac:dyDescent="0.3">
      <c r="A1597" s="2">
        <v>1080</v>
      </c>
      <c r="B1597" s="1">
        <v>541</v>
      </c>
      <c r="C1597" s="10">
        <v>44603</v>
      </c>
      <c r="D1597" s="10">
        <v>44608</v>
      </c>
      <c r="E1597" s="1">
        <v>5</v>
      </c>
      <c r="F1597" s="1" t="s">
        <v>1034</v>
      </c>
      <c r="G1597" s="1" t="s">
        <v>1035</v>
      </c>
      <c r="H1597" s="1">
        <v>190</v>
      </c>
      <c r="I1597" s="1" t="s">
        <v>1042</v>
      </c>
      <c r="J1597" s="1">
        <f t="shared" si="48"/>
        <v>0</v>
      </c>
      <c r="K1597" s="12" t="str">
        <f t="shared" si="49"/>
        <v/>
      </c>
    </row>
    <row r="1598" spans="1:11" x14ac:dyDescent="0.3">
      <c r="A1598" s="2">
        <v>889</v>
      </c>
      <c r="B1598" s="1">
        <v>541</v>
      </c>
      <c r="C1598" s="10">
        <v>45198</v>
      </c>
      <c r="D1598" s="10">
        <v>45199</v>
      </c>
      <c r="E1598" s="1">
        <v>1</v>
      </c>
      <c r="F1598" s="1" t="s">
        <v>1032</v>
      </c>
      <c r="G1598" s="1" t="s">
        <v>1039</v>
      </c>
      <c r="H1598" s="1">
        <v>80</v>
      </c>
      <c r="I1598" s="1" t="s">
        <v>1044</v>
      </c>
      <c r="J1598" s="1">
        <f t="shared" si="48"/>
        <v>1</v>
      </c>
      <c r="K1598" s="12">
        <f t="shared" si="49"/>
        <v>45209</v>
      </c>
    </row>
    <row r="1599" spans="1:11" x14ac:dyDescent="0.3">
      <c r="A1599" s="2">
        <v>1183</v>
      </c>
      <c r="B1599" s="1">
        <v>541</v>
      </c>
      <c r="C1599" s="10">
        <v>45209</v>
      </c>
      <c r="D1599" s="10">
        <v>45213</v>
      </c>
      <c r="E1599" s="1">
        <v>4</v>
      </c>
      <c r="F1599" s="1" t="s">
        <v>1031</v>
      </c>
      <c r="G1599" s="1" t="s">
        <v>1036</v>
      </c>
      <c r="H1599" s="1">
        <v>193</v>
      </c>
      <c r="I1599" s="1" t="s">
        <v>1044</v>
      </c>
      <c r="J1599" s="1">
        <f t="shared" si="48"/>
        <v>0</v>
      </c>
      <c r="K1599" s="12" t="str">
        <f t="shared" si="49"/>
        <v/>
      </c>
    </row>
    <row r="1600" spans="1:11" x14ac:dyDescent="0.3">
      <c r="A1600" s="2">
        <v>2037</v>
      </c>
      <c r="B1600" s="1">
        <v>542</v>
      </c>
      <c r="C1600" s="10">
        <v>44902</v>
      </c>
      <c r="D1600" s="10">
        <v>44907</v>
      </c>
      <c r="E1600" s="1">
        <v>5</v>
      </c>
      <c r="F1600" s="1" t="s">
        <v>1024</v>
      </c>
      <c r="G1600" s="1" t="s">
        <v>1037</v>
      </c>
      <c r="H1600" s="1">
        <v>172</v>
      </c>
      <c r="I1600" s="1" t="s">
        <v>1043</v>
      </c>
      <c r="J1600" s="1">
        <f t="shared" si="48"/>
        <v>0</v>
      </c>
      <c r="K1600" s="12" t="str">
        <f t="shared" si="49"/>
        <v/>
      </c>
    </row>
    <row r="1601" spans="1:11" x14ac:dyDescent="0.3">
      <c r="A1601" s="2">
        <v>321</v>
      </c>
      <c r="B1601" s="1">
        <v>542</v>
      </c>
      <c r="C1601" s="10">
        <v>45398</v>
      </c>
      <c r="D1601" s="10">
        <v>45403</v>
      </c>
      <c r="E1601" s="1">
        <v>5</v>
      </c>
      <c r="F1601" s="1" t="s">
        <v>1025</v>
      </c>
      <c r="G1601" s="1" t="s">
        <v>1038</v>
      </c>
      <c r="H1601" s="1">
        <v>169</v>
      </c>
      <c r="I1601" s="1" t="s">
        <v>1043</v>
      </c>
      <c r="J1601" s="1">
        <f t="shared" si="48"/>
        <v>0</v>
      </c>
      <c r="K1601" s="12" t="str">
        <f t="shared" si="49"/>
        <v/>
      </c>
    </row>
    <row r="1602" spans="1:11" x14ac:dyDescent="0.3">
      <c r="A1602" s="2">
        <v>1671</v>
      </c>
      <c r="B1602" s="1">
        <v>543</v>
      </c>
      <c r="C1602" s="10">
        <v>45270</v>
      </c>
      <c r="D1602" s="10">
        <v>45278</v>
      </c>
      <c r="E1602" s="1">
        <v>8</v>
      </c>
      <c r="F1602" s="1" t="s">
        <v>1023</v>
      </c>
      <c r="G1602" s="1" t="s">
        <v>1036</v>
      </c>
      <c r="H1602" s="1">
        <v>127</v>
      </c>
      <c r="I1602" s="1" t="s">
        <v>1043</v>
      </c>
      <c r="J1602" s="1">
        <f t="shared" ref="J1602:J1665" si="50">IF(AND(B1603=B1602,C1603-D1602&lt;=30),1,0)</f>
        <v>0</v>
      </c>
      <c r="K1602" s="12" t="str">
        <f t="shared" ref="K1602:K1665" si="51">IF(J1602=0,"",C1603)</f>
        <v/>
      </c>
    </row>
    <row r="1603" spans="1:11" x14ac:dyDescent="0.3">
      <c r="A1603" s="2">
        <v>2398</v>
      </c>
      <c r="B1603" s="1">
        <v>543</v>
      </c>
      <c r="C1603" s="10">
        <v>45449</v>
      </c>
      <c r="D1603" s="10">
        <v>45458</v>
      </c>
      <c r="E1603" s="1">
        <v>9</v>
      </c>
      <c r="F1603" s="1" t="s">
        <v>1031</v>
      </c>
      <c r="G1603" s="1" t="s">
        <v>1036</v>
      </c>
      <c r="H1603" s="1">
        <v>97</v>
      </c>
      <c r="I1603" s="1" t="s">
        <v>1043</v>
      </c>
      <c r="J1603" s="1">
        <f t="shared" si="50"/>
        <v>1</v>
      </c>
      <c r="K1603" s="12">
        <f t="shared" si="51"/>
        <v>45481</v>
      </c>
    </row>
    <row r="1604" spans="1:11" x14ac:dyDescent="0.3">
      <c r="A1604" s="2">
        <v>1505</v>
      </c>
      <c r="B1604" s="1">
        <v>543</v>
      </c>
      <c r="C1604" s="10">
        <v>45481</v>
      </c>
      <c r="D1604" s="10">
        <v>45485</v>
      </c>
      <c r="E1604" s="1">
        <v>4</v>
      </c>
      <c r="F1604" s="1" t="s">
        <v>1024</v>
      </c>
      <c r="G1604" s="1" t="s">
        <v>1037</v>
      </c>
      <c r="H1604" s="1">
        <v>79</v>
      </c>
      <c r="I1604" s="1" t="s">
        <v>1044</v>
      </c>
      <c r="J1604" s="1">
        <f t="shared" si="50"/>
        <v>0</v>
      </c>
      <c r="K1604" s="12" t="str">
        <f t="shared" si="51"/>
        <v/>
      </c>
    </row>
    <row r="1605" spans="1:11" x14ac:dyDescent="0.3">
      <c r="A1605" s="2">
        <v>2437</v>
      </c>
      <c r="B1605" s="1">
        <v>544</v>
      </c>
      <c r="C1605" s="10">
        <v>44874</v>
      </c>
      <c r="D1605" s="10">
        <v>44880</v>
      </c>
      <c r="E1605" s="1">
        <v>6</v>
      </c>
      <c r="F1605" s="1" t="s">
        <v>1031</v>
      </c>
      <c r="G1605" s="1" t="s">
        <v>1036</v>
      </c>
      <c r="H1605" s="1">
        <v>195</v>
      </c>
      <c r="I1605" s="1" t="s">
        <v>1042</v>
      </c>
      <c r="J1605" s="1">
        <f t="shared" si="50"/>
        <v>0</v>
      </c>
      <c r="K1605" s="12" t="str">
        <f t="shared" si="51"/>
        <v/>
      </c>
    </row>
    <row r="1606" spans="1:11" x14ac:dyDescent="0.3">
      <c r="A1606" s="2">
        <v>1716</v>
      </c>
      <c r="B1606" s="1">
        <v>544</v>
      </c>
      <c r="C1606" s="10">
        <v>44937</v>
      </c>
      <c r="D1606" s="10">
        <v>44941</v>
      </c>
      <c r="E1606" s="1">
        <v>4</v>
      </c>
      <c r="F1606" s="1" t="s">
        <v>1024</v>
      </c>
      <c r="G1606" s="1" t="s">
        <v>1037</v>
      </c>
      <c r="H1606" s="1">
        <v>138</v>
      </c>
      <c r="I1606" s="1" t="s">
        <v>1042</v>
      </c>
      <c r="J1606" s="1">
        <f t="shared" si="50"/>
        <v>0</v>
      </c>
      <c r="K1606" s="12" t="str">
        <f t="shared" si="51"/>
        <v/>
      </c>
    </row>
    <row r="1607" spans="1:11" x14ac:dyDescent="0.3">
      <c r="A1607" s="2">
        <v>882</v>
      </c>
      <c r="B1607" s="1">
        <v>544</v>
      </c>
      <c r="C1607" s="10">
        <v>45244</v>
      </c>
      <c r="D1607" s="10">
        <v>45249</v>
      </c>
      <c r="E1607" s="1">
        <v>5</v>
      </c>
      <c r="F1607" s="1" t="s">
        <v>1023</v>
      </c>
      <c r="G1607" s="1" t="s">
        <v>1036</v>
      </c>
      <c r="H1607" s="1">
        <v>189</v>
      </c>
      <c r="I1607" s="1" t="s">
        <v>1043</v>
      </c>
      <c r="J1607" s="1">
        <f t="shared" si="50"/>
        <v>0</v>
      </c>
      <c r="K1607" s="12" t="str">
        <f t="shared" si="51"/>
        <v/>
      </c>
    </row>
    <row r="1608" spans="1:11" x14ac:dyDescent="0.3">
      <c r="A1608" s="2">
        <v>1233</v>
      </c>
      <c r="B1608" s="1">
        <v>544</v>
      </c>
      <c r="C1608" s="10">
        <v>45338</v>
      </c>
      <c r="D1608" s="10">
        <v>45342</v>
      </c>
      <c r="E1608" s="1">
        <v>4</v>
      </c>
      <c r="F1608" s="1" t="s">
        <v>1025</v>
      </c>
      <c r="G1608" s="1" t="s">
        <v>1038</v>
      </c>
      <c r="H1608" s="1">
        <v>89</v>
      </c>
      <c r="I1608" s="1" t="s">
        <v>1041</v>
      </c>
      <c r="J1608" s="1">
        <f t="shared" si="50"/>
        <v>0</v>
      </c>
      <c r="K1608" s="12" t="str">
        <f t="shared" si="51"/>
        <v/>
      </c>
    </row>
    <row r="1609" spans="1:11" x14ac:dyDescent="0.3">
      <c r="A1609" s="2">
        <v>1056</v>
      </c>
      <c r="B1609" s="1">
        <v>544</v>
      </c>
      <c r="C1609" s="10">
        <v>45535</v>
      </c>
      <c r="D1609" s="10">
        <v>45549</v>
      </c>
      <c r="E1609" s="1">
        <v>14</v>
      </c>
      <c r="F1609" s="1" t="s">
        <v>1027</v>
      </c>
      <c r="G1609" s="1" t="s">
        <v>1040</v>
      </c>
      <c r="H1609" s="1">
        <v>192</v>
      </c>
      <c r="I1609" s="1" t="s">
        <v>1042</v>
      </c>
      <c r="J1609" s="1">
        <f t="shared" si="50"/>
        <v>0</v>
      </c>
      <c r="K1609" s="12" t="str">
        <f t="shared" si="51"/>
        <v/>
      </c>
    </row>
    <row r="1610" spans="1:11" x14ac:dyDescent="0.3">
      <c r="A1610" s="2">
        <v>2900</v>
      </c>
      <c r="B1610" s="1">
        <v>544</v>
      </c>
      <c r="C1610" s="10">
        <v>45592</v>
      </c>
      <c r="D1610" s="10">
        <v>45596</v>
      </c>
      <c r="E1610" s="1">
        <v>4</v>
      </c>
      <c r="F1610" s="1" t="s">
        <v>1029</v>
      </c>
      <c r="G1610" s="1" t="s">
        <v>1037</v>
      </c>
      <c r="H1610" s="1">
        <v>27</v>
      </c>
      <c r="I1610" s="1" t="s">
        <v>1043</v>
      </c>
      <c r="J1610" s="1">
        <f t="shared" si="50"/>
        <v>0</v>
      </c>
      <c r="K1610" s="12" t="str">
        <f t="shared" si="51"/>
        <v/>
      </c>
    </row>
    <row r="1611" spans="1:11" x14ac:dyDescent="0.3">
      <c r="A1611" s="2">
        <v>1554</v>
      </c>
      <c r="B1611" s="1">
        <v>545</v>
      </c>
      <c r="C1611" s="10">
        <v>44788</v>
      </c>
      <c r="D1611" s="10">
        <v>44798</v>
      </c>
      <c r="E1611" s="1">
        <v>10</v>
      </c>
      <c r="F1611" s="1" t="s">
        <v>1034</v>
      </c>
      <c r="G1611" s="1" t="s">
        <v>1035</v>
      </c>
      <c r="H1611" s="1">
        <v>189</v>
      </c>
      <c r="I1611" s="1" t="s">
        <v>1042</v>
      </c>
      <c r="J1611" s="1">
        <f t="shared" si="50"/>
        <v>0</v>
      </c>
      <c r="K1611" s="12" t="str">
        <f t="shared" si="51"/>
        <v/>
      </c>
    </row>
    <row r="1612" spans="1:11" x14ac:dyDescent="0.3">
      <c r="A1612" s="2">
        <v>722</v>
      </c>
      <c r="B1612" s="1">
        <v>545</v>
      </c>
      <c r="C1612" s="10">
        <v>45379</v>
      </c>
      <c r="D1612" s="10">
        <v>45382</v>
      </c>
      <c r="E1612" s="1">
        <v>3</v>
      </c>
      <c r="F1612" s="1" t="s">
        <v>1024</v>
      </c>
      <c r="G1612" s="1" t="s">
        <v>1037</v>
      </c>
      <c r="H1612" s="1">
        <v>119</v>
      </c>
      <c r="I1612" s="1" t="s">
        <v>1041</v>
      </c>
      <c r="J1612" s="1">
        <f t="shared" si="50"/>
        <v>0</v>
      </c>
      <c r="K1612" s="12" t="str">
        <f t="shared" si="51"/>
        <v/>
      </c>
    </row>
    <row r="1613" spans="1:11" x14ac:dyDescent="0.3">
      <c r="A1613" s="2">
        <v>995</v>
      </c>
      <c r="B1613" s="1">
        <v>546</v>
      </c>
      <c r="C1613" s="10">
        <v>44849</v>
      </c>
      <c r="D1613" s="10">
        <v>44861</v>
      </c>
      <c r="E1613" s="1">
        <v>12</v>
      </c>
      <c r="F1613" s="1" t="s">
        <v>1031</v>
      </c>
      <c r="G1613" s="1" t="s">
        <v>1036</v>
      </c>
      <c r="H1613" s="1">
        <v>54</v>
      </c>
      <c r="I1613" s="1" t="s">
        <v>1041</v>
      </c>
      <c r="J1613" s="1">
        <f t="shared" si="50"/>
        <v>0</v>
      </c>
      <c r="K1613" s="12" t="str">
        <f t="shared" si="51"/>
        <v/>
      </c>
    </row>
    <row r="1614" spans="1:11" x14ac:dyDescent="0.3">
      <c r="A1614" s="2">
        <v>76</v>
      </c>
      <c r="B1614" s="1">
        <v>546</v>
      </c>
      <c r="C1614" s="10">
        <v>44943</v>
      </c>
      <c r="D1614" s="10">
        <v>44957</v>
      </c>
      <c r="E1614" s="1">
        <v>14</v>
      </c>
      <c r="F1614" s="1" t="s">
        <v>1028</v>
      </c>
      <c r="G1614" s="1" t="s">
        <v>1040</v>
      </c>
      <c r="H1614" s="1">
        <v>123</v>
      </c>
      <c r="I1614" s="1" t="s">
        <v>1041</v>
      </c>
      <c r="J1614" s="1">
        <f t="shared" si="50"/>
        <v>0</v>
      </c>
      <c r="K1614" s="12" t="str">
        <f t="shared" si="51"/>
        <v/>
      </c>
    </row>
    <row r="1615" spans="1:11" x14ac:dyDescent="0.3">
      <c r="A1615" s="2">
        <v>903</v>
      </c>
      <c r="B1615" s="1">
        <v>546</v>
      </c>
      <c r="C1615" s="10">
        <v>45128</v>
      </c>
      <c r="D1615" s="10">
        <v>45137</v>
      </c>
      <c r="E1615" s="1">
        <v>9</v>
      </c>
      <c r="F1615" s="1" t="s">
        <v>1022</v>
      </c>
      <c r="G1615" s="1" t="s">
        <v>1035</v>
      </c>
      <c r="H1615" s="1">
        <v>141</v>
      </c>
      <c r="I1615" s="1" t="s">
        <v>1043</v>
      </c>
      <c r="J1615" s="1">
        <f t="shared" si="50"/>
        <v>0</v>
      </c>
      <c r="K1615" s="12" t="str">
        <f t="shared" si="51"/>
        <v/>
      </c>
    </row>
    <row r="1616" spans="1:11" x14ac:dyDescent="0.3">
      <c r="A1616" s="2">
        <v>1746</v>
      </c>
      <c r="B1616" s="1">
        <v>546</v>
      </c>
      <c r="C1616" s="10">
        <v>45458</v>
      </c>
      <c r="D1616" s="10">
        <v>45464</v>
      </c>
      <c r="E1616" s="1">
        <v>6</v>
      </c>
      <c r="F1616" s="1" t="s">
        <v>1033</v>
      </c>
      <c r="G1616" s="1" t="s">
        <v>1038</v>
      </c>
      <c r="H1616" s="1">
        <v>136</v>
      </c>
      <c r="I1616" s="1" t="s">
        <v>1041</v>
      </c>
      <c r="J1616" s="1">
        <f t="shared" si="50"/>
        <v>1</v>
      </c>
      <c r="K1616" s="12">
        <f t="shared" si="51"/>
        <v>45484</v>
      </c>
    </row>
    <row r="1617" spans="1:11" x14ac:dyDescent="0.3">
      <c r="A1617" s="2">
        <v>1384</v>
      </c>
      <c r="B1617" s="1">
        <v>546</v>
      </c>
      <c r="C1617" s="10">
        <v>45484</v>
      </c>
      <c r="D1617" s="10">
        <v>45490</v>
      </c>
      <c r="E1617" s="1">
        <v>6</v>
      </c>
      <c r="F1617" s="1" t="s">
        <v>1031</v>
      </c>
      <c r="G1617" s="1" t="s">
        <v>1036</v>
      </c>
      <c r="H1617" s="1">
        <v>118</v>
      </c>
      <c r="I1617" s="1" t="s">
        <v>1043</v>
      </c>
      <c r="J1617" s="1">
        <f t="shared" si="50"/>
        <v>0</v>
      </c>
      <c r="K1617" s="12" t="str">
        <f t="shared" si="51"/>
        <v/>
      </c>
    </row>
    <row r="1618" spans="1:11" x14ac:dyDescent="0.3">
      <c r="A1618" s="2">
        <v>2762</v>
      </c>
      <c r="B1618" s="1">
        <v>547</v>
      </c>
      <c r="C1618" s="10">
        <v>45031</v>
      </c>
      <c r="D1618" s="10">
        <v>45037</v>
      </c>
      <c r="E1618" s="1">
        <v>6</v>
      </c>
      <c r="F1618" s="1" t="s">
        <v>1022</v>
      </c>
      <c r="G1618" s="1" t="s">
        <v>1035</v>
      </c>
      <c r="H1618" s="1">
        <v>103</v>
      </c>
      <c r="I1618" s="1" t="s">
        <v>1043</v>
      </c>
      <c r="J1618" s="1">
        <f t="shared" si="50"/>
        <v>0</v>
      </c>
      <c r="K1618" s="12" t="str">
        <f t="shared" si="51"/>
        <v/>
      </c>
    </row>
    <row r="1619" spans="1:11" x14ac:dyDescent="0.3">
      <c r="A1619" s="2">
        <v>412</v>
      </c>
      <c r="B1619" s="1">
        <v>547</v>
      </c>
      <c r="C1619" s="10">
        <v>45427</v>
      </c>
      <c r="D1619" s="10">
        <v>45435</v>
      </c>
      <c r="E1619" s="1">
        <v>8</v>
      </c>
      <c r="F1619" s="1" t="s">
        <v>1034</v>
      </c>
      <c r="G1619" s="1" t="s">
        <v>1035</v>
      </c>
      <c r="H1619" s="1">
        <v>193</v>
      </c>
      <c r="I1619" s="1" t="s">
        <v>1041</v>
      </c>
      <c r="J1619" s="1">
        <f t="shared" si="50"/>
        <v>0</v>
      </c>
      <c r="K1619" s="12" t="str">
        <f t="shared" si="51"/>
        <v/>
      </c>
    </row>
    <row r="1620" spans="1:11" x14ac:dyDescent="0.3">
      <c r="A1620" s="2">
        <v>2761</v>
      </c>
      <c r="B1620" s="1">
        <v>548</v>
      </c>
      <c r="C1620" s="10">
        <v>45486</v>
      </c>
      <c r="D1620" s="10">
        <v>45489</v>
      </c>
      <c r="E1620" s="1">
        <v>3</v>
      </c>
      <c r="F1620" s="1" t="s">
        <v>1030</v>
      </c>
      <c r="G1620" s="1" t="s">
        <v>1038</v>
      </c>
      <c r="H1620" s="1">
        <v>32</v>
      </c>
      <c r="I1620" s="1" t="s">
        <v>1042</v>
      </c>
      <c r="J1620" s="1">
        <f t="shared" si="50"/>
        <v>0</v>
      </c>
      <c r="K1620" s="12" t="str">
        <f t="shared" si="51"/>
        <v/>
      </c>
    </row>
    <row r="1621" spans="1:11" x14ac:dyDescent="0.3">
      <c r="A1621" s="2">
        <v>2645</v>
      </c>
      <c r="B1621" s="1">
        <v>548</v>
      </c>
      <c r="C1621" s="10">
        <v>45612</v>
      </c>
      <c r="D1621" s="10">
        <v>45615</v>
      </c>
      <c r="E1621" s="1">
        <v>3</v>
      </c>
      <c r="F1621" s="1" t="s">
        <v>1026</v>
      </c>
      <c r="G1621" s="1" t="s">
        <v>1039</v>
      </c>
      <c r="H1621" s="1">
        <v>191</v>
      </c>
      <c r="I1621" s="1" t="s">
        <v>1043</v>
      </c>
      <c r="J1621" s="1">
        <f t="shared" si="50"/>
        <v>1</v>
      </c>
      <c r="K1621" s="12">
        <f t="shared" si="51"/>
        <v>45633</v>
      </c>
    </row>
    <row r="1622" spans="1:11" x14ac:dyDescent="0.3">
      <c r="A1622" s="2">
        <v>2326</v>
      </c>
      <c r="B1622" s="1">
        <v>548</v>
      </c>
      <c r="C1622" s="10">
        <v>45633</v>
      </c>
      <c r="D1622" s="10">
        <v>45643</v>
      </c>
      <c r="E1622" s="1">
        <v>10</v>
      </c>
      <c r="F1622" s="1" t="s">
        <v>1034</v>
      </c>
      <c r="G1622" s="1" t="s">
        <v>1035</v>
      </c>
      <c r="H1622" s="1">
        <v>101</v>
      </c>
      <c r="I1622" s="1" t="s">
        <v>1044</v>
      </c>
      <c r="J1622" s="1">
        <f t="shared" si="50"/>
        <v>0</v>
      </c>
      <c r="K1622" s="12" t="str">
        <f t="shared" si="51"/>
        <v/>
      </c>
    </row>
    <row r="1623" spans="1:11" x14ac:dyDescent="0.3">
      <c r="A1623" s="2">
        <v>2052</v>
      </c>
      <c r="B1623" s="1">
        <v>549</v>
      </c>
      <c r="C1623" s="10">
        <v>44679</v>
      </c>
      <c r="D1623" s="10">
        <v>44684</v>
      </c>
      <c r="E1623" s="1">
        <v>5</v>
      </c>
      <c r="F1623" s="1" t="s">
        <v>1024</v>
      </c>
      <c r="G1623" s="1" t="s">
        <v>1037</v>
      </c>
      <c r="H1623" s="1">
        <v>78</v>
      </c>
      <c r="I1623" s="1" t="s">
        <v>1043</v>
      </c>
      <c r="J1623" s="1">
        <f t="shared" si="50"/>
        <v>0</v>
      </c>
      <c r="K1623" s="12" t="str">
        <f t="shared" si="51"/>
        <v/>
      </c>
    </row>
    <row r="1624" spans="1:11" x14ac:dyDescent="0.3">
      <c r="A1624" s="2">
        <v>2729</v>
      </c>
      <c r="B1624" s="1">
        <v>549</v>
      </c>
      <c r="C1624" s="10">
        <v>44837</v>
      </c>
      <c r="D1624" s="10">
        <v>44844</v>
      </c>
      <c r="E1624" s="1">
        <v>7</v>
      </c>
      <c r="F1624" s="1" t="s">
        <v>1023</v>
      </c>
      <c r="G1624" s="1" t="s">
        <v>1036</v>
      </c>
      <c r="H1624" s="1">
        <v>67</v>
      </c>
      <c r="I1624" s="1" t="s">
        <v>1042</v>
      </c>
      <c r="J1624" s="1">
        <f t="shared" si="50"/>
        <v>0</v>
      </c>
      <c r="K1624" s="12" t="str">
        <f t="shared" si="51"/>
        <v/>
      </c>
    </row>
    <row r="1625" spans="1:11" x14ac:dyDescent="0.3">
      <c r="A1625" s="2">
        <v>728</v>
      </c>
      <c r="B1625" s="1">
        <v>549</v>
      </c>
      <c r="C1625" s="10">
        <v>45039</v>
      </c>
      <c r="D1625" s="10">
        <v>45043</v>
      </c>
      <c r="E1625" s="1">
        <v>4</v>
      </c>
      <c r="F1625" s="1" t="s">
        <v>1024</v>
      </c>
      <c r="G1625" s="1" t="s">
        <v>1037</v>
      </c>
      <c r="H1625" s="1">
        <v>82</v>
      </c>
      <c r="I1625" s="1" t="s">
        <v>1041</v>
      </c>
      <c r="J1625" s="1">
        <f t="shared" si="50"/>
        <v>0</v>
      </c>
      <c r="K1625" s="12" t="str">
        <f t="shared" si="51"/>
        <v/>
      </c>
    </row>
    <row r="1626" spans="1:11" x14ac:dyDescent="0.3">
      <c r="A1626" s="2">
        <v>679</v>
      </c>
      <c r="B1626" s="1">
        <v>549</v>
      </c>
      <c r="C1626" s="10">
        <v>45314</v>
      </c>
      <c r="D1626" s="10">
        <v>45316</v>
      </c>
      <c r="E1626" s="1">
        <v>2</v>
      </c>
      <c r="F1626" s="1" t="s">
        <v>1024</v>
      </c>
      <c r="G1626" s="1" t="s">
        <v>1037</v>
      </c>
      <c r="H1626" s="1">
        <v>13</v>
      </c>
      <c r="I1626" s="1" t="s">
        <v>1044</v>
      </c>
      <c r="J1626" s="1">
        <f t="shared" si="50"/>
        <v>0</v>
      </c>
      <c r="K1626" s="12" t="str">
        <f t="shared" si="51"/>
        <v/>
      </c>
    </row>
    <row r="1627" spans="1:11" x14ac:dyDescent="0.3">
      <c r="A1627" s="2">
        <v>297</v>
      </c>
      <c r="B1627" s="1">
        <v>550</v>
      </c>
      <c r="C1627" s="10">
        <v>44765</v>
      </c>
      <c r="D1627" s="10">
        <v>44767</v>
      </c>
      <c r="E1627" s="1">
        <v>2</v>
      </c>
      <c r="F1627" s="1" t="s">
        <v>1026</v>
      </c>
      <c r="G1627" s="1" t="s">
        <v>1039</v>
      </c>
      <c r="H1627" s="1">
        <v>95</v>
      </c>
      <c r="I1627" s="1" t="s">
        <v>1042</v>
      </c>
      <c r="J1627" s="1">
        <f t="shared" si="50"/>
        <v>0</v>
      </c>
      <c r="K1627" s="12" t="str">
        <f t="shared" si="51"/>
        <v/>
      </c>
    </row>
    <row r="1628" spans="1:11" x14ac:dyDescent="0.3">
      <c r="A1628" s="2">
        <v>1534</v>
      </c>
      <c r="B1628" s="1">
        <v>550</v>
      </c>
      <c r="C1628" s="10">
        <v>45007</v>
      </c>
      <c r="D1628" s="10">
        <v>45008</v>
      </c>
      <c r="E1628" s="1">
        <v>1</v>
      </c>
      <c r="F1628" s="1" t="s">
        <v>1026</v>
      </c>
      <c r="G1628" s="1" t="s">
        <v>1039</v>
      </c>
      <c r="H1628" s="1">
        <v>30</v>
      </c>
      <c r="I1628" s="1" t="s">
        <v>1044</v>
      </c>
      <c r="J1628" s="1">
        <f t="shared" si="50"/>
        <v>0</v>
      </c>
      <c r="K1628" s="12" t="str">
        <f t="shared" si="51"/>
        <v/>
      </c>
    </row>
    <row r="1629" spans="1:11" x14ac:dyDescent="0.3">
      <c r="A1629" s="2">
        <v>1050</v>
      </c>
      <c r="B1629" s="1">
        <v>550</v>
      </c>
      <c r="C1629" s="10">
        <v>45335</v>
      </c>
      <c r="D1629" s="10">
        <v>45342</v>
      </c>
      <c r="E1629" s="1">
        <v>7</v>
      </c>
      <c r="F1629" s="1" t="s">
        <v>1030</v>
      </c>
      <c r="G1629" s="1" t="s">
        <v>1038</v>
      </c>
      <c r="H1629" s="1">
        <v>174</v>
      </c>
      <c r="I1629" s="1" t="s">
        <v>1044</v>
      </c>
      <c r="J1629" s="1">
        <f t="shared" si="50"/>
        <v>0</v>
      </c>
      <c r="K1629" s="12" t="str">
        <f t="shared" si="51"/>
        <v/>
      </c>
    </row>
    <row r="1630" spans="1:11" x14ac:dyDescent="0.3">
      <c r="A1630" s="2">
        <v>2464</v>
      </c>
      <c r="B1630" s="1">
        <v>550</v>
      </c>
      <c r="C1630" s="10">
        <v>45496</v>
      </c>
      <c r="D1630" s="10">
        <v>45505</v>
      </c>
      <c r="E1630" s="1">
        <v>9</v>
      </c>
      <c r="F1630" s="1" t="s">
        <v>1034</v>
      </c>
      <c r="G1630" s="1" t="s">
        <v>1035</v>
      </c>
      <c r="H1630" s="1">
        <v>133</v>
      </c>
      <c r="I1630" s="1" t="s">
        <v>1044</v>
      </c>
      <c r="J1630" s="1">
        <f t="shared" si="50"/>
        <v>0</v>
      </c>
      <c r="K1630" s="12" t="str">
        <f t="shared" si="51"/>
        <v/>
      </c>
    </row>
    <row r="1631" spans="1:11" x14ac:dyDescent="0.3">
      <c r="A1631" s="2">
        <v>162</v>
      </c>
      <c r="B1631" s="1">
        <v>551</v>
      </c>
      <c r="C1631" s="10">
        <v>45308</v>
      </c>
      <c r="D1631" s="10">
        <v>45314</v>
      </c>
      <c r="E1631" s="1">
        <v>6</v>
      </c>
      <c r="F1631" s="1" t="s">
        <v>1025</v>
      </c>
      <c r="G1631" s="1" t="s">
        <v>1038</v>
      </c>
      <c r="H1631" s="1">
        <v>169</v>
      </c>
      <c r="I1631" s="1" t="s">
        <v>1041</v>
      </c>
      <c r="J1631" s="1">
        <f t="shared" si="50"/>
        <v>1</v>
      </c>
      <c r="K1631" s="12">
        <f t="shared" si="51"/>
        <v>45337</v>
      </c>
    </row>
    <row r="1632" spans="1:11" x14ac:dyDescent="0.3">
      <c r="A1632" s="2">
        <v>1678</v>
      </c>
      <c r="B1632" s="1">
        <v>551</v>
      </c>
      <c r="C1632" s="10">
        <v>45337</v>
      </c>
      <c r="D1632" s="10">
        <v>45339</v>
      </c>
      <c r="E1632" s="1">
        <v>2</v>
      </c>
      <c r="F1632" s="1" t="s">
        <v>1029</v>
      </c>
      <c r="G1632" s="1" t="s">
        <v>1037</v>
      </c>
      <c r="H1632" s="1">
        <v>13</v>
      </c>
      <c r="I1632" s="1" t="s">
        <v>1044</v>
      </c>
      <c r="J1632" s="1">
        <f t="shared" si="50"/>
        <v>0</v>
      </c>
      <c r="K1632" s="12" t="str">
        <f t="shared" si="51"/>
        <v/>
      </c>
    </row>
    <row r="1633" spans="1:11" x14ac:dyDescent="0.3">
      <c r="A1633" s="2">
        <v>2360</v>
      </c>
      <c r="B1633" s="1">
        <v>552</v>
      </c>
      <c r="C1633" s="10">
        <v>44696</v>
      </c>
      <c r="D1633" s="10">
        <v>44700</v>
      </c>
      <c r="E1633" s="1">
        <v>4</v>
      </c>
      <c r="F1633" s="1" t="s">
        <v>1022</v>
      </c>
      <c r="G1633" s="1" t="s">
        <v>1035</v>
      </c>
      <c r="H1633" s="1">
        <v>4</v>
      </c>
      <c r="I1633" s="1" t="s">
        <v>1042</v>
      </c>
      <c r="J1633" s="1">
        <f t="shared" si="50"/>
        <v>0</v>
      </c>
      <c r="K1633" s="12" t="str">
        <f t="shared" si="51"/>
        <v/>
      </c>
    </row>
    <row r="1634" spans="1:11" x14ac:dyDescent="0.3">
      <c r="A1634" s="2">
        <v>839</v>
      </c>
      <c r="B1634" s="1">
        <v>552</v>
      </c>
      <c r="C1634" s="10">
        <v>45538</v>
      </c>
      <c r="D1634" s="10">
        <v>45544</v>
      </c>
      <c r="E1634" s="1">
        <v>6</v>
      </c>
      <c r="F1634" s="1" t="s">
        <v>1028</v>
      </c>
      <c r="G1634" s="1" t="s">
        <v>1040</v>
      </c>
      <c r="H1634" s="1">
        <v>102</v>
      </c>
      <c r="I1634" s="1" t="s">
        <v>1043</v>
      </c>
      <c r="J1634" s="1">
        <f t="shared" si="50"/>
        <v>0</v>
      </c>
      <c r="K1634" s="12" t="str">
        <f t="shared" si="51"/>
        <v/>
      </c>
    </row>
    <row r="1635" spans="1:11" x14ac:dyDescent="0.3">
      <c r="A1635" s="2">
        <v>2977</v>
      </c>
      <c r="B1635" s="1">
        <v>553</v>
      </c>
      <c r="C1635" s="10">
        <v>45426</v>
      </c>
      <c r="D1635" s="10">
        <v>45432</v>
      </c>
      <c r="E1635" s="1">
        <v>6</v>
      </c>
      <c r="F1635" s="1" t="s">
        <v>1034</v>
      </c>
      <c r="G1635" s="1" t="s">
        <v>1035</v>
      </c>
      <c r="H1635" s="1">
        <v>17</v>
      </c>
      <c r="I1635" s="1" t="s">
        <v>1041</v>
      </c>
      <c r="J1635" s="1">
        <f t="shared" si="50"/>
        <v>0</v>
      </c>
      <c r="K1635" s="12" t="str">
        <f t="shared" si="51"/>
        <v/>
      </c>
    </row>
    <row r="1636" spans="1:11" x14ac:dyDescent="0.3">
      <c r="A1636" s="2">
        <v>1946</v>
      </c>
      <c r="B1636" s="1">
        <v>553</v>
      </c>
      <c r="C1636" s="10">
        <v>45591</v>
      </c>
      <c r="D1636" s="10">
        <v>45602</v>
      </c>
      <c r="E1636" s="1">
        <v>11</v>
      </c>
      <c r="F1636" s="1" t="s">
        <v>1031</v>
      </c>
      <c r="G1636" s="1" t="s">
        <v>1036</v>
      </c>
      <c r="H1636" s="1">
        <v>32</v>
      </c>
      <c r="I1636" s="1" t="s">
        <v>1042</v>
      </c>
      <c r="J1636" s="1">
        <f t="shared" si="50"/>
        <v>0</v>
      </c>
      <c r="K1636" s="12" t="str">
        <f t="shared" si="51"/>
        <v/>
      </c>
    </row>
    <row r="1637" spans="1:11" x14ac:dyDescent="0.3">
      <c r="A1637" s="2">
        <v>1300</v>
      </c>
      <c r="B1637" s="1">
        <v>554</v>
      </c>
      <c r="C1637" s="10">
        <v>44591</v>
      </c>
      <c r="D1637" s="10">
        <v>44598</v>
      </c>
      <c r="E1637" s="1">
        <v>7</v>
      </c>
      <c r="F1637" s="1" t="s">
        <v>1033</v>
      </c>
      <c r="G1637" s="1" t="s">
        <v>1038</v>
      </c>
      <c r="H1637" s="1">
        <v>112</v>
      </c>
      <c r="I1637" s="1" t="s">
        <v>1041</v>
      </c>
      <c r="J1637" s="1">
        <f t="shared" si="50"/>
        <v>0</v>
      </c>
      <c r="K1637" s="12" t="str">
        <f t="shared" si="51"/>
        <v/>
      </c>
    </row>
    <row r="1638" spans="1:11" x14ac:dyDescent="0.3">
      <c r="A1638" s="2">
        <v>1876</v>
      </c>
      <c r="B1638" s="1">
        <v>554</v>
      </c>
      <c r="C1638" s="10">
        <v>44656</v>
      </c>
      <c r="D1638" s="10">
        <v>44658</v>
      </c>
      <c r="E1638" s="1">
        <v>2</v>
      </c>
      <c r="F1638" s="1" t="s">
        <v>1024</v>
      </c>
      <c r="G1638" s="1" t="s">
        <v>1037</v>
      </c>
      <c r="H1638" s="1">
        <v>8</v>
      </c>
      <c r="I1638" s="1" t="s">
        <v>1043</v>
      </c>
      <c r="J1638" s="1">
        <f t="shared" si="50"/>
        <v>0</v>
      </c>
      <c r="K1638" s="12" t="str">
        <f t="shared" si="51"/>
        <v/>
      </c>
    </row>
    <row r="1639" spans="1:11" x14ac:dyDescent="0.3">
      <c r="A1639" s="2">
        <v>880</v>
      </c>
      <c r="B1639" s="1">
        <v>555</v>
      </c>
      <c r="C1639" s="10">
        <v>44900</v>
      </c>
      <c r="D1639" s="10">
        <v>44904</v>
      </c>
      <c r="E1639" s="1">
        <v>4</v>
      </c>
      <c r="F1639" s="1" t="s">
        <v>1033</v>
      </c>
      <c r="G1639" s="1" t="s">
        <v>1038</v>
      </c>
      <c r="H1639" s="1">
        <v>8</v>
      </c>
      <c r="I1639" s="1" t="s">
        <v>1042</v>
      </c>
      <c r="J1639" s="1">
        <f t="shared" si="50"/>
        <v>0</v>
      </c>
      <c r="K1639" s="12" t="str">
        <f t="shared" si="51"/>
        <v/>
      </c>
    </row>
    <row r="1640" spans="1:11" x14ac:dyDescent="0.3">
      <c r="A1640" s="2">
        <v>1221</v>
      </c>
      <c r="B1640" s="1">
        <v>555</v>
      </c>
      <c r="C1640" s="10">
        <v>45606</v>
      </c>
      <c r="D1640" s="10">
        <v>45611</v>
      </c>
      <c r="E1640" s="1">
        <v>5</v>
      </c>
      <c r="F1640" s="1" t="s">
        <v>1034</v>
      </c>
      <c r="G1640" s="1" t="s">
        <v>1035</v>
      </c>
      <c r="H1640" s="1">
        <v>42</v>
      </c>
      <c r="I1640" s="1" t="s">
        <v>1041</v>
      </c>
      <c r="J1640" s="1">
        <f t="shared" si="50"/>
        <v>1</v>
      </c>
      <c r="K1640" s="12">
        <f t="shared" si="51"/>
        <v>45615</v>
      </c>
    </row>
    <row r="1641" spans="1:11" x14ac:dyDescent="0.3">
      <c r="A1641" s="2">
        <v>2210</v>
      </c>
      <c r="B1641" s="1">
        <v>555</v>
      </c>
      <c r="C1641" s="10">
        <v>45615</v>
      </c>
      <c r="D1641" s="10">
        <v>45626</v>
      </c>
      <c r="E1641" s="1">
        <v>11</v>
      </c>
      <c r="F1641" s="1" t="s">
        <v>1023</v>
      </c>
      <c r="G1641" s="1" t="s">
        <v>1036</v>
      </c>
      <c r="H1641" s="1">
        <v>74</v>
      </c>
      <c r="I1641" s="1" t="s">
        <v>1041</v>
      </c>
      <c r="J1641" s="1">
        <f t="shared" si="50"/>
        <v>1</v>
      </c>
      <c r="K1641" s="12">
        <f t="shared" si="51"/>
        <v>45630</v>
      </c>
    </row>
    <row r="1642" spans="1:11" x14ac:dyDescent="0.3">
      <c r="A1642" s="2">
        <v>2676</v>
      </c>
      <c r="B1642" s="1">
        <v>555</v>
      </c>
      <c r="C1642" s="10">
        <v>45630</v>
      </c>
      <c r="D1642" s="10">
        <v>45639</v>
      </c>
      <c r="E1642" s="1">
        <v>9</v>
      </c>
      <c r="F1642" s="1" t="s">
        <v>1028</v>
      </c>
      <c r="G1642" s="1" t="s">
        <v>1040</v>
      </c>
      <c r="H1642" s="1">
        <v>92</v>
      </c>
      <c r="I1642" s="1" t="s">
        <v>1042</v>
      </c>
      <c r="J1642" s="1">
        <f t="shared" si="50"/>
        <v>0</v>
      </c>
      <c r="K1642" s="12" t="str">
        <f t="shared" si="51"/>
        <v/>
      </c>
    </row>
    <row r="1643" spans="1:11" x14ac:dyDescent="0.3">
      <c r="A1643" s="2">
        <v>2487</v>
      </c>
      <c r="B1643" s="1">
        <v>556</v>
      </c>
      <c r="C1643" s="10">
        <v>44618</v>
      </c>
      <c r="D1643" s="10">
        <v>44621</v>
      </c>
      <c r="E1643" s="1">
        <v>3</v>
      </c>
      <c r="F1643" s="1" t="s">
        <v>1026</v>
      </c>
      <c r="G1643" s="1" t="s">
        <v>1039</v>
      </c>
      <c r="H1643" s="1">
        <v>88</v>
      </c>
      <c r="I1643" s="1" t="s">
        <v>1043</v>
      </c>
      <c r="J1643" s="1">
        <f t="shared" si="50"/>
        <v>0</v>
      </c>
      <c r="K1643" s="12" t="str">
        <f t="shared" si="51"/>
        <v/>
      </c>
    </row>
    <row r="1644" spans="1:11" x14ac:dyDescent="0.3">
      <c r="A1644" s="2">
        <v>2987</v>
      </c>
      <c r="B1644" s="1">
        <v>556</v>
      </c>
      <c r="C1644" s="10">
        <v>44807</v>
      </c>
      <c r="D1644" s="10">
        <v>44811</v>
      </c>
      <c r="E1644" s="1">
        <v>4</v>
      </c>
      <c r="F1644" s="1" t="s">
        <v>1025</v>
      </c>
      <c r="G1644" s="1" t="s">
        <v>1038</v>
      </c>
      <c r="H1644" s="1">
        <v>179</v>
      </c>
      <c r="I1644" s="1" t="s">
        <v>1043</v>
      </c>
      <c r="J1644" s="1">
        <f t="shared" si="50"/>
        <v>0</v>
      </c>
      <c r="K1644" s="12" t="str">
        <f t="shared" si="51"/>
        <v/>
      </c>
    </row>
    <row r="1645" spans="1:11" x14ac:dyDescent="0.3">
      <c r="A1645" s="2">
        <v>447</v>
      </c>
      <c r="B1645" s="1">
        <v>556</v>
      </c>
      <c r="C1645" s="10">
        <v>44959</v>
      </c>
      <c r="D1645" s="10">
        <v>44967</v>
      </c>
      <c r="E1645" s="1">
        <v>8</v>
      </c>
      <c r="F1645" s="1" t="s">
        <v>1027</v>
      </c>
      <c r="G1645" s="1" t="s">
        <v>1040</v>
      </c>
      <c r="H1645" s="1">
        <v>42</v>
      </c>
      <c r="I1645" s="1" t="s">
        <v>1044</v>
      </c>
      <c r="J1645" s="1">
        <f t="shared" si="50"/>
        <v>1</v>
      </c>
      <c r="K1645" s="12">
        <f t="shared" si="51"/>
        <v>44967</v>
      </c>
    </row>
    <row r="1646" spans="1:11" x14ac:dyDescent="0.3">
      <c r="A1646" s="2">
        <v>1908</v>
      </c>
      <c r="B1646" s="1">
        <v>556</v>
      </c>
      <c r="C1646" s="10">
        <v>44967</v>
      </c>
      <c r="D1646" s="10">
        <v>44977</v>
      </c>
      <c r="E1646" s="1">
        <v>10</v>
      </c>
      <c r="F1646" s="1" t="s">
        <v>1022</v>
      </c>
      <c r="G1646" s="1" t="s">
        <v>1035</v>
      </c>
      <c r="H1646" s="1">
        <v>85</v>
      </c>
      <c r="I1646" s="1" t="s">
        <v>1043</v>
      </c>
      <c r="J1646" s="1">
        <f t="shared" si="50"/>
        <v>0</v>
      </c>
      <c r="K1646" s="12" t="str">
        <f t="shared" si="51"/>
        <v/>
      </c>
    </row>
    <row r="1647" spans="1:11" x14ac:dyDescent="0.3">
      <c r="A1647" s="2">
        <v>1582</v>
      </c>
      <c r="B1647" s="1">
        <v>557</v>
      </c>
      <c r="C1647" s="10">
        <v>44584</v>
      </c>
      <c r="D1647" s="10">
        <v>44596</v>
      </c>
      <c r="E1647" s="1">
        <v>12</v>
      </c>
      <c r="F1647" s="1" t="s">
        <v>1023</v>
      </c>
      <c r="G1647" s="1" t="s">
        <v>1036</v>
      </c>
      <c r="H1647" s="1">
        <v>175</v>
      </c>
      <c r="I1647" s="1" t="s">
        <v>1044</v>
      </c>
      <c r="J1647" s="1">
        <f t="shared" si="50"/>
        <v>0</v>
      </c>
      <c r="K1647" s="12" t="str">
        <f t="shared" si="51"/>
        <v/>
      </c>
    </row>
    <row r="1648" spans="1:11" x14ac:dyDescent="0.3">
      <c r="A1648" s="2">
        <v>74</v>
      </c>
      <c r="B1648" s="1">
        <v>557</v>
      </c>
      <c r="C1648" s="10">
        <v>44914</v>
      </c>
      <c r="D1648" s="10">
        <v>44917</v>
      </c>
      <c r="E1648" s="1">
        <v>3</v>
      </c>
      <c r="F1648" s="1" t="s">
        <v>1029</v>
      </c>
      <c r="G1648" s="1" t="s">
        <v>1037</v>
      </c>
      <c r="H1648" s="1">
        <v>200</v>
      </c>
      <c r="I1648" s="1" t="s">
        <v>1041</v>
      </c>
      <c r="J1648" s="1">
        <f t="shared" si="50"/>
        <v>0</v>
      </c>
      <c r="K1648" s="12" t="str">
        <f t="shared" si="51"/>
        <v/>
      </c>
    </row>
    <row r="1649" spans="1:11" x14ac:dyDescent="0.3">
      <c r="A1649" s="2">
        <v>1572</v>
      </c>
      <c r="B1649" s="1">
        <v>557</v>
      </c>
      <c r="C1649" s="10">
        <v>45546</v>
      </c>
      <c r="D1649" s="10">
        <v>45557</v>
      </c>
      <c r="E1649" s="1">
        <v>11</v>
      </c>
      <c r="F1649" s="1" t="s">
        <v>1023</v>
      </c>
      <c r="G1649" s="1" t="s">
        <v>1036</v>
      </c>
      <c r="H1649" s="1">
        <v>78</v>
      </c>
      <c r="I1649" s="1" t="s">
        <v>1042</v>
      </c>
      <c r="J1649" s="1">
        <f t="shared" si="50"/>
        <v>1</v>
      </c>
      <c r="K1649" s="12">
        <f t="shared" si="51"/>
        <v>45573</v>
      </c>
    </row>
    <row r="1650" spans="1:11" x14ac:dyDescent="0.3">
      <c r="A1650" s="2">
        <v>2840</v>
      </c>
      <c r="B1650" s="1">
        <v>557</v>
      </c>
      <c r="C1650" s="10">
        <v>45573</v>
      </c>
      <c r="D1650" s="10">
        <v>45577</v>
      </c>
      <c r="E1650" s="1">
        <v>4</v>
      </c>
      <c r="F1650" s="1" t="s">
        <v>1024</v>
      </c>
      <c r="G1650" s="1" t="s">
        <v>1037</v>
      </c>
      <c r="H1650" s="1">
        <v>72</v>
      </c>
      <c r="I1650" s="1" t="s">
        <v>1041</v>
      </c>
      <c r="J1650" s="1">
        <f t="shared" si="50"/>
        <v>0</v>
      </c>
      <c r="K1650" s="12" t="str">
        <f t="shared" si="51"/>
        <v/>
      </c>
    </row>
    <row r="1651" spans="1:11" x14ac:dyDescent="0.3">
      <c r="A1651" s="2">
        <v>357</v>
      </c>
      <c r="B1651" s="1">
        <v>558</v>
      </c>
      <c r="C1651" s="10">
        <v>44683</v>
      </c>
      <c r="D1651" s="10">
        <v>44695</v>
      </c>
      <c r="E1651" s="1">
        <v>12</v>
      </c>
      <c r="F1651" s="1" t="s">
        <v>1027</v>
      </c>
      <c r="G1651" s="1" t="s">
        <v>1040</v>
      </c>
      <c r="H1651" s="1">
        <v>139</v>
      </c>
      <c r="I1651" s="1" t="s">
        <v>1041</v>
      </c>
      <c r="J1651" s="1">
        <f t="shared" si="50"/>
        <v>0</v>
      </c>
      <c r="K1651" s="12" t="str">
        <f t="shared" si="51"/>
        <v/>
      </c>
    </row>
    <row r="1652" spans="1:11" x14ac:dyDescent="0.3">
      <c r="A1652" s="2">
        <v>1476</v>
      </c>
      <c r="B1652" s="1">
        <v>558</v>
      </c>
      <c r="C1652" s="10">
        <v>44976</v>
      </c>
      <c r="D1652" s="10">
        <v>44980</v>
      </c>
      <c r="E1652" s="1">
        <v>4</v>
      </c>
      <c r="F1652" s="1" t="s">
        <v>1025</v>
      </c>
      <c r="G1652" s="1" t="s">
        <v>1038</v>
      </c>
      <c r="H1652" s="1">
        <v>98</v>
      </c>
      <c r="I1652" s="1" t="s">
        <v>1043</v>
      </c>
      <c r="J1652" s="1">
        <f t="shared" si="50"/>
        <v>0</v>
      </c>
      <c r="K1652" s="12" t="str">
        <f t="shared" si="51"/>
        <v/>
      </c>
    </row>
    <row r="1653" spans="1:11" x14ac:dyDescent="0.3">
      <c r="A1653" s="2">
        <v>2759</v>
      </c>
      <c r="B1653" s="1">
        <v>558</v>
      </c>
      <c r="C1653" s="10">
        <v>45259</v>
      </c>
      <c r="D1653" s="10">
        <v>45261</v>
      </c>
      <c r="E1653" s="1">
        <v>2</v>
      </c>
      <c r="F1653" s="1" t="s">
        <v>1026</v>
      </c>
      <c r="G1653" s="1" t="s">
        <v>1039</v>
      </c>
      <c r="H1653" s="1">
        <v>30</v>
      </c>
      <c r="I1653" s="1" t="s">
        <v>1043</v>
      </c>
      <c r="J1653" s="1">
        <f t="shared" si="50"/>
        <v>0</v>
      </c>
      <c r="K1653" s="12" t="str">
        <f t="shared" si="51"/>
        <v/>
      </c>
    </row>
    <row r="1654" spans="1:11" x14ac:dyDescent="0.3">
      <c r="A1654" s="2">
        <v>840</v>
      </c>
      <c r="B1654" s="1">
        <v>558</v>
      </c>
      <c r="C1654" s="10">
        <v>45314</v>
      </c>
      <c r="D1654" s="10">
        <v>45325</v>
      </c>
      <c r="E1654" s="1">
        <v>11</v>
      </c>
      <c r="F1654" s="1" t="s">
        <v>1023</v>
      </c>
      <c r="G1654" s="1" t="s">
        <v>1036</v>
      </c>
      <c r="H1654" s="1">
        <v>135</v>
      </c>
      <c r="I1654" s="1" t="s">
        <v>1042</v>
      </c>
      <c r="J1654" s="1">
        <f t="shared" si="50"/>
        <v>0</v>
      </c>
      <c r="K1654" s="12" t="str">
        <f t="shared" si="51"/>
        <v/>
      </c>
    </row>
    <row r="1655" spans="1:11" x14ac:dyDescent="0.3">
      <c r="A1655" s="2">
        <v>223</v>
      </c>
      <c r="B1655" s="1">
        <v>559</v>
      </c>
      <c r="C1655" s="10">
        <v>44577</v>
      </c>
      <c r="D1655" s="10">
        <v>44579</v>
      </c>
      <c r="E1655" s="1">
        <v>2</v>
      </c>
      <c r="F1655" s="1" t="s">
        <v>1022</v>
      </c>
      <c r="G1655" s="1" t="s">
        <v>1035</v>
      </c>
      <c r="H1655" s="1">
        <v>67</v>
      </c>
      <c r="I1655" s="1" t="s">
        <v>1044</v>
      </c>
      <c r="J1655" s="1">
        <f t="shared" si="50"/>
        <v>0</v>
      </c>
      <c r="K1655" s="12" t="str">
        <f t="shared" si="51"/>
        <v/>
      </c>
    </row>
    <row r="1656" spans="1:11" x14ac:dyDescent="0.3">
      <c r="A1656" s="2">
        <v>1906</v>
      </c>
      <c r="B1656" s="1">
        <v>559</v>
      </c>
      <c r="C1656" s="10">
        <v>44769</v>
      </c>
      <c r="D1656" s="10">
        <v>44780</v>
      </c>
      <c r="E1656" s="1">
        <v>11</v>
      </c>
      <c r="F1656" s="1" t="s">
        <v>1027</v>
      </c>
      <c r="G1656" s="1" t="s">
        <v>1040</v>
      </c>
      <c r="H1656" s="1">
        <v>22</v>
      </c>
      <c r="I1656" s="1" t="s">
        <v>1044</v>
      </c>
      <c r="J1656" s="1">
        <f t="shared" si="50"/>
        <v>0</v>
      </c>
      <c r="K1656" s="12" t="str">
        <f t="shared" si="51"/>
        <v/>
      </c>
    </row>
    <row r="1657" spans="1:11" x14ac:dyDescent="0.3">
      <c r="A1657" s="2">
        <v>2522</v>
      </c>
      <c r="B1657" s="1">
        <v>559</v>
      </c>
      <c r="C1657" s="10">
        <v>45037</v>
      </c>
      <c r="D1657" s="10">
        <v>45049</v>
      </c>
      <c r="E1657" s="1">
        <v>12</v>
      </c>
      <c r="F1657" s="1" t="s">
        <v>1031</v>
      </c>
      <c r="G1657" s="1" t="s">
        <v>1036</v>
      </c>
      <c r="H1657" s="1">
        <v>112</v>
      </c>
      <c r="I1657" s="1" t="s">
        <v>1044</v>
      </c>
      <c r="J1657" s="1">
        <f t="shared" si="50"/>
        <v>0</v>
      </c>
      <c r="K1657" s="12" t="str">
        <f t="shared" si="51"/>
        <v/>
      </c>
    </row>
    <row r="1658" spans="1:11" x14ac:dyDescent="0.3">
      <c r="A1658" s="2">
        <v>2028</v>
      </c>
      <c r="B1658" s="1">
        <v>561</v>
      </c>
      <c r="C1658" s="10">
        <v>44719</v>
      </c>
      <c r="D1658" s="10">
        <v>44720</v>
      </c>
      <c r="E1658" s="1">
        <v>1</v>
      </c>
      <c r="F1658" s="1" t="s">
        <v>1026</v>
      </c>
      <c r="G1658" s="1" t="s">
        <v>1039</v>
      </c>
      <c r="H1658" s="1">
        <v>31</v>
      </c>
      <c r="I1658" s="1" t="s">
        <v>1044</v>
      </c>
      <c r="J1658" s="1">
        <f t="shared" si="50"/>
        <v>0</v>
      </c>
      <c r="K1658" s="12" t="str">
        <f t="shared" si="51"/>
        <v/>
      </c>
    </row>
    <row r="1659" spans="1:11" x14ac:dyDescent="0.3">
      <c r="A1659" s="2">
        <v>1302</v>
      </c>
      <c r="B1659" s="1">
        <v>561</v>
      </c>
      <c r="C1659" s="10">
        <v>44952</v>
      </c>
      <c r="D1659" s="10">
        <v>44954</v>
      </c>
      <c r="E1659" s="1">
        <v>2</v>
      </c>
      <c r="F1659" s="1" t="s">
        <v>1026</v>
      </c>
      <c r="G1659" s="1" t="s">
        <v>1039</v>
      </c>
      <c r="H1659" s="1">
        <v>140</v>
      </c>
      <c r="I1659" s="1" t="s">
        <v>1044</v>
      </c>
      <c r="J1659" s="1">
        <f t="shared" si="50"/>
        <v>1</v>
      </c>
      <c r="K1659" s="12">
        <f t="shared" si="51"/>
        <v>44982</v>
      </c>
    </row>
    <row r="1660" spans="1:11" x14ac:dyDescent="0.3">
      <c r="A1660" s="2">
        <v>1433</v>
      </c>
      <c r="B1660" s="1">
        <v>561</v>
      </c>
      <c r="C1660" s="10">
        <v>44982</v>
      </c>
      <c r="D1660" s="10">
        <v>44983</v>
      </c>
      <c r="E1660" s="1">
        <v>1</v>
      </c>
      <c r="F1660" s="1" t="s">
        <v>1034</v>
      </c>
      <c r="G1660" s="1" t="s">
        <v>1035</v>
      </c>
      <c r="H1660" s="1">
        <v>104</v>
      </c>
      <c r="I1660" s="1" t="s">
        <v>1044</v>
      </c>
      <c r="J1660" s="1">
        <f t="shared" si="50"/>
        <v>0</v>
      </c>
      <c r="K1660" s="12" t="str">
        <f t="shared" si="51"/>
        <v/>
      </c>
    </row>
    <row r="1661" spans="1:11" x14ac:dyDescent="0.3">
      <c r="A1661" s="2">
        <v>2196</v>
      </c>
      <c r="B1661" s="1">
        <v>561</v>
      </c>
      <c r="C1661" s="10">
        <v>45252</v>
      </c>
      <c r="D1661" s="10">
        <v>45255</v>
      </c>
      <c r="E1661" s="1">
        <v>3</v>
      </c>
      <c r="F1661" s="1" t="s">
        <v>1026</v>
      </c>
      <c r="G1661" s="1" t="s">
        <v>1039</v>
      </c>
      <c r="H1661" s="1">
        <v>198</v>
      </c>
      <c r="I1661" s="1" t="s">
        <v>1043</v>
      </c>
      <c r="J1661" s="1">
        <f t="shared" si="50"/>
        <v>0</v>
      </c>
      <c r="K1661" s="12" t="str">
        <f t="shared" si="51"/>
        <v/>
      </c>
    </row>
    <row r="1662" spans="1:11" x14ac:dyDescent="0.3">
      <c r="A1662" s="2">
        <v>333</v>
      </c>
      <c r="B1662" s="1">
        <v>561</v>
      </c>
      <c r="C1662" s="10">
        <v>45438</v>
      </c>
      <c r="D1662" s="10">
        <v>45439</v>
      </c>
      <c r="E1662" s="1">
        <v>1</v>
      </c>
      <c r="F1662" s="1" t="s">
        <v>1026</v>
      </c>
      <c r="G1662" s="1" t="s">
        <v>1039</v>
      </c>
      <c r="H1662" s="1">
        <v>156</v>
      </c>
      <c r="I1662" s="1" t="s">
        <v>1041</v>
      </c>
      <c r="J1662" s="1">
        <f t="shared" si="50"/>
        <v>0</v>
      </c>
      <c r="K1662" s="12" t="str">
        <f t="shared" si="51"/>
        <v/>
      </c>
    </row>
    <row r="1663" spans="1:11" x14ac:dyDescent="0.3">
      <c r="A1663" s="2">
        <v>2242</v>
      </c>
      <c r="B1663" s="1">
        <v>562</v>
      </c>
      <c r="C1663" s="10">
        <v>44697</v>
      </c>
      <c r="D1663" s="10">
        <v>44701</v>
      </c>
      <c r="E1663" s="1">
        <v>4</v>
      </c>
      <c r="F1663" s="1" t="s">
        <v>1024</v>
      </c>
      <c r="G1663" s="1" t="s">
        <v>1037</v>
      </c>
      <c r="H1663" s="1">
        <v>125</v>
      </c>
      <c r="I1663" s="1" t="s">
        <v>1041</v>
      </c>
      <c r="J1663" s="1">
        <f t="shared" si="50"/>
        <v>0</v>
      </c>
      <c r="K1663" s="12" t="str">
        <f t="shared" si="51"/>
        <v/>
      </c>
    </row>
    <row r="1664" spans="1:11" x14ac:dyDescent="0.3">
      <c r="A1664" s="2">
        <v>2380</v>
      </c>
      <c r="B1664" s="1">
        <v>562</v>
      </c>
      <c r="C1664" s="10">
        <v>45048</v>
      </c>
      <c r="D1664" s="10">
        <v>45051</v>
      </c>
      <c r="E1664" s="1">
        <v>3</v>
      </c>
      <c r="F1664" s="1" t="s">
        <v>1034</v>
      </c>
      <c r="G1664" s="1" t="s">
        <v>1035</v>
      </c>
      <c r="H1664" s="1">
        <v>14</v>
      </c>
      <c r="I1664" s="1" t="s">
        <v>1043</v>
      </c>
      <c r="J1664" s="1">
        <f t="shared" si="50"/>
        <v>0</v>
      </c>
      <c r="K1664" s="12" t="str">
        <f t="shared" si="51"/>
        <v/>
      </c>
    </row>
    <row r="1665" spans="1:11" x14ac:dyDescent="0.3">
      <c r="A1665" s="2">
        <v>2176</v>
      </c>
      <c r="B1665" s="1">
        <v>563</v>
      </c>
      <c r="C1665" s="10">
        <v>44906</v>
      </c>
      <c r="D1665" s="10">
        <v>44907</v>
      </c>
      <c r="E1665" s="1">
        <v>1</v>
      </c>
      <c r="F1665" s="1" t="s">
        <v>1026</v>
      </c>
      <c r="G1665" s="1" t="s">
        <v>1039</v>
      </c>
      <c r="H1665" s="1">
        <v>176</v>
      </c>
      <c r="I1665" s="1" t="s">
        <v>1044</v>
      </c>
      <c r="J1665" s="1">
        <f t="shared" si="50"/>
        <v>0</v>
      </c>
      <c r="K1665" s="12" t="str">
        <f t="shared" si="51"/>
        <v/>
      </c>
    </row>
    <row r="1666" spans="1:11" x14ac:dyDescent="0.3">
      <c r="A1666" s="2">
        <v>1358</v>
      </c>
      <c r="B1666" s="1">
        <v>563</v>
      </c>
      <c r="C1666" s="10">
        <v>45179</v>
      </c>
      <c r="D1666" s="10">
        <v>45186</v>
      </c>
      <c r="E1666" s="1">
        <v>7</v>
      </c>
      <c r="F1666" s="1" t="s">
        <v>1022</v>
      </c>
      <c r="G1666" s="1" t="s">
        <v>1035</v>
      </c>
      <c r="H1666" s="1">
        <v>185</v>
      </c>
      <c r="I1666" s="1" t="s">
        <v>1044</v>
      </c>
      <c r="J1666" s="1">
        <f t="shared" ref="J1666:J1729" si="52">IF(AND(B1667=B1666,C1667-D1666&lt;=30),1,0)</f>
        <v>0</v>
      </c>
      <c r="K1666" s="12" t="str">
        <f t="shared" ref="K1666:K1729" si="53">IF(J1666=0,"",C1667)</f>
        <v/>
      </c>
    </row>
    <row r="1667" spans="1:11" x14ac:dyDescent="0.3">
      <c r="A1667" s="2">
        <v>1513</v>
      </c>
      <c r="B1667" s="1">
        <v>563</v>
      </c>
      <c r="C1667" s="10">
        <v>45558</v>
      </c>
      <c r="D1667" s="10">
        <v>45560</v>
      </c>
      <c r="E1667" s="1">
        <v>2</v>
      </c>
      <c r="F1667" s="1" t="s">
        <v>1032</v>
      </c>
      <c r="G1667" s="1" t="s">
        <v>1039</v>
      </c>
      <c r="H1667" s="1">
        <v>2</v>
      </c>
      <c r="I1667" s="1" t="s">
        <v>1042</v>
      </c>
      <c r="J1667" s="1">
        <f t="shared" si="52"/>
        <v>0</v>
      </c>
      <c r="K1667" s="12" t="str">
        <f t="shared" si="53"/>
        <v/>
      </c>
    </row>
    <row r="1668" spans="1:11" x14ac:dyDescent="0.3">
      <c r="A1668" s="2">
        <v>2436</v>
      </c>
      <c r="B1668" s="1">
        <v>564</v>
      </c>
      <c r="C1668" s="10">
        <v>44713</v>
      </c>
      <c r="D1668" s="10">
        <v>44722</v>
      </c>
      <c r="E1668" s="1">
        <v>9</v>
      </c>
      <c r="F1668" s="1" t="s">
        <v>1034</v>
      </c>
      <c r="G1668" s="1" t="s">
        <v>1035</v>
      </c>
      <c r="H1668" s="1">
        <v>129</v>
      </c>
      <c r="I1668" s="1" t="s">
        <v>1043</v>
      </c>
      <c r="J1668" s="1">
        <f t="shared" si="52"/>
        <v>0</v>
      </c>
      <c r="K1668" s="12" t="str">
        <f t="shared" si="53"/>
        <v/>
      </c>
    </row>
    <row r="1669" spans="1:11" x14ac:dyDescent="0.3">
      <c r="A1669" s="2">
        <v>2200</v>
      </c>
      <c r="B1669" s="1">
        <v>565</v>
      </c>
      <c r="C1669" s="10">
        <v>45077</v>
      </c>
      <c r="D1669" s="10">
        <v>45079</v>
      </c>
      <c r="E1669" s="1">
        <v>2</v>
      </c>
      <c r="F1669" s="1" t="s">
        <v>1029</v>
      </c>
      <c r="G1669" s="1" t="s">
        <v>1037</v>
      </c>
      <c r="H1669" s="1">
        <v>182</v>
      </c>
      <c r="I1669" s="1" t="s">
        <v>1041</v>
      </c>
      <c r="J1669" s="1">
        <f t="shared" si="52"/>
        <v>1</v>
      </c>
      <c r="K1669" s="12">
        <f t="shared" si="53"/>
        <v>45079</v>
      </c>
    </row>
    <row r="1670" spans="1:11" x14ac:dyDescent="0.3">
      <c r="A1670" s="2">
        <v>2462</v>
      </c>
      <c r="B1670" s="1">
        <v>565</v>
      </c>
      <c r="C1670" s="10">
        <v>45079</v>
      </c>
      <c r="D1670" s="10">
        <v>45081</v>
      </c>
      <c r="E1670" s="1">
        <v>2</v>
      </c>
      <c r="F1670" s="1" t="s">
        <v>1034</v>
      </c>
      <c r="G1670" s="1" t="s">
        <v>1035</v>
      </c>
      <c r="H1670" s="1">
        <v>98</v>
      </c>
      <c r="I1670" s="1" t="s">
        <v>1043</v>
      </c>
      <c r="J1670" s="1">
        <f t="shared" si="52"/>
        <v>0</v>
      </c>
      <c r="K1670" s="12" t="str">
        <f t="shared" si="53"/>
        <v/>
      </c>
    </row>
    <row r="1671" spans="1:11" x14ac:dyDescent="0.3">
      <c r="A1671" s="2">
        <v>135</v>
      </c>
      <c r="B1671" s="1">
        <v>565</v>
      </c>
      <c r="C1671" s="10">
        <v>45396</v>
      </c>
      <c r="D1671" s="10">
        <v>45415</v>
      </c>
      <c r="E1671" s="1">
        <v>19</v>
      </c>
      <c r="F1671" s="1" t="s">
        <v>1027</v>
      </c>
      <c r="G1671" s="1" t="s">
        <v>1040</v>
      </c>
      <c r="H1671" s="1">
        <v>196</v>
      </c>
      <c r="I1671" s="1" t="s">
        <v>1044</v>
      </c>
      <c r="J1671" s="1">
        <f t="shared" si="52"/>
        <v>1</v>
      </c>
      <c r="K1671" s="12">
        <f t="shared" si="53"/>
        <v>45429</v>
      </c>
    </row>
    <row r="1672" spans="1:11" x14ac:dyDescent="0.3">
      <c r="A1672" s="2">
        <v>1048</v>
      </c>
      <c r="B1672" s="1">
        <v>565</v>
      </c>
      <c r="C1672" s="10">
        <v>45429</v>
      </c>
      <c r="D1672" s="10">
        <v>45434</v>
      </c>
      <c r="E1672" s="1">
        <v>5</v>
      </c>
      <c r="F1672" s="1" t="s">
        <v>1030</v>
      </c>
      <c r="G1672" s="1" t="s">
        <v>1038</v>
      </c>
      <c r="H1672" s="1">
        <v>103</v>
      </c>
      <c r="I1672" s="1" t="s">
        <v>1041</v>
      </c>
      <c r="J1672" s="1">
        <f t="shared" si="52"/>
        <v>1</v>
      </c>
      <c r="K1672" s="12">
        <f t="shared" si="53"/>
        <v>45459</v>
      </c>
    </row>
    <row r="1673" spans="1:11" x14ac:dyDescent="0.3">
      <c r="A1673" s="2">
        <v>425</v>
      </c>
      <c r="B1673" s="1">
        <v>565</v>
      </c>
      <c r="C1673" s="10">
        <v>45459</v>
      </c>
      <c r="D1673" s="10">
        <v>45462</v>
      </c>
      <c r="E1673" s="1">
        <v>3</v>
      </c>
      <c r="F1673" s="1" t="s">
        <v>1026</v>
      </c>
      <c r="G1673" s="1" t="s">
        <v>1039</v>
      </c>
      <c r="H1673" s="1">
        <v>124</v>
      </c>
      <c r="I1673" s="1" t="s">
        <v>1044</v>
      </c>
      <c r="J1673" s="1">
        <f t="shared" si="52"/>
        <v>0</v>
      </c>
      <c r="K1673" s="12" t="str">
        <f t="shared" si="53"/>
        <v/>
      </c>
    </row>
    <row r="1674" spans="1:11" x14ac:dyDescent="0.3">
      <c r="A1674" s="2">
        <v>898</v>
      </c>
      <c r="B1674" s="1">
        <v>566</v>
      </c>
      <c r="C1674" s="10">
        <v>45055</v>
      </c>
      <c r="D1674" s="10">
        <v>45056</v>
      </c>
      <c r="E1674" s="1">
        <v>1</v>
      </c>
      <c r="F1674" s="1" t="s">
        <v>1032</v>
      </c>
      <c r="G1674" s="1" t="s">
        <v>1039</v>
      </c>
      <c r="H1674" s="1">
        <v>28</v>
      </c>
      <c r="I1674" s="1" t="s">
        <v>1043</v>
      </c>
      <c r="J1674" s="1">
        <f t="shared" si="52"/>
        <v>0</v>
      </c>
      <c r="K1674" s="12" t="str">
        <f t="shared" si="53"/>
        <v/>
      </c>
    </row>
    <row r="1675" spans="1:11" x14ac:dyDescent="0.3">
      <c r="A1675" s="2">
        <v>98</v>
      </c>
      <c r="B1675" s="1">
        <v>566</v>
      </c>
      <c r="C1675" s="10">
        <v>45406</v>
      </c>
      <c r="D1675" s="10">
        <v>45413</v>
      </c>
      <c r="E1675" s="1">
        <v>7</v>
      </c>
      <c r="F1675" s="1" t="s">
        <v>1025</v>
      </c>
      <c r="G1675" s="1" t="s">
        <v>1038</v>
      </c>
      <c r="H1675" s="1">
        <v>128</v>
      </c>
      <c r="I1675" s="1" t="s">
        <v>1043</v>
      </c>
      <c r="J1675" s="1">
        <f t="shared" si="52"/>
        <v>0</v>
      </c>
      <c r="K1675" s="12" t="str">
        <f t="shared" si="53"/>
        <v/>
      </c>
    </row>
    <row r="1676" spans="1:11" x14ac:dyDescent="0.3">
      <c r="A1676" s="2">
        <v>2163</v>
      </c>
      <c r="B1676" s="1">
        <v>567</v>
      </c>
      <c r="C1676" s="10">
        <v>44743</v>
      </c>
      <c r="D1676" s="10">
        <v>44746</v>
      </c>
      <c r="E1676" s="1">
        <v>3</v>
      </c>
      <c r="F1676" s="1" t="s">
        <v>1034</v>
      </c>
      <c r="G1676" s="1" t="s">
        <v>1035</v>
      </c>
      <c r="H1676" s="1">
        <v>180</v>
      </c>
      <c r="I1676" s="1" t="s">
        <v>1043</v>
      </c>
      <c r="J1676" s="1">
        <f t="shared" si="52"/>
        <v>0</v>
      </c>
      <c r="K1676" s="12" t="str">
        <f t="shared" si="53"/>
        <v/>
      </c>
    </row>
    <row r="1677" spans="1:11" x14ac:dyDescent="0.3">
      <c r="A1677" s="2">
        <v>625</v>
      </c>
      <c r="B1677" s="1">
        <v>567</v>
      </c>
      <c r="C1677" s="10">
        <v>45057</v>
      </c>
      <c r="D1677" s="10">
        <v>45063</v>
      </c>
      <c r="E1677" s="1">
        <v>6</v>
      </c>
      <c r="F1677" s="1" t="s">
        <v>1027</v>
      </c>
      <c r="G1677" s="1" t="s">
        <v>1040</v>
      </c>
      <c r="H1677" s="1">
        <v>58</v>
      </c>
      <c r="I1677" s="1" t="s">
        <v>1042</v>
      </c>
      <c r="J1677" s="1">
        <f t="shared" si="52"/>
        <v>0</v>
      </c>
      <c r="K1677" s="12" t="str">
        <f t="shared" si="53"/>
        <v/>
      </c>
    </row>
    <row r="1678" spans="1:11" x14ac:dyDescent="0.3">
      <c r="A1678" s="2">
        <v>2417</v>
      </c>
      <c r="B1678" s="1">
        <v>567</v>
      </c>
      <c r="C1678" s="10">
        <v>45147</v>
      </c>
      <c r="D1678" s="10">
        <v>45148</v>
      </c>
      <c r="E1678" s="1">
        <v>1</v>
      </c>
      <c r="F1678" s="1" t="s">
        <v>1032</v>
      </c>
      <c r="G1678" s="1" t="s">
        <v>1039</v>
      </c>
      <c r="H1678" s="1">
        <v>51</v>
      </c>
      <c r="I1678" s="1" t="s">
        <v>1042</v>
      </c>
      <c r="J1678" s="1">
        <f t="shared" si="52"/>
        <v>0</v>
      </c>
      <c r="K1678" s="12" t="str">
        <f t="shared" si="53"/>
        <v/>
      </c>
    </row>
    <row r="1679" spans="1:11" x14ac:dyDescent="0.3">
      <c r="A1679" s="2">
        <v>1651</v>
      </c>
      <c r="B1679" s="1">
        <v>568</v>
      </c>
      <c r="C1679" s="10">
        <v>44890</v>
      </c>
      <c r="D1679" s="10">
        <v>44895</v>
      </c>
      <c r="E1679" s="1">
        <v>5</v>
      </c>
      <c r="F1679" s="1" t="s">
        <v>1023</v>
      </c>
      <c r="G1679" s="1" t="s">
        <v>1036</v>
      </c>
      <c r="H1679" s="1">
        <v>149</v>
      </c>
      <c r="I1679" s="1" t="s">
        <v>1041</v>
      </c>
      <c r="J1679" s="1">
        <f t="shared" si="52"/>
        <v>0</v>
      </c>
      <c r="K1679" s="12" t="str">
        <f t="shared" si="53"/>
        <v/>
      </c>
    </row>
    <row r="1680" spans="1:11" x14ac:dyDescent="0.3">
      <c r="A1680" s="2">
        <v>2283</v>
      </c>
      <c r="B1680" s="1">
        <v>568</v>
      </c>
      <c r="C1680" s="10">
        <v>45204</v>
      </c>
      <c r="D1680" s="10">
        <v>45209</v>
      </c>
      <c r="E1680" s="1">
        <v>5</v>
      </c>
      <c r="F1680" s="1" t="s">
        <v>1033</v>
      </c>
      <c r="G1680" s="1" t="s">
        <v>1038</v>
      </c>
      <c r="H1680" s="1">
        <v>80</v>
      </c>
      <c r="I1680" s="1" t="s">
        <v>1042</v>
      </c>
      <c r="J1680" s="1">
        <f t="shared" si="52"/>
        <v>0</v>
      </c>
      <c r="K1680" s="12" t="str">
        <f t="shared" si="53"/>
        <v/>
      </c>
    </row>
    <row r="1681" spans="1:11" x14ac:dyDescent="0.3">
      <c r="A1681" s="2">
        <v>88</v>
      </c>
      <c r="B1681" s="1">
        <v>568</v>
      </c>
      <c r="C1681" s="10">
        <v>45470</v>
      </c>
      <c r="D1681" s="10">
        <v>45473</v>
      </c>
      <c r="E1681" s="1">
        <v>3</v>
      </c>
      <c r="F1681" s="1" t="s">
        <v>1034</v>
      </c>
      <c r="G1681" s="1" t="s">
        <v>1035</v>
      </c>
      <c r="H1681" s="1">
        <v>31</v>
      </c>
      <c r="I1681" s="1" t="s">
        <v>1043</v>
      </c>
      <c r="J1681" s="1">
        <f t="shared" si="52"/>
        <v>0</v>
      </c>
      <c r="K1681" s="12" t="str">
        <f t="shared" si="53"/>
        <v/>
      </c>
    </row>
    <row r="1682" spans="1:11" x14ac:dyDescent="0.3">
      <c r="A1682" s="2">
        <v>566</v>
      </c>
      <c r="B1682" s="1">
        <v>569</v>
      </c>
      <c r="C1682" s="10">
        <v>44708</v>
      </c>
      <c r="D1682" s="10">
        <v>44709</v>
      </c>
      <c r="E1682" s="1">
        <v>1</v>
      </c>
      <c r="F1682" s="1" t="s">
        <v>1026</v>
      </c>
      <c r="G1682" s="1" t="s">
        <v>1039</v>
      </c>
      <c r="H1682" s="1">
        <v>157</v>
      </c>
      <c r="I1682" s="1" t="s">
        <v>1042</v>
      </c>
      <c r="J1682" s="1">
        <f t="shared" si="52"/>
        <v>0</v>
      </c>
      <c r="K1682" s="12" t="str">
        <f t="shared" si="53"/>
        <v/>
      </c>
    </row>
    <row r="1683" spans="1:11" x14ac:dyDescent="0.3">
      <c r="A1683" s="2">
        <v>798</v>
      </c>
      <c r="B1683" s="1">
        <v>570</v>
      </c>
      <c r="C1683" s="10">
        <v>44847</v>
      </c>
      <c r="D1683" s="10">
        <v>44856</v>
      </c>
      <c r="E1683" s="1">
        <v>9</v>
      </c>
      <c r="F1683" s="1" t="s">
        <v>1023</v>
      </c>
      <c r="G1683" s="1" t="s">
        <v>1036</v>
      </c>
      <c r="H1683" s="1">
        <v>132</v>
      </c>
      <c r="I1683" s="1" t="s">
        <v>1042</v>
      </c>
      <c r="J1683" s="1">
        <f t="shared" si="52"/>
        <v>0</v>
      </c>
      <c r="K1683" s="12" t="str">
        <f t="shared" si="53"/>
        <v/>
      </c>
    </row>
    <row r="1684" spans="1:11" x14ac:dyDescent="0.3">
      <c r="A1684" s="2">
        <v>2076</v>
      </c>
      <c r="B1684" s="1">
        <v>570</v>
      </c>
      <c r="C1684" s="10">
        <v>44940</v>
      </c>
      <c r="D1684" s="10">
        <v>44958</v>
      </c>
      <c r="E1684" s="1">
        <v>18</v>
      </c>
      <c r="F1684" s="1" t="s">
        <v>1027</v>
      </c>
      <c r="G1684" s="1" t="s">
        <v>1040</v>
      </c>
      <c r="H1684" s="1">
        <v>56</v>
      </c>
      <c r="I1684" s="1" t="s">
        <v>1042</v>
      </c>
      <c r="J1684" s="1">
        <f t="shared" si="52"/>
        <v>0</v>
      </c>
      <c r="K1684" s="12" t="str">
        <f t="shared" si="53"/>
        <v/>
      </c>
    </row>
    <row r="1685" spans="1:11" x14ac:dyDescent="0.3">
      <c r="A1685" s="2">
        <v>909</v>
      </c>
      <c r="B1685" s="1">
        <v>570</v>
      </c>
      <c r="C1685" s="10">
        <v>45253</v>
      </c>
      <c r="D1685" s="10">
        <v>45256</v>
      </c>
      <c r="E1685" s="1">
        <v>3</v>
      </c>
      <c r="F1685" s="1" t="s">
        <v>1032</v>
      </c>
      <c r="G1685" s="1" t="s">
        <v>1039</v>
      </c>
      <c r="H1685" s="1">
        <v>28</v>
      </c>
      <c r="I1685" s="1" t="s">
        <v>1044</v>
      </c>
      <c r="J1685" s="1">
        <f t="shared" si="52"/>
        <v>0</v>
      </c>
      <c r="K1685" s="12" t="str">
        <f t="shared" si="53"/>
        <v/>
      </c>
    </row>
    <row r="1686" spans="1:11" x14ac:dyDescent="0.3">
      <c r="A1686" s="2">
        <v>726</v>
      </c>
      <c r="B1686" s="1">
        <v>571</v>
      </c>
      <c r="C1686" s="10">
        <v>44870</v>
      </c>
      <c r="D1686" s="10">
        <v>44880</v>
      </c>
      <c r="E1686" s="1">
        <v>10</v>
      </c>
      <c r="F1686" s="1" t="s">
        <v>1022</v>
      </c>
      <c r="G1686" s="1" t="s">
        <v>1035</v>
      </c>
      <c r="H1686" s="1">
        <v>69</v>
      </c>
      <c r="I1686" s="1" t="s">
        <v>1043</v>
      </c>
      <c r="J1686" s="1">
        <f t="shared" si="52"/>
        <v>0</v>
      </c>
      <c r="K1686" s="12" t="str">
        <f t="shared" si="53"/>
        <v/>
      </c>
    </row>
    <row r="1687" spans="1:11" x14ac:dyDescent="0.3">
      <c r="A1687" s="2">
        <v>1518</v>
      </c>
      <c r="B1687" s="1">
        <v>571</v>
      </c>
      <c r="C1687" s="10">
        <v>45129</v>
      </c>
      <c r="D1687" s="10">
        <v>45131</v>
      </c>
      <c r="E1687" s="1">
        <v>2</v>
      </c>
      <c r="F1687" s="1" t="s">
        <v>1032</v>
      </c>
      <c r="G1687" s="1" t="s">
        <v>1039</v>
      </c>
      <c r="H1687" s="1">
        <v>41</v>
      </c>
      <c r="I1687" s="1" t="s">
        <v>1041</v>
      </c>
      <c r="J1687" s="1">
        <f t="shared" si="52"/>
        <v>0</v>
      </c>
      <c r="K1687" s="12" t="str">
        <f t="shared" si="53"/>
        <v/>
      </c>
    </row>
    <row r="1688" spans="1:11" x14ac:dyDescent="0.3">
      <c r="A1688" s="2">
        <v>2795</v>
      </c>
      <c r="B1688" s="1">
        <v>572</v>
      </c>
      <c r="C1688" s="10">
        <v>44621</v>
      </c>
      <c r="D1688" s="10">
        <v>44626</v>
      </c>
      <c r="E1688" s="1">
        <v>5</v>
      </c>
      <c r="F1688" s="1" t="s">
        <v>1024</v>
      </c>
      <c r="G1688" s="1" t="s">
        <v>1037</v>
      </c>
      <c r="H1688" s="1">
        <v>174</v>
      </c>
      <c r="I1688" s="1" t="s">
        <v>1041</v>
      </c>
      <c r="J1688" s="1">
        <f t="shared" si="52"/>
        <v>0</v>
      </c>
      <c r="K1688" s="12" t="str">
        <f t="shared" si="53"/>
        <v/>
      </c>
    </row>
    <row r="1689" spans="1:11" x14ac:dyDescent="0.3">
      <c r="A1689" s="2">
        <v>1822</v>
      </c>
      <c r="B1689" s="1">
        <v>572</v>
      </c>
      <c r="C1689" s="10">
        <v>45356</v>
      </c>
      <c r="D1689" s="10">
        <v>45358</v>
      </c>
      <c r="E1689" s="1">
        <v>2</v>
      </c>
      <c r="F1689" s="1" t="s">
        <v>1029</v>
      </c>
      <c r="G1689" s="1" t="s">
        <v>1037</v>
      </c>
      <c r="H1689" s="1">
        <v>105</v>
      </c>
      <c r="I1689" s="1" t="s">
        <v>1041</v>
      </c>
      <c r="J1689" s="1">
        <f t="shared" si="52"/>
        <v>0</v>
      </c>
      <c r="K1689" s="12" t="str">
        <f t="shared" si="53"/>
        <v/>
      </c>
    </row>
    <row r="1690" spans="1:11" x14ac:dyDescent="0.3">
      <c r="A1690" s="2">
        <v>2872</v>
      </c>
      <c r="B1690" s="1">
        <v>573</v>
      </c>
      <c r="C1690" s="10">
        <v>44801</v>
      </c>
      <c r="D1690" s="10">
        <v>44803</v>
      </c>
      <c r="E1690" s="1">
        <v>2</v>
      </c>
      <c r="F1690" s="1" t="s">
        <v>1032</v>
      </c>
      <c r="G1690" s="1" t="s">
        <v>1039</v>
      </c>
      <c r="H1690" s="1">
        <v>167</v>
      </c>
      <c r="I1690" s="1" t="s">
        <v>1041</v>
      </c>
      <c r="J1690" s="1">
        <f t="shared" si="52"/>
        <v>0</v>
      </c>
      <c r="K1690" s="12" t="str">
        <f t="shared" si="53"/>
        <v/>
      </c>
    </row>
    <row r="1691" spans="1:11" x14ac:dyDescent="0.3">
      <c r="A1691" s="2">
        <v>2117</v>
      </c>
      <c r="B1691" s="1">
        <v>573</v>
      </c>
      <c r="C1691" s="10">
        <v>44976</v>
      </c>
      <c r="D1691" s="10">
        <v>44985</v>
      </c>
      <c r="E1691" s="1">
        <v>9</v>
      </c>
      <c r="F1691" s="1" t="s">
        <v>1034</v>
      </c>
      <c r="G1691" s="1" t="s">
        <v>1035</v>
      </c>
      <c r="H1691" s="1">
        <v>80</v>
      </c>
      <c r="I1691" s="1" t="s">
        <v>1044</v>
      </c>
      <c r="J1691" s="1">
        <f t="shared" si="52"/>
        <v>0</v>
      </c>
      <c r="K1691" s="12" t="str">
        <f t="shared" si="53"/>
        <v/>
      </c>
    </row>
    <row r="1692" spans="1:11" x14ac:dyDescent="0.3">
      <c r="A1692" s="2">
        <v>1450</v>
      </c>
      <c r="B1692" s="1">
        <v>573</v>
      </c>
      <c r="C1692" s="10">
        <v>45264</v>
      </c>
      <c r="D1692" s="10">
        <v>45265</v>
      </c>
      <c r="E1692" s="1">
        <v>1</v>
      </c>
      <c r="F1692" s="1" t="s">
        <v>1026</v>
      </c>
      <c r="G1692" s="1" t="s">
        <v>1039</v>
      </c>
      <c r="H1692" s="1">
        <v>113</v>
      </c>
      <c r="I1692" s="1" t="s">
        <v>1041</v>
      </c>
      <c r="J1692" s="1">
        <f t="shared" si="52"/>
        <v>0</v>
      </c>
      <c r="K1692" s="12" t="str">
        <f t="shared" si="53"/>
        <v/>
      </c>
    </row>
    <row r="1693" spans="1:11" x14ac:dyDescent="0.3">
      <c r="A1693" s="2">
        <v>2454</v>
      </c>
      <c r="B1693" s="1">
        <v>574</v>
      </c>
      <c r="C1693" s="10">
        <v>44586</v>
      </c>
      <c r="D1693" s="10">
        <v>44593</v>
      </c>
      <c r="E1693" s="1">
        <v>7</v>
      </c>
      <c r="F1693" s="1" t="s">
        <v>1030</v>
      </c>
      <c r="G1693" s="1" t="s">
        <v>1038</v>
      </c>
      <c r="H1693" s="1">
        <v>24</v>
      </c>
      <c r="I1693" s="1" t="s">
        <v>1043</v>
      </c>
      <c r="J1693" s="1">
        <f t="shared" si="52"/>
        <v>0</v>
      </c>
      <c r="K1693" s="12" t="str">
        <f t="shared" si="53"/>
        <v/>
      </c>
    </row>
    <row r="1694" spans="1:11" x14ac:dyDescent="0.3">
      <c r="A1694" s="2">
        <v>209</v>
      </c>
      <c r="B1694" s="1">
        <v>574</v>
      </c>
      <c r="C1694" s="10">
        <v>44629</v>
      </c>
      <c r="D1694" s="10">
        <v>44633</v>
      </c>
      <c r="E1694" s="1">
        <v>4</v>
      </c>
      <c r="F1694" s="1" t="s">
        <v>1022</v>
      </c>
      <c r="G1694" s="1" t="s">
        <v>1035</v>
      </c>
      <c r="H1694" s="1">
        <v>120</v>
      </c>
      <c r="I1694" s="1" t="s">
        <v>1044</v>
      </c>
      <c r="J1694" s="1">
        <f t="shared" si="52"/>
        <v>0</v>
      </c>
      <c r="K1694" s="12" t="str">
        <f t="shared" si="53"/>
        <v/>
      </c>
    </row>
    <row r="1695" spans="1:11" x14ac:dyDescent="0.3">
      <c r="A1695" s="2">
        <v>2868</v>
      </c>
      <c r="B1695" s="1">
        <v>574</v>
      </c>
      <c r="C1695" s="10">
        <v>45154</v>
      </c>
      <c r="D1695" s="10">
        <v>45159</v>
      </c>
      <c r="E1695" s="1">
        <v>5</v>
      </c>
      <c r="F1695" s="1" t="s">
        <v>1030</v>
      </c>
      <c r="G1695" s="1" t="s">
        <v>1038</v>
      </c>
      <c r="H1695" s="1">
        <v>90</v>
      </c>
      <c r="I1695" s="1" t="s">
        <v>1041</v>
      </c>
      <c r="J1695" s="1">
        <f t="shared" si="52"/>
        <v>0</v>
      </c>
      <c r="K1695" s="12" t="str">
        <f t="shared" si="53"/>
        <v/>
      </c>
    </row>
    <row r="1696" spans="1:11" x14ac:dyDescent="0.3">
      <c r="A1696" s="2">
        <v>49</v>
      </c>
      <c r="B1696" s="1">
        <v>574</v>
      </c>
      <c r="C1696" s="10">
        <v>45319</v>
      </c>
      <c r="D1696" s="10">
        <v>45322</v>
      </c>
      <c r="E1696" s="1">
        <v>3</v>
      </c>
      <c r="F1696" s="1" t="s">
        <v>1029</v>
      </c>
      <c r="G1696" s="1" t="s">
        <v>1037</v>
      </c>
      <c r="H1696" s="1">
        <v>150</v>
      </c>
      <c r="I1696" s="1" t="s">
        <v>1041</v>
      </c>
      <c r="J1696" s="1">
        <f t="shared" si="52"/>
        <v>0</v>
      </c>
      <c r="K1696" s="12" t="str">
        <f t="shared" si="53"/>
        <v/>
      </c>
    </row>
    <row r="1697" spans="1:11" x14ac:dyDescent="0.3">
      <c r="A1697" s="2">
        <v>1614</v>
      </c>
      <c r="B1697" s="1">
        <v>575</v>
      </c>
      <c r="C1697" s="10">
        <v>44652</v>
      </c>
      <c r="D1697" s="10">
        <v>44653</v>
      </c>
      <c r="E1697" s="1">
        <v>1</v>
      </c>
      <c r="F1697" s="1" t="s">
        <v>1032</v>
      </c>
      <c r="G1697" s="1" t="s">
        <v>1039</v>
      </c>
      <c r="H1697" s="1">
        <v>129</v>
      </c>
      <c r="I1697" s="1" t="s">
        <v>1044</v>
      </c>
      <c r="J1697" s="1">
        <f t="shared" si="52"/>
        <v>0</v>
      </c>
      <c r="K1697" s="12" t="str">
        <f t="shared" si="53"/>
        <v/>
      </c>
    </row>
    <row r="1698" spans="1:11" x14ac:dyDescent="0.3">
      <c r="A1698" s="2">
        <v>1628</v>
      </c>
      <c r="B1698" s="1">
        <v>575</v>
      </c>
      <c r="C1698" s="10">
        <v>44765</v>
      </c>
      <c r="D1698" s="10">
        <v>44767</v>
      </c>
      <c r="E1698" s="1">
        <v>2</v>
      </c>
      <c r="F1698" s="1" t="s">
        <v>1022</v>
      </c>
      <c r="G1698" s="1" t="s">
        <v>1035</v>
      </c>
      <c r="H1698" s="1">
        <v>148</v>
      </c>
      <c r="I1698" s="1" t="s">
        <v>1042</v>
      </c>
      <c r="J1698" s="1">
        <f t="shared" si="52"/>
        <v>0</v>
      </c>
      <c r="K1698" s="12" t="str">
        <f t="shared" si="53"/>
        <v/>
      </c>
    </row>
    <row r="1699" spans="1:11" x14ac:dyDescent="0.3">
      <c r="A1699" s="2">
        <v>1058</v>
      </c>
      <c r="B1699" s="1">
        <v>575</v>
      </c>
      <c r="C1699" s="10">
        <v>44921</v>
      </c>
      <c r="D1699" s="10">
        <v>44926</v>
      </c>
      <c r="E1699" s="1">
        <v>5</v>
      </c>
      <c r="F1699" s="1" t="s">
        <v>1030</v>
      </c>
      <c r="G1699" s="1" t="s">
        <v>1038</v>
      </c>
      <c r="H1699" s="1">
        <v>8</v>
      </c>
      <c r="I1699" s="1" t="s">
        <v>1041</v>
      </c>
      <c r="J1699" s="1">
        <f t="shared" si="52"/>
        <v>0</v>
      </c>
      <c r="K1699" s="12" t="str">
        <f t="shared" si="53"/>
        <v/>
      </c>
    </row>
    <row r="1700" spans="1:11" x14ac:dyDescent="0.3">
      <c r="A1700" s="2">
        <v>2875</v>
      </c>
      <c r="B1700" s="1">
        <v>575</v>
      </c>
      <c r="C1700" s="10">
        <v>45015</v>
      </c>
      <c r="D1700" s="10">
        <v>45023</v>
      </c>
      <c r="E1700" s="1">
        <v>8</v>
      </c>
      <c r="F1700" s="1" t="s">
        <v>1031</v>
      </c>
      <c r="G1700" s="1" t="s">
        <v>1036</v>
      </c>
      <c r="H1700" s="1">
        <v>69</v>
      </c>
      <c r="I1700" s="1" t="s">
        <v>1043</v>
      </c>
      <c r="J1700" s="1">
        <f t="shared" si="52"/>
        <v>0</v>
      </c>
      <c r="K1700" s="12" t="str">
        <f t="shared" si="53"/>
        <v/>
      </c>
    </row>
    <row r="1701" spans="1:11" x14ac:dyDescent="0.3">
      <c r="A1701" s="2">
        <v>1473</v>
      </c>
      <c r="B1701" s="1">
        <v>575</v>
      </c>
      <c r="C1701" s="10">
        <v>45323</v>
      </c>
      <c r="D1701" s="10">
        <v>45336</v>
      </c>
      <c r="E1701" s="1">
        <v>13</v>
      </c>
      <c r="F1701" s="1" t="s">
        <v>1027</v>
      </c>
      <c r="G1701" s="1" t="s">
        <v>1040</v>
      </c>
      <c r="H1701" s="1">
        <v>98</v>
      </c>
      <c r="I1701" s="1" t="s">
        <v>1043</v>
      </c>
      <c r="J1701" s="1">
        <f t="shared" si="52"/>
        <v>1</v>
      </c>
      <c r="K1701" s="12">
        <f t="shared" si="53"/>
        <v>45356</v>
      </c>
    </row>
    <row r="1702" spans="1:11" x14ac:dyDescent="0.3">
      <c r="A1702" s="2">
        <v>2773</v>
      </c>
      <c r="B1702" s="1">
        <v>575</v>
      </c>
      <c r="C1702" s="10">
        <v>45356</v>
      </c>
      <c r="D1702" s="10">
        <v>45359</v>
      </c>
      <c r="E1702" s="1">
        <v>3</v>
      </c>
      <c r="F1702" s="1" t="s">
        <v>1030</v>
      </c>
      <c r="G1702" s="1" t="s">
        <v>1038</v>
      </c>
      <c r="H1702" s="1">
        <v>56</v>
      </c>
      <c r="I1702" s="1" t="s">
        <v>1044</v>
      </c>
      <c r="J1702" s="1">
        <f t="shared" si="52"/>
        <v>0</v>
      </c>
      <c r="K1702" s="12" t="str">
        <f t="shared" si="53"/>
        <v/>
      </c>
    </row>
    <row r="1703" spans="1:11" x14ac:dyDescent="0.3">
      <c r="A1703" s="2">
        <v>2023</v>
      </c>
      <c r="B1703" s="1">
        <v>575</v>
      </c>
      <c r="C1703" s="10">
        <v>45397</v>
      </c>
      <c r="D1703" s="10">
        <v>45403</v>
      </c>
      <c r="E1703" s="1">
        <v>6</v>
      </c>
      <c r="F1703" s="1" t="s">
        <v>1033</v>
      </c>
      <c r="G1703" s="1" t="s">
        <v>1038</v>
      </c>
      <c r="H1703" s="1">
        <v>134</v>
      </c>
      <c r="I1703" s="1" t="s">
        <v>1044</v>
      </c>
      <c r="J1703" s="1">
        <f t="shared" si="52"/>
        <v>0</v>
      </c>
      <c r="K1703" s="12" t="str">
        <f t="shared" si="53"/>
        <v/>
      </c>
    </row>
    <row r="1704" spans="1:11" x14ac:dyDescent="0.3">
      <c r="A1704" s="2">
        <v>588</v>
      </c>
      <c r="B1704" s="1">
        <v>576</v>
      </c>
      <c r="C1704" s="10">
        <v>45310</v>
      </c>
      <c r="D1704" s="10">
        <v>45313</v>
      </c>
      <c r="E1704" s="1">
        <v>3</v>
      </c>
      <c r="F1704" s="1" t="s">
        <v>1032</v>
      </c>
      <c r="G1704" s="1" t="s">
        <v>1039</v>
      </c>
      <c r="H1704" s="1">
        <v>1</v>
      </c>
      <c r="I1704" s="1" t="s">
        <v>1044</v>
      </c>
      <c r="J1704" s="1">
        <f t="shared" si="52"/>
        <v>0</v>
      </c>
      <c r="K1704" s="12" t="str">
        <f t="shared" si="53"/>
        <v/>
      </c>
    </row>
    <row r="1705" spans="1:11" x14ac:dyDescent="0.3">
      <c r="A1705" s="2">
        <v>2808</v>
      </c>
      <c r="B1705" s="1">
        <v>576</v>
      </c>
      <c r="C1705" s="10">
        <v>45597</v>
      </c>
      <c r="D1705" s="10">
        <v>45614</v>
      </c>
      <c r="E1705" s="1">
        <v>17</v>
      </c>
      <c r="F1705" s="1" t="s">
        <v>1028</v>
      </c>
      <c r="G1705" s="1" t="s">
        <v>1040</v>
      </c>
      <c r="H1705" s="1">
        <v>103</v>
      </c>
      <c r="I1705" s="1" t="s">
        <v>1043</v>
      </c>
      <c r="J1705" s="1">
        <f t="shared" si="52"/>
        <v>0</v>
      </c>
      <c r="K1705" s="12" t="str">
        <f t="shared" si="53"/>
        <v/>
      </c>
    </row>
    <row r="1706" spans="1:11" x14ac:dyDescent="0.3">
      <c r="A1706" s="2">
        <v>1322</v>
      </c>
      <c r="B1706" s="1">
        <v>577</v>
      </c>
      <c r="C1706" s="10">
        <v>44706</v>
      </c>
      <c r="D1706" s="10">
        <v>44711</v>
      </c>
      <c r="E1706" s="1">
        <v>5</v>
      </c>
      <c r="F1706" s="1" t="s">
        <v>1022</v>
      </c>
      <c r="G1706" s="1" t="s">
        <v>1035</v>
      </c>
      <c r="H1706" s="1">
        <v>170</v>
      </c>
      <c r="I1706" s="1" t="s">
        <v>1043</v>
      </c>
      <c r="J1706" s="1">
        <f t="shared" si="52"/>
        <v>0</v>
      </c>
      <c r="K1706" s="12" t="str">
        <f t="shared" si="53"/>
        <v/>
      </c>
    </row>
    <row r="1707" spans="1:11" x14ac:dyDescent="0.3">
      <c r="A1707" s="2">
        <v>373</v>
      </c>
      <c r="B1707" s="1">
        <v>577</v>
      </c>
      <c r="C1707" s="10">
        <v>45025</v>
      </c>
      <c r="D1707" s="10">
        <v>45030</v>
      </c>
      <c r="E1707" s="1">
        <v>5</v>
      </c>
      <c r="F1707" s="1" t="s">
        <v>1023</v>
      </c>
      <c r="G1707" s="1" t="s">
        <v>1036</v>
      </c>
      <c r="H1707" s="1">
        <v>186</v>
      </c>
      <c r="I1707" s="1" t="s">
        <v>1041</v>
      </c>
      <c r="J1707" s="1">
        <f t="shared" si="52"/>
        <v>0</v>
      </c>
      <c r="K1707" s="12" t="str">
        <f t="shared" si="53"/>
        <v/>
      </c>
    </row>
    <row r="1708" spans="1:11" x14ac:dyDescent="0.3">
      <c r="A1708" s="2">
        <v>2627</v>
      </c>
      <c r="B1708" s="1">
        <v>577</v>
      </c>
      <c r="C1708" s="10">
        <v>45226</v>
      </c>
      <c r="D1708" s="10">
        <v>45231</v>
      </c>
      <c r="E1708" s="1">
        <v>5</v>
      </c>
      <c r="F1708" s="1" t="s">
        <v>1029</v>
      </c>
      <c r="G1708" s="1" t="s">
        <v>1037</v>
      </c>
      <c r="H1708" s="1">
        <v>33</v>
      </c>
      <c r="I1708" s="1" t="s">
        <v>1042</v>
      </c>
      <c r="J1708" s="1">
        <f t="shared" si="52"/>
        <v>0</v>
      </c>
      <c r="K1708" s="12" t="str">
        <f t="shared" si="53"/>
        <v/>
      </c>
    </row>
    <row r="1709" spans="1:11" x14ac:dyDescent="0.3">
      <c r="A1709" s="2">
        <v>189</v>
      </c>
      <c r="B1709" s="1">
        <v>577</v>
      </c>
      <c r="C1709" s="10">
        <v>45289</v>
      </c>
      <c r="D1709" s="10">
        <v>45292</v>
      </c>
      <c r="E1709" s="1">
        <v>3</v>
      </c>
      <c r="F1709" s="1" t="s">
        <v>1024</v>
      </c>
      <c r="G1709" s="1" t="s">
        <v>1037</v>
      </c>
      <c r="H1709" s="1">
        <v>21</v>
      </c>
      <c r="I1709" s="1" t="s">
        <v>1041</v>
      </c>
      <c r="J1709" s="1">
        <f t="shared" si="52"/>
        <v>1</v>
      </c>
      <c r="K1709" s="12">
        <f t="shared" si="53"/>
        <v>45317</v>
      </c>
    </row>
    <row r="1710" spans="1:11" x14ac:dyDescent="0.3">
      <c r="A1710" s="2">
        <v>939</v>
      </c>
      <c r="B1710" s="1">
        <v>577</v>
      </c>
      <c r="C1710" s="10">
        <v>45317</v>
      </c>
      <c r="D1710" s="10">
        <v>45336</v>
      </c>
      <c r="E1710" s="1">
        <v>19</v>
      </c>
      <c r="F1710" s="1" t="s">
        <v>1027</v>
      </c>
      <c r="G1710" s="1" t="s">
        <v>1040</v>
      </c>
      <c r="H1710" s="1">
        <v>172</v>
      </c>
      <c r="I1710" s="1" t="s">
        <v>1043</v>
      </c>
      <c r="J1710" s="1">
        <f t="shared" si="52"/>
        <v>0</v>
      </c>
      <c r="K1710" s="12" t="str">
        <f t="shared" si="53"/>
        <v/>
      </c>
    </row>
    <row r="1711" spans="1:11" x14ac:dyDescent="0.3">
      <c r="A1711" s="2">
        <v>2322</v>
      </c>
      <c r="B1711" s="1">
        <v>578</v>
      </c>
      <c r="C1711" s="10">
        <v>45532</v>
      </c>
      <c r="D1711" s="10">
        <v>45538</v>
      </c>
      <c r="E1711" s="1">
        <v>6</v>
      </c>
      <c r="F1711" s="1" t="s">
        <v>1033</v>
      </c>
      <c r="G1711" s="1" t="s">
        <v>1038</v>
      </c>
      <c r="H1711" s="1">
        <v>92</v>
      </c>
      <c r="I1711" s="1" t="s">
        <v>1044</v>
      </c>
      <c r="J1711" s="1">
        <f t="shared" si="52"/>
        <v>0</v>
      </c>
      <c r="K1711" s="12" t="str">
        <f t="shared" si="53"/>
        <v/>
      </c>
    </row>
    <row r="1712" spans="1:11" x14ac:dyDescent="0.3">
      <c r="A1712" s="2">
        <v>1124</v>
      </c>
      <c r="B1712" s="1">
        <v>578</v>
      </c>
      <c r="C1712" s="10">
        <v>45570</v>
      </c>
      <c r="D1712" s="10">
        <v>45576</v>
      </c>
      <c r="E1712" s="1">
        <v>6</v>
      </c>
      <c r="F1712" s="1" t="s">
        <v>1025</v>
      </c>
      <c r="G1712" s="1" t="s">
        <v>1038</v>
      </c>
      <c r="H1712" s="1">
        <v>71</v>
      </c>
      <c r="I1712" s="1" t="s">
        <v>1042</v>
      </c>
      <c r="J1712" s="1">
        <f t="shared" si="52"/>
        <v>1</v>
      </c>
      <c r="K1712" s="12">
        <f t="shared" si="53"/>
        <v>45599</v>
      </c>
    </row>
    <row r="1713" spans="1:11" x14ac:dyDescent="0.3">
      <c r="A1713" s="2">
        <v>2737</v>
      </c>
      <c r="B1713" s="1">
        <v>578</v>
      </c>
      <c r="C1713" s="10">
        <v>45599</v>
      </c>
      <c r="D1713" s="10">
        <v>45601</v>
      </c>
      <c r="E1713" s="1">
        <v>2</v>
      </c>
      <c r="F1713" s="1" t="s">
        <v>1032</v>
      </c>
      <c r="G1713" s="1" t="s">
        <v>1039</v>
      </c>
      <c r="H1713" s="1">
        <v>128</v>
      </c>
      <c r="I1713" s="1" t="s">
        <v>1044</v>
      </c>
      <c r="J1713" s="1">
        <f t="shared" si="52"/>
        <v>0</v>
      </c>
      <c r="K1713" s="12" t="str">
        <f t="shared" si="53"/>
        <v/>
      </c>
    </row>
    <row r="1714" spans="1:11" x14ac:dyDescent="0.3">
      <c r="A1714" s="2">
        <v>1695</v>
      </c>
      <c r="B1714" s="1">
        <v>579</v>
      </c>
      <c r="C1714" s="10">
        <v>44585</v>
      </c>
      <c r="D1714" s="10">
        <v>44587</v>
      </c>
      <c r="E1714" s="1">
        <v>2</v>
      </c>
      <c r="F1714" s="1" t="s">
        <v>1026</v>
      </c>
      <c r="G1714" s="1" t="s">
        <v>1039</v>
      </c>
      <c r="H1714" s="1">
        <v>187</v>
      </c>
      <c r="I1714" s="1" t="s">
        <v>1042</v>
      </c>
      <c r="J1714" s="1">
        <f t="shared" si="52"/>
        <v>0</v>
      </c>
      <c r="K1714" s="12" t="str">
        <f t="shared" si="53"/>
        <v/>
      </c>
    </row>
    <row r="1715" spans="1:11" x14ac:dyDescent="0.3">
      <c r="A1715" s="2">
        <v>1407</v>
      </c>
      <c r="B1715" s="1">
        <v>579</v>
      </c>
      <c r="C1715" s="10">
        <v>45190</v>
      </c>
      <c r="D1715" s="10">
        <v>45194</v>
      </c>
      <c r="E1715" s="1">
        <v>4</v>
      </c>
      <c r="F1715" s="1" t="s">
        <v>1029</v>
      </c>
      <c r="G1715" s="1" t="s">
        <v>1037</v>
      </c>
      <c r="H1715" s="1">
        <v>3</v>
      </c>
      <c r="I1715" s="1" t="s">
        <v>1041</v>
      </c>
      <c r="J1715" s="1">
        <f t="shared" si="52"/>
        <v>0</v>
      </c>
      <c r="K1715" s="12" t="str">
        <f t="shared" si="53"/>
        <v/>
      </c>
    </row>
    <row r="1716" spans="1:11" x14ac:dyDescent="0.3">
      <c r="A1716" s="2">
        <v>2389</v>
      </c>
      <c r="B1716" s="1">
        <v>580</v>
      </c>
      <c r="C1716" s="10">
        <v>44888</v>
      </c>
      <c r="D1716" s="10">
        <v>44893</v>
      </c>
      <c r="E1716" s="1">
        <v>5</v>
      </c>
      <c r="F1716" s="1" t="s">
        <v>1023</v>
      </c>
      <c r="G1716" s="1" t="s">
        <v>1036</v>
      </c>
      <c r="H1716" s="1">
        <v>71</v>
      </c>
      <c r="I1716" s="1" t="s">
        <v>1042</v>
      </c>
      <c r="J1716" s="1">
        <f t="shared" si="52"/>
        <v>0</v>
      </c>
      <c r="K1716" s="12" t="str">
        <f t="shared" si="53"/>
        <v/>
      </c>
    </row>
    <row r="1717" spans="1:11" x14ac:dyDescent="0.3">
      <c r="A1717" s="2">
        <v>2648</v>
      </c>
      <c r="B1717" s="1">
        <v>581</v>
      </c>
      <c r="C1717" s="10">
        <v>44764</v>
      </c>
      <c r="D1717" s="10">
        <v>44774</v>
      </c>
      <c r="E1717" s="1">
        <v>10</v>
      </c>
      <c r="F1717" s="1" t="s">
        <v>1034</v>
      </c>
      <c r="G1717" s="1" t="s">
        <v>1035</v>
      </c>
      <c r="H1717" s="1">
        <v>20</v>
      </c>
      <c r="I1717" s="1" t="s">
        <v>1044</v>
      </c>
      <c r="J1717" s="1">
        <f t="shared" si="52"/>
        <v>0</v>
      </c>
      <c r="K1717" s="12" t="str">
        <f t="shared" si="53"/>
        <v/>
      </c>
    </row>
    <row r="1718" spans="1:11" x14ac:dyDescent="0.3">
      <c r="A1718" s="2">
        <v>1793</v>
      </c>
      <c r="B1718" s="1">
        <v>581</v>
      </c>
      <c r="C1718" s="10">
        <v>45609</v>
      </c>
      <c r="D1718" s="10">
        <v>45611</v>
      </c>
      <c r="E1718" s="1">
        <v>2</v>
      </c>
      <c r="F1718" s="1" t="s">
        <v>1029</v>
      </c>
      <c r="G1718" s="1" t="s">
        <v>1037</v>
      </c>
      <c r="H1718" s="1">
        <v>158</v>
      </c>
      <c r="I1718" s="1" t="s">
        <v>1042</v>
      </c>
      <c r="J1718" s="1">
        <f t="shared" si="52"/>
        <v>0</v>
      </c>
      <c r="K1718" s="12" t="str">
        <f t="shared" si="53"/>
        <v/>
      </c>
    </row>
    <row r="1719" spans="1:11" x14ac:dyDescent="0.3">
      <c r="A1719" s="2">
        <v>2345</v>
      </c>
      <c r="B1719" s="1">
        <v>582</v>
      </c>
      <c r="C1719" s="10">
        <v>44924</v>
      </c>
      <c r="D1719" s="10">
        <v>44929</v>
      </c>
      <c r="E1719" s="1">
        <v>5</v>
      </c>
      <c r="F1719" s="1" t="s">
        <v>1031</v>
      </c>
      <c r="G1719" s="1" t="s">
        <v>1036</v>
      </c>
      <c r="H1719" s="1">
        <v>17</v>
      </c>
      <c r="I1719" s="1" t="s">
        <v>1041</v>
      </c>
      <c r="J1719" s="1">
        <f t="shared" si="52"/>
        <v>0</v>
      </c>
      <c r="K1719" s="12" t="str">
        <f t="shared" si="53"/>
        <v/>
      </c>
    </row>
    <row r="1720" spans="1:11" x14ac:dyDescent="0.3">
      <c r="A1720" s="2">
        <v>1909</v>
      </c>
      <c r="B1720" s="1">
        <v>582</v>
      </c>
      <c r="C1720" s="10">
        <v>45065</v>
      </c>
      <c r="D1720" s="10">
        <v>45067</v>
      </c>
      <c r="E1720" s="1">
        <v>2</v>
      </c>
      <c r="F1720" s="1" t="s">
        <v>1026</v>
      </c>
      <c r="G1720" s="1" t="s">
        <v>1039</v>
      </c>
      <c r="H1720" s="1">
        <v>100</v>
      </c>
      <c r="I1720" s="1" t="s">
        <v>1043</v>
      </c>
      <c r="J1720" s="1">
        <f t="shared" si="52"/>
        <v>0</v>
      </c>
      <c r="K1720" s="12" t="str">
        <f t="shared" si="53"/>
        <v/>
      </c>
    </row>
    <row r="1721" spans="1:11" x14ac:dyDescent="0.3">
      <c r="A1721" s="2">
        <v>1503</v>
      </c>
      <c r="B1721" s="1">
        <v>582</v>
      </c>
      <c r="C1721" s="10">
        <v>45317</v>
      </c>
      <c r="D1721" s="10">
        <v>45324</v>
      </c>
      <c r="E1721" s="1">
        <v>7</v>
      </c>
      <c r="F1721" s="1" t="s">
        <v>1022</v>
      </c>
      <c r="G1721" s="1" t="s">
        <v>1035</v>
      </c>
      <c r="H1721" s="1">
        <v>67</v>
      </c>
      <c r="I1721" s="1" t="s">
        <v>1043</v>
      </c>
      <c r="J1721" s="1">
        <f t="shared" si="52"/>
        <v>0</v>
      </c>
      <c r="K1721" s="12" t="str">
        <f t="shared" si="53"/>
        <v/>
      </c>
    </row>
    <row r="1722" spans="1:11" x14ac:dyDescent="0.3">
      <c r="A1722" s="2">
        <v>1471</v>
      </c>
      <c r="B1722" s="1">
        <v>583</v>
      </c>
      <c r="C1722" s="10">
        <v>44603</v>
      </c>
      <c r="D1722" s="10">
        <v>44611</v>
      </c>
      <c r="E1722" s="1">
        <v>8</v>
      </c>
      <c r="F1722" s="1" t="s">
        <v>1034</v>
      </c>
      <c r="G1722" s="1" t="s">
        <v>1035</v>
      </c>
      <c r="H1722" s="1">
        <v>15</v>
      </c>
      <c r="I1722" s="1" t="s">
        <v>1041</v>
      </c>
      <c r="J1722" s="1">
        <f t="shared" si="52"/>
        <v>0</v>
      </c>
      <c r="K1722" s="12" t="str">
        <f t="shared" si="53"/>
        <v/>
      </c>
    </row>
    <row r="1723" spans="1:11" x14ac:dyDescent="0.3">
      <c r="A1723" s="2">
        <v>1318</v>
      </c>
      <c r="B1723" s="1">
        <v>583</v>
      </c>
      <c r="C1723" s="10">
        <v>44728</v>
      </c>
      <c r="D1723" s="10">
        <v>44731</v>
      </c>
      <c r="E1723" s="1">
        <v>3</v>
      </c>
      <c r="F1723" s="1" t="s">
        <v>1025</v>
      </c>
      <c r="G1723" s="1" t="s">
        <v>1038</v>
      </c>
      <c r="H1723" s="1">
        <v>90</v>
      </c>
      <c r="I1723" s="1" t="s">
        <v>1041</v>
      </c>
      <c r="J1723" s="1">
        <f t="shared" si="52"/>
        <v>0</v>
      </c>
      <c r="K1723" s="12" t="str">
        <f t="shared" si="53"/>
        <v/>
      </c>
    </row>
    <row r="1724" spans="1:11" x14ac:dyDescent="0.3">
      <c r="A1724" s="2">
        <v>1376</v>
      </c>
      <c r="B1724" s="1">
        <v>583</v>
      </c>
      <c r="C1724" s="10">
        <v>45479</v>
      </c>
      <c r="D1724" s="10">
        <v>45498</v>
      </c>
      <c r="E1724" s="1">
        <v>19</v>
      </c>
      <c r="F1724" s="1" t="s">
        <v>1028</v>
      </c>
      <c r="G1724" s="1" t="s">
        <v>1040</v>
      </c>
      <c r="H1724" s="1">
        <v>20</v>
      </c>
      <c r="I1724" s="1" t="s">
        <v>1044</v>
      </c>
      <c r="J1724" s="1">
        <f t="shared" si="52"/>
        <v>0</v>
      </c>
      <c r="K1724" s="12" t="str">
        <f t="shared" si="53"/>
        <v/>
      </c>
    </row>
    <row r="1725" spans="1:11" x14ac:dyDescent="0.3">
      <c r="A1725" s="2">
        <v>312</v>
      </c>
      <c r="B1725" s="1">
        <v>584</v>
      </c>
      <c r="C1725" s="10">
        <v>44838</v>
      </c>
      <c r="D1725" s="10">
        <v>44840</v>
      </c>
      <c r="E1725" s="1">
        <v>2</v>
      </c>
      <c r="F1725" s="1" t="s">
        <v>1032</v>
      </c>
      <c r="G1725" s="1" t="s">
        <v>1039</v>
      </c>
      <c r="H1725" s="1">
        <v>14</v>
      </c>
      <c r="I1725" s="1" t="s">
        <v>1042</v>
      </c>
      <c r="J1725" s="1">
        <f t="shared" si="52"/>
        <v>0</v>
      </c>
      <c r="K1725" s="12" t="str">
        <f t="shared" si="53"/>
        <v/>
      </c>
    </row>
    <row r="1726" spans="1:11" x14ac:dyDescent="0.3">
      <c r="A1726" s="2">
        <v>1310</v>
      </c>
      <c r="B1726" s="1">
        <v>584</v>
      </c>
      <c r="C1726" s="10">
        <v>45141</v>
      </c>
      <c r="D1726" s="10">
        <v>45146</v>
      </c>
      <c r="E1726" s="1">
        <v>5</v>
      </c>
      <c r="F1726" s="1" t="s">
        <v>1023</v>
      </c>
      <c r="G1726" s="1" t="s">
        <v>1036</v>
      </c>
      <c r="H1726" s="1">
        <v>88</v>
      </c>
      <c r="I1726" s="1" t="s">
        <v>1041</v>
      </c>
      <c r="J1726" s="1">
        <f t="shared" si="52"/>
        <v>0</v>
      </c>
      <c r="K1726" s="12" t="str">
        <f t="shared" si="53"/>
        <v/>
      </c>
    </row>
    <row r="1727" spans="1:11" x14ac:dyDescent="0.3">
      <c r="A1727" s="2">
        <v>983</v>
      </c>
      <c r="B1727" s="1">
        <v>584</v>
      </c>
      <c r="C1727" s="10">
        <v>45535</v>
      </c>
      <c r="D1727" s="10">
        <v>45537</v>
      </c>
      <c r="E1727" s="1">
        <v>2</v>
      </c>
      <c r="F1727" s="1" t="s">
        <v>1026</v>
      </c>
      <c r="G1727" s="1" t="s">
        <v>1039</v>
      </c>
      <c r="H1727" s="1">
        <v>172</v>
      </c>
      <c r="I1727" s="1" t="s">
        <v>1042</v>
      </c>
      <c r="J1727" s="1">
        <f t="shared" si="52"/>
        <v>0</v>
      </c>
      <c r="K1727" s="12" t="str">
        <f t="shared" si="53"/>
        <v/>
      </c>
    </row>
    <row r="1728" spans="1:11" x14ac:dyDescent="0.3">
      <c r="A1728" s="2">
        <v>251</v>
      </c>
      <c r="B1728" s="1">
        <v>585</v>
      </c>
      <c r="C1728" s="10">
        <v>44872</v>
      </c>
      <c r="D1728" s="10">
        <v>44882</v>
      </c>
      <c r="E1728" s="1">
        <v>10</v>
      </c>
      <c r="F1728" s="1" t="s">
        <v>1023</v>
      </c>
      <c r="G1728" s="1" t="s">
        <v>1036</v>
      </c>
      <c r="H1728" s="1">
        <v>50</v>
      </c>
      <c r="I1728" s="1" t="s">
        <v>1044</v>
      </c>
      <c r="J1728" s="1">
        <f t="shared" si="52"/>
        <v>0</v>
      </c>
      <c r="K1728" s="12" t="str">
        <f t="shared" si="53"/>
        <v/>
      </c>
    </row>
    <row r="1729" spans="1:11" x14ac:dyDescent="0.3">
      <c r="A1729" s="2">
        <v>2124</v>
      </c>
      <c r="B1729" s="1">
        <v>586</v>
      </c>
      <c r="C1729" s="10">
        <v>45435</v>
      </c>
      <c r="D1729" s="10">
        <v>45436</v>
      </c>
      <c r="E1729" s="1">
        <v>1</v>
      </c>
      <c r="F1729" s="1" t="s">
        <v>1032</v>
      </c>
      <c r="G1729" s="1" t="s">
        <v>1039</v>
      </c>
      <c r="H1729" s="1">
        <v>27</v>
      </c>
      <c r="I1729" s="1" t="s">
        <v>1041</v>
      </c>
      <c r="J1729" s="1">
        <f t="shared" si="52"/>
        <v>1</v>
      </c>
      <c r="K1729" s="12">
        <f t="shared" si="53"/>
        <v>45447</v>
      </c>
    </row>
    <row r="1730" spans="1:11" x14ac:dyDescent="0.3">
      <c r="A1730" s="2">
        <v>1398</v>
      </c>
      <c r="B1730" s="1">
        <v>586</v>
      </c>
      <c r="C1730" s="10">
        <v>45447</v>
      </c>
      <c r="D1730" s="10">
        <v>45457</v>
      </c>
      <c r="E1730" s="1">
        <v>10</v>
      </c>
      <c r="F1730" s="1" t="s">
        <v>1031</v>
      </c>
      <c r="G1730" s="1" t="s">
        <v>1036</v>
      </c>
      <c r="H1730" s="1">
        <v>138</v>
      </c>
      <c r="I1730" s="1" t="s">
        <v>1041</v>
      </c>
      <c r="J1730" s="1">
        <f t="shared" ref="J1730:J1793" si="54">IF(AND(B1731=B1730,C1731-D1730&lt;=30),1,0)</f>
        <v>0</v>
      </c>
      <c r="K1730" s="12" t="str">
        <f t="shared" ref="K1730:K1793" si="55">IF(J1730=0,"",C1731)</f>
        <v/>
      </c>
    </row>
    <row r="1731" spans="1:11" x14ac:dyDescent="0.3">
      <c r="A1731" s="2">
        <v>248</v>
      </c>
      <c r="B1731" s="1">
        <v>587</v>
      </c>
      <c r="C1731" s="10">
        <v>45157</v>
      </c>
      <c r="D1731" s="10">
        <v>45162</v>
      </c>
      <c r="E1731" s="1">
        <v>5</v>
      </c>
      <c r="F1731" s="1" t="s">
        <v>1033</v>
      </c>
      <c r="G1731" s="1" t="s">
        <v>1038</v>
      </c>
      <c r="H1731" s="1">
        <v>107</v>
      </c>
      <c r="I1731" s="1" t="s">
        <v>1044</v>
      </c>
      <c r="J1731" s="1">
        <f t="shared" si="54"/>
        <v>0</v>
      </c>
      <c r="K1731" s="12" t="str">
        <f t="shared" si="55"/>
        <v/>
      </c>
    </row>
    <row r="1732" spans="1:11" x14ac:dyDescent="0.3">
      <c r="A1732" s="2">
        <v>1201</v>
      </c>
      <c r="B1732" s="1">
        <v>587</v>
      </c>
      <c r="C1732" s="10">
        <v>45608</v>
      </c>
      <c r="D1732" s="10">
        <v>45611</v>
      </c>
      <c r="E1732" s="1">
        <v>3</v>
      </c>
      <c r="F1732" s="1" t="s">
        <v>1026</v>
      </c>
      <c r="G1732" s="1" t="s">
        <v>1039</v>
      </c>
      <c r="H1732" s="1">
        <v>3</v>
      </c>
      <c r="I1732" s="1" t="s">
        <v>1044</v>
      </c>
      <c r="J1732" s="1">
        <f t="shared" si="54"/>
        <v>0</v>
      </c>
      <c r="K1732" s="12" t="str">
        <f t="shared" si="55"/>
        <v/>
      </c>
    </row>
    <row r="1733" spans="1:11" x14ac:dyDescent="0.3">
      <c r="A1733" s="2">
        <v>2865</v>
      </c>
      <c r="B1733" s="1">
        <v>588</v>
      </c>
      <c r="C1733" s="10">
        <v>44629</v>
      </c>
      <c r="D1733" s="10">
        <v>44640</v>
      </c>
      <c r="E1733" s="1">
        <v>11</v>
      </c>
      <c r="F1733" s="1" t="s">
        <v>1023</v>
      </c>
      <c r="G1733" s="1" t="s">
        <v>1036</v>
      </c>
      <c r="H1733" s="1">
        <v>87</v>
      </c>
      <c r="I1733" s="1" t="s">
        <v>1044</v>
      </c>
      <c r="J1733" s="1">
        <f t="shared" si="54"/>
        <v>0</v>
      </c>
      <c r="K1733" s="12" t="str">
        <f t="shared" si="55"/>
        <v/>
      </c>
    </row>
    <row r="1734" spans="1:11" x14ac:dyDescent="0.3">
      <c r="A1734" s="2">
        <v>1040</v>
      </c>
      <c r="B1734" s="1">
        <v>588</v>
      </c>
      <c r="C1734" s="10">
        <v>45525</v>
      </c>
      <c r="D1734" s="10">
        <v>45528</v>
      </c>
      <c r="E1734" s="1">
        <v>3</v>
      </c>
      <c r="F1734" s="1" t="s">
        <v>1034</v>
      </c>
      <c r="G1734" s="1" t="s">
        <v>1035</v>
      </c>
      <c r="H1734" s="1">
        <v>49</v>
      </c>
      <c r="I1734" s="1" t="s">
        <v>1044</v>
      </c>
      <c r="J1734" s="1">
        <f t="shared" si="54"/>
        <v>0</v>
      </c>
      <c r="K1734" s="12" t="str">
        <f t="shared" si="55"/>
        <v/>
      </c>
    </row>
    <row r="1735" spans="1:11" x14ac:dyDescent="0.3">
      <c r="A1735" s="2">
        <v>2232</v>
      </c>
      <c r="B1735" s="1">
        <v>589</v>
      </c>
      <c r="C1735" s="10">
        <v>44683</v>
      </c>
      <c r="D1735" s="10">
        <v>44700</v>
      </c>
      <c r="E1735" s="1">
        <v>17</v>
      </c>
      <c r="F1735" s="1" t="s">
        <v>1027</v>
      </c>
      <c r="G1735" s="1" t="s">
        <v>1040</v>
      </c>
      <c r="H1735" s="1">
        <v>154</v>
      </c>
      <c r="I1735" s="1" t="s">
        <v>1042</v>
      </c>
      <c r="J1735" s="1">
        <f t="shared" si="54"/>
        <v>1</v>
      </c>
      <c r="K1735" s="12">
        <f t="shared" si="55"/>
        <v>44692</v>
      </c>
    </row>
    <row r="1736" spans="1:11" x14ac:dyDescent="0.3">
      <c r="A1736" s="2">
        <v>1857</v>
      </c>
      <c r="B1736" s="1">
        <v>589</v>
      </c>
      <c r="C1736" s="10">
        <v>44692</v>
      </c>
      <c r="D1736" s="10">
        <v>44693</v>
      </c>
      <c r="E1736" s="1">
        <v>1</v>
      </c>
      <c r="F1736" s="1" t="s">
        <v>1032</v>
      </c>
      <c r="G1736" s="1" t="s">
        <v>1039</v>
      </c>
      <c r="H1736" s="1">
        <v>171</v>
      </c>
      <c r="I1736" s="1" t="s">
        <v>1043</v>
      </c>
      <c r="J1736" s="1">
        <f t="shared" si="54"/>
        <v>0</v>
      </c>
      <c r="K1736" s="12" t="str">
        <f t="shared" si="55"/>
        <v/>
      </c>
    </row>
    <row r="1737" spans="1:11" x14ac:dyDescent="0.3">
      <c r="A1737" s="2">
        <v>1263</v>
      </c>
      <c r="B1737" s="1">
        <v>589</v>
      </c>
      <c r="C1737" s="10">
        <v>44789</v>
      </c>
      <c r="D1737" s="10">
        <v>44800</v>
      </c>
      <c r="E1737" s="1">
        <v>11</v>
      </c>
      <c r="F1737" s="1" t="s">
        <v>1031</v>
      </c>
      <c r="G1737" s="1" t="s">
        <v>1036</v>
      </c>
      <c r="H1737" s="1">
        <v>151</v>
      </c>
      <c r="I1737" s="1" t="s">
        <v>1041</v>
      </c>
      <c r="J1737" s="1">
        <f t="shared" si="54"/>
        <v>0</v>
      </c>
      <c r="K1737" s="12" t="str">
        <f t="shared" si="55"/>
        <v/>
      </c>
    </row>
    <row r="1738" spans="1:11" x14ac:dyDescent="0.3">
      <c r="A1738" s="2">
        <v>1453</v>
      </c>
      <c r="B1738" s="1">
        <v>589</v>
      </c>
      <c r="C1738" s="10">
        <v>44875</v>
      </c>
      <c r="D1738" s="10">
        <v>44878</v>
      </c>
      <c r="E1738" s="1">
        <v>3</v>
      </c>
      <c r="F1738" s="1" t="s">
        <v>1032</v>
      </c>
      <c r="G1738" s="1" t="s">
        <v>1039</v>
      </c>
      <c r="H1738" s="1">
        <v>1</v>
      </c>
      <c r="I1738" s="1" t="s">
        <v>1042</v>
      </c>
      <c r="J1738" s="1">
        <f t="shared" si="54"/>
        <v>0</v>
      </c>
      <c r="K1738" s="12" t="str">
        <f t="shared" si="55"/>
        <v/>
      </c>
    </row>
    <row r="1739" spans="1:11" x14ac:dyDescent="0.3">
      <c r="A1739" s="2">
        <v>343</v>
      </c>
      <c r="B1739" s="1">
        <v>589</v>
      </c>
      <c r="C1739" s="10">
        <v>44922</v>
      </c>
      <c r="D1739" s="10">
        <v>44925</v>
      </c>
      <c r="E1739" s="1">
        <v>3</v>
      </c>
      <c r="F1739" s="1" t="s">
        <v>1026</v>
      </c>
      <c r="G1739" s="1" t="s">
        <v>1039</v>
      </c>
      <c r="H1739" s="1">
        <v>198</v>
      </c>
      <c r="I1739" s="1" t="s">
        <v>1044</v>
      </c>
      <c r="J1739" s="1">
        <f t="shared" si="54"/>
        <v>0</v>
      </c>
      <c r="K1739" s="12" t="str">
        <f t="shared" si="55"/>
        <v/>
      </c>
    </row>
    <row r="1740" spans="1:11" x14ac:dyDescent="0.3">
      <c r="A1740" s="2">
        <v>103</v>
      </c>
      <c r="B1740" s="1">
        <v>589</v>
      </c>
      <c r="C1740" s="10">
        <v>45341</v>
      </c>
      <c r="D1740" s="10">
        <v>45343</v>
      </c>
      <c r="E1740" s="1">
        <v>2</v>
      </c>
      <c r="F1740" s="1" t="s">
        <v>1032</v>
      </c>
      <c r="G1740" s="1" t="s">
        <v>1039</v>
      </c>
      <c r="H1740" s="1">
        <v>70</v>
      </c>
      <c r="I1740" s="1" t="s">
        <v>1044</v>
      </c>
      <c r="J1740" s="1">
        <f t="shared" si="54"/>
        <v>0</v>
      </c>
      <c r="K1740" s="12" t="str">
        <f t="shared" si="55"/>
        <v/>
      </c>
    </row>
    <row r="1741" spans="1:11" x14ac:dyDescent="0.3">
      <c r="A1741" s="2">
        <v>747</v>
      </c>
      <c r="B1741" s="1">
        <v>589</v>
      </c>
      <c r="C1741" s="10">
        <v>45409</v>
      </c>
      <c r="D1741" s="10">
        <v>45416</v>
      </c>
      <c r="E1741" s="1">
        <v>7</v>
      </c>
      <c r="F1741" s="1" t="s">
        <v>1034</v>
      </c>
      <c r="G1741" s="1" t="s">
        <v>1035</v>
      </c>
      <c r="H1741" s="1">
        <v>69</v>
      </c>
      <c r="I1741" s="1" t="s">
        <v>1042</v>
      </c>
      <c r="J1741" s="1">
        <f t="shared" si="54"/>
        <v>0</v>
      </c>
      <c r="K1741" s="12" t="str">
        <f t="shared" si="55"/>
        <v/>
      </c>
    </row>
    <row r="1742" spans="1:11" x14ac:dyDescent="0.3">
      <c r="A1742" s="2">
        <v>1474</v>
      </c>
      <c r="B1742" s="1">
        <v>589</v>
      </c>
      <c r="C1742" s="10">
        <v>45580</v>
      </c>
      <c r="D1742" s="10">
        <v>45587</v>
      </c>
      <c r="E1742" s="1">
        <v>7</v>
      </c>
      <c r="F1742" s="1" t="s">
        <v>1025</v>
      </c>
      <c r="G1742" s="1" t="s">
        <v>1038</v>
      </c>
      <c r="H1742" s="1">
        <v>186</v>
      </c>
      <c r="I1742" s="1" t="s">
        <v>1042</v>
      </c>
      <c r="J1742" s="1">
        <f t="shared" si="54"/>
        <v>0</v>
      </c>
      <c r="K1742" s="12" t="str">
        <f t="shared" si="55"/>
        <v/>
      </c>
    </row>
    <row r="1743" spans="1:11" x14ac:dyDescent="0.3">
      <c r="A1743" s="2">
        <v>1456</v>
      </c>
      <c r="B1743" s="1">
        <v>590</v>
      </c>
      <c r="C1743" s="10">
        <v>44678</v>
      </c>
      <c r="D1743" s="10">
        <v>44685</v>
      </c>
      <c r="E1743" s="1">
        <v>7</v>
      </c>
      <c r="F1743" s="1" t="s">
        <v>1027</v>
      </c>
      <c r="G1743" s="1" t="s">
        <v>1040</v>
      </c>
      <c r="H1743" s="1">
        <v>115</v>
      </c>
      <c r="I1743" s="1" t="s">
        <v>1043</v>
      </c>
      <c r="J1743" s="1">
        <f t="shared" si="54"/>
        <v>0</v>
      </c>
      <c r="K1743" s="12" t="str">
        <f t="shared" si="55"/>
        <v/>
      </c>
    </row>
    <row r="1744" spans="1:11" x14ac:dyDescent="0.3">
      <c r="A1744" s="2">
        <v>551</v>
      </c>
      <c r="B1744" s="1">
        <v>590</v>
      </c>
      <c r="C1744" s="10">
        <v>44777</v>
      </c>
      <c r="D1744" s="10">
        <v>44779</v>
      </c>
      <c r="E1744" s="1">
        <v>2</v>
      </c>
      <c r="F1744" s="1" t="s">
        <v>1026</v>
      </c>
      <c r="G1744" s="1" t="s">
        <v>1039</v>
      </c>
      <c r="H1744" s="1">
        <v>104</v>
      </c>
      <c r="I1744" s="1" t="s">
        <v>1042</v>
      </c>
      <c r="J1744" s="1">
        <f t="shared" si="54"/>
        <v>0</v>
      </c>
      <c r="K1744" s="12" t="str">
        <f t="shared" si="55"/>
        <v/>
      </c>
    </row>
    <row r="1745" spans="1:11" x14ac:dyDescent="0.3">
      <c r="A1745" s="2">
        <v>778</v>
      </c>
      <c r="B1745" s="1">
        <v>590</v>
      </c>
      <c r="C1745" s="10">
        <v>45079</v>
      </c>
      <c r="D1745" s="10">
        <v>45086</v>
      </c>
      <c r="E1745" s="1">
        <v>7</v>
      </c>
      <c r="F1745" s="1" t="s">
        <v>1025</v>
      </c>
      <c r="G1745" s="1" t="s">
        <v>1038</v>
      </c>
      <c r="H1745" s="1">
        <v>11</v>
      </c>
      <c r="I1745" s="1" t="s">
        <v>1044</v>
      </c>
      <c r="J1745" s="1">
        <f t="shared" si="54"/>
        <v>0</v>
      </c>
      <c r="K1745" s="12" t="str">
        <f t="shared" si="55"/>
        <v/>
      </c>
    </row>
    <row r="1746" spans="1:11" x14ac:dyDescent="0.3">
      <c r="A1746" s="2">
        <v>2012</v>
      </c>
      <c r="B1746" s="1">
        <v>590</v>
      </c>
      <c r="C1746" s="10">
        <v>45474</v>
      </c>
      <c r="D1746" s="10">
        <v>45486</v>
      </c>
      <c r="E1746" s="1">
        <v>12</v>
      </c>
      <c r="F1746" s="1" t="s">
        <v>1031</v>
      </c>
      <c r="G1746" s="1" t="s">
        <v>1036</v>
      </c>
      <c r="H1746" s="1">
        <v>192</v>
      </c>
      <c r="I1746" s="1" t="s">
        <v>1044</v>
      </c>
      <c r="J1746" s="1">
        <f t="shared" si="54"/>
        <v>0</v>
      </c>
      <c r="K1746" s="12" t="str">
        <f t="shared" si="55"/>
        <v/>
      </c>
    </row>
    <row r="1747" spans="1:11" x14ac:dyDescent="0.3">
      <c r="A1747" s="2">
        <v>1539</v>
      </c>
      <c r="B1747" s="1">
        <v>591</v>
      </c>
      <c r="C1747" s="10">
        <v>44871</v>
      </c>
      <c r="D1747" s="10">
        <v>44876</v>
      </c>
      <c r="E1747" s="1">
        <v>5</v>
      </c>
      <c r="F1747" s="1" t="s">
        <v>1034</v>
      </c>
      <c r="G1747" s="1" t="s">
        <v>1035</v>
      </c>
      <c r="H1747" s="1">
        <v>82</v>
      </c>
      <c r="I1747" s="1" t="s">
        <v>1042</v>
      </c>
      <c r="J1747" s="1">
        <f t="shared" si="54"/>
        <v>0</v>
      </c>
      <c r="K1747" s="12" t="str">
        <f t="shared" si="55"/>
        <v/>
      </c>
    </row>
    <row r="1748" spans="1:11" x14ac:dyDescent="0.3">
      <c r="A1748" s="2">
        <v>828</v>
      </c>
      <c r="B1748" s="1">
        <v>591</v>
      </c>
      <c r="C1748" s="10">
        <v>45093</v>
      </c>
      <c r="D1748" s="10">
        <v>45094</v>
      </c>
      <c r="E1748" s="1">
        <v>1</v>
      </c>
      <c r="F1748" s="1" t="s">
        <v>1026</v>
      </c>
      <c r="G1748" s="1" t="s">
        <v>1039</v>
      </c>
      <c r="H1748" s="1">
        <v>121</v>
      </c>
      <c r="I1748" s="1" t="s">
        <v>1041</v>
      </c>
      <c r="J1748" s="1">
        <f t="shared" si="54"/>
        <v>0</v>
      </c>
      <c r="K1748" s="12" t="str">
        <f t="shared" si="55"/>
        <v/>
      </c>
    </row>
    <row r="1749" spans="1:11" x14ac:dyDescent="0.3">
      <c r="A1749" s="2">
        <v>2903</v>
      </c>
      <c r="B1749" s="1">
        <v>593</v>
      </c>
      <c r="C1749" s="10">
        <v>45048</v>
      </c>
      <c r="D1749" s="10">
        <v>45049</v>
      </c>
      <c r="E1749" s="1">
        <v>1</v>
      </c>
      <c r="F1749" s="1" t="s">
        <v>1026</v>
      </c>
      <c r="G1749" s="1" t="s">
        <v>1039</v>
      </c>
      <c r="H1749" s="1">
        <v>198</v>
      </c>
      <c r="I1749" s="1" t="s">
        <v>1042</v>
      </c>
      <c r="J1749" s="1">
        <f t="shared" si="54"/>
        <v>0</v>
      </c>
      <c r="K1749" s="12" t="str">
        <f t="shared" si="55"/>
        <v/>
      </c>
    </row>
    <row r="1750" spans="1:11" x14ac:dyDescent="0.3">
      <c r="A1750" s="2">
        <v>1916</v>
      </c>
      <c r="B1750" s="1">
        <v>593</v>
      </c>
      <c r="C1750" s="10">
        <v>45628</v>
      </c>
      <c r="D1750" s="10">
        <v>45637</v>
      </c>
      <c r="E1750" s="1">
        <v>9</v>
      </c>
      <c r="F1750" s="1" t="s">
        <v>1028</v>
      </c>
      <c r="G1750" s="1" t="s">
        <v>1040</v>
      </c>
      <c r="H1750" s="1">
        <v>67</v>
      </c>
      <c r="I1750" s="1" t="s">
        <v>1044</v>
      </c>
      <c r="J1750" s="1">
        <f t="shared" si="54"/>
        <v>0</v>
      </c>
      <c r="K1750" s="12" t="str">
        <f t="shared" si="55"/>
        <v/>
      </c>
    </row>
    <row r="1751" spans="1:11" x14ac:dyDescent="0.3">
      <c r="A1751" s="2">
        <v>667</v>
      </c>
      <c r="B1751" s="1">
        <v>594</v>
      </c>
      <c r="C1751" s="10">
        <v>44621</v>
      </c>
      <c r="D1751" s="10">
        <v>44623</v>
      </c>
      <c r="E1751" s="1">
        <v>2</v>
      </c>
      <c r="F1751" s="1" t="s">
        <v>1024</v>
      </c>
      <c r="G1751" s="1" t="s">
        <v>1037</v>
      </c>
      <c r="H1751" s="1">
        <v>9</v>
      </c>
      <c r="I1751" s="1" t="s">
        <v>1044</v>
      </c>
      <c r="J1751" s="1">
        <f t="shared" si="54"/>
        <v>0</v>
      </c>
      <c r="K1751" s="12" t="str">
        <f t="shared" si="55"/>
        <v/>
      </c>
    </row>
    <row r="1752" spans="1:11" x14ac:dyDescent="0.3">
      <c r="A1752" s="2">
        <v>2886</v>
      </c>
      <c r="B1752" s="1">
        <v>594</v>
      </c>
      <c r="C1752" s="10">
        <v>44793</v>
      </c>
      <c r="D1752" s="10">
        <v>44802</v>
      </c>
      <c r="E1752" s="1">
        <v>9</v>
      </c>
      <c r="F1752" s="1" t="s">
        <v>1028</v>
      </c>
      <c r="G1752" s="1" t="s">
        <v>1040</v>
      </c>
      <c r="H1752" s="1">
        <v>64</v>
      </c>
      <c r="I1752" s="1" t="s">
        <v>1044</v>
      </c>
      <c r="J1752" s="1">
        <f t="shared" si="54"/>
        <v>0</v>
      </c>
      <c r="K1752" s="12" t="str">
        <f t="shared" si="55"/>
        <v/>
      </c>
    </row>
    <row r="1753" spans="1:11" x14ac:dyDescent="0.3">
      <c r="A1753" s="2">
        <v>1209</v>
      </c>
      <c r="B1753" s="1">
        <v>594</v>
      </c>
      <c r="C1753" s="10">
        <v>44894</v>
      </c>
      <c r="D1753" s="10">
        <v>44896</v>
      </c>
      <c r="E1753" s="1">
        <v>2</v>
      </c>
      <c r="F1753" s="1" t="s">
        <v>1024</v>
      </c>
      <c r="G1753" s="1" t="s">
        <v>1037</v>
      </c>
      <c r="H1753" s="1">
        <v>66</v>
      </c>
      <c r="I1753" s="1" t="s">
        <v>1043</v>
      </c>
      <c r="J1753" s="1">
        <f t="shared" si="54"/>
        <v>0</v>
      </c>
      <c r="K1753" s="12" t="str">
        <f t="shared" si="55"/>
        <v/>
      </c>
    </row>
    <row r="1754" spans="1:11" x14ac:dyDescent="0.3">
      <c r="A1754" s="2">
        <v>352</v>
      </c>
      <c r="B1754" s="1">
        <v>594</v>
      </c>
      <c r="C1754" s="10">
        <v>45135</v>
      </c>
      <c r="D1754" s="10">
        <v>45137</v>
      </c>
      <c r="E1754" s="1">
        <v>2</v>
      </c>
      <c r="F1754" s="1" t="s">
        <v>1026</v>
      </c>
      <c r="G1754" s="1" t="s">
        <v>1039</v>
      </c>
      <c r="H1754" s="1">
        <v>17</v>
      </c>
      <c r="I1754" s="1" t="s">
        <v>1042</v>
      </c>
      <c r="J1754" s="1">
        <f t="shared" si="54"/>
        <v>0</v>
      </c>
      <c r="K1754" s="12" t="str">
        <f t="shared" si="55"/>
        <v/>
      </c>
    </row>
    <row r="1755" spans="1:11" x14ac:dyDescent="0.3">
      <c r="A1755" s="2">
        <v>2861</v>
      </c>
      <c r="B1755" s="1">
        <v>594</v>
      </c>
      <c r="C1755" s="10">
        <v>45600</v>
      </c>
      <c r="D1755" s="10">
        <v>45604</v>
      </c>
      <c r="E1755" s="1">
        <v>4</v>
      </c>
      <c r="F1755" s="1" t="s">
        <v>1024</v>
      </c>
      <c r="G1755" s="1" t="s">
        <v>1037</v>
      </c>
      <c r="H1755" s="1">
        <v>117</v>
      </c>
      <c r="I1755" s="1" t="s">
        <v>1042</v>
      </c>
      <c r="J1755" s="1">
        <f t="shared" si="54"/>
        <v>0</v>
      </c>
      <c r="K1755" s="12" t="str">
        <f t="shared" si="55"/>
        <v/>
      </c>
    </row>
    <row r="1756" spans="1:11" x14ac:dyDescent="0.3">
      <c r="A1756" s="2">
        <v>2668</v>
      </c>
      <c r="B1756" s="1">
        <v>595</v>
      </c>
      <c r="C1756" s="10">
        <v>44697</v>
      </c>
      <c r="D1756" s="10">
        <v>44699</v>
      </c>
      <c r="E1756" s="1">
        <v>2</v>
      </c>
      <c r="F1756" s="1" t="s">
        <v>1032</v>
      </c>
      <c r="G1756" s="1" t="s">
        <v>1039</v>
      </c>
      <c r="H1756" s="1">
        <v>117</v>
      </c>
      <c r="I1756" s="1" t="s">
        <v>1041</v>
      </c>
      <c r="J1756" s="1">
        <f t="shared" si="54"/>
        <v>0</v>
      </c>
      <c r="K1756" s="12" t="str">
        <f t="shared" si="55"/>
        <v/>
      </c>
    </row>
    <row r="1757" spans="1:11" x14ac:dyDescent="0.3">
      <c r="A1757" s="2">
        <v>1454</v>
      </c>
      <c r="B1757" s="1">
        <v>595</v>
      </c>
      <c r="C1757" s="10">
        <v>45284</v>
      </c>
      <c r="D1757" s="10">
        <v>45290</v>
      </c>
      <c r="E1757" s="1">
        <v>6</v>
      </c>
      <c r="F1757" s="1" t="s">
        <v>1023</v>
      </c>
      <c r="G1757" s="1" t="s">
        <v>1036</v>
      </c>
      <c r="H1757" s="1">
        <v>141</v>
      </c>
      <c r="I1757" s="1" t="s">
        <v>1042</v>
      </c>
      <c r="J1757" s="1">
        <f t="shared" si="54"/>
        <v>0</v>
      </c>
      <c r="K1757" s="12" t="str">
        <f t="shared" si="55"/>
        <v/>
      </c>
    </row>
    <row r="1758" spans="1:11" x14ac:dyDescent="0.3">
      <c r="A1758" s="2">
        <v>2835</v>
      </c>
      <c r="B1758" s="1">
        <v>595</v>
      </c>
      <c r="C1758" s="10">
        <v>45478</v>
      </c>
      <c r="D1758" s="10">
        <v>45489</v>
      </c>
      <c r="E1758" s="1">
        <v>11</v>
      </c>
      <c r="F1758" s="1" t="s">
        <v>1027</v>
      </c>
      <c r="G1758" s="1" t="s">
        <v>1040</v>
      </c>
      <c r="H1758" s="1">
        <v>81</v>
      </c>
      <c r="I1758" s="1" t="s">
        <v>1042</v>
      </c>
      <c r="J1758" s="1">
        <f t="shared" si="54"/>
        <v>1</v>
      </c>
      <c r="K1758" s="12">
        <f t="shared" si="55"/>
        <v>45502</v>
      </c>
    </row>
    <row r="1759" spans="1:11" x14ac:dyDescent="0.3">
      <c r="A1759" s="2">
        <v>612</v>
      </c>
      <c r="B1759" s="1">
        <v>595</v>
      </c>
      <c r="C1759" s="10">
        <v>45502</v>
      </c>
      <c r="D1759" s="10">
        <v>45509</v>
      </c>
      <c r="E1759" s="1">
        <v>7</v>
      </c>
      <c r="F1759" s="1" t="s">
        <v>1027</v>
      </c>
      <c r="G1759" s="1" t="s">
        <v>1040</v>
      </c>
      <c r="H1759" s="1">
        <v>71</v>
      </c>
      <c r="I1759" s="1" t="s">
        <v>1044</v>
      </c>
      <c r="J1759" s="1">
        <f t="shared" si="54"/>
        <v>0</v>
      </c>
      <c r="K1759" s="12" t="str">
        <f t="shared" si="55"/>
        <v/>
      </c>
    </row>
    <row r="1760" spans="1:11" x14ac:dyDescent="0.3">
      <c r="A1760" s="2">
        <v>819</v>
      </c>
      <c r="B1760" s="1">
        <v>595</v>
      </c>
      <c r="C1760" s="10">
        <v>45605</v>
      </c>
      <c r="D1760" s="10">
        <v>45611</v>
      </c>
      <c r="E1760" s="1">
        <v>6</v>
      </c>
      <c r="F1760" s="1" t="s">
        <v>1033</v>
      </c>
      <c r="G1760" s="1" t="s">
        <v>1038</v>
      </c>
      <c r="H1760" s="1">
        <v>91</v>
      </c>
      <c r="I1760" s="1" t="s">
        <v>1042</v>
      </c>
      <c r="J1760" s="1">
        <f t="shared" si="54"/>
        <v>0</v>
      </c>
      <c r="K1760" s="12" t="str">
        <f t="shared" si="55"/>
        <v/>
      </c>
    </row>
    <row r="1761" spans="1:11" x14ac:dyDescent="0.3">
      <c r="A1761" s="2">
        <v>1092</v>
      </c>
      <c r="B1761" s="1">
        <v>596</v>
      </c>
      <c r="C1761" s="10">
        <v>45291</v>
      </c>
      <c r="D1761" s="10">
        <v>45294</v>
      </c>
      <c r="E1761" s="1">
        <v>3</v>
      </c>
      <c r="F1761" s="1" t="s">
        <v>1026</v>
      </c>
      <c r="G1761" s="1" t="s">
        <v>1039</v>
      </c>
      <c r="H1761" s="1">
        <v>20</v>
      </c>
      <c r="I1761" s="1" t="s">
        <v>1042</v>
      </c>
      <c r="J1761" s="1">
        <f t="shared" si="54"/>
        <v>1</v>
      </c>
      <c r="K1761" s="12">
        <f t="shared" si="55"/>
        <v>45314</v>
      </c>
    </row>
    <row r="1762" spans="1:11" x14ac:dyDescent="0.3">
      <c r="A1762" s="2">
        <v>1143</v>
      </c>
      <c r="B1762" s="1">
        <v>596</v>
      </c>
      <c r="C1762" s="10">
        <v>45314</v>
      </c>
      <c r="D1762" s="10">
        <v>45316</v>
      </c>
      <c r="E1762" s="1">
        <v>2</v>
      </c>
      <c r="F1762" s="1" t="s">
        <v>1032</v>
      </c>
      <c r="G1762" s="1" t="s">
        <v>1039</v>
      </c>
      <c r="H1762" s="1">
        <v>86</v>
      </c>
      <c r="I1762" s="1" t="s">
        <v>1043</v>
      </c>
      <c r="J1762" s="1">
        <f t="shared" si="54"/>
        <v>1</v>
      </c>
      <c r="K1762" s="12">
        <f t="shared" si="55"/>
        <v>45337</v>
      </c>
    </row>
    <row r="1763" spans="1:11" x14ac:dyDescent="0.3">
      <c r="A1763" s="2">
        <v>349</v>
      </c>
      <c r="B1763" s="1">
        <v>596</v>
      </c>
      <c r="C1763" s="10">
        <v>45337</v>
      </c>
      <c r="D1763" s="10">
        <v>45340</v>
      </c>
      <c r="E1763" s="1">
        <v>3</v>
      </c>
      <c r="F1763" s="1" t="s">
        <v>1026</v>
      </c>
      <c r="G1763" s="1" t="s">
        <v>1039</v>
      </c>
      <c r="H1763" s="1">
        <v>103</v>
      </c>
      <c r="I1763" s="1" t="s">
        <v>1044</v>
      </c>
      <c r="J1763" s="1">
        <f t="shared" si="54"/>
        <v>0</v>
      </c>
      <c r="K1763" s="12" t="str">
        <f t="shared" si="55"/>
        <v/>
      </c>
    </row>
    <row r="1764" spans="1:11" x14ac:dyDescent="0.3">
      <c r="A1764" s="2">
        <v>542</v>
      </c>
      <c r="B1764" s="1">
        <v>596</v>
      </c>
      <c r="C1764" s="10">
        <v>45410</v>
      </c>
      <c r="D1764" s="10">
        <v>45429</v>
      </c>
      <c r="E1764" s="1">
        <v>19</v>
      </c>
      <c r="F1764" s="1" t="s">
        <v>1028</v>
      </c>
      <c r="G1764" s="1" t="s">
        <v>1040</v>
      </c>
      <c r="H1764" s="1">
        <v>150</v>
      </c>
      <c r="I1764" s="1" t="s">
        <v>1044</v>
      </c>
      <c r="J1764" s="1">
        <f t="shared" si="54"/>
        <v>1</v>
      </c>
      <c r="K1764" s="12">
        <f t="shared" si="55"/>
        <v>45437</v>
      </c>
    </row>
    <row r="1765" spans="1:11" x14ac:dyDescent="0.3">
      <c r="A1765" s="2">
        <v>1570</v>
      </c>
      <c r="B1765" s="1">
        <v>596</v>
      </c>
      <c r="C1765" s="10">
        <v>45437</v>
      </c>
      <c r="D1765" s="10">
        <v>45448</v>
      </c>
      <c r="E1765" s="1">
        <v>11</v>
      </c>
      <c r="F1765" s="1" t="s">
        <v>1023</v>
      </c>
      <c r="G1765" s="1" t="s">
        <v>1036</v>
      </c>
      <c r="H1765" s="1">
        <v>126</v>
      </c>
      <c r="I1765" s="1" t="s">
        <v>1044</v>
      </c>
      <c r="J1765" s="1">
        <f t="shared" si="54"/>
        <v>0</v>
      </c>
      <c r="K1765" s="12" t="str">
        <f t="shared" si="55"/>
        <v/>
      </c>
    </row>
    <row r="1766" spans="1:11" x14ac:dyDescent="0.3">
      <c r="A1766" s="2">
        <v>971</v>
      </c>
      <c r="B1766" s="1">
        <v>597</v>
      </c>
      <c r="C1766" s="10">
        <v>44934</v>
      </c>
      <c r="D1766" s="10">
        <v>44937</v>
      </c>
      <c r="E1766" s="1">
        <v>3</v>
      </c>
      <c r="F1766" s="1" t="s">
        <v>1026</v>
      </c>
      <c r="G1766" s="1" t="s">
        <v>1039</v>
      </c>
      <c r="H1766" s="1">
        <v>152</v>
      </c>
      <c r="I1766" s="1" t="s">
        <v>1042</v>
      </c>
      <c r="J1766" s="1">
        <f t="shared" si="54"/>
        <v>0</v>
      </c>
      <c r="K1766" s="12" t="str">
        <f t="shared" si="55"/>
        <v/>
      </c>
    </row>
    <row r="1767" spans="1:11" x14ac:dyDescent="0.3">
      <c r="A1767" s="2">
        <v>1102</v>
      </c>
      <c r="B1767" s="1">
        <v>597</v>
      </c>
      <c r="C1767" s="10">
        <v>45307</v>
      </c>
      <c r="D1767" s="10">
        <v>45309</v>
      </c>
      <c r="E1767" s="1">
        <v>2</v>
      </c>
      <c r="F1767" s="1" t="s">
        <v>1026</v>
      </c>
      <c r="G1767" s="1" t="s">
        <v>1039</v>
      </c>
      <c r="H1767" s="1">
        <v>195</v>
      </c>
      <c r="I1767" s="1" t="s">
        <v>1041</v>
      </c>
      <c r="J1767" s="1">
        <f t="shared" si="54"/>
        <v>0</v>
      </c>
      <c r="K1767" s="12" t="str">
        <f t="shared" si="55"/>
        <v/>
      </c>
    </row>
    <row r="1768" spans="1:11" x14ac:dyDescent="0.3">
      <c r="A1768" s="2">
        <v>2088</v>
      </c>
      <c r="B1768" s="1">
        <v>598</v>
      </c>
      <c r="C1768" s="10">
        <v>44689</v>
      </c>
      <c r="D1768" s="10">
        <v>44695</v>
      </c>
      <c r="E1768" s="1">
        <v>6</v>
      </c>
      <c r="F1768" s="1" t="s">
        <v>1031</v>
      </c>
      <c r="G1768" s="1" t="s">
        <v>1036</v>
      </c>
      <c r="H1768" s="1">
        <v>39</v>
      </c>
      <c r="I1768" s="1" t="s">
        <v>1044</v>
      </c>
      <c r="J1768" s="1">
        <f t="shared" si="54"/>
        <v>0</v>
      </c>
      <c r="K1768" s="12" t="str">
        <f t="shared" si="55"/>
        <v/>
      </c>
    </row>
    <row r="1769" spans="1:11" x14ac:dyDescent="0.3">
      <c r="A1769" s="2">
        <v>2367</v>
      </c>
      <c r="B1769" s="1">
        <v>598</v>
      </c>
      <c r="C1769" s="10">
        <v>44872</v>
      </c>
      <c r="D1769" s="10">
        <v>44873</v>
      </c>
      <c r="E1769" s="1">
        <v>1</v>
      </c>
      <c r="F1769" s="1" t="s">
        <v>1026</v>
      </c>
      <c r="G1769" s="1" t="s">
        <v>1039</v>
      </c>
      <c r="H1769" s="1">
        <v>162</v>
      </c>
      <c r="I1769" s="1" t="s">
        <v>1042</v>
      </c>
      <c r="J1769" s="1">
        <f t="shared" si="54"/>
        <v>0</v>
      </c>
      <c r="K1769" s="12" t="str">
        <f t="shared" si="55"/>
        <v/>
      </c>
    </row>
    <row r="1770" spans="1:11" x14ac:dyDescent="0.3">
      <c r="A1770" s="2">
        <v>1423</v>
      </c>
      <c r="B1770" s="1">
        <v>598</v>
      </c>
      <c r="C1770" s="10">
        <v>45078</v>
      </c>
      <c r="D1770" s="10">
        <v>45080</v>
      </c>
      <c r="E1770" s="1">
        <v>2</v>
      </c>
      <c r="F1770" s="1" t="s">
        <v>1032</v>
      </c>
      <c r="G1770" s="1" t="s">
        <v>1039</v>
      </c>
      <c r="H1770" s="1">
        <v>57</v>
      </c>
      <c r="I1770" s="1" t="s">
        <v>1044</v>
      </c>
      <c r="J1770" s="1">
        <f t="shared" si="54"/>
        <v>0</v>
      </c>
      <c r="K1770" s="12" t="str">
        <f t="shared" si="55"/>
        <v/>
      </c>
    </row>
    <row r="1771" spans="1:11" x14ac:dyDescent="0.3">
      <c r="A1771" s="2">
        <v>1085</v>
      </c>
      <c r="B1771" s="1">
        <v>599</v>
      </c>
      <c r="C1771" s="10">
        <v>44934</v>
      </c>
      <c r="D1771" s="10">
        <v>44951</v>
      </c>
      <c r="E1771" s="1">
        <v>17</v>
      </c>
      <c r="F1771" s="1" t="s">
        <v>1027</v>
      </c>
      <c r="G1771" s="1" t="s">
        <v>1040</v>
      </c>
      <c r="H1771" s="1">
        <v>123</v>
      </c>
      <c r="I1771" s="1" t="s">
        <v>1041</v>
      </c>
      <c r="J1771" s="1">
        <f t="shared" si="54"/>
        <v>0</v>
      </c>
      <c r="K1771" s="12" t="str">
        <f t="shared" si="55"/>
        <v/>
      </c>
    </row>
    <row r="1772" spans="1:11" x14ac:dyDescent="0.3">
      <c r="A1772" s="2">
        <v>1652</v>
      </c>
      <c r="B1772" s="1">
        <v>599</v>
      </c>
      <c r="C1772" s="10">
        <v>45644</v>
      </c>
      <c r="D1772" s="10">
        <v>45647</v>
      </c>
      <c r="E1772" s="1">
        <v>3</v>
      </c>
      <c r="F1772" s="1" t="s">
        <v>1026</v>
      </c>
      <c r="G1772" s="1" t="s">
        <v>1039</v>
      </c>
      <c r="H1772" s="1">
        <v>163</v>
      </c>
      <c r="I1772" s="1" t="s">
        <v>1043</v>
      </c>
      <c r="J1772" s="1">
        <f t="shared" si="54"/>
        <v>0</v>
      </c>
      <c r="K1772" s="12" t="str">
        <f t="shared" si="55"/>
        <v/>
      </c>
    </row>
    <row r="1773" spans="1:11" x14ac:dyDescent="0.3">
      <c r="A1773" s="2">
        <v>1723</v>
      </c>
      <c r="B1773" s="1">
        <v>600</v>
      </c>
      <c r="C1773" s="10">
        <v>45347</v>
      </c>
      <c r="D1773" s="10">
        <v>45354</v>
      </c>
      <c r="E1773" s="1">
        <v>7</v>
      </c>
      <c r="F1773" s="1" t="s">
        <v>1030</v>
      </c>
      <c r="G1773" s="1" t="s">
        <v>1038</v>
      </c>
      <c r="H1773" s="1">
        <v>131</v>
      </c>
      <c r="I1773" s="1" t="s">
        <v>1044</v>
      </c>
      <c r="J1773" s="1">
        <f t="shared" si="54"/>
        <v>0</v>
      </c>
      <c r="K1773" s="12" t="str">
        <f t="shared" si="55"/>
        <v/>
      </c>
    </row>
    <row r="1774" spans="1:11" x14ac:dyDescent="0.3">
      <c r="A1774" s="2">
        <v>215</v>
      </c>
      <c r="B1774" s="1">
        <v>601</v>
      </c>
      <c r="C1774" s="10">
        <v>44581</v>
      </c>
      <c r="D1774" s="10">
        <v>44584</v>
      </c>
      <c r="E1774" s="1">
        <v>3</v>
      </c>
      <c r="F1774" s="1" t="s">
        <v>1026</v>
      </c>
      <c r="G1774" s="1" t="s">
        <v>1039</v>
      </c>
      <c r="H1774" s="1">
        <v>191</v>
      </c>
      <c r="I1774" s="1" t="s">
        <v>1044</v>
      </c>
      <c r="J1774" s="1">
        <f t="shared" si="54"/>
        <v>0</v>
      </c>
      <c r="K1774" s="12" t="str">
        <f t="shared" si="55"/>
        <v/>
      </c>
    </row>
    <row r="1775" spans="1:11" x14ac:dyDescent="0.3">
      <c r="A1775" s="2">
        <v>2211</v>
      </c>
      <c r="B1775" s="1">
        <v>601</v>
      </c>
      <c r="C1775" s="10">
        <v>45140</v>
      </c>
      <c r="D1775" s="10">
        <v>45148</v>
      </c>
      <c r="E1775" s="1">
        <v>8</v>
      </c>
      <c r="F1775" s="1" t="s">
        <v>1023</v>
      </c>
      <c r="G1775" s="1" t="s">
        <v>1036</v>
      </c>
      <c r="H1775" s="1">
        <v>157</v>
      </c>
      <c r="I1775" s="1" t="s">
        <v>1041</v>
      </c>
      <c r="J1775" s="1">
        <f t="shared" si="54"/>
        <v>0</v>
      </c>
      <c r="K1775" s="12" t="str">
        <f t="shared" si="55"/>
        <v/>
      </c>
    </row>
    <row r="1776" spans="1:11" x14ac:dyDescent="0.3">
      <c r="A1776" s="2">
        <v>1529</v>
      </c>
      <c r="B1776" s="1">
        <v>601</v>
      </c>
      <c r="C1776" s="10">
        <v>45207</v>
      </c>
      <c r="D1776" s="10">
        <v>45210</v>
      </c>
      <c r="E1776" s="1">
        <v>3</v>
      </c>
      <c r="F1776" s="1" t="s">
        <v>1032</v>
      </c>
      <c r="G1776" s="1" t="s">
        <v>1039</v>
      </c>
      <c r="H1776" s="1">
        <v>198</v>
      </c>
      <c r="I1776" s="1" t="s">
        <v>1044</v>
      </c>
      <c r="J1776" s="1">
        <f t="shared" si="54"/>
        <v>0</v>
      </c>
      <c r="K1776" s="12" t="str">
        <f t="shared" si="55"/>
        <v/>
      </c>
    </row>
    <row r="1777" spans="1:11" x14ac:dyDescent="0.3">
      <c r="A1777" s="2">
        <v>1180</v>
      </c>
      <c r="B1777" s="1">
        <v>601</v>
      </c>
      <c r="C1777" s="10">
        <v>45518</v>
      </c>
      <c r="D1777" s="10">
        <v>45524</v>
      </c>
      <c r="E1777" s="1">
        <v>6</v>
      </c>
      <c r="F1777" s="1" t="s">
        <v>1023</v>
      </c>
      <c r="G1777" s="1" t="s">
        <v>1036</v>
      </c>
      <c r="H1777" s="1">
        <v>84</v>
      </c>
      <c r="I1777" s="1" t="s">
        <v>1044</v>
      </c>
      <c r="J1777" s="1">
        <f t="shared" si="54"/>
        <v>0</v>
      </c>
      <c r="K1777" s="12" t="str">
        <f t="shared" si="55"/>
        <v/>
      </c>
    </row>
    <row r="1778" spans="1:11" x14ac:dyDescent="0.3">
      <c r="A1778" s="2">
        <v>440</v>
      </c>
      <c r="B1778" s="1">
        <v>601</v>
      </c>
      <c r="C1778" s="10">
        <v>45562</v>
      </c>
      <c r="D1778" s="10">
        <v>45564</v>
      </c>
      <c r="E1778" s="1">
        <v>2</v>
      </c>
      <c r="F1778" s="1" t="s">
        <v>1029</v>
      </c>
      <c r="G1778" s="1" t="s">
        <v>1037</v>
      </c>
      <c r="H1778" s="1">
        <v>125</v>
      </c>
      <c r="I1778" s="1" t="s">
        <v>1044</v>
      </c>
      <c r="J1778" s="1">
        <f t="shared" si="54"/>
        <v>0</v>
      </c>
      <c r="K1778" s="12" t="str">
        <f t="shared" si="55"/>
        <v/>
      </c>
    </row>
    <row r="1779" spans="1:11" x14ac:dyDescent="0.3">
      <c r="A1779" s="2">
        <v>422</v>
      </c>
      <c r="B1779" s="1">
        <v>602</v>
      </c>
      <c r="C1779" s="10">
        <v>44949</v>
      </c>
      <c r="D1779" s="10">
        <v>44951</v>
      </c>
      <c r="E1779" s="1">
        <v>2</v>
      </c>
      <c r="F1779" s="1" t="s">
        <v>1032</v>
      </c>
      <c r="G1779" s="1" t="s">
        <v>1039</v>
      </c>
      <c r="H1779" s="1">
        <v>17</v>
      </c>
      <c r="I1779" s="1" t="s">
        <v>1041</v>
      </c>
      <c r="J1779" s="1">
        <f t="shared" si="54"/>
        <v>0</v>
      </c>
      <c r="K1779" s="12" t="str">
        <f t="shared" si="55"/>
        <v/>
      </c>
    </row>
    <row r="1780" spans="1:11" x14ac:dyDescent="0.3">
      <c r="A1780" s="2">
        <v>2716</v>
      </c>
      <c r="B1780" s="1">
        <v>602</v>
      </c>
      <c r="C1780" s="10">
        <v>45167</v>
      </c>
      <c r="D1780" s="10">
        <v>45172</v>
      </c>
      <c r="E1780" s="1">
        <v>5</v>
      </c>
      <c r="F1780" s="1" t="s">
        <v>1025</v>
      </c>
      <c r="G1780" s="1" t="s">
        <v>1038</v>
      </c>
      <c r="H1780" s="1">
        <v>169</v>
      </c>
      <c r="I1780" s="1" t="s">
        <v>1044</v>
      </c>
      <c r="J1780" s="1">
        <f t="shared" si="54"/>
        <v>0</v>
      </c>
      <c r="K1780" s="12" t="str">
        <f t="shared" si="55"/>
        <v/>
      </c>
    </row>
    <row r="1781" spans="1:11" x14ac:dyDescent="0.3">
      <c r="A1781" s="2">
        <v>243</v>
      </c>
      <c r="B1781" s="1">
        <v>602</v>
      </c>
      <c r="C1781" s="10">
        <v>45302</v>
      </c>
      <c r="D1781" s="10">
        <v>45309</v>
      </c>
      <c r="E1781" s="1">
        <v>7</v>
      </c>
      <c r="F1781" s="1" t="s">
        <v>1025</v>
      </c>
      <c r="G1781" s="1" t="s">
        <v>1038</v>
      </c>
      <c r="H1781" s="1">
        <v>20</v>
      </c>
      <c r="I1781" s="1" t="s">
        <v>1041</v>
      </c>
      <c r="J1781" s="1">
        <f t="shared" si="54"/>
        <v>0</v>
      </c>
      <c r="K1781" s="12" t="str">
        <f t="shared" si="55"/>
        <v/>
      </c>
    </row>
    <row r="1782" spans="1:11" x14ac:dyDescent="0.3">
      <c r="A1782" s="2">
        <v>2141</v>
      </c>
      <c r="B1782" s="1">
        <v>603</v>
      </c>
      <c r="C1782" s="10">
        <v>44934</v>
      </c>
      <c r="D1782" s="10">
        <v>44943</v>
      </c>
      <c r="E1782" s="1">
        <v>9</v>
      </c>
      <c r="F1782" s="1" t="s">
        <v>1022</v>
      </c>
      <c r="G1782" s="1" t="s">
        <v>1035</v>
      </c>
      <c r="H1782" s="1">
        <v>81</v>
      </c>
      <c r="I1782" s="1" t="s">
        <v>1044</v>
      </c>
      <c r="J1782" s="1">
        <f t="shared" si="54"/>
        <v>0</v>
      </c>
      <c r="K1782" s="12" t="str">
        <f t="shared" si="55"/>
        <v/>
      </c>
    </row>
    <row r="1783" spans="1:11" x14ac:dyDescent="0.3">
      <c r="A1783" s="2">
        <v>1990</v>
      </c>
      <c r="B1783" s="1">
        <v>603</v>
      </c>
      <c r="C1783" s="10">
        <v>45509</v>
      </c>
      <c r="D1783" s="10">
        <v>45513</v>
      </c>
      <c r="E1783" s="1">
        <v>4</v>
      </c>
      <c r="F1783" s="1" t="s">
        <v>1023</v>
      </c>
      <c r="G1783" s="1" t="s">
        <v>1036</v>
      </c>
      <c r="H1783" s="1">
        <v>71</v>
      </c>
      <c r="I1783" s="1" t="s">
        <v>1044</v>
      </c>
      <c r="J1783" s="1">
        <f t="shared" si="54"/>
        <v>1</v>
      </c>
      <c r="K1783" s="12">
        <f t="shared" si="55"/>
        <v>45523</v>
      </c>
    </row>
    <row r="1784" spans="1:11" x14ac:dyDescent="0.3">
      <c r="A1784" s="2">
        <v>1837</v>
      </c>
      <c r="B1784" s="1">
        <v>603</v>
      </c>
      <c r="C1784" s="10">
        <v>45523</v>
      </c>
      <c r="D1784" s="10">
        <v>45526</v>
      </c>
      <c r="E1784" s="1">
        <v>3</v>
      </c>
      <c r="F1784" s="1" t="s">
        <v>1030</v>
      </c>
      <c r="G1784" s="1" t="s">
        <v>1038</v>
      </c>
      <c r="H1784" s="1">
        <v>191</v>
      </c>
      <c r="I1784" s="1" t="s">
        <v>1044</v>
      </c>
      <c r="J1784" s="1">
        <f t="shared" si="54"/>
        <v>0</v>
      </c>
      <c r="K1784" s="12" t="str">
        <f t="shared" si="55"/>
        <v/>
      </c>
    </row>
    <row r="1785" spans="1:11" x14ac:dyDescent="0.3">
      <c r="A1785" s="2">
        <v>2904</v>
      </c>
      <c r="B1785" s="1">
        <v>604</v>
      </c>
      <c r="C1785" s="10">
        <v>45305</v>
      </c>
      <c r="D1785" s="10">
        <v>45309</v>
      </c>
      <c r="E1785" s="1">
        <v>4</v>
      </c>
      <c r="F1785" s="1" t="s">
        <v>1024</v>
      </c>
      <c r="G1785" s="1" t="s">
        <v>1037</v>
      </c>
      <c r="H1785" s="1">
        <v>197</v>
      </c>
      <c r="I1785" s="1" t="s">
        <v>1041</v>
      </c>
      <c r="J1785" s="1">
        <f t="shared" si="54"/>
        <v>0</v>
      </c>
      <c r="K1785" s="12" t="str">
        <f t="shared" si="55"/>
        <v/>
      </c>
    </row>
    <row r="1786" spans="1:11" x14ac:dyDescent="0.3">
      <c r="A1786" s="2">
        <v>1257</v>
      </c>
      <c r="B1786" s="1">
        <v>604</v>
      </c>
      <c r="C1786" s="10">
        <v>45455</v>
      </c>
      <c r="D1786" s="10">
        <v>45467</v>
      </c>
      <c r="E1786" s="1">
        <v>12</v>
      </c>
      <c r="F1786" s="1" t="s">
        <v>1031</v>
      </c>
      <c r="G1786" s="1" t="s">
        <v>1036</v>
      </c>
      <c r="H1786" s="1">
        <v>49</v>
      </c>
      <c r="I1786" s="1" t="s">
        <v>1042</v>
      </c>
      <c r="J1786" s="1">
        <f t="shared" si="54"/>
        <v>0</v>
      </c>
      <c r="K1786" s="12" t="str">
        <f t="shared" si="55"/>
        <v/>
      </c>
    </row>
    <row r="1787" spans="1:11" x14ac:dyDescent="0.3">
      <c r="A1787" s="2">
        <v>338</v>
      </c>
      <c r="B1787" s="1">
        <v>605</v>
      </c>
      <c r="C1787" s="10">
        <v>45216</v>
      </c>
      <c r="D1787" s="10">
        <v>45222</v>
      </c>
      <c r="E1787" s="1">
        <v>6</v>
      </c>
      <c r="F1787" s="1" t="s">
        <v>1031</v>
      </c>
      <c r="G1787" s="1" t="s">
        <v>1036</v>
      </c>
      <c r="H1787" s="1">
        <v>136</v>
      </c>
      <c r="I1787" s="1" t="s">
        <v>1042</v>
      </c>
      <c r="J1787" s="1">
        <f t="shared" si="54"/>
        <v>0</v>
      </c>
      <c r="K1787" s="12" t="str">
        <f t="shared" si="55"/>
        <v/>
      </c>
    </row>
    <row r="1788" spans="1:11" x14ac:dyDescent="0.3">
      <c r="A1788" s="2">
        <v>1684</v>
      </c>
      <c r="B1788" s="1">
        <v>605</v>
      </c>
      <c r="C1788" s="10">
        <v>45277</v>
      </c>
      <c r="D1788" s="10">
        <v>45284</v>
      </c>
      <c r="E1788" s="1">
        <v>7</v>
      </c>
      <c r="F1788" s="1" t="s">
        <v>1034</v>
      </c>
      <c r="G1788" s="1" t="s">
        <v>1035</v>
      </c>
      <c r="H1788" s="1">
        <v>75</v>
      </c>
      <c r="I1788" s="1" t="s">
        <v>1044</v>
      </c>
      <c r="J1788" s="1">
        <f t="shared" si="54"/>
        <v>0</v>
      </c>
      <c r="K1788" s="12" t="str">
        <f t="shared" si="55"/>
        <v/>
      </c>
    </row>
    <row r="1789" spans="1:11" x14ac:dyDescent="0.3">
      <c r="A1789" s="2">
        <v>912</v>
      </c>
      <c r="B1789" s="1">
        <v>605</v>
      </c>
      <c r="C1789" s="10">
        <v>45516</v>
      </c>
      <c r="D1789" s="10">
        <v>45517</v>
      </c>
      <c r="E1789" s="1">
        <v>1</v>
      </c>
      <c r="F1789" s="1" t="s">
        <v>1032</v>
      </c>
      <c r="G1789" s="1" t="s">
        <v>1039</v>
      </c>
      <c r="H1789" s="1">
        <v>173</v>
      </c>
      <c r="I1789" s="1" t="s">
        <v>1044</v>
      </c>
      <c r="J1789" s="1">
        <f t="shared" si="54"/>
        <v>0</v>
      </c>
      <c r="K1789" s="12" t="str">
        <f t="shared" si="55"/>
        <v/>
      </c>
    </row>
    <row r="1790" spans="1:11" x14ac:dyDescent="0.3">
      <c r="A1790" s="2">
        <v>149</v>
      </c>
      <c r="B1790" s="1">
        <v>607</v>
      </c>
      <c r="C1790" s="10">
        <v>45482</v>
      </c>
      <c r="D1790" s="10">
        <v>45487</v>
      </c>
      <c r="E1790" s="1">
        <v>5</v>
      </c>
      <c r="F1790" s="1" t="s">
        <v>1025</v>
      </c>
      <c r="G1790" s="1" t="s">
        <v>1038</v>
      </c>
      <c r="H1790" s="1">
        <v>140</v>
      </c>
      <c r="I1790" s="1" t="s">
        <v>1041</v>
      </c>
      <c r="J1790" s="1">
        <f t="shared" si="54"/>
        <v>0</v>
      </c>
      <c r="K1790" s="12" t="str">
        <f t="shared" si="55"/>
        <v/>
      </c>
    </row>
    <row r="1791" spans="1:11" x14ac:dyDescent="0.3">
      <c r="A1791" s="2">
        <v>831</v>
      </c>
      <c r="B1791" s="1">
        <v>608</v>
      </c>
      <c r="C1791" s="10">
        <v>44846</v>
      </c>
      <c r="D1791" s="10">
        <v>44850</v>
      </c>
      <c r="E1791" s="1">
        <v>4</v>
      </c>
      <c r="F1791" s="1" t="s">
        <v>1023</v>
      </c>
      <c r="G1791" s="1" t="s">
        <v>1036</v>
      </c>
      <c r="H1791" s="1">
        <v>57</v>
      </c>
      <c r="I1791" s="1" t="s">
        <v>1042</v>
      </c>
      <c r="J1791" s="1">
        <f t="shared" si="54"/>
        <v>0</v>
      </c>
      <c r="K1791" s="12" t="str">
        <f t="shared" si="55"/>
        <v/>
      </c>
    </row>
    <row r="1792" spans="1:11" x14ac:dyDescent="0.3">
      <c r="A1792" s="2">
        <v>1234</v>
      </c>
      <c r="B1792" s="1">
        <v>608</v>
      </c>
      <c r="C1792" s="10">
        <v>45305</v>
      </c>
      <c r="D1792" s="10">
        <v>45309</v>
      </c>
      <c r="E1792" s="1">
        <v>4</v>
      </c>
      <c r="F1792" s="1" t="s">
        <v>1025</v>
      </c>
      <c r="G1792" s="1" t="s">
        <v>1038</v>
      </c>
      <c r="H1792" s="1">
        <v>166</v>
      </c>
      <c r="I1792" s="1" t="s">
        <v>1043</v>
      </c>
      <c r="J1792" s="1">
        <f t="shared" si="54"/>
        <v>0</v>
      </c>
      <c r="K1792" s="12" t="str">
        <f t="shared" si="55"/>
        <v/>
      </c>
    </row>
    <row r="1793" spans="1:11" x14ac:dyDescent="0.3">
      <c r="A1793" s="2">
        <v>956</v>
      </c>
      <c r="B1793" s="1">
        <v>609</v>
      </c>
      <c r="C1793" s="10">
        <v>44781</v>
      </c>
      <c r="D1793" s="10">
        <v>44787</v>
      </c>
      <c r="E1793" s="1">
        <v>6</v>
      </c>
      <c r="F1793" s="1" t="s">
        <v>1034</v>
      </c>
      <c r="G1793" s="1" t="s">
        <v>1035</v>
      </c>
      <c r="H1793" s="1">
        <v>1</v>
      </c>
      <c r="I1793" s="1" t="s">
        <v>1042</v>
      </c>
      <c r="J1793" s="1">
        <f t="shared" si="54"/>
        <v>0</v>
      </c>
      <c r="K1793" s="12" t="str">
        <f t="shared" si="55"/>
        <v/>
      </c>
    </row>
    <row r="1794" spans="1:11" x14ac:dyDescent="0.3">
      <c r="A1794" s="2">
        <v>1538</v>
      </c>
      <c r="B1794" s="1">
        <v>609</v>
      </c>
      <c r="C1794" s="10">
        <v>45114</v>
      </c>
      <c r="D1794" s="10">
        <v>45120</v>
      </c>
      <c r="E1794" s="1">
        <v>6</v>
      </c>
      <c r="F1794" s="1" t="s">
        <v>1030</v>
      </c>
      <c r="G1794" s="1" t="s">
        <v>1038</v>
      </c>
      <c r="H1794" s="1">
        <v>152</v>
      </c>
      <c r="I1794" s="1" t="s">
        <v>1042</v>
      </c>
      <c r="J1794" s="1">
        <f t="shared" ref="J1794:J1857" si="56">IF(AND(B1795=B1794,C1795-D1794&lt;=30),1,0)</f>
        <v>1</v>
      </c>
      <c r="K1794" s="12">
        <f t="shared" ref="K1794:K1857" si="57">IF(J1794=0,"",C1795)</f>
        <v>45125</v>
      </c>
    </row>
    <row r="1795" spans="1:11" x14ac:dyDescent="0.3">
      <c r="A1795" s="2">
        <v>1846</v>
      </c>
      <c r="B1795" s="1">
        <v>609</v>
      </c>
      <c r="C1795" s="10">
        <v>45125</v>
      </c>
      <c r="D1795" s="10">
        <v>45127</v>
      </c>
      <c r="E1795" s="1">
        <v>2</v>
      </c>
      <c r="F1795" s="1" t="s">
        <v>1026</v>
      </c>
      <c r="G1795" s="1" t="s">
        <v>1039</v>
      </c>
      <c r="H1795" s="1">
        <v>123</v>
      </c>
      <c r="I1795" s="1" t="s">
        <v>1044</v>
      </c>
      <c r="J1795" s="1">
        <f t="shared" si="56"/>
        <v>0</v>
      </c>
      <c r="K1795" s="12" t="str">
        <f t="shared" si="57"/>
        <v/>
      </c>
    </row>
    <row r="1796" spans="1:11" x14ac:dyDescent="0.3">
      <c r="A1796" s="2">
        <v>1091</v>
      </c>
      <c r="B1796" s="1">
        <v>609</v>
      </c>
      <c r="C1796" s="10">
        <v>45298</v>
      </c>
      <c r="D1796" s="10">
        <v>45303</v>
      </c>
      <c r="E1796" s="1">
        <v>5</v>
      </c>
      <c r="F1796" s="1" t="s">
        <v>1033</v>
      </c>
      <c r="G1796" s="1" t="s">
        <v>1038</v>
      </c>
      <c r="H1796" s="1">
        <v>158</v>
      </c>
      <c r="I1796" s="1" t="s">
        <v>1042</v>
      </c>
      <c r="J1796" s="1">
        <f t="shared" si="56"/>
        <v>0</v>
      </c>
      <c r="K1796" s="12" t="str">
        <f t="shared" si="57"/>
        <v/>
      </c>
    </row>
    <row r="1797" spans="1:11" x14ac:dyDescent="0.3">
      <c r="A1797" s="2">
        <v>2771</v>
      </c>
      <c r="B1797" s="1">
        <v>610</v>
      </c>
      <c r="C1797" s="10">
        <v>44571</v>
      </c>
      <c r="D1797" s="10">
        <v>44578</v>
      </c>
      <c r="E1797" s="1">
        <v>7</v>
      </c>
      <c r="F1797" s="1" t="s">
        <v>1034</v>
      </c>
      <c r="G1797" s="1" t="s">
        <v>1035</v>
      </c>
      <c r="H1797" s="1">
        <v>54</v>
      </c>
      <c r="I1797" s="1" t="s">
        <v>1044</v>
      </c>
      <c r="J1797" s="1">
        <f t="shared" si="56"/>
        <v>0</v>
      </c>
      <c r="K1797" s="12" t="str">
        <f t="shared" si="57"/>
        <v/>
      </c>
    </row>
    <row r="1798" spans="1:11" x14ac:dyDescent="0.3">
      <c r="A1798" s="2">
        <v>2999</v>
      </c>
      <c r="B1798" s="1">
        <v>610</v>
      </c>
      <c r="C1798" s="10">
        <v>44712</v>
      </c>
      <c r="D1798" s="10">
        <v>44714</v>
      </c>
      <c r="E1798" s="1">
        <v>2</v>
      </c>
      <c r="F1798" s="1" t="s">
        <v>1026</v>
      </c>
      <c r="G1798" s="1" t="s">
        <v>1039</v>
      </c>
      <c r="H1798" s="1">
        <v>135</v>
      </c>
      <c r="I1798" s="1" t="s">
        <v>1043</v>
      </c>
      <c r="J1798" s="1">
        <f t="shared" si="56"/>
        <v>0</v>
      </c>
      <c r="K1798" s="12" t="str">
        <f t="shared" si="57"/>
        <v/>
      </c>
    </row>
    <row r="1799" spans="1:11" x14ac:dyDescent="0.3">
      <c r="A1799" s="2">
        <v>1214</v>
      </c>
      <c r="B1799" s="1">
        <v>610</v>
      </c>
      <c r="C1799" s="10">
        <v>45570</v>
      </c>
      <c r="D1799" s="10">
        <v>45572</v>
      </c>
      <c r="E1799" s="1">
        <v>2</v>
      </c>
      <c r="F1799" s="1" t="s">
        <v>1026</v>
      </c>
      <c r="G1799" s="1" t="s">
        <v>1039</v>
      </c>
      <c r="H1799" s="1">
        <v>62</v>
      </c>
      <c r="I1799" s="1" t="s">
        <v>1043</v>
      </c>
      <c r="J1799" s="1">
        <f t="shared" si="56"/>
        <v>0</v>
      </c>
      <c r="K1799" s="12" t="str">
        <f t="shared" si="57"/>
        <v/>
      </c>
    </row>
    <row r="1800" spans="1:11" x14ac:dyDescent="0.3">
      <c r="A1800" s="2">
        <v>1595</v>
      </c>
      <c r="B1800" s="1">
        <v>611</v>
      </c>
      <c r="C1800" s="10">
        <v>45376</v>
      </c>
      <c r="D1800" s="10">
        <v>45378</v>
      </c>
      <c r="E1800" s="1">
        <v>2</v>
      </c>
      <c r="F1800" s="1" t="s">
        <v>1024</v>
      </c>
      <c r="G1800" s="1" t="s">
        <v>1037</v>
      </c>
      <c r="H1800" s="1">
        <v>196</v>
      </c>
      <c r="I1800" s="1" t="s">
        <v>1043</v>
      </c>
      <c r="J1800" s="1">
        <f t="shared" si="56"/>
        <v>0</v>
      </c>
      <c r="K1800" s="12" t="str">
        <f t="shared" si="57"/>
        <v/>
      </c>
    </row>
    <row r="1801" spans="1:11" x14ac:dyDescent="0.3">
      <c r="A1801" s="2">
        <v>2848</v>
      </c>
      <c r="B1801" s="1">
        <v>611</v>
      </c>
      <c r="C1801" s="10">
        <v>45485</v>
      </c>
      <c r="D1801" s="10">
        <v>45492</v>
      </c>
      <c r="E1801" s="1">
        <v>7</v>
      </c>
      <c r="F1801" s="1" t="s">
        <v>1034</v>
      </c>
      <c r="G1801" s="1" t="s">
        <v>1035</v>
      </c>
      <c r="H1801" s="1">
        <v>192</v>
      </c>
      <c r="I1801" s="1" t="s">
        <v>1043</v>
      </c>
      <c r="J1801" s="1">
        <f t="shared" si="56"/>
        <v>0</v>
      </c>
      <c r="K1801" s="12" t="str">
        <f t="shared" si="57"/>
        <v/>
      </c>
    </row>
    <row r="1802" spans="1:11" x14ac:dyDescent="0.3">
      <c r="A1802" s="2">
        <v>2138</v>
      </c>
      <c r="B1802" s="1">
        <v>612</v>
      </c>
      <c r="C1802" s="10">
        <v>45002</v>
      </c>
      <c r="D1802" s="10">
        <v>45007</v>
      </c>
      <c r="E1802" s="1">
        <v>5</v>
      </c>
      <c r="F1802" s="1" t="s">
        <v>1033</v>
      </c>
      <c r="G1802" s="1" t="s">
        <v>1038</v>
      </c>
      <c r="H1802" s="1">
        <v>179</v>
      </c>
      <c r="I1802" s="1" t="s">
        <v>1041</v>
      </c>
      <c r="J1802" s="1">
        <f t="shared" si="56"/>
        <v>0</v>
      </c>
      <c r="K1802" s="12" t="str">
        <f t="shared" si="57"/>
        <v/>
      </c>
    </row>
    <row r="1803" spans="1:11" x14ac:dyDescent="0.3">
      <c r="A1803" s="2">
        <v>2035</v>
      </c>
      <c r="B1803" s="1">
        <v>612</v>
      </c>
      <c r="C1803" s="10">
        <v>45054</v>
      </c>
      <c r="D1803" s="10">
        <v>45058</v>
      </c>
      <c r="E1803" s="1">
        <v>4</v>
      </c>
      <c r="F1803" s="1" t="s">
        <v>1033</v>
      </c>
      <c r="G1803" s="1" t="s">
        <v>1038</v>
      </c>
      <c r="H1803" s="1">
        <v>173</v>
      </c>
      <c r="I1803" s="1" t="s">
        <v>1041</v>
      </c>
      <c r="J1803" s="1">
        <f t="shared" si="56"/>
        <v>0</v>
      </c>
      <c r="K1803" s="12" t="str">
        <f t="shared" si="57"/>
        <v/>
      </c>
    </row>
    <row r="1804" spans="1:11" x14ac:dyDescent="0.3">
      <c r="A1804" s="2">
        <v>2507</v>
      </c>
      <c r="B1804" s="1">
        <v>612</v>
      </c>
      <c r="C1804" s="10">
        <v>45605</v>
      </c>
      <c r="D1804" s="10">
        <v>45608</v>
      </c>
      <c r="E1804" s="1">
        <v>3</v>
      </c>
      <c r="F1804" s="1" t="s">
        <v>1032</v>
      </c>
      <c r="G1804" s="1" t="s">
        <v>1039</v>
      </c>
      <c r="H1804" s="1">
        <v>175</v>
      </c>
      <c r="I1804" s="1" t="s">
        <v>1044</v>
      </c>
      <c r="J1804" s="1">
        <f t="shared" si="56"/>
        <v>0</v>
      </c>
      <c r="K1804" s="12" t="str">
        <f t="shared" si="57"/>
        <v/>
      </c>
    </row>
    <row r="1805" spans="1:11" x14ac:dyDescent="0.3">
      <c r="A1805" s="2">
        <v>2951</v>
      </c>
      <c r="B1805" s="1">
        <v>613</v>
      </c>
      <c r="C1805" s="10">
        <v>44853</v>
      </c>
      <c r="D1805" s="10">
        <v>44855</v>
      </c>
      <c r="E1805" s="1">
        <v>2</v>
      </c>
      <c r="F1805" s="1" t="s">
        <v>1024</v>
      </c>
      <c r="G1805" s="1" t="s">
        <v>1037</v>
      </c>
      <c r="H1805" s="1">
        <v>39</v>
      </c>
      <c r="I1805" s="1" t="s">
        <v>1042</v>
      </c>
      <c r="J1805" s="1">
        <f t="shared" si="56"/>
        <v>1</v>
      </c>
      <c r="K1805" s="12">
        <f t="shared" si="57"/>
        <v>44884</v>
      </c>
    </row>
    <row r="1806" spans="1:11" x14ac:dyDescent="0.3">
      <c r="A1806" s="2">
        <v>2107</v>
      </c>
      <c r="B1806" s="1">
        <v>613</v>
      </c>
      <c r="C1806" s="10">
        <v>44884</v>
      </c>
      <c r="D1806" s="10">
        <v>44894</v>
      </c>
      <c r="E1806" s="1">
        <v>10</v>
      </c>
      <c r="F1806" s="1" t="s">
        <v>1023</v>
      </c>
      <c r="G1806" s="1" t="s">
        <v>1036</v>
      </c>
      <c r="H1806" s="1">
        <v>93</v>
      </c>
      <c r="I1806" s="1" t="s">
        <v>1043</v>
      </c>
      <c r="J1806" s="1">
        <f t="shared" si="56"/>
        <v>0</v>
      </c>
      <c r="K1806" s="12" t="str">
        <f t="shared" si="57"/>
        <v/>
      </c>
    </row>
    <row r="1807" spans="1:11" x14ac:dyDescent="0.3">
      <c r="A1807" s="2">
        <v>1016</v>
      </c>
      <c r="B1807" s="1">
        <v>613</v>
      </c>
      <c r="C1807" s="10">
        <v>45532</v>
      </c>
      <c r="D1807" s="10">
        <v>45547</v>
      </c>
      <c r="E1807" s="1">
        <v>15</v>
      </c>
      <c r="F1807" s="1" t="s">
        <v>1027</v>
      </c>
      <c r="G1807" s="1" t="s">
        <v>1040</v>
      </c>
      <c r="H1807" s="1">
        <v>132</v>
      </c>
      <c r="I1807" s="1" t="s">
        <v>1044</v>
      </c>
      <c r="J1807" s="1">
        <f t="shared" si="56"/>
        <v>0</v>
      </c>
      <c r="K1807" s="12" t="str">
        <f t="shared" si="57"/>
        <v/>
      </c>
    </row>
    <row r="1808" spans="1:11" x14ac:dyDescent="0.3">
      <c r="A1808" s="2">
        <v>2786</v>
      </c>
      <c r="B1808" s="1">
        <v>614</v>
      </c>
      <c r="C1808" s="10">
        <v>44718</v>
      </c>
      <c r="D1808" s="10">
        <v>44719</v>
      </c>
      <c r="E1808" s="1">
        <v>1</v>
      </c>
      <c r="F1808" s="1" t="s">
        <v>1026</v>
      </c>
      <c r="G1808" s="1" t="s">
        <v>1039</v>
      </c>
      <c r="H1808" s="1">
        <v>7</v>
      </c>
      <c r="I1808" s="1" t="s">
        <v>1042</v>
      </c>
      <c r="J1808" s="1">
        <f t="shared" si="56"/>
        <v>0</v>
      </c>
      <c r="K1808" s="12" t="str">
        <f t="shared" si="57"/>
        <v/>
      </c>
    </row>
    <row r="1809" spans="1:11" x14ac:dyDescent="0.3">
      <c r="A1809" s="2">
        <v>1153</v>
      </c>
      <c r="B1809" s="1">
        <v>614</v>
      </c>
      <c r="C1809" s="10">
        <v>44790</v>
      </c>
      <c r="D1809" s="10">
        <v>44791</v>
      </c>
      <c r="E1809" s="1">
        <v>1</v>
      </c>
      <c r="F1809" s="1" t="s">
        <v>1032</v>
      </c>
      <c r="G1809" s="1" t="s">
        <v>1039</v>
      </c>
      <c r="H1809" s="1">
        <v>132</v>
      </c>
      <c r="I1809" s="1" t="s">
        <v>1043</v>
      </c>
      <c r="J1809" s="1">
        <f t="shared" si="56"/>
        <v>0</v>
      </c>
      <c r="K1809" s="12" t="str">
        <f t="shared" si="57"/>
        <v/>
      </c>
    </row>
    <row r="1810" spans="1:11" x14ac:dyDescent="0.3">
      <c r="A1810" s="2">
        <v>82</v>
      </c>
      <c r="B1810" s="1">
        <v>614</v>
      </c>
      <c r="C1810" s="10">
        <v>45370</v>
      </c>
      <c r="D1810" s="10">
        <v>45379</v>
      </c>
      <c r="E1810" s="1">
        <v>9</v>
      </c>
      <c r="F1810" s="1" t="s">
        <v>1027</v>
      </c>
      <c r="G1810" s="1" t="s">
        <v>1040</v>
      </c>
      <c r="H1810" s="1">
        <v>10</v>
      </c>
      <c r="I1810" s="1" t="s">
        <v>1043</v>
      </c>
      <c r="J1810" s="1">
        <f t="shared" si="56"/>
        <v>0</v>
      </c>
      <c r="K1810" s="12" t="str">
        <f t="shared" si="57"/>
        <v/>
      </c>
    </row>
    <row r="1811" spans="1:11" x14ac:dyDescent="0.3">
      <c r="A1811" s="2">
        <v>2516</v>
      </c>
      <c r="B1811" s="1">
        <v>615</v>
      </c>
      <c r="C1811" s="10">
        <v>44694</v>
      </c>
      <c r="D1811" s="10">
        <v>44706</v>
      </c>
      <c r="E1811" s="1">
        <v>12</v>
      </c>
      <c r="F1811" s="1" t="s">
        <v>1023</v>
      </c>
      <c r="G1811" s="1" t="s">
        <v>1036</v>
      </c>
      <c r="H1811" s="1">
        <v>8</v>
      </c>
      <c r="I1811" s="1" t="s">
        <v>1041</v>
      </c>
      <c r="J1811" s="1">
        <f t="shared" si="56"/>
        <v>0</v>
      </c>
      <c r="K1811" s="12" t="str">
        <f t="shared" si="57"/>
        <v/>
      </c>
    </row>
    <row r="1812" spans="1:11" x14ac:dyDescent="0.3">
      <c r="A1812" s="2">
        <v>1265</v>
      </c>
      <c r="B1812" s="1">
        <v>615</v>
      </c>
      <c r="C1812" s="10">
        <v>44981</v>
      </c>
      <c r="D1812" s="10">
        <v>44992</v>
      </c>
      <c r="E1812" s="1">
        <v>11</v>
      </c>
      <c r="F1812" s="1" t="s">
        <v>1031</v>
      </c>
      <c r="G1812" s="1" t="s">
        <v>1036</v>
      </c>
      <c r="H1812" s="1">
        <v>183</v>
      </c>
      <c r="I1812" s="1" t="s">
        <v>1042</v>
      </c>
      <c r="J1812" s="1">
        <f t="shared" si="56"/>
        <v>0</v>
      </c>
      <c r="K1812" s="12" t="str">
        <f t="shared" si="57"/>
        <v/>
      </c>
    </row>
    <row r="1813" spans="1:11" x14ac:dyDescent="0.3">
      <c r="A1813" s="2">
        <v>2170</v>
      </c>
      <c r="B1813" s="1">
        <v>615</v>
      </c>
      <c r="C1813" s="10">
        <v>45493</v>
      </c>
      <c r="D1813" s="10">
        <v>45500</v>
      </c>
      <c r="E1813" s="1">
        <v>7</v>
      </c>
      <c r="F1813" s="1" t="s">
        <v>1033</v>
      </c>
      <c r="G1813" s="1" t="s">
        <v>1038</v>
      </c>
      <c r="H1813" s="1">
        <v>103</v>
      </c>
      <c r="I1813" s="1" t="s">
        <v>1041</v>
      </c>
      <c r="J1813" s="1">
        <f t="shared" si="56"/>
        <v>0</v>
      </c>
      <c r="K1813" s="12" t="str">
        <f t="shared" si="57"/>
        <v/>
      </c>
    </row>
    <row r="1814" spans="1:11" x14ac:dyDescent="0.3">
      <c r="A1814" s="2">
        <v>1792</v>
      </c>
      <c r="B1814" s="1">
        <v>616</v>
      </c>
      <c r="C1814" s="10">
        <v>45274</v>
      </c>
      <c r="D1814" s="10">
        <v>45277</v>
      </c>
      <c r="E1814" s="1">
        <v>3</v>
      </c>
      <c r="F1814" s="1" t="s">
        <v>1029</v>
      </c>
      <c r="G1814" s="1" t="s">
        <v>1037</v>
      </c>
      <c r="H1814" s="1">
        <v>42</v>
      </c>
      <c r="I1814" s="1" t="s">
        <v>1043</v>
      </c>
      <c r="J1814" s="1">
        <f t="shared" si="56"/>
        <v>0</v>
      </c>
      <c r="K1814" s="12" t="str">
        <f t="shared" si="57"/>
        <v/>
      </c>
    </row>
    <row r="1815" spans="1:11" x14ac:dyDescent="0.3">
      <c r="A1815" s="2">
        <v>528</v>
      </c>
      <c r="B1815" s="1">
        <v>617</v>
      </c>
      <c r="C1815" s="10">
        <v>44757</v>
      </c>
      <c r="D1815" s="10">
        <v>44764</v>
      </c>
      <c r="E1815" s="1">
        <v>7</v>
      </c>
      <c r="F1815" s="1" t="s">
        <v>1025</v>
      </c>
      <c r="G1815" s="1" t="s">
        <v>1038</v>
      </c>
      <c r="H1815" s="1">
        <v>182</v>
      </c>
      <c r="I1815" s="1" t="s">
        <v>1042</v>
      </c>
      <c r="J1815" s="1">
        <f t="shared" si="56"/>
        <v>0</v>
      </c>
      <c r="K1815" s="12" t="str">
        <f t="shared" si="57"/>
        <v/>
      </c>
    </row>
    <row r="1816" spans="1:11" x14ac:dyDescent="0.3">
      <c r="A1816" s="2">
        <v>719</v>
      </c>
      <c r="B1816" s="1">
        <v>617</v>
      </c>
      <c r="C1816" s="10">
        <v>45287</v>
      </c>
      <c r="D1816" s="10">
        <v>45299</v>
      </c>
      <c r="E1816" s="1">
        <v>12</v>
      </c>
      <c r="F1816" s="1" t="s">
        <v>1023</v>
      </c>
      <c r="G1816" s="1" t="s">
        <v>1036</v>
      </c>
      <c r="H1816" s="1">
        <v>53</v>
      </c>
      <c r="I1816" s="1" t="s">
        <v>1043</v>
      </c>
      <c r="J1816" s="1">
        <f t="shared" si="56"/>
        <v>1</v>
      </c>
      <c r="K1816" s="12">
        <f t="shared" si="57"/>
        <v>45321</v>
      </c>
    </row>
    <row r="1817" spans="1:11" x14ac:dyDescent="0.3">
      <c r="A1817" s="2">
        <v>53</v>
      </c>
      <c r="B1817" s="1">
        <v>617</v>
      </c>
      <c r="C1817" s="10">
        <v>45321</v>
      </c>
      <c r="D1817" s="10">
        <v>45326</v>
      </c>
      <c r="E1817" s="1">
        <v>5</v>
      </c>
      <c r="F1817" s="1" t="s">
        <v>1022</v>
      </c>
      <c r="G1817" s="1" t="s">
        <v>1035</v>
      </c>
      <c r="H1817" s="1">
        <v>10</v>
      </c>
      <c r="I1817" s="1" t="s">
        <v>1042</v>
      </c>
      <c r="J1817" s="1">
        <f t="shared" si="56"/>
        <v>0</v>
      </c>
      <c r="K1817" s="12" t="str">
        <f t="shared" si="57"/>
        <v/>
      </c>
    </row>
    <row r="1818" spans="1:11" x14ac:dyDescent="0.3">
      <c r="A1818" s="2">
        <v>1237</v>
      </c>
      <c r="B1818" s="1">
        <v>618</v>
      </c>
      <c r="C1818" s="10">
        <v>44681</v>
      </c>
      <c r="D1818" s="10">
        <v>44684</v>
      </c>
      <c r="E1818" s="1">
        <v>3</v>
      </c>
      <c r="F1818" s="1" t="s">
        <v>1029</v>
      </c>
      <c r="G1818" s="1" t="s">
        <v>1037</v>
      </c>
      <c r="H1818" s="1">
        <v>78</v>
      </c>
      <c r="I1818" s="1" t="s">
        <v>1042</v>
      </c>
      <c r="J1818" s="1">
        <f t="shared" si="56"/>
        <v>0</v>
      </c>
      <c r="K1818" s="12" t="str">
        <f t="shared" si="57"/>
        <v/>
      </c>
    </row>
    <row r="1819" spans="1:11" x14ac:dyDescent="0.3">
      <c r="A1819" s="2">
        <v>2046</v>
      </c>
      <c r="B1819" s="1">
        <v>618</v>
      </c>
      <c r="C1819" s="10">
        <v>44726</v>
      </c>
      <c r="D1819" s="10">
        <v>44727</v>
      </c>
      <c r="E1819" s="1">
        <v>1</v>
      </c>
      <c r="F1819" s="1" t="s">
        <v>1022</v>
      </c>
      <c r="G1819" s="1" t="s">
        <v>1035</v>
      </c>
      <c r="H1819" s="1">
        <v>172</v>
      </c>
      <c r="I1819" s="1" t="s">
        <v>1043</v>
      </c>
      <c r="J1819" s="1">
        <f t="shared" si="56"/>
        <v>0</v>
      </c>
      <c r="K1819" s="12" t="str">
        <f t="shared" si="57"/>
        <v/>
      </c>
    </row>
    <row r="1820" spans="1:11" x14ac:dyDescent="0.3">
      <c r="A1820" s="2">
        <v>1199</v>
      </c>
      <c r="B1820" s="1">
        <v>618</v>
      </c>
      <c r="C1820" s="10">
        <v>44761</v>
      </c>
      <c r="D1820" s="10">
        <v>44781</v>
      </c>
      <c r="E1820" s="1">
        <v>20</v>
      </c>
      <c r="F1820" s="1" t="s">
        <v>1027</v>
      </c>
      <c r="G1820" s="1" t="s">
        <v>1040</v>
      </c>
      <c r="H1820" s="1">
        <v>18</v>
      </c>
      <c r="I1820" s="1" t="s">
        <v>1042</v>
      </c>
      <c r="J1820" s="1">
        <f t="shared" si="56"/>
        <v>0</v>
      </c>
      <c r="K1820" s="12" t="str">
        <f t="shared" si="57"/>
        <v/>
      </c>
    </row>
    <row r="1821" spans="1:11" x14ac:dyDescent="0.3">
      <c r="A1821" s="2">
        <v>761</v>
      </c>
      <c r="B1821" s="1">
        <v>618</v>
      </c>
      <c r="C1821" s="10">
        <v>44928</v>
      </c>
      <c r="D1821" s="10">
        <v>44939</v>
      </c>
      <c r="E1821" s="1">
        <v>11</v>
      </c>
      <c r="F1821" s="1" t="s">
        <v>1027</v>
      </c>
      <c r="G1821" s="1" t="s">
        <v>1040</v>
      </c>
      <c r="H1821" s="1">
        <v>191</v>
      </c>
      <c r="I1821" s="1" t="s">
        <v>1043</v>
      </c>
      <c r="J1821" s="1">
        <f t="shared" si="56"/>
        <v>0</v>
      </c>
      <c r="K1821" s="12" t="str">
        <f t="shared" si="57"/>
        <v/>
      </c>
    </row>
    <row r="1822" spans="1:11" x14ac:dyDescent="0.3">
      <c r="A1822" s="2">
        <v>805</v>
      </c>
      <c r="B1822" s="1">
        <v>618</v>
      </c>
      <c r="C1822" s="10">
        <v>45231</v>
      </c>
      <c r="D1822" s="10">
        <v>45234</v>
      </c>
      <c r="E1822" s="1">
        <v>3</v>
      </c>
      <c r="F1822" s="1" t="s">
        <v>1032</v>
      </c>
      <c r="G1822" s="1" t="s">
        <v>1039</v>
      </c>
      <c r="H1822" s="1">
        <v>179</v>
      </c>
      <c r="I1822" s="1" t="s">
        <v>1043</v>
      </c>
      <c r="J1822" s="1">
        <f t="shared" si="56"/>
        <v>0</v>
      </c>
      <c r="K1822" s="12" t="str">
        <f t="shared" si="57"/>
        <v/>
      </c>
    </row>
    <row r="1823" spans="1:11" x14ac:dyDescent="0.3">
      <c r="A1823" s="2">
        <v>1025</v>
      </c>
      <c r="B1823" s="1">
        <v>618</v>
      </c>
      <c r="C1823" s="10">
        <v>45631</v>
      </c>
      <c r="D1823" s="10">
        <v>45640</v>
      </c>
      <c r="E1823" s="1">
        <v>9</v>
      </c>
      <c r="F1823" s="1" t="s">
        <v>1027</v>
      </c>
      <c r="G1823" s="1" t="s">
        <v>1040</v>
      </c>
      <c r="H1823" s="1">
        <v>161</v>
      </c>
      <c r="I1823" s="1" t="s">
        <v>1044</v>
      </c>
      <c r="J1823" s="1">
        <f t="shared" si="56"/>
        <v>1</v>
      </c>
      <c r="K1823" s="12">
        <f t="shared" si="57"/>
        <v>45640</v>
      </c>
    </row>
    <row r="1824" spans="1:11" x14ac:dyDescent="0.3">
      <c r="A1824" s="2">
        <v>1991</v>
      </c>
      <c r="B1824" s="1">
        <v>618</v>
      </c>
      <c r="C1824" s="10">
        <v>45640</v>
      </c>
      <c r="D1824" s="10">
        <v>45645</v>
      </c>
      <c r="E1824" s="1">
        <v>5</v>
      </c>
      <c r="F1824" s="1" t="s">
        <v>1029</v>
      </c>
      <c r="G1824" s="1" t="s">
        <v>1037</v>
      </c>
      <c r="H1824" s="1">
        <v>184</v>
      </c>
      <c r="I1824" s="1" t="s">
        <v>1042</v>
      </c>
      <c r="J1824" s="1">
        <f t="shared" si="56"/>
        <v>0</v>
      </c>
      <c r="K1824" s="12" t="str">
        <f t="shared" si="57"/>
        <v/>
      </c>
    </row>
    <row r="1825" spans="1:11" x14ac:dyDescent="0.3">
      <c r="A1825" s="2">
        <v>1597</v>
      </c>
      <c r="B1825" s="1">
        <v>619</v>
      </c>
      <c r="C1825" s="10">
        <v>44652</v>
      </c>
      <c r="D1825" s="10">
        <v>44653</v>
      </c>
      <c r="E1825" s="1">
        <v>1</v>
      </c>
      <c r="F1825" s="1" t="s">
        <v>1026</v>
      </c>
      <c r="G1825" s="1" t="s">
        <v>1039</v>
      </c>
      <c r="H1825" s="1">
        <v>181</v>
      </c>
      <c r="I1825" s="1" t="s">
        <v>1041</v>
      </c>
      <c r="J1825" s="1">
        <f t="shared" si="56"/>
        <v>0</v>
      </c>
      <c r="K1825" s="12" t="str">
        <f t="shared" si="57"/>
        <v/>
      </c>
    </row>
    <row r="1826" spans="1:11" x14ac:dyDescent="0.3">
      <c r="A1826" s="2">
        <v>436</v>
      </c>
      <c r="B1826" s="1">
        <v>619</v>
      </c>
      <c r="C1826" s="10">
        <v>44894</v>
      </c>
      <c r="D1826" s="10">
        <v>44896</v>
      </c>
      <c r="E1826" s="1">
        <v>2</v>
      </c>
      <c r="F1826" s="1" t="s">
        <v>1029</v>
      </c>
      <c r="G1826" s="1" t="s">
        <v>1037</v>
      </c>
      <c r="H1826" s="1">
        <v>7</v>
      </c>
      <c r="I1826" s="1" t="s">
        <v>1042</v>
      </c>
      <c r="J1826" s="1">
        <f t="shared" si="56"/>
        <v>0</v>
      </c>
      <c r="K1826" s="12" t="str">
        <f t="shared" si="57"/>
        <v/>
      </c>
    </row>
    <row r="1827" spans="1:11" x14ac:dyDescent="0.3">
      <c r="A1827" s="2">
        <v>2310</v>
      </c>
      <c r="B1827" s="1">
        <v>620</v>
      </c>
      <c r="C1827" s="10">
        <v>44593</v>
      </c>
      <c r="D1827" s="10">
        <v>44597</v>
      </c>
      <c r="E1827" s="1">
        <v>4</v>
      </c>
      <c r="F1827" s="1" t="s">
        <v>1033</v>
      </c>
      <c r="G1827" s="1" t="s">
        <v>1038</v>
      </c>
      <c r="H1827" s="1">
        <v>136</v>
      </c>
      <c r="I1827" s="1" t="s">
        <v>1043</v>
      </c>
      <c r="J1827" s="1">
        <f t="shared" si="56"/>
        <v>1</v>
      </c>
      <c r="K1827" s="12">
        <f t="shared" si="57"/>
        <v>44621</v>
      </c>
    </row>
    <row r="1828" spans="1:11" x14ac:dyDescent="0.3">
      <c r="A1828" s="2">
        <v>790</v>
      </c>
      <c r="B1828" s="1">
        <v>620</v>
      </c>
      <c r="C1828" s="10">
        <v>44621</v>
      </c>
      <c r="D1828" s="10">
        <v>44624</v>
      </c>
      <c r="E1828" s="1">
        <v>3</v>
      </c>
      <c r="F1828" s="1" t="s">
        <v>1033</v>
      </c>
      <c r="G1828" s="1" t="s">
        <v>1038</v>
      </c>
      <c r="H1828" s="1">
        <v>89</v>
      </c>
      <c r="I1828" s="1" t="s">
        <v>1044</v>
      </c>
      <c r="J1828" s="1">
        <f t="shared" si="56"/>
        <v>0</v>
      </c>
      <c r="K1828" s="12" t="str">
        <f t="shared" si="57"/>
        <v/>
      </c>
    </row>
    <row r="1829" spans="1:11" x14ac:dyDescent="0.3">
      <c r="A1829" s="2">
        <v>2733</v>
      </c>
      <c r="B1829" s="1">
        <v>620</v>
      </c>
      <c r="C1829" s="10">
        <v>44772</v>
      </c>
      <c r="D1829" s="10">
        <v>44782</v>
      </c>
      <c r="E1829" s="1">
        <v>10</v>
      </c>
      <c r="F1829" s="1" t="s">
        <v>1022</v>
      </c>
      <c r="G1829" s="1" t="s">
        <v>1035</v>
      </c>
      <c r="H1829" s="1">
        <v>169</v>
      </c>
      <c r="I1829" s="1" t="s">
        <v>1041</v>
      </c>
      <c r="J1829" s="1">
        <f t="shared" si="56"/>
        <v>0</v>
      </c>
      <c r="K1829" s="12" t="str">
        <f t="shared" si="57"/>
        <v/>
      </c>
    </row>
    <row r="1830" spans="1:11" x14ac:dyDescent="0.3">
      <c r="A1830" s="2">
        <v>2330</v>
      </c>
      <c r="B1830" s="1">
        <v>620</v>
      </c>
      <c r="C1830" s="10">
        <v>44966</v>
      </c>
      <c r="D1830" s="10">
        <v>44969</v>
      </c>
      <c r="E1830" s="1">
        <v>3</v>
      </c>
      <c r="F1830" s="1" t="s">
        <v>1025</v>
      </c>
      <c r="G1830" s="1" t="s">
        <v>1038</v>
      </c>
      <c r="H1830" s="1">
        <v>144</v>
      </c>
      <c r="I1830" s="1" t="s">
        <v>1042</v>
      </c>
      <c r="J1830" s="1">
        <f t="shared" si="56"/>
        <v>1</v>
      </c>
      <c r="K1830" s="12">
        <f t="shared" si="57"/>
        <v>44973</v>
      </c>
    </row>
    <row r="1831" spans="1:11" x14ac:dyDescent="0.3">
      <c r="A1831" s="2">
        <v>1648</v>
      </c>
      <c r="B1831" s="1">
        <v>620</v>
      </c>
      <c r="C1831" s="10">
        <v>44973</v>
      </c>
      <c r="D1831" s="10">
        <v>44974</v>
      </c>
      <c r="E1831" s="1">
        <v>1</v>
      </c>
      <c r="F1831" s="1" t="s">
        <v>1032</v>
      </c>
      <c r="G1831" s="1" t="s">
        <v>1039</v>
      </c>
      <c r="H1831" s="1">
        <v>68</v>
      </c>
      <c r="I1831" s="1" t="s">
        <v>1041</v>
      </c>
      <c r="J1831" s="1">
        <f t="shared" si="56"/>
        <v>0</v>
      </c>
      <c r="K1831" s="12" t="str">
        <f t="shared" si="57"/>
        <v/>
      </c>
    </row>
    <row r="1832" spans="1:11" x14ac:dyDescent="0.3">
      <c r="A1832" s="2">
        <v>2335</v>
      </c>
      <c r="B1832" s="1">
        <v>620</v>
      </c>
      <c r="C1832" s="10">
        <v>45095</v>
      </c>
      <c r="D1832" s="10">
        <v>45096</v>
      </c>
      <c r="E1832" s="1">
        <v>1</v>
      </c>
      <c r="F1832" s="1" t="s">
        <v>1032</v>
      </c>
      <c r="G1832" s="1" t="s">
        <v>1039</v>
      </c>
      <c r="H1832" s="1">
        <v>175</v>
      </c>
      <c r="I1832" s="1" t="s">
        <v>1044</v>
      </c>
      <c r="J1832" s="1">
        <f t="shared" si="56"/>
        <v>0</v>
      </c>
      <c r="K1832" s="12" t="str">
        <f t="shared" si="57"/>
        <v/>
      </c>
    </row>
    <row r="1833" spans="1:11" x14ac:dyDescent="0.3">
      <c r="A1833" s="2">
        <v>2863</v>
      </c>
      <c r="B1833" s="1">
        <v>620</v>
      </c>
      <c r="C1833" s="10">
        <v>45363</v>
      </c>
      <c r="D1833" s="10">
        <v>45370</v>
      </c>
      <c r="E1833" s="1">
        <v>7</v>
      </c>
      <c r="F1833" s="1" t="s">
        <v>1030</v>
      </c>
      <c r="G1833" s="1" t="s">
        <v>1038</v>
      </c>
      <c r="H1833" s="1">
        <v>79</v>
      </c>
      <c r="I1833" s="1" t="s">
        <v>1042</v>
      </c>
      <c r="J1833" s="1">
        <f t="shared" si="56"/>
        <v>0</v>
      </c>
      <c r="K1833" s="12" t="str">
        <f t="shared" si="57"/>
        <v/>
      </c>
    </row>
    <row r="1834" spans="1:11" x14ac:dyDescent="0.3">
      <c r="A1834" s="2">
        <v>1607</v>
      </c>
      <c r="B1834" s="1">
        <v>621</v>
      </c>
      <c r="C1834" s="10">
        <v>45253</v>
      </c>
      <c r="D1834" s="10">
        <v>45254</v>
      </c>
      <c r="E1834" s="1">
        <v>1</v>
      </c>
      <c r="F1834" s="1" t="s">
        <v>1034</v>
      </c>
      <c r="G1834" s="1" t="s">
        <v>1035</v>
      </c>
      <c r="H1834" s="1">
        <v>121</v>
      </c>
      <c r="I1834" s="1" t="s">
        <v>1043</v>
      </c>
      <c r="J1834" s="1">
        <f t="shared" si="56"/>
        <v>0</v>
      </c>
      <c r="K1834" s="12" t="str">
        <f t="shared" si="57"/>
        <v/>
      </c>
    </row>
    <row r="1835" spans="1:11" x14ac:dyDescent="0.3">
      <c r="A1835" s="2">
        <v>21</v>
      </c>
      <c r="B1835" s="1">
        <v>622</v>
      </c>
      <c r="C1835" s="10">
        <v>44686</v>
      </c>
      <c r="D1835" s="10">
        <v>44691</v>
      </c>
      <c r="E1835" s="1">
        <v>5</v>
      </c>
      <c r="F1835" s="1" t="s">
        <v>1031</v>
      </c>
      <c r="G1835" s="1" t="s">
        <v>1036</v>
      </c>
      <c r="H1835" s="1">
        <v>133</v>
      </c>
      <c r="I1835" s="1" t="s">
        <v>1041</v>
      </c>
      <c r="J1835" s="1">
        <f t="shared" si="56"/>
        <v>0</v>
      </c>
      <c r="K1835" s="12" t="str">
        <f t="shared" si="57"/>
        <v/>
      </c>
    </row>
    <row r="1836" spans="1:11" x14ac:dyDescent="0.3">
      <c r="A1836" s="2">
        <v>1010</v>
      </c>
      <c r="B1836" s="1">
        <v>622</v>
      </c>
      <c r="C1836" s="10">
        <v>45192</v>
      </c>
      <c r="D1836" s="10">
        <v>45203</v>
      </c>
      <c r="E1836" s="1">
        <v>11</v>
      </c>
      <c r="F1836" s="1" t="s">
        <v>1023</v>
      </c>
      <c r="G1836" s="1" t="s">
        <v>1036</v>
      </c>
      <c r="H1836" s="1">
        <v>160</v>
      </c>
      <c r="I1836" s="1" t="s">
        <v>1041</v>
      </c>
      <c r="J1836" s="1">
        <f t="shared" si="56"/>
        <v>0</v>
      </c>
      <c r="K1836" s="12" t="str">
        <f t="shared" si="57"/>
        <v/>
      </c>
    </row>
    <row r="1837" spans="1:11" x14ac:dyDescent="0.3">
      <c r="A1837" s="2">
        <v>2842</v>
      </c>
      <c r="B1837" s="1">
        <v>623</v>
      </c>
      <c r="C1837" s="10">
        <v>44803</v>
      </c>
      <c r="D1837" s="10">
        <v>44806</v>
      </c>
      <c r="E1837" s="1">
        <v>3</v>
      </c>
      <c r="F1837" s="1" t="s">
        <v>1022</v>
      </c>
      <c r="G1837" s="1" t="s">
        <v>1035</v>
      </c>
      <c r="H1837" s="1">
        <v>36</v>
      </c>
      <c r="I1837" s="1" t="s">
        <v>1043</v>
      </c>
      <c r="J1837" s="1">
        <f t="shared" si="56"/>
        <v>0</v>
      </c>
      <c r="K1837" s="12" t="str">
        <f t="shared" si="57"/>
        <v/>
      </c>
    </row>
    <row r="1838" spans="1:11" x14ac:dyDescent="0.3">
      <c r="A1838" s="2">
        <v>1531</v>
      </c>
      <c r="B1838" s="1">
        <v>623</v>
      </c>
      <c r="C1838" s="10">
        <v>45166</v>
      </c>
      <c r="D1838" s="10">
        <v>45169</v>
      </c>
      <c r="E1838" s="1">
        <v>3</v>
      </c>
      <c r="F1838" s="1" t="s">
        <v>1030</v>
      </c>
      <c r="G1838" s="1" t="s">
        <v>1038</v>
      </c>
      <c r="H1838" s="1">
        <v>191</v>
      </c>
      <c r="I1838" s="1" t="s">
        <v>1041</v>
      </c>
      <c r="J1838" s="1">
        <f t="shared" si="56"/>
        <v>0</v>
      </c>
      <c r="K1838" s="12" t="str">
        <f t="shared" si="57"/>
        <v/>
      </c>
    </row>
    <row r="1839" spans="1:11" x14ac:dyDescent="0.3">
      <c r="A1839" s="2">
        <v>2980</v>
      </c>
      <c r="B1839" s="1">
        <v>623</v>
      </c>
      <c r="C1839" s="10">
        <v>45250</v>
      </c>
      <c r="D1839" s="10">
        <v>45253</v>
      </c>
      <c r="E1839" s="1">
        <v>3</v>
      </c>
      <c r="F1839" s="1" t="s">
        <v>1029</v>
      </c>
      <c r="G1839" s="1" t="s">
        <v>1037</v>
      </c>
      <c r="H1839" s="1">
        <v>192</v>
      </c>
      <c r="I1839" s="1" t="s">
        <v>1044</v>
      </c>
      <c r="J1839" s="1">
        <f t="shared" si="56"/>
        <v>0</v>
      </c>
      <c r="K1839" s="12" t="str">
        <f t="shared" si="57"/>
        <v/>
      </c>
    </row>
    <row r="1840" spans="1:11" x14ac:dyDescent="0.3">
      <c r="A1840" s="2">
        <v>711</v>
      </c>
      <c r="B1840" s="1">
        <v>623</v>
      </c>
      <c r="C1840" s="10">
        <v>45284</v>
      </c>
      <c r="D1840" s="10">
        <v>45286</v>
      </c>
      <c r="E1840" s="1">
        <v>2</v>
      </c>
      <c r="F1840" s="1" t="s">
        <v>1029</v>
      </c>
      <c r="G1840" s="1" t="s">
        <v>1037</v>
      </c>
      <c r="H1840" s="1">
        <v>172</v>
      </c>
      <c r="I1840" s="1" t="s">
        <v>1044</v>
      </c>
      <c r="J1840" s="1">
        <f t="shared" si="56"/>
        <v>0</v>
      </c>
      <c r="K1840" s="12" t="str">
        <f t="shared" si="57"/>
        <v/>
      </c>
    </row>
    <row r="1841" spans="1:11" x14ac:dyDescent="0.3">
      <c r="A1841" s="2">
        <v>766</v>
      </c>
      <c r="B1841" s="1">
        <v>623</v>
      </c>
      <c r="C1841" s="10">
        <v>45357</v>
      </c>
      <c r="D1841" s="10">
        <v>45358</v>
      </c>
      <c r="E1841" s="1">
        <v>1</v>
      </c>
      <c r="F1841" s="1" t="s">
        <v>1034</v>
      </c>
      <c r="G1841" s="1" t="s">
        <v>1035</v>
      </c>
      <c r="H1841" s="1">
        <v>145</v>
      </c>
      <c r="I1841" s="1" t="s">
        <v>1044</v>
      </c>
      <c r="J1841" s="1">
        <f t="shared" si="56"/>
        <v>0</v>
      </c>
      <c r="K1841" s="12" t="str">
        <f t="shared" si="57"/>
        <v/>
      </c>
    </row>
    <row r="1842" spans="1:11" x14ac:dyDescent="0.3">
      <c r="A1842" s="2">
        <v>2257</v>
      </c>
      <c r="B1842" s="1">
        <v>623</v>
      </c>
      <c r="C1842" s="10">
        <v>45581</v>
      </c>
      <c r="D1842" s="10">
        <v>45583</v>
      </c>
      <c r="E1842" s="1">
        <v>2</v>
      </c>
      <c r="F1842" s="1" t="s">
        <v>1024</v>
      </c>
      <c r="G1842" s="1" t="s">
        <v>1037</v>
      </c>
      <c r="H1842" s="1">
        <v>68</v>
      </c>
      <c r="I1842" s="1" t="s">
        <v>1041</v>
      </c>
      <c r="J1842" s="1">
        <f t="shared" si="56"/>
        <v>0</v>
      </c>
      <c r="K1842" s="12" t="str">
        <f t="shared" si="57"/>
        <v/>
      </c>
    </row>
    <row r="1843" spans="1:11" x14ac:dyDescent="0.3">
      <c r="A1843" s="2">
        <v>242</v>
      </c>
      <c r="B1843" s="1">
        <v>624</v>
      </c>
      <c r="C1843" s="10">
        <v>44929</v>
      </c>
      <c r="D1843" s="10">
        <v>44934</v>
      </c>
      <c r="E1843" s="1">
        <v>5</v>
      </c>
      <c r="F1843" s="1" t="s">
        <v>1029</v>
      </c>
      <c r="G1843" s="1" t="s">
        <v>1037</v>
      </c>
      <c r="H1843" s="1">
        <v>104</v>
      </c>
      <c r="I1843" s="1" t="s">
        <v>1043</v>
      </c>
      <c r="J1843" s="1">
        <f t="shared" si="56"/>
        <v>0</v>
      </c>
      <c r="K1843" s="12" t="str">
        <f t="shared" si="57"/>
        <v/>
      </c>
    </row>
    <row r="1844" spans="1:11" x14ac:dyDescent="0.3">
      <c r="A1844" s="2">
        <v>2031</v>
      </c>
      <c r="B1844" s="1">
        <v>624</v>
      </c>
      <c r="C1844" s="10">
        <v>45247</v>
      </c>
      <c r="D1844" s="10">
        <v>45250</v>
      </c>
      <c r="E1844" s="1">
        <v>3</v>
      </c>
      <c r="F1844" s="1" t="s">
        <v>1029</v>
      </c>
      <c r="G1844" s="1" t="s">
        <v>1037</v>
      </c>
      <c r="H1844" s="1">
        <v>135</v>
      </c>
      <c r="I1844" s="1" t="s">
        <v>1041</v>
      </c>
      <c r="J1844" s="1">
        <f t="shared" si="56"/>
        <v>0</v>
      </c>
      <c r="K1844" s="12" t="str">
        <f t="shared" si="57"/>
        <v/>
      </c>
    </row>
    <row r="1845" spans="1:11" x14ac:dyDescent="0.3">
      <c r="A1845" s="2">
        <v>1380</v>
      </c>
      <c r="B1845" s="1">
        <v>624</v>
      </c>
      <c r="C1845" s="10">
        <v>45410</v>
      </c>
      <c r="D1845" s="10">
        <v>45415</v>
      </c>
      <c r="E1845" s="1">
        <v>5</v>
      </c>
      <c r="F1845" s="1" t="s">
        <v>1024</v>
      </c>
      <c r="G1845" s="1" t="s">
        <v>1037</v>
      </c>
      <c r="H1845" s="1">
        <v>70</v>
      </c>
      <c r="I1845" s="1" t="s">
        <v>1041</v>
      </c>
      <c r="J1845" s="1">
        <f t="shared" si="56"/>
        <v>0</v>
      </c>
      <c r="K1845" s="12" t="str">
        <f t="shared" si="57"/>
        <v/>
      </c>
    </row>
    <row r="1846" spans="1:11" x14ac:dyDescent="0.3">
      <c r="A1846" s="2">
        <v>2174</v>
      </c>
      <c r="B1846" s="1">
        <v>625</v>
      </c>
      <c r="C1846" s="10">
        <v>44861</v>
      </c>
      <c r="D1846" s="10">
        <v>44881</v>
      </c>
      <c r="E1846" s="1">
        <v>20</v>
      </c>
      <c r="F1846" s="1" t="s">
        <v>1027</v>
      </c>
      <c r="G1846" s="1" t="s">
        <v>1040</v>
      </c>
      <c r="H1846" s="1">
        <v>25</v>
      </c>
      <c r="I1846" s="1" t="s">
        <v>1042</v>
      </c>
      <c r="J1846" s="1">
        <f t="shared" si="56"/>
        <v>0</v>
      </c>
      <c r="K1846" s="12" t="str">
        <f t="shared" si="57"/>
        <v/>
      </c>
    </row>
    <row r="1847" spans="1:11" x14ac:dyDescent="0.3">
      <c r="A1847" s="2">
        <v>1609</v>
      </c>
      <c r="B1847" s="1">
        <v>625</v>
      </c>
      <c r="C1847" s="10">
        <v>45253</v>
      </c>
      <c r="D1847" s="10">
        <v>45258</v>
      </c>
      <c r="E1847" s="1">
        <v>5</v>
      </c>
      <c r="F1847" s="1" t="s">
        <v>1024</v>
      </c>
      <c r="G1847" s="1" t="s">
        <v>1037</v>
      </c>
      <c r="H1847" s="1">
        <v>84</v>
      </c>
      <c r="I1847" s="1" t="s">
        <v>1042</v>
      </c>
      <c r="J1847" s="1">
        <f t="shared" si="56"/>
        <v>0</v>
      </c>
      <c r="K1847" s="12" t="str">
        <f t="shared" si="57"/>
        <v/>
      </c>
    </row>
    <row r="1848" spans="1:11" x14ac:dyDescent="0.3">
      <c r="A1848" s="2">
        <v>1956</v>
      </c>
      <c r="B1848" s="1">
        <v>626</v>
      </c>
      <c r="C1848" s="10">
        <v>44589</v>
      </c>
      <c r="D1848" s="10">
        <v>44593</v>
      </c>
      <c r="E1848" s="1">
        <v>4</v>
      </c>
      <c r="F1848" s="1" t="s">
        <v>1024</v>
      </c>
      <c r="G1848" s="1" t="s">
        <v>1037</v>
      </c>
      <c r="H1848" s="1">
        <v>22</v>
      </c>
      <c r="I1848" s="1" t="s">
        <v>1041</v>
      </c>
      <c r="J1848" s="1">
        <f t="shared" si="56"/>
        <v>0</v>
      </c>
      <c r="K1848" s="12" t="str">
        <f t="shared" si="57"/>
        <v/>
      </c>
    </row>
    <row r="1849" spans="1:11" x14ac:dyDescent="0.3">
      <c r="A1849" s="2">
        <v>1246</v>
      </c>
      <c r="B1849" s="1">
        <v>627</v>
      </c>
      <c r="C1849" s="10">
        <v>45404</v>
      </c>
      <c r="D1849" s="10">
        <v>45411</v>
      </c>
      <c r="E1849" s="1">
        <v>7</v>
      </c>
      <c r="F1849" s="1" t="s">
        <v>1022</v>
      </c>
      <c r="G1849" s="1" t="s">
        <v>1035</v>
      </c>
      <c r="H1849" s="1">
        <v>182</v>
      </c>
      <c r="I1849" s="1" t="s">
        <v>1043</v>
      </c>
      <c r="J1849" s="1">
        <f t="shared" si="56"/>
        <v>0</v>
      </c>
      <c r="K1849" s="12" t="str">
        <f t="shared" si="57"/>
        <v/>
      </c>
    </row>
    <row r="1850" spans="1:11" x14ac:dyDescent="0.3">
      <c r="A1850" s="2">
        <v>2806</v>
      </c>
      <c r="B1850" s="1">
        <v>628</v>
      </c>
      <c r="C1850" s="10">
        <v>45215</v>
      </c>
      <c r="D1850" s="10">
        <v>45229</v>
      </c>
      <c r="E1850" s="1">
        <v>14</v>
      </c>
      <c r="F1850" s="1" t="s">
        <v>1027</v>
      </c>
      <c r="G1850" s="1" t="s">
        <v>1040</v>
      </c>
      <c r="H1850" s="1">
        <v>98</v>
      </c>
      <c r="I1850" s="1" t="s">
        <v>1041</v>
      </c>
      <c r="J1850" s="1">
        <f t="shared" si="56"/>
        <v>0</v>
      </c>
      <c r="K1850" s="12" t="str">
        <f t="shared" si="57"/>
        <v/>
      </c>
    </row>
    <row r="1851" spans="1:11" x14ac:dyDescent="0.3">
      <c r="A1851" s="2">
        <v>2331</v>
      </c>
      <c r="B1851" s="1">
        <v>628</v>
      </c>
      <c r="C1851" s="10">
        <v>45449</v>
      </c>
      <c r="D1851" s="10">
        <v>45450</v>
      </c>
      <c r="E1851" s="1">
        <v>1</v>
      </c>
      <c r="F1851" s="1" t="s">
        <v>1026</v>
      </c>
      <c r="G1851" s="1" t="s">
        <v>1039</v>
      </c>
      <c r="H1851" s="1">
        <v>192</v>
      </c>
      <c r="I1851" s="1" t="s">
        <v>1044</v>
      </c>
      <c r="J1851" s="1">
        <f t="shared" si="56"/>
        <v>0</v>
      </c>
      <c r="K1851" s="12" t="str">
        <f t="shared" si="57"/>
        <v/>
      </c>
    </row>
    <row r="1852" spans="1:11" x14ac:dyDescent="0.3">
      <c r="A1852" s="2">
        <v>2758</v>
      </c>
      <c r="B1852" s="1">
        <v>629</v>
      </c>
      <c r="C1852" s="10">
        <v>44677</v>
      </c>
      <c r="D1852" s="10">
        <v>44678</v>
      </c>
      <c r="E1852" s="1">
        <v>1</v>
      </c>
      <c r="F1852" s="1" t="s">
        <v>1026</v>
      </c>
      <c r="G1852" s="1" t="s">
        <v>1039</v>
      </c>
      <c r="H1852" s="1">
        <v>8</v>
      </c>
      <c r="I1852" s="1" t="s">
        <v>1042</v>
      </c>
      <c r="J1852" s="1">
        <f t="shared" si="56"/>
        <v>0</v>
      </c>
      <c r="K1852" s="12" t="str">
        <f t="shared" si="57"/>
        <v/>
      </c>
    </row>
    <row r="1853" spans="1:11" x14ac:dyDescent="0.3">
      <c r="A1853" s="2">
        <v>1488</v>
      </c>
      <c r="B1853" s="1">
        <v>629</v>
      </c>
      <c r="C1853" s="10">
        <v>45441</v>
      </c>
      <c r="D1853" s="10">
        <v>45448</v>
      </c>
      <c r="E1853" s="1">
        <v>7</v>
      </c>
      <c r="F1853" s="1" t="s">
        <v>1031</v>
      </c>
      <c r="G1853" s="1" t="s">
        <v>1036</v>
      </c>
      <c r="H1853" s="1">
        <v>106</v>
      </c>
      <c r="I1853" s="1" t="s">
        <v>1044</v>
      </c>
      <c r="J1853" s="1">
        <f t="shared" si="56"/>
        <v>0</v>
      </c>
      <c r="K1853" s="12" t="str">
        <f t="shared" si="57"/>
        <v/>
      </c>
    </row>
    <row r="1854" spans="1:11" x14ac:dyDescent="0.3">
      <c r="A1854" s="2">
        <v>401</v>
      </c>
      <c r="B1854" s="1">
        <v>630</v>
      </c>
      <c r="C1854" s="10">
        <v>44721</v>
      </c>
      <c r="D1854" s="10">
        <v>44725</v>
      </c>
      <c r="E1854" s="1">
        <v>4</v>
      </c>
      <c r="F1854" s="1" t="s">
        <v>1025</v>
      </c>
      <c r="G1854" s="1" t="s">
        <v>1038</v>
      </c>
      <c r="H1854" s="1">
        <v>168</v>
      </c>
      <c r="I1854" s="1" t="s">
        <v>1043</v>
      </c>
      <c r="J1854" s="1">
        <f t="shared" si="56"/>
        <v>0</v>
      </c>
      <c r="K1854" s="12" t="str">
        <f t="shared" si="57"/>
        <v/>
      </c>
    </row>
    <row r="1855" spans="1:11" x14ac:dyDescent="0.3">
      <c r="A1855" s="2">
        <v>1939</v>
      </c>
      <c r="B1855" s="1">
        <v>630</v>
      </c>
      <c r="C1855" s="10">
        <v>45226</v>
      </c>
      <c r="D1855" s="10">
        <v>45227</v>
      </c>
      <c r="E1855" s="1">
        <v>1</v>
      </c>
      <c r="F1855" s="1" t="s">
        <v>1032</v>
      </c>
      <c r="G1855" s="1" t="s">
        <v>1039</v>
      </c>
      <c r="H1855" s="1">
        <v>111</v>
      </c>
      <c r="I1855" s="1" t="s">
        <v>1043</v>
      </c>
      <c r="J1855" s="1">
        <f t="shared" si="56"/>
        <v>0</v>
      </c>
      <c r="K1855" s="12" t="str">
        <f t="shared" si="57"/>
        <v/>
      </c>
    </row>
    <row r="1856" spans="1:11" x14ac:dyDescent="0.3">
      <c r="A1856" s="2">
        <v>1003</v>
      </c>
      <c r="B1856" s="1">
        <v>630</v>
      </c>
      <c r="C1856" s="10">
        <v>45432</v>
      </c>
      <c r="D1856" s="10">
        <v>45435</v>
      </c>
      <c r="E1856" s="1">
        <v>3</v>
      </c>
      <c r="F1856" s="1" t="s">
        <v>1022</v>
      </c>
      <c r="G1856" s="1" t="s">
        <v>1035</v>
      </c>
      <c r="H1856" s="1">
        <v>61</v>
      </c>
      <c r="I1856" s="1" t="s">
        <v>1044</v>
      </c>
      <c r="J1856" s="1">
        <f t="shared" si="56"/>
        <v>1</v>
      </c>
      <c r="K1856" s="12">
        <f t="shared" si="57"/>
        <v>45436</v>
      </c>
    </row>
    <row r="1857" spans="1:11" x14ac:dyDescent="0.3">
      <c r="A1857" s="2">
        <v>1362</v>
      </c>
      <c r="B1857" s="1">
        <v>630</v>
      </c>
      <c r="C1857" s="10">
        <v>45436</v>
      </c>
      <c r="D1857" s="10">
        <v>45447</v>
      </c>
      <c r="E1857" s="1">
        <v>11</v>
      </c>
      <c r="F1857" s="1" t="s">
        <v>1027</v>
      </c>
      <c r="G1857" s="1" t="s">
        <v>1040</v>
      </c>
      <c r="H1857" s="1">
        <v>134</v>
      </c>
      <c r="I1857" s="1" t="s">
        <v>1041</v>
      </c>
      <c r="J1857" s="1">
        <f t="shared" si="56"/>
        <v>0</v>
      </c>
      <c r="K1857" s="12" t="str">
        <f t="shared" si="57"/>
        <v/>
      </c>
    </row>
    <row r="1858" spans="1:11" x14ac:dyDescent="0.3">
      <c r="A1858" s="2">
        <v>2809</v>
      </c>
      <c r="B1858" s="1">
        <v>631</v>
      </c>
      <c r="C1858" s="10">
        <v>44575</v>
      </c>
      <c r="D1858" s="10">
        <v>44582</v>
      </c>
      <c r="E1858" s="1">
        <v>7</v>
      </c>
      <c r="F1858" s="1" t="s">
        <v>1031</v>
      </c>
      <c r="G1858" s="1" t="s">
        <v>1036</v>
      </c>
      <c r="H1858" s="1">
        <v>76</v>
      </c>
      <c r="I1858" s="1" t="s">
        <v>1043</v>
      </c>
      <c r="J1858" s="1">
        <f t="shared" ref="J1858:J1921" si="58">IF(AND(B1859=B1858,C1859-D1858&lt;=30),1,0)</f>
        <v>0</v>
      </c>
      <c r="K1858" s="12" t="str">
        <f t="shared" ref="K1858:K1921" si="59">IF(J1858=0,"",C1859)</f>
        <v/>
      </c>
    </row>
    <row r="1859" spans="1:11" x14ac:dyDescent="0.3">
      <c r="A1859" s="2">
        <v>2992</v>
      </c>
      <c r="B1859" s="1">
        <v>631</v>
      </c>
      <c r="C1859" s="10">
        <v>44818</v>
      </c>
      <c r="D1859" s="10">
        <v>44820</v>
      </c>
      <c r="E1859" s="1">
        <v>2</v>
      </c>
      <c r="F1859" s="1" t="s">
        <v>1029</v>
      </c>
      <c r="G1859" s="1" t="s">
        <v>1037</v>
      </c>
      <c r="H1859" s="1">
        <v>150</v>
      </c>
      <c r="I1859" s="1" t="s">
        <v>1043</v>
      </c>
      <c r="J1859" s="1">
        <f t="shared" si="58"/>
        <v>0</v>
      </c>
      <c r="K1859" s="12" t="str">
        <f t="shared" si="59"/>
        <v/>
      </c>
    </row>
    <row r="1860" spans="1:11" x14ac:dyDescent="0.3">
      <c r="A1860" s="2">
        <v>2656</v>
      </c>
      <c r="B1860" s="1">
        <v>631</v>
      </c>
      <c r="C1860" s="10">
        <v>44966</v>
      </c>
      <c r="D1860" s="10">
        <v>44982</v>
      </c>
      <c r="E1860" s="1">
        <v>16</v>
      </c>
      <c r="F1860" s="1" t="s">
        <v>1027</v>
      </c>
      <c r="G1860" s="1" t="s">
        <v>1040</v>
      </c>
      <c r="H1860" s="1">
        <v>101</v>
      </c>
      <c r="I1860" s="1" t="s">
        <v>1044</v>
      </c>
      <c r="J1860" s="1">
        <f t="shared" si="58"/>
        <v>0</v>
      </c>
      <c r="K1860" s="12" t="str">
        <f t="shared" si="59"/>
        <v/>
      </c>
    </row>
    <row r="1861" spans="1:11" x14ac:dyDescent="0.3">
      <c r="A1861" s="2">
        <v>1321</v>
      </c>
      <c r="B1861" s="1">
        <v>631</v>
      </c>
      <c r="C1861" s="10">
        <v>45019</v>
      </c>
      <c r="D1861" s="10">
        <v>45031</v>
      </c>
      <c r="E1861" s="1">
        <v>12</v>
      </c>
      <c r="F1861" s="1" t="s">
        <v>1023</v>
      </c>
      <c r="G1861" s="1" t="s">
        <v>1036</v>
      </c>
      <c r="H1861" s="1">
        <v>130</v>
      </c>
      <c r="I1861" s="1" t="s">
        <v>1043</v>
      </c>
      <c r="J1861" s="1">
        <f t="shared" si="58"/>
        <v>0</v>
      </c>
      <c r="K1861" s="12" t="str">
        <f t="shared" si="59"/>
        <v/>
      </c>
    </row>
    <row r="1862" spans="1:11" x14ac:dyDescent="0.3">
      <c r="A1862" s="2">
        <v>1495</v>
      </c>
      <c r="B1862" s="1">
        <v>632</v>
      </c>
      <c r="C1862" s="10">
        <v>44663</v>
      </c>
      <c r="D1862" s="10">
        <v>44673</v>
      </c>
      <c r="E1862" s="1">
        <v>10</v>
      </c>
      <c r="F1862" s="1" t="s">
        <v>1023</v>
      </c>
      <c r="G1862" s="1" t="s">
        <v>1036</v>
      </c>
      <c r="H1862" s="1">
        <v>155</v>
      </c>
      <c r="I1862" s="1" t="s">
        <v>1044</v>
      </c>
      <c r="J1862" s="1">
        <f t="shared" si="58"/>
        <v>0</v>
      </c>
      <c r="K1862" s="12" t="str">
        <f t="shared" si="59"/>
        <v/>
      </c>
    </row>
    <row r="1863" spans="1:11" x14ac:dyDescent="0.3">
      <c r="A1863" s="2">
        <v>252</v>
      </c>
      <c r="B1863" s="1">
        <v>632</v>
      </c>
      <c r="C1863" s="10">
        <v>45370</v>
      </c>
      <c r="D1863" s="10">
        <v>45381</v>
      </c>
      <c r="E1863" s="1">
        <v>11</v>
      </c>
      <c r="F1863" s="1" t="s">
        <v>1023</v>
      </c>
      <c r="G1863" s="1" t="s">
        <v>1036</v>
      </c>
      <c r="H1863" s="1">
        <v>70</v>
      </c>
      <c r="I1863" s="1" t="s">
        <v>1042</v>
      </c>
      <c r="J1863" s="1">
        <f t="shared" si="58"/>
        <v>1</v>
      </c>
      <c r="K1863" s="12">
        <f t="shared" si="59"/>
        <v>45403</v>
      </c>
    </row>
    <row r="1864" spans="1:11" x14ac:dyDescent="0.3">
      <c r="A1864" s="2">
        <v>2185</v>
      </c>
      <c r="B1864" s="1">
        <v>632</v>
      </c>
      <c r="C1864" s="10">
        <v>45403</v>
      </c>
      <c r="D1864" s="10">
        <v>45407</v>
      </c>
      <c r="E1864" s="1">
        <v>4</v>
      </c>
      <c r="F1864" s="1" t="s">
        <v>1033</v>
      </c>
      <c r="G1864" s="1" t="s">
        <v>1038</v>
      </c>
      <c r="H1864" s="1">
        <v>12</v>
      </c>
      <c r="I1864" s="1" t="s">
        <v>1042</v>
      </c>
      <c r="J1864" s="1">
        <f t="shared" si="58"/>
        <v>0</v>
      </c>
      <c r="K1864" s="12" t="str">
        <f t="shared" si="59"/>
        <v/>
      </c>
    </row>
    <row r="1865" spans="1:11" x14ac:dyDescent="0.3">
      <c r="A1865" s="2">
        <v>1480</v>
      </c>
      <c r="B1865" s="1">
        <v>632</v>
      </c>
      <c r="C1865" s="10">
        <v>45565</v>
      </c>
      <c r="D1865" s="10">
        <v>45583</v>
      </c>
      <c r="E1865" s="1">
        <v>18</v>
      </c>
      <c r="F1865" s="1" t="s">
        <v>1027</v>
      </c>
      <c r="G1865" s="1" t="s">
        <v>1040</v>
      </c>
      <c r="H1865" s="1">
        <v>198</v>
      </c>
      <c r="I1865" s="1" t="s">
        <v>1043</v>
      </c>
      <c r="J1865" s="1">
        <f t="shared" si="58"/>
        <v>0</v>
      </c>
      <c r="K1865" s="12" t="str">
        <f t="shared" si="59"/>
        <v/>
      </c>
    </row>
    <row r="1866" spans="1:11" x14ac:dyDescent="0.3">
      <c r="A1866" s="2">
        <v>2412</v>
      </c>
      <c r="B1866" s="1">
        <v>633</v>
      </c>
      <c r="C1866" s="10">
        <v>45018</v>
      </c>
      <c r="D1866" s="10">
        <v>45025</v>
      </c>
      <c r="E1866" s="1">
        <v>7</v>
      </c>
      <c r="F1866" s="1" t="s">
        <v>1030</v>
      </c>
      <c r="G1866" s="1" t="s">
        <v>1038</v>
      </c>
      <c r="H1866" s="1">
        <v>46</v>
      </c>
      <c r="I1866" s="1" t="s">
        <v>1044</v>
      </c>
      <c r="J1866" s="1">
        <f t="shared" si="58"/>
        <v>0</v>
      </c>
      <c r="K1866" s="12" t="str">
        <f t="shared" si="59"/>
        <v/>
      </c>
    </row>
    <row r="1867" spans="1:11" x14ac:dyDescent="0.3">
      <c r="A1867" s="2">
        <v>1128</v>
      </c>
      <c r="B1867" s="1">
        <v>633</v>
      </c>
      <c r="C1867" s="10">
        <v>45455</v>
      </c>
      <c r="D1867" s="10">
        <v>45456</v>
      </c>
      <c r="E1867" s="1">
        <v>1</v>
      </c>
      <c r="F1867" s="1" t="s">
        <v>1026</v>
      </c>
      <c r="G1867" s="1" t="s">
        <v>1039</v>
      </c>
      <c r="H1867" s="1">
        <v>94</v>
      </c>
      <c r="I1867" s="1" t="s">
        <v>1043</v>
      </c>
      <c r="J1867" s="1">
        <f t="shared" si="58"/>
        <v>0</v>
      </c>
      <c r="K1867" s="12" t="str">
        <f t="shared" si="59"/>
        <v/>
      </c>
    </row>
    <row r="1868" spans="1:11" x14ac:dyDescent="0.3">
      <c r="A1868" s="2">
        <v>2477</v>
      </c>
      <c r="B1868" s="1">
        <v>633</v>
      </c>
      <c r="C1868" s="10">
        <v>45632</v>
      </c>
      <c r="D1868" s="10">
        <v>45645</v>
      </c>
      <c r="E1868" s="1">
        <v>13</v>
      </c>
      <c r="F1868" s="1" t="s">
        <v>1028</v>
      </c>
      <c r="G1868" s="1" t="s">
        <v>1040</v>
      </c>
      <c r="H1868" s="1">
        <v>185</v>
      </c>
      <c r="I1868" s="1" t="s">
        <v>1042</v>
      </c>
      <c r="J1868" s="1">
        <f t="shared" si="58"/>
        <v>0</v>
      </c>
      <c r="K1868" s="12" t="str">
        <f t="shared" si="59"/>
        <v/>
      </c>
    </row>
    <row r="1869" spans="1:11" x14ac:dyDescent="0.3">
      <c r="A1869" s="2">
        <v>1191</v>
      </c>
      <c r="B1869" s="1">
        <v>634</v>
      </c>
      <c r="C1869" s="10">
        <v>44776</v>
      </c>
      <c r="D1869" s="10">
        <v>44779</v>
      </c>
      <c r="E1869" s="1">
        <v>3</v>
      </c>
      <c r="F1869" s="1" t="s">
        <v>1032</v>
      </c>
      <c r="G1869" s="1" t="s">
        <v>1039</v>
      </c>
      <c r="H1869" s="1">
        <v>143</v>
      </c>
      <c r="I1869" s="1" t="s">
        <v>1043</v>
      </c>
      <c r="J1869" s="1">
        <f t="shared" si="58"/>
        <v>0</v>
      </c>
      <c r="K1869" s="12" t="str">
        <f t="shared" si="59"/>
        <v/>
      </c>
    </row>
    <row r="1870" spans="1:11" x14ac:dyDescent="0.3">
      <c r="A1870" s="2">
        <v>2016</v>
      </c>
      <c r="B1870" s="1">
        <v>634</v>
      </c>
      <c r="C1870" s="10">
        <v>45190</v>
      </c>
      <c r="D1870" s="10">
        <v>45195</v>
      </c>
      <c r="E1870" s="1">
        <v>5</v>
      </c>
      <c r="F1870" s="1" t="s">
        <v>1029</v>
      </c>
      <c r="G1870" s="1" t="s">
        <v>1037</v>
      </c>
      <c r="H1870" s="1">
        <v>88</v>
      </c>
      <c r="I1870" s="1" t="s">
        <v>1044</v>
      </c>
      <c r="J1870" s="1">
        <f t="shared" si="58"/>
        <v>0</v>
      </c>
      <c r="K1870" s="12" t="str">
        <f t="shared" si="59"/>
        <v/>
      </c>
    </row>
    <row r="1871" spans="1:11" x14ac:dyDescent="0.3">
      <c r="A1871" s="2">
        <v>2015</v>
      </c>
      <c r="B1871" s="1">
        <v>634</v>
      </c>
      <c r="C1871" s="10">
        <v>45520</v>
      </c>
      <c r="D1871" s="10">
        <v>45525</v>
      </c>
      <c r="E1871" s="1">
        <v>5</v>
      </c>
      <c r="F1871" s="1" t="s">
        <v>1030</v>
      </c>
      <c r="G1871" s="1" t="s">
        <v>1038</v>
      </c>
      <c r="H1871" s="1">
        <v>18</v>
      </c>
      <c r="I1871" s="1" t="s">
        <v>1042</v>
      </c>
      <c r="J1871" s="1">
        <f t="shared" si="58"/>
        <v>0</v>
      </c>
      <c r="K1871" s="12" t="str">
        <f t="shared" si="59"/>
        <v/>
      </c>
    </row>
    <row r="1872" spans="1:11" x14ac:dyDescent="0.3">
      <c r="A1872" s="2">
        <v>2104</v>
      </c>
      <c r="B1872" s="1">
        <v>635</v>
      </c>
      <c r="C1872" s="10">
        <v>44904</v>
      </c>
      <c r="D1872" s="10">
        <v>44910</v>
      </c>
      <c r="E1872" s="1">
        <v>6</v>
      </c>
      <c r="F1872" s="1" t="s">
        <v>1030</v>
      </c>
      <c r="G1872" s="1" t="s">
        <v>1038</v>
      </c>
      <c r="H1872" s="1">
        <v>151</v>
      </c>
      <c r="I1872" s="1" t="s">
        <v>1044</v>
      </c>
      <c r="J1872" s="1">
        <f t="shared" si="58"/>
        <v>0</v>
      </c>
      <c r="K1872" s="12" t="str">
        <f t="shared" si="59"/>
        <v/>
      </c>
    </row>
    <row r="1873" spans="1:11" x14ac:dyDescent="0.3">
      <c r="A1873" s="2">
        <v>2044</v>
      </c>
      <c r="B1873" s="1">
        <v>635</v>
      </c>
      <c r="C1873" s="10">
        <v>44958</v>
      </c>
      <c r="D1873" s="10">
        <v>44963</v>
      </c>
      <c r="E1873" s="1">
        <v>5</v>
      </c>
      <c r="F1873" s="1" t="s">
        <v>1030</v>
      </c>
      <c r="G1873" s="1" t="s">
        <v>1038</v>
      </c>
      <c r="H1873" s="1">
        <v>101</v>
      </c>
      <c r="I1873" s="1" t="s">
        <v>1044</v>
      </c>
      <c r="J1873" s="1">
        <f t="shared" si="58"/>
        <v>0</v>
      </c>
      <c r="K1873" s="12" t="str">
        <f t="shared" si="59"/>
        <v/>
      </c>
    </row>
    <row r="1874" spans="1:11" x14ac:dyDescent="0.3">
      <c r="A1874" s="2">
        <v>446</v>
      </c>
      <c r="B1874" s="1">
        <v>635</v>
      </c>
      <c r="C1874" s="10">
        <v>45597</v>
      </c>
      <c r="D1874" s="10">
        <v>45608</v>
      </c>
      <c r="E1874" s="1">
        <v>11</v>
      </c>
      <c r="F1874" s="1" t="s">
        <v>1023</v>
      </c>
      <c r="G1874" s="1" t="s">
        <v>1036</v>
      </c>
      <c r="H1874" s="1">
        <v>86</v>
      </c>
      <c r="I1874" s="1" t="s">
        <v>1041</v>
      </c>
      <c r="J1874" s="1">
        <f t="shared" si="58"/>
        <v>0</v>
      </c>
      <c r="K1874" s="12" t="str">
        <f t="shared" si="59"/>
        <v/>
      </c>
    </row>
    <row r="1875" spans="1:11" x14ac:dyDescent="0.3">
      <c r="A1875" s="2">
        <v>617</v>
      </c>
      <c r="B1875" s="1">
        <v>636</v>
      </c>
      <c r="C1875" s="10">
        <v>44792</v>
      </c>
      <c r="D1875" s="10">
        <v>44795</v>
      </c>
      <c r="E1875" s="1">
        <v>3</v>
      </c>
      <c r="F1875" s="1" t="s">
        <v>1029</v>
      </c>
      <c r="G1875" s="1" t="s">
        <v>1037</v>
      </c>
      <c r="H1875" s="1">
        <v>11</v>
      </c>
      <c r="I1875" s="1" t="s">
        <v>1044</v>
      </c>
      <c r="J1875" s="1">
        <f t="shared" si="58"/>
        <v>0</v>
      </c>
      <c r="K1875" s="12" t="str">
        <f t="shared" si="59"/>
        <v/>
      </c>
    </row>
    <row r="1876" spans="1:11" x14ac:dyDescent="0.3">
      <c r="A1876" s="2">
        <v>2300</v>
      </c>
      <c r="B1876" s="1">
        <v>636</v>
      </c>
      <c r="C1876" s="10">
        <v>45343</v>
      </c>
      <c r="D1876" s="10">
        <v>45362</v>
      </c>
      <c r="E1876" s="1">
        <v>19</v>
      </c>
      <c r="F1876" s="1" t="s">
        <v>1028</v>
      </c>
      <c r="G1876" s="1" t="s">
        <v>1040</v>
      </c>
      <c r="H1876" s="1">
        <v>137</v>
      </c>
      <c r="I1876" s="1" t="s">
        <v>1043</v>
      </c>
      <c r="J1876" s="1">
        <f t="shared" si="58"/>
        <v>0</v>
      </c>
      <c r="K1876" s="12" t="str">
        <f t="shared" si="59"/>
        <v/>
      </c>
    </row>
    <row r="1877" spans="1:11" x14ac:dyDescent="0.3">
      <c r="A1877" s="2">
        <v>700</v>
      </c>
      <c r="B1877" s="1">
        <v>637</v>
      </c>
      <c r="C1877" s="10">
        <v>45122</v>
      </c>
      <c r="D1877" s="10">
        <v>45125</v>
      </c>
      <c r="E1877" s="1">
        <v>3</v>
      </c>
      <c r="F1877" s="1" t="s">
        <v>1024</v>
      </c>
      <c r="G1877" s="1" t="s">
        <v>1037</v>
      </c>
      <c r="H1877" s="1">
        <v>129</v>
      </c>
      <c r="I1877" s="1" t="s">
        <v>1044</v>
      </c>
      <c r="J1877" s="1">
        <f t="shared" si="58"/>
        <v>0</v>
      </c>
      <c r="K1877" s="12" t="str">
        <f t="shared" si="59"/>
        <v/>
      </c>
    </row>
    <row r="1878" spans="1:11" x14ac:dyDescent="0.3">
      <c r="A1878" s="2">
        <v>1890</v>
      </c>
      <c r="B1878" s="1">
        <v>637</v>
      </c>
      <c r="C1878" s="10">
        <v>45295</v>
      </c>
      <c r="D1878" s="10">
        <v>45302</v>
      </c>
      <c r="E1878" s="1">
        <v>7</v>
      </c>
      <c r="F1878" s="1" t="s">
        <v>1023</v>
      </c>
      <c r="G1878" s="1" t="s">
        <v>1036</v>
      </c>
      <c r="H1878" s="1">
        <v>180</v>
      </c>
      <c r="I1878" s="1" t="s">
        <v>1042</v>
      </c>
      <c r="J1878" s="1">
        <f t="shared" si="58"/>
        <v>0</v>
      </c>
      <c r="K1878" s="12" t="str">
        <f t="shared" si="59"/>
        <v/>
      </c>
    </row>
    <row r="1879" spans="1:11" x14ac:dyDescent="0.3">
      <c r="A1879" s="2">
        <v>1996</v>
      </c>
      <c r="B1879" s="1">
        <v>637</v>
      </c>
      <c r="C1879" s="10">
        <v>45531</v>
      </c>
      <c r="D1879" s="10">
        <v>45535</v>
      </c>
      <c r="E1879" s="1">
        <v>4</v>
      </c>
      <c r="F1879" s="1" t="s">
        <v>1034</v>
      </c>
      <c r="G1879" s="1" t="s">
        <v>1035</v>
      </c>
      <c r="H1879" s="1">
        <v>190</v>
      </c>
      <c r="I1879" s="1" t="s">
        <v>1044</v>
      </c>
      <c r="J1879" s="1">
        <f t="shared" si="58"/>
        <v>0</v>
      </c>
      <c r="K1879" s="12" t="str">
        <f t="shared" si="59"/>
        <v/>
      </c>
    </row>
    <row r="1880" spans="1:11" x14ac:dyDescent="0.3">
      <c r="A1880" s="2">
        <v>2264</v>
      </c>
      <c r="B1880" s="1">
        <v>638</v>
      </c>
      <c r="C1880" s="10">
        <v>44590</v>
      </c>
      <c r="D1880" s="10">
        <v>44608</v>
      </c>
      <c r="E1880" s="1">
        <v>18</v>
      </c>
      <c r="F1880" s="1" t="s">
        <v>1027</v>
      </c>
      <c r="G1880" s="1" t="s">
        <v>1040</v>
      </c>
      <c r="H1880" s="1">
        <v>38</v>
      </c>
      <c r="I1880" s="1" t="s">
        <v>1042</v>
      </c>
      <c r="J1880" s="1">
        <f t="shared" si="58"/>
        <v>0</v>
      </c>
      <c r="K1880" s="12" t="str">
        <f t="shared" si="59"/>
        <v/>
      </c>
    </row>
    <row r="1881" spans="1:11" x14ac:dyDescent="0.3">
      <c r="A1881" s="2">
        <v>553</v>
      </c>
      <c r="B1881" s="1">
        <v>638</v>
      </c>
      <c r="C1881" s="10">
        <v>44646</v>
      </c>
      <c r="D1881" s="10">
        <v>44649</v>
      </c>
      <c r="E1881" s="1">
        <v>3</v>
      </c>
      <c r="F1881" s="1" t="s">
        <v>1026</v>
      </c>
      <c r="G1881" s="1" t="s">
        <v>1039</v>
      </c>
      <c r="H1881" s="1">
        <v>12</v>
      </c>
      <c r="I1881" s="1" t="s">
        <v>1044</v>
      </c>
      <c r="J1881" s="1">
        <f t="shared" si="58"/>
        <v>0</v>
      </c>
      <c r="K1881" s="12" t="str">
        <f t="shared" si="59"/>
        <v/>
      </c>
    </row>
    <row r="1882" spans="1:11" x14ac:dyDescent="0.3">
      <c r="A1882" s="2">
        <v>478</v>
      </c>
      <c r="B1882" s="1">
        <v>638</v>
      </c>
      <c r="C1882" s="10">
        <v>44802</v>
      </c>
      <c r="D1882" s="10">
        <v>44807</v>
      </c>
      <c r="E1882" s="1">
        <v>5</v>
      </c>
      <c r="F1882" s="1" t="s">
        <v>1034</v>
      </c>
      <c r="G1882" s="1" t="s">
        <v>1035</v>
      </c>
      <c r="H1882" s="1">
        <v>28</v>
      </c>
      <c r="I1882" s="1" t="s">
        <v>1041</v>
      </c>
      <c r="J1882" s="1">
        <f t="shared" si="58"/>
        <v>0</v>
      </c>
      <c r="K1882" s="12" t="str">
        <f t="shared" si="59"/>
        <v/>
      </c>
    </row>
    <row r="1883" spans="1:11" x14ac:dyDescent="0.3">
      <c r="A1883" s="2">
        <v>1026</v>
      </c>
      <c r="B1883" s="1">
        <v>638</v>
      </c>
      <c r="C1883" s="10">
        <v>44934</v>
      </c>
      <c r="D1883" s="10">
        <v>44939</v>
      </c>
      <c r="E1883" s="1">
        <v>5</v>
      </c>
      <c r="F1883" s="1" t="s">
        <v>1027</v>
      </c>
      <c r="G1883" s="1" t="s">
        <v>1040</v>
      </c>
      <c r="H1883" s="1">
        <v>51</v>
      </c>
      <c r="I1883" s="1" t="s">
        <v>1041</v>
      </c>
      <c r="J1883" s="1">
        <f t="shared" si="58"/>
        <v>0</v>
      </c>
      <c r="K1883" s="12" t="str">
        <f t="shared" si="59"/>
        <v/>
      </c>
    </row>
    <row r="1884" spans="1:11" x14ac:dyDescent="0.3">
      <c r="A1884" s="2">
        <v>1490</v>
      </c>
      <c r="B1884" s="1">
        <v>638</v>
      </c>
      <c r="C1884" s="10">
        <v>45060</v>
      </c>
      <c r="D1884" s="10">
        <v>45067</v>
      </c>
      <c r="E1884" s="1">
        <v>7</v>
      </c>
      <c r="F1884" s="1" t="s">
        <v>1025</v>
      </c>
      <c r="G1884" s="1" t="s">
        <v>1038</v>
      </c>
      <c r="H1884" s="1">
        <v>51</v>
      </c>
      <c r="I1884" s="1" t="s">
        <v>1042</v>
      </c>
      <c r="J1884" s="1">
        <f t="shared" si="58"/>
        <v>0</v>
      </c>
      <c r="K1884" s="12" t="str">
        <f t="shared" si="59"/>
        <v/>
      </c>
    </row>
    <row r="1885" spans="1:11" x14ac:dyDescent="0.3">
      <c r="A1885" s="2">
        <v>2802</v>
      </c>
      <c r="B1885" s="1">
        <v>638</v>
      </c>
      <c r="C1885" s="10">
        <v>45424</v>
      </c>
      <c r="D1885" s="10">
        <v>45425</v>
      </c>
      <c r="E1885" s="1">
        <v>1</v>
      </c>
      <c r="F1885" s="1" t="s">
        <v>1034</v>
      </c>
      <c r="G1885" s="1" t="s">
        <v>1035</v>
      </c>
      <c r="H1885" s="1">
        <v>154</v>
      </c>
      <c r="I1885" s="1" t="s">
        <v>1042</v>
      </c>
      <c r="J1885" s="1">
        <f t="shared" si="58"/>
        <v>1</v>
      </c>
      <c r="K1885" s="12">
        <f t="shared" si="59"/>
        <v>45427</v>
      </c>
    </row>
    <row r="1886" spans="1:11" x14ac:dyDescent="0.3">
      <c r="A1886" s="2">
        <v>672</v>
      </c>
      <c r="B1886" s="1">
        <v>638</v>
      </c>
      <c r="C1886" s="10">
        <v>45427</v>
      </c>
      <c r="D1886" s="10">
        <v>45432</v>
      </c>
      <c r="E1886" s="1">
        <v>5</v>
      </c>
      <c r="F1886" s="1" t="s">
        <v>1024</v>
      </c>
      <c r="G1886" s="1" t="s">
        <v>1037</v>
      </c>
      <c r="H1886" s="1">
        <v>27</v>
      </c>
      <c r="I1886" s="1" t="s">
        <v>1044</v>
      </c>
      <c r="J1886" s="1">
        <f t="shared" si="58"/>
        <v>0</v>
      </c>
      <c r="K1886" s="12" t="str">
        <f t="shared" si="59"/>
        <v/>
      </c>
    </row>
    <row r="1887" spans="1:11" x14ac:dyDescent="0.3">
      <c r="A1887" s="2">
        <v>1215</v>
      </c>
      <c r="B1887" s="1">
        <v>639</v>
      </c>
      <c r="C1887" s="10">
        <v>45020</v>
      </c>
      <c r="D1887" s="10">
        <v>45027</v>
      </c>
      <c r="E1887" s="1">
        <v>7</v>
      </c>
      <c r="F1887" s="1" t="s">
        <v>1030</v>
      </c>
      <c r="G1887" s="1" t="s">
        <v>1038</v>
      </c>
      <c r="H1887" s="1">
        <v>1</v>
      </c>
      <c r="I1887" s="1" t="s">
        <v>1041</v>
      </c>
      <c r="J1887" s="1">
        <f t="shared" si="58"/>
        <v>0</v>
      </c>
      <c r="K1887" s="12" t="str">
        <f t="shared" si="59"/>
        <v/>
      </c>
    </row>
    <row r="1888" spans="1:11" x14ac:dyDescent="0.3">
      <c r="A1888" s="2">
        <v>2662</v>
      </c>
      <c r="B1888" s="1">
        <v>640</v>
      </c>
      <c r="C1888" s="10">
        <v>45324</v>
      </c>
      <c r="D1888" s="10">
        <v>45330</v>
      </c>
      <c r="E1888" s="1">
        <v>6</v>
      </c>
      <c r="F1888" s="1" t="s">
        <v>1034</v>
      </c>
      <c r="G1888" s="1" t="s">
        <v>1035</v>
      </c>
      <c r="H1888" s="1">
        <v>106</v>
      </c>
      <c r="I1888" s="1" t="s">
        <v>1044</v>
      </c>
      <c r="J1888" s="1">
        <f t="shared" si="58"/>
        <v>0</v>
      </c>
      <c r="K1888" s="12" t="str">
        <f t="shared" si="59"/>
        <v/>
      </c>
    </row>
    <row r="1889" spans="1:11" x14ac:dyDescent="0.3">
      <c r="A1889" s="2">
        <v>2038</v>
      </c>
      <c r="B1889" s="1">
        <v>640</v>
      </c>
      <c r="C1889" s="10">
        <v>45448</v>
      </c>
      <c r="D1889" s="10">
        <v>45455</v>
      </c>
      <c r="E1889" s="1">
        <v>7</v>
      </c>
      <c r="F1889" s="1" t="s">
        <v>1025</v>
      </c>
      <c r="G1889" s="1" t="s">
        <v>1038</v>
      </c>
      <c r="H1889" s="1">
        <v>184</v>
      </c>
      <c r="I1889" s="1" t="s">
        <v>1044</v>
      </c>
      <c r="J1889" s="1">
        <f t="shared" si="58"/>
        <v>1</v>
      </c>
      <c r="K1889" s="12">
        <f t="shared" si="59"/>
        <v>45468</v>
      </c>
    </row>
    <row r="1890" spans="1:11" x14ac:dyDescent="0.3">
      <c r="A1890" s="2">
        <v>1722</v>
      </c>
      <c r="B1890" s="1">
        <v>640</v>
      </c>
      <c r="C1890" s="10">
        <v>45468</v>
      </c>
      <c r="D1890" s="10">
        <v>45472</v>
      </c>
      <c r="E1890" s="1">
        <v>4</v>
      </c>
      <c r="F1890" s="1" t="s">
        <v>1022</v>
      </c>
      <c r="G1890" s="1" t="s">
        <v>1035</v>
      </c>
      <c r="H1890" s="1">
        <v>5</v>
      </c>
      <c r="I1890" s="1" t="s">
        <v>1043</v>
      </c>
      <c r="J1890" s="1">
        <f t="shared" si="58"/>
        <v>0</v>
      </c>
      <c r="K1890" s="12" t="str">
        <f t="shared" si="59"/>
        <v/>
      </c>
    </row>
    <row r="1891" spans="1:11" x14ac:dyDescent="0.3">
      <c r="A1891" s="2">
        <v>2298</v>
      </c>
      <c r="B1891" s="1">
        <v>641</v>
      </c>
      <c r="C1891" s="10">
        <v>44609</v>
      </c>
      <c r="D1891" s="10">
        <v>44612</v>
      </c>
      <c r="E1891" s="1">
        <v>3</v>
      </c>
      <c r="F1891" s="1" t="s">
        <v>1022</v>
      </c>
      <c r="G1891" s="1" t="s">
        <v>1035</v>
      </c>
      <c r="H1891" s="1">
        <v>105</v>
      </c>
      <c r="I1891" s="1" t="s">
        <v>1043</v>
      </c>
      <c r="J1891" s="1">
        <f t="shared" si="58"/>
        <v>0</v>
      </c>
      <c r="K1891" s="12" t="str">
        <f t="shared" si="59"/>
        <v/>
      </c>
    </row>
    <row r="1892" spans="1:11" x14ac:dyDescent="0.3">
      <c r="A1892" s="2">
        <v>804</v>
      </c>
      <c r="B1892" s="1">
        <v>641</v>
      </c>
      <c r="C1892" s="10">
        <v>44696</v>
      </c>
      <c r="D1892" s="10">
        <v>44697</v>
      </c>
      <c r="E1892" s="1">
        <v>1</v>
      </c>
      <c r="F1892" s="1" t="s">
        <v>1026</v>
      </c>
      <c r="G1892" s="1" t="s">
        <v>1039</v>
      </c>
      <c r="H1892" s="1">
        <v>131</v>
      </c>
      <c r="I1892" s="1" t="s">
        <v>1041</v>
      </c>
      <c r="J1892" s="1">
        <f t="shared" si="58"/>
        <v>0</v>
      </c>
      <c r="K1892" s="12" t="str">
        <f t="shared" si="59"/>
        <v/>
      </c>
    </row>
    <row r="1893" spans="1:11" x14ac:dyDescent="0.3">
      <c r="A1893" s="2">
        <v>1847</v>
      </c>
      <c r="B1893" s="1">
        <v>641</v>
      </c>
      <c r="C1893" s="10">
        <v>44770</v>
      </c>
      <c r="D1893" s="10">
        <v>44772</v>
      </c>
      <c r="E1893" s="1">
        <v>2</v>
      </c>
      <c r="F1893" s="1" t="s">
        <v>1026</v>
      </c>
      <c r="G1893" s="1" t="s">
        <v>1039</v>
      </c>
      <c r="H1893" s="1">
        <v>125</v>
      </c>
      <c r="I1893" s="1" t="s">
        <v>1041</v>
      </c>
      <c r="J1893" s="1">
        <f t="shared" si="58"/>
        <v>0</v>
      </c>
      <c r="K1893" s="12" t="str">
        <f t="shared" si="59"/>
        <v/>
      </c>
    </row>
    <row r="1894" spans="1:11" x14ac:dyDescent="0.3">
      <c r="A1894" s="2">
        <v>2772</v>
      </c>
      <c r="B1894" s="1">
        <v>643</v>
      </c>
      <c r="C1894" s="10">
        <v>44775</v>
      </c>
      <c r="D1894" s="10">
        <v>44777</v>
      </c>
      <c r="E1894" s="1">
        <v>2</v>
      </c>
      <c r="F1894" s="1" t="s">
        <v>1029</v>
      </c>
      <c r="G1894" s="1" t="s">
        <v>1037</v>
      </c>
      <c r="H1894" s="1">
        <v>173</v>
      </c>
      <c r="I1894" s="1" t="s">
        <v>1042</v>
      </c>
      <c r="J1894" s="1">
        <f t="shared" si="58"/>
        <v>0</v>
      </c>
      <c r="K1894" s="12" t="str">
        <f t="shared" si="59"/>
        <v/>
      </c>
    </row>
    <row r="1895" spans="1:11" x14ac:dyDescent="0.3">
      <c r="A1895" s="2">
        <v>1466</v>
      </c>
      <c r="B1895" s="1">
        <v>643</v>
      </c>
      <c r="C1895" s="10">
        <v>44833</v>
      </c>
      <c r="D1895" s="10">
        <v>44837</v>
      </c>
      <c r="E1895" s="1">
        <v>4</v>
      </c>
      <c r="F1895" s="1" t="s">
        <v>1022</v>
      </c>
      <c r="G1895" s="1" t="s">
        <v>1035</v>
      </c>
      <c r="H1895" s="1">
        <v>164</v>
      </c>
      <c r="I1895" s="1" t="s">
        <v>1044</v>
      </c>
      <c r="J1895" s="1">
        <f t="shared" si="58"/>
        <v>1</v>
      </c>
      <c r="K1895" s="12">
        <f t="shared" si="59"/>
        <v>44839</v>
      </c>
    </row>
    <row r="1896" spans="1:11" x14ac:dyDescent="0.3">
      <c r="A1896" s="2">
        <v>257</v>
      </c>
      <c r="B1896" s="1">
        <v>643</v>
      </c>
      <c r="C1896" s="10">
        <v>44839</v>
      </c>
      <c r="D1896" s="10">
        <v>44841</v>
      </c>
      <c r="E1896" s="1">
        <v>2</v>
      </c>
      <c r="F1896" s="1" t="s">
        <v>1024</v>
      </c>
      <c r="G1896" s="1" t="s">
        <v>1037</v>
      </c>
      <c r="H1896" s="1">
        <v>189</v>
      </c>
      <c r="I1896" s="1" t="s">
        <v>1044</v>
      </c>
      <c r="J1896" s="1">
        <f t="shared" si="58"/>
        <v>0</v>
      </c>
      <c r="K1896" s="12" t="str">
        <f t="shared" si="59"/>
        <v/>
      </c>
    </row>
    <row r="1897" spans="1:11" x14ac:dyDescent="0.3">
      <c r="A1897" s="2">
        <v>2775</v>
      </c>
      <c r="B1897" s="1">
        <v>644</v>
      </c>
      <c r="C1897" s="10">
        <v>44766</v>
      </c>
      <c r="D1897" s="10">
        <v>44768</v>
      </c>
      <c r="E1897" s="1">
        <v>2</v>
      </c>
      <c r="F1897" s="1" t="s">
        <v>1026</v>
      </c>
      <c r="G1897" s="1" t="s">
        <v>1039</v>
      </c>
      <c r="H1897" s="1">
        <v>180</v>
      </c>
      <c r="I1897" s="1" t="s">
        <v>1041</v>
      </c>
      <c r="J1897" s="1">
        <f t="shared" si="58"/>
        <v>0</v>
      </c>
      <c r="K1897" s="12" t="str">
        <f t="shared" si="59"/>
        <v/>
      </c>
    </row>
    <row r="1898" spans="1:11" x14ac:dyDescent="0.3">
      <c r="A1898" s="2">
        <v>2957</v>
      </c>
      <c r="B1898" s="1">
        <v>644</v>
      </c>
      <c r="C1898" s="10">
        <v>45006</v>
      </c>
      <c r="D1898" s="10">
        <v>45010</v>
      </c>
      <c r="E1898" s="1">
        <v>4</v>
      </c>
      <c r="F1898" s="1" t="s">
        <v>1029</v>
      </c>
      <c r="G1898" s="1" t="s">
        <v>1037</v>
      </c>
      <c r="H1898" s="1">
        <v>7</v>
      </c>
      <c r="I1898" s="1" t="s">
        <v>1041</v>
      </c>
      <c r="J1898" s="1">
        <f t="shared" si="58"/>
        <v>0</v>
      </c>
      <c r="K1898" s="12" t="str">
        <f t="shared" si="59"/>
        <v/>
      </c>
    </row>
    <row r="1899" spans="1:11" x14ac:dyDescent="0.3">
      <c r="A1899" s="2">
        <v>1860</v>
      </c>
      <c r="B1899" s="1">
        <v>645</v>
      </c>
      <c r="C1899" s="10">
        <v>44653</v>
      </c>
      <c r="D1899" s="10">
        <v>44662</v>
      </c>
      <c r="E1899" s="1">
        <v>9</v>
      </c>
      <c r="F1899" s="1" t="s">
        <v>1022</v>
      </c>
      <c r="G1899" s="1" t="s">
        <v>1035</v>
      </c>
      <c r="H1899" s="1">
        <v>162</v>
      </c>
      <c r="I1899" s="1" t="s">
        <v>1044</v>
      </c>
      <c r="J1899" s="1">
        <f t="shared" si="58"/>
        <v>0</v>
      </c>
      <c r="K1899" s="12" t="str">
        <f t="shared" si="59"/>
        <v/>
      </c>
    </row>
    <row r="1900" spans="1:11" x14ac:dyDescent="0.3">
      <c r="A1900" s="2">
        <v>1981</v>
      </c>
      <c r="B1900" s="1">
        <v>645</v>
      </c>
      <c r="C1900" s="10">
        <v>44768</v>
      </c>
      <c r="D1900" s="10">
        <v>44770</v>
      </c>
      <c r="E1900" s="1">
        <v>2</v>
      </c>
      <c r="F1900" s="1" t="s">
        <v>1032</v>
      </c>
      <c r="G1900" s="1" t="s">
        <v>1039</v>
      </c>
      <c r="H1900" s="1">
        <v>175</v>
      </c>
      <c r="I1900" s="1" t="s">
        <v>1044</v>
      </c>
      <c r="J1900" s="1">
        <f t="shared" si="58"/>
        <v>0</v>
      </c>
      <c r="K1900" s="12" t="str">
        <f t="shared" si="59"/>
        <v/>
      </c>
    </row>
    <row r="1901" spans="1:11" x14ac:dyDescent="0.3">
      <c r="A1901" s="2">
        <v>2703</v>
      </c>
      <c r="B1901" s="1">
        <v>645</v>
      </c>
      <c r="C1901" s="10">
        <v>44870</v>
      </c>
      <c r="D1901" s="10">
        <v>44876</v>
      </c>
      <c r="E1901" s="1">
        <v>6</v>
      </c>
      <c r="F1901" s="1" t="s">
        <v>1022</v>
      </c>
      <c r="G1901" s="1" t="s">
        <v>1035</v>
      </c>
      <c r="H1901" s="1">
        <v>91</v>
      </c>
      <c r="I1901" s="1" t="s">
        <v>1043</v>
      </c>
      <c r="J1901" s="1">
        <f t="shared" si="58"/>
        <v>0</v>
      </c>
      <c r="K1901" s="12" t="str">
        <f t="shared" si="59"/>
        <v/>
      </c>
    </row>
    <row r="1902" spans="1:11" x14ac:dyDescent="0.3">
      <c r="A1902" s="2">
        <v>2629</v>
      </c>
      <c r="B1902" s="1">
        <v>645</v>
      </c>
      <c r="C1902" s="10">
        <v>45513</v>
      </c>
      <c r="D1902" s="10">
        <v>45522</v>
      </c>
      <c r="E1902" s="1">
        <v>9</v>
      </c>
      <c r="F1902" s="1" t="s">
        <v>1022</v>
      </c>
      <c r="G1902" s="1" t="s">
        <v>1035</v>
      </c>
      <c r="H1902" s="1">
        <v>119</v>
      </c>
      <c r="I1902" s="1" t="s">
        <v>1042</v>
      </c>
      <c r="J1902" s="1">
        <f t="shared" si="58"/>
        <v>0</v>
      </c>
      <c r="K1902" s="12" t="str">
        <f t="shared" si="59"/>
        <v/>
      </c>
    </row>
    <row r="1903" spans="1:11" x14ac:dyDescent="0.3">
      <c r="A1903" s="2">
        <v>164</v>
      </c>
      <c r="B1903" s="1">
        <v>646</v>
      </c>
      <c r="C1903" s="10">
        <v>45136</v>
      </c>
      <c r="D1903" s="10">
        <v>45152</v>
      </c>
      <c r="E1903" s="1">
        <v>16</v>
      </c>
      <c r="F1903" s="1" t="s">
        <v>1027</v>
      </c>
      <c r="G1903" s="1" t="s">
        <v>1040</v>
      </c>
      <c r="H1903" s="1">
        <v>46</v>
      </c>
      <c r="I1903" s="1" t="s">
        <v>1044</v>
      </c>
      <c r="J1903" s="1">
        <f t="shared" si="58"/>
        <v>0</v>
      </c>
      <c r="K1903" s="12" t="str">
        <f t="shared" si="59"/>
        <v/>
      </c>
    </row>
    <row r="1904" spans="1:11" x14ac:dyDescent="0.3">
      <c r="A1904" s="2">
        <v>328</v>
      </c>
      <c r="B1904" s="1">
        <v>646</v>
      </c>
      <c r="C1904" s="10">
        <v>45653</v>
      </c>
      <c r="D1904" s="10">
        <v>45663</v>
      </c>
      <c r="E1904" s="1">
        <v>10</v>
      </c>
      <c r="F1904" s="1" t="s">
        <v>1023</v>
      </c>
      <c r="G1904" s="1" t="s">
        <v>1036</v>
      </c>
      <c r="H1904" s="1">
        <v>1</v>
      </c>
      <c r="I1904" s="1" t="s">
        <v>1043</v>
      </c>
      <c r="J1904" s="1">
        <f t="shared" si="58"/>
        <v>0</v>
      </c>
      <c r="K1904" s="12" t="str">
        <f t="shared" si="59"/>
        <v/>
      </c>
    </row>
    <row r="1905" spans="1:11" x14ac:dyDescent="0.3">
      <c r="A1905" s="2">
        <v>438</v>
      </c>
      <c r="B1905" s="1">
        <v>647</v>
      </c>
      <c r="C1905" s="10">
        <v>44689</v>
      </c>
      <c r="D1905" s="10">
        <v>44695</v>
      </c>
      <c r="E1905" s="1">
        <v>6</v>
      </c>
      <c r="F1905" s="1" t="s">
        <v>1022</v>
      </c>
      <c r="G1905" s="1" t="s">
        <v>1035</v>
      </c>
      <c r="H1905" s="1">
        <v>14</v>
      </c>
      <c r="I1905" s="1" t="s">
        <v>1042</v>
      </c>
      <c r="J1905" s="1">
        <f t="shared" si="58"/>
        <v>0</v>
      </c>
      <c r="K1905" s="12" t="str">
        <f t="shared" si="59"/>
        <v/>
      </c>
    </row>
    <row r="1906" spans="1:11" x14ac:dyDescent="0.3">
      <c r="A1906" s="2">
        <v>2136</v>
      </c>
      <c r="B1906" s="1">
        <v>647</v>
      </c>
      <c r="C1906" s="10">
        <v>44851</v>
      </c>
      <c r="D1906" s="10">
        <v>44853</v>
      </c>
      <c r="E1906" s="1">
        <v>2</v>
      </c>
      <c r="F1906" s="1" t="s">
        <v>1032</v>
      </c>
      <c r="G1906" s="1" t="s">
        <v>1039</v>
      </c>
      <c r="H1906" s="1">
        <v>52</v>
      </c>
      <c r="I1906" s="1" t="s">
        <v>1042</v>
      </c>
      <c r="J1906" s="1">
        <f t="shared" si="58"/>
        <v>0</v>
      </c>
      <c r="K1906" s="12" t="str">
        <f t="shared" si="59"/>
        <v/>
      </c>
    </row>
    <row r="1907" spans="1:11" x14ac:dyDescent="0.3">
      <c r="A1907" s="2">
        <v>2546</v>
      </c>
      <c r="B1907" s="1">
        <v>647</v>
      </c>
      <c r="C1907" s="10">
        <v>44959</v>
      </c>
      <c r="D1907" s="10">
        <v>44964</v>
      </c>
      <c r="E1907" s="1">
        <v>5</v>
      </c>
      <c r="F1907" s="1" t="s">
        <v>1029</v>
      </c>
      <c r="G1907" s="1" t="s">
        <v>1037</v>
      </c>
      <c r="H1907" s="1">
        <v>178</v>
      </c>
      <c r="I1907" s="1" t="s">
        <v>1041</v>
      </c>
      <c r="J1907" s="1">
        <f t="shared" si="58"/>
        <v>0</v>
      </c>
      <c r="K1907" s="12" t="str">
        <f t="shared" si="59"/>
        <v/>
      </c>
    </row>
    <row r="1908" spans="1:11" x14ac:dyDescent="0.3">
      <c r="A1908" s="2">
        <v>2950</v>
      </c>
      <c r="B1908" s="1">
        <v>647</v>
      </c>
      <c r="C1908" s="10">
        <v>45183</v>
      </c>
      <c r="D1908" s="10">
        <v>45186</v>
      </c>
      <c r="E1908" s="1">
        <v>3</v>
      </c>
      <c r="F1908" s="1" t="s">
        <v>1024</v>
      </c>
      <c r="G1908" s="1" t="s">
        <v>1037</v>
      </c>
      <c r="H1908" s="1">
        <v>171</v>
      </c>
      <c r="I1908" s="1" t="s">
        <v>1041</v>
      </c>
      <c r="J1908" s="1">
        <f t="shared" si="58"/>
        <v>0</v>
      </c>
      <c r="K1908" s="12" t="str">
        <f t="shared" si="59"/>
        <v/>
      </c>
    </row>
    <row r="1909" spans="1:11" x14ac:dyDescent="0.3">
      <c r="A1909" s="2">
        <v>2069</v>
      </c>
      <c r="B1909" s="1">
        <v>647</v>
      </c>
      <c r="C1909" s="10">
        <v>45557</v>
      </c>
      <c r="D1909" s="10">
        <v>45565</v>
      </c>
      <c r="E1909" s="1">
        <v>8</v>
      </c>
      <c r="F1909" s="1" t="s">
        <v>1031</v>
      </c>
      <c r="G1909" s="1" t="s">
        <v>1036</v>
      </c>
      <c r="H1909" s="1">
        <v>25</v>
      </c>
      <c r="I1909" s="1" t="s">
        <v>1042</v>
      </c>
      <c r="J1909" s="1">
        <f t="shared" si="58"/>
        <v>0</v>
      </c>
      <c r="K1909" s="12" t="str">
        <f t="shared" si="59"/>
        <v/>
      </c>
    </row>
    <row r="1910" spans="1:11" x14ac:dyDescent="0.3">
      <c r="A1910" s="2">
        <v>1236</v>
      </c>
      <c r="B1910" s="1">
        <v>647</v>
      </c>
      <c r="C1910" s="10">
        <v>45617</v>
      </c>
      <c r="D1910" s="10">
        <v>45620</v>
      </c>
      <c r="E1910" s="1">
        <v>3</v>
      </c>
      <c r="F1910" s="1" t="s">
        <v>1032</v>
      </c>
      <c r="G1910" s="1" t="s">
        <v>1039</v>
      </c>
      <c r="H1910" s="1">
        <v>65</v>
      </c>
      <c r="I1910" s="1" t="s">
        <v>1044</v>
      </c>
      <c r="J1910" s="1">
        <f t="shared" si="58"/>
        <v>0</v>
      </c>
      <c r="K1910" s="12" t="str">
        <f t="shared" si="59"/>
        <v/>
      </c>
    </row>
    <row r="1911" spans="1:11" x14ac:dyDescent="0.3">
      <c r="A1911" s="2">
        <v>872</v>
      </c>
      <c r="B1911" s="1">
        <v>648</v>
      </c>
      <c r="C1911" s="10">
        <v>44695</v>
      </c>
      <c r="D1911" s="10">
        <v>44705</v>
      </c>
      <c r="E1911" s="1">
        <v>10</v>
      </c>
      <c r="F1911" s="1" t="s">
        <v>1022</v>
      </c>
      <c r="G1911" s="1" t="s">
        <v>1035</v>
      </c>
      <c r="H1911" s="1">
        <v>49</v>
      </c>
      <c r="I1911" s="1" t="s">
        <v>1042</v>
      </c>
      <c r="J1911" s="1">
        <f t="shared" si="58"/>
        <v>0</v>
      </c>
      <c r="K1911" s="12" t="str">
        <f t="shared" si="59"/>
        <v/>
      </c>
    </row>
    <row r="1912" spans="1:11" x14ac:dyDescent="0.3">
      <c r="A1912" s="2">
        <v>988</v>
      </c>
      <c r="B1912" s="1">
        <v>648</v>
      </c>
      <c r="C1912" s="10">
        <v>44881</v>
      </c>
      <c r="D1912" s="10">
        <v>44891</v>
      </c>
      <c r="E1912" s="1">
        <v>10</v>
      </c>
      <c r="F1912" s="1" t="s">
        <v>1027</v>
      </c>
      <c r="G1912" s="1" t="s">
        <v>1040</v>
      </c>
      <c r="H1912" s="1">
        <v>190</v>
      </c>
      <c r="I1912" s="1" t="s">
        <v>1044</v>
      </c>
      <c r="J1912" s="1">
        <f t="shared" si="58"/>
        <v>0</v>
      </c>
      <c r="K1912" s="12" t="str">
        <f t="shared" si="59"/>
        <v/>
      </c>
    </row>
    <row r="1913" spans="1:11" x14ac:dyDescent="0.3">
      <c r="A1913" s="2">
        <v>1133</v>
      </c>
      <c r="B1913" s="1">
        <v>648</v>
      </c>
      <c r="C1913" s="10">
        <v>45276</v>
      </c>
      <c r="D1913" s="10">
        <v>45282</v>
      </c>
      <c r="E1913" s="1">
        <v>6</v>
      </c>
      <c r="F1913" s="1" t="s">
        <v>1025</v>
      </c>
      <c r="G1913" s="1" t="s">
        <v>1038</v>
      </c>
      <c r="H1913" s="1">
        <v>39</v>
      </c>
      <c r="I1913" s="1" t="s">
        <v>1044</v>
      </c>
      <c r="J1913" s="1">
        <f t="shared" si="58"/>
        <v>0</v>
      </c>
      <c r="K1913" s="12" t="str">
        <f t="shared" si="59"/>
        <v/>
      </c>
    </row>
    <row r="1914" spans="1:11" x14ac:dyDescent="0.3">
      <c r="A1914" s="2">
        <v>2474</v>
      </c>
      <c r="B1914" s="1">
        <v>648</v>
      </c>
      <c r="C1914" s="10">
        <v>45523</v>
      </c>
      <c r="D1914" s="10">
        <v>45524</v>
      </c>
      <c r="E1914" s="1">
        <v>1</v>
      </c>
      <c r="F1914" s="1" t="s">
        <v>1026</v>
      </c>
      <c r="G1914" s="1" t="s">
        <v>1039</v>
      </c>
      <c r="H1914" s="1">
        <v>166</v>
      </c>
      <c r="I1914" s="1" t="s">
        <v>1044</v>
      </c>
      <c r="J1914" s="1">
        <f t="shared" si="58"/>
        <v>0</v>
      </c>
      <c r="K1914" s="12" t="str">
        <f t="shared" si="59"/>
        <v/>
      </c>
    </row>
    <row r="1915" spans="1:11" x14ac:dyDescent="0.3">
      <c r="A1915" s="2">
        <v>948</v>
      </c>
      <c r="B1915" s="1">
        <v>649</v>
      </c>
      <c r="C1915" s="10">
        <v>44954</v>
      </c>
      <c r="D1915" s="10">
        <v>44956</v>
      </c>
      <c r="E1915" s="1">
        <v>2</v>
      </c>
      <c r="F1915" s="1" t="s">
        <v>1026</v>
      </c>
      <c r="G1915" s="1" t="s">
        <v>1039</v>
      </c>
      <c r="H1915" s="1">
        <v>162</v>
      </c>
      <c r="I1915" s="1" t="s">
        <v>1044</v>
      </c>
      <c r="J1915" s="1">
        <f t="shared" si="58"/>
        <v>0</v>
      </c>
      <c r="K1915" s="12" t="str">
        <f t="shared" si="59"/>
        <v/>
      </c>
    </row>
    <row r="1916" spans="1:11" x14ac:dyDescent="0.3">
      <c r="A1916" s="2">
        <v>1136</v>
      </c>
      <c r="B1916" s="1">
        <v>649</v>
      </c>
      <c r="C1916" s="10">
        <v>45028</v>
      </c>
      <c r="D1916" s="10">
        <v>45036</v>
      </c>
      <c r="E1916" s="1">
        <v>8</v>
      </c>
      <c r="F1916" s="1" t="s">
        <v>1031</v>
      </c>
      <c r="G1916" s="1" t="s">
        <v>1036</v>
      </c>
      <c r="H1916" s="1">
        <v>45</v>
      </c>
      <c r="I1916" s="1" t="s">
        <v>1043</v>
      </c>
      <c r="J1916" s="1">
        <f t="shared" si="58"/>
        <v>0</v>
      </c>
      <c r="K1916" s="12" t="str">
        <f t="shared" si="59"/>
        <v/>
      </c>
    </row>
    <row r="1917" spans="1:11" x14ac:dyDescent="0.3">
      <c r="A1917" s="2">
        <v>2459</v>
      </c>
      <c r="B1917" s="1">
        <v>649</v>
      </c>
      <c r="C1917" s="10">
        <v>45091</v>
      </c>
      <c r="D1917" s="10">
        <v>45099</v>
      </c>
      <c r="E1917" s="1">
        <v>8</v>
      </c>
      <c r="F1917" s="1" t="s">
        <v>1031</v>
      </c>
      <c r="G1917" s="1" t="s">
        <v>1036</v>
      </c>
      <c r="H1917" s="1">
        <v>195</v>
      </c>
      <c r="I1917" s="1" t="s">
        <v>1042</v>
      </c>
      <c r="J1917" s="1">
        <f t="shared" si="58"/>
        <v>0</v>
      </c>
      <c r="K1917" s="12" t="str">
        <f t="shared" si="59"/>
        <v/>
      </c>
    </row>
    <row r="1918" spans="1:11" x14ac:dyDescent="0.3">
      <c r="A1918" s="2">
        <v>2217</v>
      </c>
      <c r="B1918" s="1">
        <v>649</v>
      </c>
      <c r="C1918" s="10">
        <v>45220</v>
      </c>
      <c r="D1918" s="10">
        <v>45222</v>
      </c>
      <c r="E1918" s="1">
        <v>2</v>
      </c>
      <c r="F1918" s="1" t="s">
        <v>1032</v>
      </c>
      <c r="G1918" s="1" t="s">
        <v>1039</v>
      </c>
      <c r="H1918" s="1">
        <v>47</v>
      </c>
      <c r="I1918" s="1" t="s">
        <v>1041</v>
      </c>
      <c r="J1918" s="1">
        <f t="shared" si="58"/>
        <v>0</v>
      </c>
      <c r="K1918" s="12" t="str">
        <f t="shared" si="59"/>
        <v/>
      </c>
    </row>
    <row r="1919" spans="1:11" x14ac:dyDescent="0.3">
      <c r="A1919" s="2">
        <v>2803</v>
      </c>
      <c r="B1919" s="1">
        <v>649</v>
      </c>
      <c r="C1919" s="10">
        <v>45323</v>
      </c>
      <c r="D1919" s="10">
        <v>45327</v>
      </c>
      <c r="E1919" s="1">
        <v>4</v>
      </c>
      <c r="F1919" s="1" t="s">
        <v>1029</v>
      </c>
      <c r="G1919" s="1" t="s">
        <v>1037</v>
      </c>
      <c r="H1919" s="1">
        <v>104</v>
      </c>
      <c r="I1919" s="1" t="s">
        <v>1043</v>
      </c>
      <c r="J1919" s="1">
        <f t="shared" si="58"/>
        <v>0</v>
      </c>
      <c r="K1919" s="12" t="str">
        <f t="shared" si="59"/>
        <v/>
      </c>
    </row>
    <row r="1920" spans="1:11" x14ac:dyDescent="0.3">
      <c r="A1920" s="2">
        <v>2127</v>
      </c>
      <c r="B1920" s="1">
        <v>649</v>
      </c>
      <c r="C1920" s="10">
        <v>45492</v>
      </c>
      <c r="D1920" s="10">
        <v>45497</v>
      </c>
      <c r="E1920" s="1">
        <v>5</v>
      </c>
      <c r="F1920" s="1" t="s">
        <v>1029</v>
      </c>
      <c r="G1920" s="1" t="s">
        <v>1037</v>
      </c>
      <c r="H1920" s="1">
        <v>194</v>
      </c>
      <c r="I1920" s="1" t="s">
        <v>1043</v>
      </c>
      <c r="J1920" s="1">
        <f t="shared" si="58"/>
        <v>0</v>
      </c>
      <c r="K1920" s="12" t="str">
        <f t="shared" si="59"/>
        <v/>
      </c>
    </row>
    <row r="1921" spans="1:11" x14ac:dyDescent="0.3">
      <c r="A1921" s="2">
        <v>295</v>
      </c>
      <c r="B1921" s="1">
        <v>649</v>
      </c>
      <c r="C1921" s="10">
        <v>45581</v>
      </c>
      <c r="D1921" s="10">
        <v>45584</v>
      </c>
      <c r="E1921" s="1">
        <v>3</v>
      </c>
      <c r="F1921" s="1" t="s">
        <v>1025</v>
      </c>
      <c r="G1921" s="1" t="s">
        <v>1038</v>
      </c>
      <c r="H1921" s="1">
        <v>151</v>
      </c>
      <c r="I1921" s="1" t="s">
        <v>1043</v>
      </c>
      <c r="J1921" s="1">
        <f t="shared" si="58"/>
        <v>0</v>
      </c>
      <c r="K1921" s="12" t="str">
        <f t="shared" si="59"/>
        <v/>
      </c>
    </row>
    <row r="1922" spans="1:11" x14ac:dyDescent="0.3">
      <c r="A1922" s="2">
        <v>123</v>
      </c>
      <c r="B1922" s="1">
        <v>650</v>
      </c>
      <c r="C1922" s="10">
        <v>44659</v>
      </c>
      <c r="D1922" s="10">
        <v>44663</v>
      </c>
      <c r="E1922" s="1">
        <v>4</v>
      </c>
      <c r="F1922" s="1" t="s">
        <v>1031</v>
      </c>
      <c r="G1922" s="1" t="s">
        <v>1036</v>
      </c>
      <c r="H1922" s="1">
        <v>73</v>
      </c>
      <c r="I1922" s="1" t="s">
        <v>1041</v>
      </c>
      <c r="J1922" s="1">
        <f t="shared" ref="J1922:J1985" si="60">IF(AND(B1923=B1922,C1923-D1922&lt;=30),1,0)</f>
        <v>0</v>
      </c>
      <c r="K1922" s="12" t="str">
        <f t="shared" ref="K1922:K1985" si="61">IF(J1922=0,"",C1923)</f>
        <v/>
      </c>
    </row>
    <row r="1923" spans="1:11" x14ac:dyDescent="0.3">
      <c r="A1923" s="2">
        <v>2156</v>
      </c>
      <c r="B1923" s="1">
        <v>650</v>
      </c>
      <c r="C1923" s="10">
        <v>44747</v>
      </c>
      <c r="D1923" s="10">
        <v>44750</v>
      </c>
      <c r="E1923" s="1">
        <v>3</v>
      </c>
      <c r="F1923" s="1" t="s">
        <v>1032</v>
      </c>
      <c r="G1923" s="1" t="s">
        <v>1039</v>
      </c>
      <c r="H1923" s="1">
        <v>189</v>
      </c>
      <c r="I1923" s="1" t="s">
        <v>1042</v>
      </c>
      <c r="J1923" s="1">
        <f t="shared" si="60"/>
        <v>0</v>
      </c>
      <c r="K1923" s="12" t="str">
        <f t="shared" si="61"/>
        <v/>
      </c>
    </row>
    <row r="1924" spans="1:11" x14ac:dyDescent="0.3">
      <c r="A1924" s="2">
        <v>1670</v>
      </c>
      <c r="B1924" s="1">
        <v>650</v>
      </c>
      <c r="C1924" s="10">
        <v>44941</v>
      </c>
      <c r="D1924" s="10">
        <v>44944</v>
      </c>
      <c r="E1924" s="1">
        <v>3</v>
      </c>
      <c r="F1924" s="1" t="s">
        <v>1024</v>
      </c>
      <c r="G1924" s="1" t="s">
        <v>1037</v>
      </c>
      <c r="H1924" s="1">
        <v>22</v>
      </c>
      <c r="I1924" s="1" t="s">
        <v>1041</v>
      </c>
      <c r="J1924" s="1">
        <f t="shared" si="60"/>
        <v>0</v>
      </c>
      <c r="K1924" s="12" t="str">
        <f t="shared" si="61"/>
        <v/>
      </c>
    </row>
    <row r="1925" spans="1:11" x14ac:dyDescent="0.3">
      <c r="A1925" s="2">
        <v>2291</v>
      </c>
      <c r="B1925" s="1">
        <v>650</v>
      </c>
      <c r="C1925" s="10">
        <v>45161</v>
      </c>
      <c r="D1925" s="10">
        <v>45166</v>
      </c>
      <c r="E1925" s="1">
        <v>5</v>
      </c>
      <c r="F1925" s="1" t="s">
        <v>1025</v>
      </c>
      <c r="G1925" s="1" t="s">
        <v>1038</v>
      </c>
      <c r="H1925" s="1">
        <v>148</v>
      </c>
      <c r="I1925" s="1" t="s">
        <v>1042</v>
      </c>
      <c r="J1925" s="1">
        <f t="shared" si="60"/>
        <v>0</v>
      </c>
      <c r="K1925" s="12" t="str">
        <f t="shared" si="61"/>
        <v/>
      </c>
    </row>
    <row r="1926" spans="1:11" x14ac:dyDescent="0.3">
      <c r="A1926" s="2">
        <v>1438</v>
      </c>
      <c r="B1926" s="1">
        <v>650</v>
      </c>
      <c r="C1926" s="10">
        <v>45320</v>
      </c>
      <c r="D1926" s="10">
        <v>45321</v>
      </c>
      <c r="E1926" s="1">
        <v>1</v>
      </c>
      <c r="F1926" s="1" t="s">
        <v>1032</v>
      </c>
      <c r="G1926" s="1" t="s">
        <v>1039</v>
      </c>
      <c r="H1926" s="1">
        <v>106</v>
      </c>
      <c r="I1926" s="1" t="s">
        <v>1043</v>
      </c>
      <c r="J1926" s="1">
        <f t="shared" si="60"/>
        <v>0</v>
      </c>
      <c r="K1926" s="12" t="str">
        <f t="shared" si="61"/>
        <v/>
      </c>
    </row>
    <row r="1927" spans="1:11" x14ac:dyDescent="0.3">
      <c r="A1927" s="2">
        <v>157</v>
      </c>
      <c r="B1927" s="1">
        <v>651</v>
      </c>
      <c r="C1927" s="10">
        <v>44814</v>
      </c>
      <c r="D1927" s="10">
        <v>44816</v>
      </c>
      <c r="E1927" s="1">
        <v>2</v>
      </c>
      <c r="F1927" s="1" t="s">
        <v>1024</v>
      </c>
      <c r="G1927" s="1" t="s">
        <v>1037</v>
      </c>
      <c r="H1927" s="1">
        <v>175</v>
      </c>
      <c r="I1927" s="1" t="s">
        <v>1043</v>
      </c>
      <c r="J1927" s="1">
        <f t="shared" si="60"/>
        <v>0</v>
      </c>
      <c r="K1927" s="12" t="str">
        <f t="shared" si="61"/>
        <v/>
      </c>
    </row>
    <row r="1928" spans="1:11" x14ac:dyDescent="0.3">
      <c r="A1928" s="2">
        <v>122</v>
      </c>
      <c r="B1928" s="1">
        <v>651</v>
      </c>
      <c r="C1928" s="10">
        <v>44915</v>
      </c>
      <c r="D1928" s="10">
        <v>44916</v>
      </c>
      <c r="E1928" s="1">
        <v>1</v>
      </c>
      <c r="F1928" s="1" t="s">
        <v>1022</v>
      </c>
      <c r="G1928" s="1" t="s">
        <v>1035</v>
      </c>
      <c r="H1928" s="1">
        <v>27</v>
      </c>
      <c r="I1928" s="1" t="s">
        <v>1042</v>
      </c>
      <c r="J1928" s="1">
        <f t="shared" si="60"/>
        <v>0</v>
      </c>
      <c r="K1928" s="12" t="str">
        <f t="shared" si="61"/>
        <v/>
      </c>
    </row>
    <row r="1929" spans="1:11" x14ac:dyDescent="0.3">
      <c r="A1929" s="2">
        <v>1245</v>
      </c>
      <c r="B1929" s="1">
        <v>651</v>
      </c>
      <c r="C1929" s="10">
        <v>45067</v>
      </c>
      <c r="D1929" s="10">
        <v>45071</v>
      </c>
      <c r="E1929" s="1">
        <v>4</v>
      </c>
      <c r="F1929" s="1" t="s">
        <v>1024</v>
      </c>
      <c r="G1929" s="1" t="s">
        <v>1037</v>
      </c>
      <c r="H1929" s="1">
        <v>59</v>
      </c>
      <c r="I1929" s="1" t="s">
        <v>1041</v>
      </c>
      <c r="J1929" s="1">
        <f t="shared" si="60"/>
        <v>0</v>
      </c>
      <c r="K1929" s="12" t="str">
        <f t="shared" si="61"/>
        <v/>
      </c>
    </row>
    <row r="1930" spans="1:11" x14ac:dyDescent="0.3">
      <c r="A1930" s="2">
        <v>2039</v>
      </c>
      <c r="B1930" s="1">
        <v>652</v>
      </c>
      <c r="C1930" s="10">
        <v>44702</v>
      </c>
      <c r="D1930" s="10">
        <v>44704</v>
      </c>
      <c r="E1930" s="1">
        <v>2</v>
      </c>
      <c r="F1930" s="1" t="s">
        <v>1024</v>
      </c>
      <c r="G1930" s="1" t="s">
        <v>1037</v>
      </c>
      <c r="H1930" s="1">
        <v>157</v>
      </c>
      <c r="I1930" s="1" t="s">
        <v>1041</v>
      </c>
      <c r="J1930" s="1">
        <f t="shared" si="60"/>
        <v>0</v>
      </c>
      <c r="K1930" s="12" t="str">
        <f t="shared" si="61"/>
        <v/>
      </c>
    </row>
    <row r="1931" spans="1:11" x14ac:dyDescent="0.3">
      <c r="A1931" s="2">
        <v>1967</v>
      </c>
      <c r="B1931" s="1">
        <v>652</v>
      </c>
      <c r="C1931" s="10">
        <v>44856</v>
      </c>
      <c r="D1931" s="10">
        <v>44873</v>
      </c>
      <c r="E1931" s="1">
        <v>17</v>
      </c>
      <c r="F1931" s="1" t="s">
        <v>1027</v>
      </c>
      <c r="G1931" s="1" t="s">
        <v>1040</v>
      </c>
      <c r="H1931" s="1">
        <v>68</v>
      </c>
      <c r="I1931" s="1" t="s">
        <v>1042</v>
      </c>
      <c r="J1931" s="1">
        <f t="shared" si="60"/>
        <v>0</v>
      </c>
      <c r="K1931" s="12" t="str">
        <f t="shared" si="61"/>
        <v/>
      </c>
    </row>
    <row r="1932" spans="1:11" x14ac:dyDescent="0.3">
      <c r="A1932" s="2">
        <v>107</v>
      </c>
      <c r="B1932" s="1">
        <v>652</v>
      </c>
      <c r="C1932" s="10">
        <v>45052</v>
      </c>
      <c r="D1932" s="10">
        <v>45053</v>
      </c>
      <c r="E1932" s="1">
        <v>1</v>
      </c>
      <c r="F1932" s="1" t="s">
        <v>1026</v>
      </c>
      <c r="G1932" s="1" t="s">
        <v>1039</v>
      </c>
      <c r="H1932" s="1">
        <v>20</v>
      </c>
      <c r="I1932" s="1" t="s">
        <v>1041</v>
      </c>
      <c r="J1932" s="1">
        <f t="shared" si="60"/>
        <v>0</v>
      </c>
      <c r="K1932" s="12" t="str">
        <f t="shared" si="61"/>
        <v/>
      </c>
    </row>
    <row r="1933" spans="1:11" x14ac:dyDescent="0.3">
      <c r="A1933" s="2">
        <v>1179</v>
      </c>
      <c r="B1933" s="1">
        <v>652</v>
      </c>
      <c r="C1933" s="10">
        <v>45536</v>
      </c>
      <c r="D1933" s="10">
        <v>45550</v>
      </c>
      <c r="E1933" s="1">
        <v>14</v>
      </c>
      <c r="F1933" s="1" t="s">
        <v>1027</v>
      </c>
      <c r="G1933" s="1" t="s">
        <v>1040</v>
      </c>
      <c r="H1933" s="1">
        <v>12</v>
      </c>
      <c r="I1933" s="1" t="s">
        <v>1042</v>
      </c>
      <c r="J1933" s="1">
        <f t="shared" si="60"/>
        <v>0</v>
      </c>
      <c r="K1933" s="12" t="str">
        <f t="shared" si="61"/>
        <v/>
      </c>
    </row>
    <row r="1934" spans="1:11" x14ac:dyDescent="0.3">
      <c r="A1934" s="2">
        <v>2630</v>
      </c>
      <c r="B1934" s="1">
        <v>653</v>
      </c>
      <c r="C1934" s="10">
        <v>44886</v>
      </c>
      <c r="D1934" s="10">
        <v>44899</v>
      </c>
      <c r="E1934" s="1">
        <v>13</v>
      </c>
      <c r="F1934" s="1" t="s">
        <v>1027</v>
      </c>
      <c r="G1934" s="1" t="s">
        <v>1040</v>
      </c>
      <c r="H1934" s="1">
        <v>101</v>
      </c>
      <c r="I1934" s="1" t="s">
        <v>1042</v>
      </c>
      <c r="J1934" s="1">
        <f t="shared" si="60"/>
        <v>0</v>
      </c>
      <c r="K1934" s="12" t="str">
        <f t="shared" si="61"/>
        <v/>
      </c>
    </row>
    <row r="1935" spans="1:11" x14ac:dyDescent="0.3">
      <c r="A1935" s="2">
        <v>1687</v>
      </c>
      <c r="B1935" s="1">
        <v>653</v>
      </c>
      <c r="C1935" s="10">
        <v>45098</v>
      </c>
      <c r="D1935" s="10">
        <v>45117</v>
      </c>
      <c r="E1935" s="1">
        <v>19</v>
      </c>
      <c r="F1935" s="1" t="s">
        <v>1028</v>
      </c>
      <c r="G1935" s="1" t="s">
        <v>1040</v>
      </c>
      <c r="H1935" s="1">
        <v>2</v>
      </c>
      <c r="I1935" s="1" t="s">
        <v>1042</v>
      </c>
      <c r="J1935" s="1">
        <f t="shared" si="60"/>
        <v>0</v>
      </c>
      <c r="K1935" s="12" t="str">
        <f t="shared" si="61"/>
        <v/>
      </c>
    </row>
    <row r="1936" spans="1:11" x14ac:dyDescent="0.3">
      <c r="A1936" s="2">
        <v>1093</v>
      </c>
      <c r="B1936" s="1">
        <v>655</v>
      </c>
      <c r="C1936" s="10">
        <v>45041</v>
      </c>
      <c r="D1936" s="10">
        <v>45047</v>
      </c>
      <c r="E1936" s="1">
        <v>6</v>
      </c>
      <c r="F1936" s="1" t="s">
        <v>1030</v>
      </c>
      <c r="G1936" s="1" t="s">
        <v>1038</v>
      </c>
      <c r="H1936" s="1">
        <v>145</v>
      </c>
      <c r="I1936" s="1" t="s">
        <v>1044</v>
      </c>
      <c r="J1936" s="1">
        <f t="shared" si="60"/>
        <v>0</v>
      </c>
      <c r="K1936" s="12" t="str">
        <f t="shared" si="61"/>
        <v/>
      </c>
    </row>
    <row r="1937" spans="1:11" x14ac:dyDescent="0.3">
      <c r="A1937" s="2">
        <v>869</v>
      </c>
      <c r="B1937" s="1">
        <v>655</v>
      </c>
      <c r="C1937" s="10">
        <v>45366</v>
      </c>
      <c r="D1937" s="10">
        <v>45376</v>
      </c>
      <c r="E1937" s="1">
        <v>10</v>
      </c>
      <c r="F1937" s="1" t="s">
        <v>1023</v>
      </c>
      <c r="G1937" s="1" t="s">
        <v>1036</v>
      </c>
      <c r="H1937" s="1">
        <v>82</v>
      </c>
      <c r="I1937" s="1" t="s">
        <v>1043</v>
      </c>
      <c r="J1937" s="1">
        <f t="shared" si="60"/>
        <v>0</v>
      </c>
      <c r="K1937" s="12" t="str">
        <f t="shared" si="61"/>
        <v/>
      </c>
    </row>
    <row r="1938" spans="1:11" x14ac:dyDescent="0.3">
      <c r="A1938" s="2">
        <v>473</v>
      </c>
      <c r="B1938" s="1">
        <v>655</v>
      </c>
      <c r="C1938" s="10">
        <v>45597</v>
      </c>
      <c r="D1938" s="10">
        <v>45604</v>
      </c>
      <c r="E1938" s="1">
        <v>7</v>
      </c>
      <c r="F1938" s="1" t="s">
        <v>1034</v>
      </c>
      <c r="G1938" s="1" t="s">
        <v>1035</v>
      </c>
      <c r="H1938" s="1">
        <v>58</v>
      </c>
      <c r="I1938" s="1" t="s">
        <v>1043</v>
      </c>
      <c r="J1938" s="1">
        <f t="shared" si="60"/>
        <v>0</v>
      </c>
      <c r="K1938" s="12" t="str">
        <f t="shared" si="61"/>
        <v/>
      </c>
    </row>
    <row r="1939" spans="1:11" x14ac:dyDescent="0.3">
      <c r="A1939" s="2">
        <v>2887</v>
      </c>
      <c r="B1939" s="1">
        <v>655</v>
      </c>
      <c r="C1939" s="10">
        <v>45643</v>
      </c>
      <c r="D1939" s="10">
        <v>45648</v>
      </c>
      <c r="E1939" s="1">
        <v>5</v>
      </c>
      <c r="F1939" s="1" t="s">
        <v>1027</v>
      </c>
      <c r="G1939" s="1" t="s">
        <v>1040</v>
      </c>
      <c r="H1939" s="1">
        <v>136</v>
      </c>
      <c r="I1939" s="1" t="s">
        <v>1041</v>
      </c>
      <c r="J1939" s="1">
        <f t="shared" si="60"/>
        <v>0</v>
      </c>
      <c r="K1939" s="12" t="str">
        <f t="shared" si="61"/>
        <v/>
      </c>
    </row>
    <row r="1940" spans="1:11" x14ac:dyDescent="0.3">
      <c r="A1940" s="2">
        <v>1845</v>
      </c>
      <c r="B1940" s="1">
        <v>656</v>
      </c>
      <c r="C1940" s="10">
        <v>44782</v>
      </c>
      <c r="D1940" s="10">
        <v>44788</v>
      </c>
      <c r="E1940" s="1">
        <v>6</v>
      </c>
      <c r="F1940" s="1" t="s">
        <v>1025</v>
      </c>
      <c r="G1940" s="1" t="s">
        <v>1038</v>
      </c>
      <c r="H1940" s="1">
        <v>175</v>
      </c>
      <c r="I1940" s="1" t="s">
        <v>1042</v>
      </c>
      <c r="J1940" s="1">
        <f t="shared" si="60"/>
        <v>1</v>
      </c>
      <c r="K1940" s="12">
        <f t="shared" si="61"/>
        <v>44808</v>
      </c>
    </row>
    <row r="1941" spans="1:11" x14ac:dyDescent="0.3">
      <c r="A1941" s="2">
        <v>1261</v>
      </c>
      <c r="B1941" s="1">
        <v>656</v>
      </c>
      <c r="C1941" s="10">
        <v>44808</v>
      </c>
      <c r="D1941" s="10">
        <v>44811</v>
      </c>
      <c r="E1941" s="1">
        <v>3</v>
      </c>
      <c r="F1941" s="1" t="s">
        <v>1032</v>
      </c>
      <c r="G1941" s="1" t="s">
        <v>1039</v>
      </c>
      <c r="H1941" s="1">
        <v>120</v>
      </c>
      <c r="I1941" s="1" t="s">
        <v>1043</v>
      </c>
      <c r="J1941" s="1">
        <f t="shared" si="60"/>
        <v>0</v>
      </c>
      <c r="K1941" s="12" t="str">
        <f t="shared" si="61"/>
        <v/>
      </c>
    </row>
    <row r="1942" spans="1:11" x14ac:dyDescent="0.3">
      <c r="A1942" s="2">
        <v>605</v>
      </c>
      <c r="B1942" s="1">
        <v>656</v>
      </c>
      <c r="C1942" s="10">
        <v>44916</v>
      </c>
      <c r="D1942" s="10">
        <v>44918</v>
      </c>
      <c r="E1942" s="1">
        <v>2</v>
      </c>
      <c r="F1942" s="1" t="s">
        <v>1029</v>
      </c>
      <c r="G1942" s="1" t="s">
        <v>1037</v>
      </c>
      <c r="H1942" s="1">
        <v>182</v>
      </c>
      <c r="I1942" s="1" t="s">
        <v>1041</v>
      </c>
      <c r="J1942" s="1">
        <f t="shared" si="60"/>
        <v>1</v>
      </c>
      <c r="K1942" s="12">
        <f t="shared" si="61"/>
        <v>44941</v>
      </c>
    </row>
    <row r="1943" spans="1:11" x14ac:dyDescent="0.3">
      <c r="A1943" s="2">
        <v>2269</v>
      </c>
      <c r="B1943" s="1">
        <v>656</v>
      </c>
      <c r="C1943" s="10">
        <v>44941</v>
      </c>
      <c r="D1943" s="10">
        <v>44943</v>
      </c>
      <c r="E1943" s="1">
        <v>2</v>
      </c>
      <c r="F1943" s="1" t="s">
        <v>1024</v>
      </c>
      <c r="G1943" s="1" t="s">
        <v>1037</v>
      </c>
      <c r="H1943" s="1">
        <v>49</v>
      </c>
      <c r="I1943" s="1" t="s">
        <v>1041</v>
      </c>
      <c r="J1943" s="1">
        <f t="shared" si="60"/>
        <v>0</v>
      </c>
      <c r="K1943" s="12" t="str">
        <f t="shared" si="61"/>
        <v/>
      </c>
    </row>
    <row r="1944" spans="1:11" x14ac:dyDescent="0.3">
      <c r="A1944" s="2">
        <v>2229</v>
      </c>
      <c r="B1944" s="1">
        <v>657</v>
      </c>
      <c r="C1944" s="10">
        <v>44600</v>
      </c>
      <c r="D1944" s="10">
        <v>44609</v>
      </c>
      <c r="E1944" s="1">
        <v>9</v>
      </c>
      <c r="F1944" s="1" t="s">
        <v>1023</v>
      </c>
      <c r="G1944" s="1" t="s">
        <v>1036</v>
      </c>
      <c r="H1944" s="1">
        <v>85</v>
      </c>
      <c r="I1944" s="1" t="s">
        <v>1043</v>
      </c>
      <c r="J1944" s="1">
        <f t="shared" si="60"/>
        <v>0</v>
      </c>
      <c r="K1944" s="12" t="str">
        <f t="shared" si="61"/>
        <v/>
      </c>
    </row>
    <row r="1945" spans="1:11" x14ac:dyDescent="0.3">
      <c r="A1945" s="2">
        <v>547</v>
      </c>
      <c r="B1945" s="1">
        <v>657</v>
      </c>
      <c r="C1945" s="10">
        <v>44734</v>
      </c>
      <c r="D1945" s="10">
        <v>44737</v>
      </c>
      <c r="E1945" s="1">
        <v>3</v>
      </c>
      <c r="F1945" s="1" t="s">
        <v>1030</v>
      </c>
      <c r="G1945" s="1" t="s">
        <v>1038</v>
      </c>
      <c r="H1945" s="1">
        <v>168</v>
      </c>
      <c r="I1945" s="1" t="s">
        <v>1044</v>
      </c>
      <c r="J1945" s="1">
        <f t="shared" si="60"/>
        <v>0</v>
      </c>
      <c r="K1945" s="12" t="str">
        <f t="shared" si="61"/>
        <v/>
      </c>
    </row>
    <row r="1946" spans="1:11" x14ac:dyDescent="0.3">
      <c r="A1946" s="2">
        <v>773</v>
      </c>
      <c r="B1946" s="1">
        <v>657</v>
      </c>
      <c r="C1946" s="10">
        <v>44919</v>
      </c>
      <c r="D1946" s="10">
        <v>44924</v>
      </c>
      <c r="E1946" s="1">
        <v>5</v>
      </c>
      <c r="F1946" s="1" t="s">
        <v>1024</v>
      </c>
      <c r="G1946" s="1" t="s">
        <v>1037</v>
      </c>
      <c r="H1946" s="1">
        <v>69</v>
      </c>
      <c r="I1946" s="1" t="s">
        <v>1043</v>
      </c>
      <c r="J1946" s="1">
        <f t="shared" si="60"/>
        <v>0</v>
      </c>
      <c r="K1946" s="12" t="str">
        <f t="shared" si="61"/>
        <v/>
      </c>
    </row>
    <row r="1947" spans="1:11" x14ac:dyDescent="0.3">
      <c r="A1947" s="2">
        <v>2120</v>
      </c>
      <c r="B1947" s="1">
        <v>658</v>
      </c>
      <c r="C1947" s="10">
        <v>44601</v>
      </c>
      <c r="D1947" s="10">
        <v>44607</v>
      </c>
      <c r="E1947" s="1">
        <v>6</v>
      </c>
      <c r="F1947" s="1" t="s">
        <v>1025</v>
      </c>
      <c r="G1947" s="1" t="s">
        <v>1038</v>
      </c>
      <c r="H1947" s="1">
        <v>128</v>
      </c>
      <c r="I1947" s="1" t="s">
        <v>1041</v>
      </c>
      <c r="J1947" s="1">
        <f t="shared" si="60"/>
        <v>0</v>
      </c>
      <c r="K1947" s="12" t="str">
        <f t="shared" si="61"/>
        <v/>
      </c>
    </row>
    <row r="1948" spans="1:11" x14ac:dyDescent="0.3">
      <c r="A1948" s="2">
        <v>2644</v>
      </c>
      <c r="B1948" s="1">
        <v>658</v>
      </c>
      <c r="C1948" s="10">
        <v>44703</v>
      </c>
      <c r="D1948" s="10">
        <v>44718</v>
      </c>
      <c r="E1948" s="1">
        <v>15</v>
      </c>
      <c r="F1948" s="1" t="s">
        <v>1027</v>
      </c>
      <c r="G1948" s="1" t="s">
        <v>1040</v>
      </c>
      <c r="H1948" s="1">
        <v>13</v>
      </c>
      <c r="I1948" s="1" t="s">
        <v>1041</v>
      </c>
      <c r="J1948" s="1">
        <f t="shared" si="60"/>
        <v>0</v>
      </c>
      <c r="K1948" s="12" t="str">
        <f t="shared" si="61"/>
        <v/>
      </c>
    </row>
    <row r="1949" spans="1:11" x14ac:dyDescent="0.3">
      <c r="A1949" s="2">
        <v>2096</v>
      </c>
      <c r="B1949" s="1">
        <v>658</v>
      </c>
      <c r="C1949" s="10">
        <v>44840</v>
      </c>
      <c r="D1949" s="10">
        <v>44845</v>
      </c>
      <c r="E1949" s="1">
        <v>5</v>
      </c>
      <c r="F1949" s="1" t="s">
        <v>1023</v>
      </c>
      <c r="G1949" s="1" t="s">
        <v>1036</v>
      </c>
      <c r="H1949" s="1">
        <v>174</v>
      </c>
      <c r="I1949" s="1" t="s">
        <v>1043</v>
      </c>
      <c r="J1949" s="1">
        <f t="shared" si="60"/>
        <v>0</v>
      </c>
      <c r="K1949" s="12" t="str">
        <f t="shared" si="61"/>
        <v/>
      </c>
    </row>
    <row r="1950" spans="1:11" x14ac:dyDescent="0.3">
      <c r="A1950" s="2">
        <v>689</v>
      </c>
      <c r="B1950" s="1">
        <v>658</v>
      </c>
      <c r="C1950" s="10">
        <v>45033</v>
      </c>
      <c r="D1950" s="10">
        <v>45052</v>
      </c>
      <c r="E1950" s="1">
        <v>19</v>
      </c>
      <c r="F1950" s="1" t="s">
        <v>1028</v>
      </c>
      <c r="G1950" s="1" t="s">
        <v>1040</v>
      </c>
      <c r="H1950" s="1">
        <v>137</v>
      </c>
      <c r="I1950" s="1" t="s">
        <v>1042</v>
      </c>
      <c r="J1950" s="1">
        <f t="shared" si="60"/>
        <v>0</v>
      </c>
      <c r="K1950" s="12" t="str">
        <f t="shared" si="61"/>
        <v/>
      </c>
    </row>
    <row r="1951" spans="1:11" x14ac:dyDescent="0.3">
      <c r="A1951" s="2">
        <v>998</v>
      </c>
      <c r="B1951" s="1">
        <v>658</v>
      </c>
      <c r="C1951" s="10">
        <v>45091</v>
      </c>
      <c r="D1951" s="10">
        <v>45098</v>
      </c>
      <c r="E1951" s="1">
        <v>7</v>
      </c>
      <c r="F1951" s="1" t="s">
        <v>1023</v>
      </c>
      <c r="G1951" s="1" t="s">
        <v>1036</v>
      </c>
      <c r="H1951" s="1">
        <v>93</v>
      </c>
      <c r="I1951" s="1" t="s">
        <v>1042</v>
      </c>
      <c r="J1951" s="1">
        <f t="shared" si="60"/>
        <v>0</v>
      </c>
      <c r="K1951" s="12" t="str">
        <f t="shared" si="61"/>
        <v/>
      </c>
    </row>
    <row r="1952" spans="1:11" x14ac:dyDescent="0.3">
      <c r="A1952" s="2">
        <v>2223</v>
      </c>
      <c r="B1952" s="1">
        <v>658</v>
      </c>
      <c r="C1952" s="10">
        <v>45262</v>
      </c>
      <c r="D1952" s="10">
        <v>45270</v>
      </c>
      <c r="E1952" s="1">
        <v>8</v>
      </c>
      <c r="F1952" s="1" t="s">
        <v>1031</v>
      </c>
      <c r="G1952" s="1" t="s">
        <v>1036</v>
      </c>
      <c r="H1952" s="1">
        <v>31</v>
      </c>
      <c r="I1952" s="1" t="s">
        <v>1044</v>
      </c>
      <c r="J1952" s="1">
        <f t="shared" si="60"/>
        <v>0</v>
      </c>
      <c r="K1952" s="12" t="str">
        <f t="shared" si="61"/>
        <v/>
      </c>
    </row>
    <row r="1953" spans="1:11" x14ac:dyDescent="0.3">
      <c r="A1953" s="2">
        <v>627</v>
      </c>
      <c r="B1953" s="1">
        <v>658</v>
      </c>
      <c r="C1953" s="10">
        <v>45406</v>
      </c>
      <c r="D1953" s="10">
        <v>45410</v>
      </c>
      <c r="E1953" s="1">
        <v>4</v>
      </c>
      <c r="F1953" s="1" t="s">
        <v>1029</v>
      </c>
      <c r="G1953" s="1" t="s">
        <v>1037</v>
      </c>
      <c r="H1953" s="1">
        <v>62</v>
      </c>
      <c r="I1953" s="1" t="s">
        <v>1042</v>
      </c>
      <c r="J1953" s="1">
        <f t="shared" si="60"/>
        <v>0</v>
      </c>
      <c r="K1953" s="12" t="str">
        <f t="shared" si="61"/>
        <v/>
      </c>
    </row>
    <row r="1954" spans="1:11" x14ac:dyDescent="0.3">
      <c r="A1954" s="2">
        <v>2998</v>
      </c>
      <c r="B1954" s="1">
        <v>658</v>
      </c>
      <c r="C1954" s="10">
        <v>45511</v>
      </c>
      <c r="D1954" s="10">
        <v>45516</v>
      </c>
      <c r="E1954" s="1">
        <v>5</v>
      </c>
      <c r="F1954" s="1" t="s">
        <v>1023</v>
      </c>
      <c r="G1954" s="1" t="s">
        <v>1036</v>
      </c>
      <c r="H1954" s="1">
        <v>56</v>
      </c>
      <c r="I1954" s="1" t="s">
        <v>1043</v>
      </c>
      <c r="J1954" s="1">
        <f t="shared" si="60"/>
        <v>0</v>
      </c>
      <c r="K1954" s="12" t="str">
        <f t="shared" si="61"/>
        <v/>
      </c>
    </row>
    <row r="1955" spans="1:11" x14ac:dyDescent="0.3">
      <c r="A1955" s="2">
        <v>2354</v>
      </c>
      <c r="B1955" s="1">
        <v>659</v>
      </c>
      <c r="C1955" s="10">
        <v>44898</v>
      </c>
      <c r="D1955" s="10">
        <v>44902</v>
      </c>
      <c r="E1955" s="1">
        <v>4</v>
      </c>
      <c r="F1955" s="1" t="s">
        <v>1029</v>
      </c>
      <c r="G1955" s="1" t="s">
        <v>1037</v>
      </c>
      <c r="H1955" s="1">
        <v>64</v>
      </c>
      <c r="I1955" s="1" t="s">
        <v>1044</v>
      </c>
      <c r="J1955" s="1">
        <f t="shared" si="60"/>
        <v>0</v>
      </c>
      <c r="K1955" s="12" t="str">
        <f t="shared" si="61"/>
        <v/>
      </c>
    </row>
    <row r="1956" spans="1:11" x14ac:dyDescent="0.3">
      <c r="A1956" s="2">
        <v>332</v>
      </c>
      <c r="B1956" s="1">
        <v>659</v>
      </c>
      <c r="C1956" s="10">
        <v>45547</v>
      </c>
      <c r="D1956" s="10">
        <v>45549</v>
      </c>
      <c r="E1956" s="1">
        <v>2</v>
      </c>
      <c r="F1956" s="1" t="s">
        <v>1026</v>
      </c>
      <c r="G1956" s="1" t="s">
        <v>1039</v>
      </c>
      <c r="H1956" s="1">
        <v>136</v>
      </c>
      <c r="I1956" s="1" t="s">
        <v>1042</v>
      </c>
      <c r="J1956" s="1">
        <f t="shared" si="60"/>
        <v>0</v>
      </c>
      <c r="K1956" s="12" t="str">
        <f t="shared" si="61"/>
        <v/>
      </c>
    </row>
    <row r="1957" spans="1:11" x14ac:dyDescent="0.3">
      <c r="A1957" s="2">
        <v>1378</v>
      </c>
      <c r="B1957" s="1">
        <v>660</v>
      </c>
      <c r="C1957" s="10">
        <v>44913</v>
      </c>
      <c r="D1957" s="10">
        <v>44917</v>
      </c>
      <c r="E1957" s="1">
        <v>4</v>
      </c>
      <c r="F1957" s="1" t="s">
        <v>1031</v>
      </c>
      <c r="G1957" s="1" t="s">
        <v>1036</v>
      </c>
      <c r="H1957" s="1">
        <v>44</v>
      </c>
      <c r="I1957" s="1" t="s">
        <v>1041</v>
      </c>
      <c r="J1957" s="1">
        <f t="shared" si="60"/>
        <v>0</v>
      </c>
      <c r="K1957" s="12" t="str">
        <f t="shared" si="61"/>
        <v/>
      </c>
    </row>
    <row r="1958" spans="1:11" x14ac:dyDescent="0.3">
      <c r="A1958" s="2">
        <v>2079</v>
      </c>
      <c r="B1958" s="1">
        <v>660</v>
      </c>
      <c r="C1958" s="10">
        <v>45497</v>
      </c>
      <c r="D1958" s="10">
        <v>45504</v>
      </c>
      <c r="E1958" s="1">
        <v>7</v>
      </c>
      <c r="F1958" s="1" t="s">
        <v>1023</v>
      </c>
      <c r="G1958" s="1" t="s">
        <v>1036</v>
      </c>
      <c r="H1958" s="1">
        <v>10</v>
      </c>
      <c r="I1958" s="1" t="s">
        <v>1041</v>
      </c>
      <c r="J1958" s="1">
        <f t="shared" si="60"/>
        <v>0</v>
      </c>
      <c r="K1958" s="12" t="str">
        <f t="shared" si="61"/>
        <v/>
      </c>
    </row>
    <row r="1959" spans="1:11" x14ac:dyDescent="0.3">
      <c r="A1959" s="2">
        <v>1038</v>
      </c>
      <c r="B1959" s="1">
        <v>660</v>
      </c>
      <c r="C1959" s="10">
        <v>45565</v>
      </c>
      <c r="D1959" s="10">
        <v>45568</v>
      </c>
      <c r="E1959" s="1">
        <v>3</v>
      </c>
      <c r="F1959" s="1" t="s">
        <v>1026</v>
      </c>
      <c r="G1959" s="1" t="s">
        <v>1039</v>
      </c>
      <c r="H1959" s="1">
        <v>184</v>
      </c>
      <c r="I1959" s="1" t="s">
        <v>1042</v>
      </c>
      <c r="J1959" s="1">
        <f t="shared" si="60"/>
        <v>0</v>
      </c>
      <c r="K1959" s="12" t="str">
        <f t="shared" si="61"/>
        <v/>
      </c>
    </row>
    <row r="1960" spans="1:11" x14ac:dyDescent="0.3">
      <c r="A1960" s="2">
        <v>1664</v>
      </c>
      <c r="B1960" s="1">
        <v>661</v>
      </c>
      <c r="C1960" s="10">
        <v>45280</v>
      </c>
      <c r="D1960" s="10">
        <v>45283</v>
      </c>
      <c r="E1960" s="1">
        <v>3</v>
      </c>
      <c r="F1960" s="1" t="s">
        <v>1024</v>
      </c>
      <c r="G1960" s="1" t="s">
        <v>1037</v>
      </c>
      <c r="H1960" s="1">
        <v>149</v>
      </c>
      <c r="I1960" s="1" t="s">
        <v>1044</v>
      </c>
      <c r="J1960" s="1">
        <f t="shared" si="60"/>
        <v>0</v>
      </c>
      <c r="K1960" s="12" t="str">
        <f t="shared" si="61"/>
        <v/>
      </c>
    </row>
    <row r="1961" spans="1:11" x14ac:dyDescent="0.3">
      <c r="A1961" s="2">
        <v>1625</v>
      </c>
      <c r="B1961" s="1">
        <v>661</v>
      </c>
      <c r="C1961" s="10">
        <v>45367</v>
      </c>
      <c r="D1961" s="10">
        <v>45372</v>
      </c>
      <c r="E1961" s="1">
        <v>5</v>
      </c>
      <c r="F1961" s="1" t="s">
        <v>1029</v>
      </c>
      <c r="G1961" s="1" t="s">
        <v>1037</v>
      </c>
      <c r="H1961" s="1">
        <v>154</v>
      </c>
      <c r="I1961" s="1" t="s">
        <v>1044</v>
      </c>
      <c r="J1961" s="1">
        <f t="shared" si="60"/>
        <v>0</v>
      </c>
      <c r="K1961" s="12" t="str">
        <f t="shared" si="61"/>
        <v/>
      </c>
    </row>
    <row r="1962" spans="1:11" x14ac:dyDescent="0.3">
      <c r="A1962" s="2">
        <v>2784</v>
      </c>
      <c r="B1962" s="1">
        <v>662</v>
      </c>
      <c r="C1962" s="10">
        <v>44628</v>
      </c>
      <c r="D1962" s="10">
        <v>44633</v>
      </c>
      <c r="E1962" s="1">
        <v>5</v>
      </c>
      <c r="F1962" s="1" t="s">
        <v>1033</v>
      </c>
      <c r="G1962" s="1" t="s">
        <v>1038</v>
      </c>
      <c r="H1962" s="1">
        <v>105</v>
      </c>
      <c r="I1962" s="1" t="s">
        <v>1042</v>
      </c>
      <c r="J1962" s="1">
        <f t="shared" si="60"/>
        <v>0</v>
      </c>
      <c r="K1962" s="12" t="str">
        <f t="shared" si="61"/>
        <v/>
      </c>
    </row>
    <row r="1963" spans="1:11" x14ac:dyDescent="0.3">
      <c r="A1963" s="2">
        <v>261</v>
      </c>
      <c r="B1963" s="1">
        <v>662</v>
      </c>
      <c r="C1963" s="10">
        <v>45087</v>
      </c>
      <c r="D1963" s="10">
        <v>45089</v>
      </c>
      <c r="E1963" s="1">
        <v>2</v>
      </c>
      <c r="F1963" s="1" t="s">
        <v>1026</v>
      </c>
      <c r="G1963" s="1" t="s">
        <v>1039</v>
      </c>
      <c r="H1963" s="1">
        <v>43</v>
      </c>
      <c r="I1963" s="1" t="s">
        <v>1042</v>
      </c>
      <c r="J1963" s="1">
        <f t="shared" si="60"/>
        <v>0</v>
      </c>
      <c r="K1963" s="12" t="str">
        <f t="shared" si="61"/>
        <v/>
      </c>
    </row>
    <row r="1964" spans="1:11" x14ac:dyDescent="0.3">
      <c r="A1964" s="2">
        <v>800</v>
      </c>
      <c r="B1964" s="1">
        <v>662</v>
      </c>
      <c r="C1964" s="10">
        <v>45266</v>
      </c>
      <c r="D1964" s="10">
        <v>45272</v>
      </c>
      <c r="E1964" s="1">
        <v>6</v>
      </c>
      <c r="F1964" s="1" t="s">
        <v>1031</v>
      </c>
      <c r="G1964" s="1" t="s">
        <v>1036</v>
      </c>
      <c r="H1964" s="1">
        <v>78</v>
      </c>
      <c r="I1964" s="1" t="s">
        <v>1044</v>
      </c>
      <c r="J1964" s="1">
        <f t="shared" si="60"/>
        <v>0</v>
      </c>
      <c r="K1964" s="12" t="str">
        <f t="shared" si="61"/>
        <v/>
      </c>
    </row>
    <row r="1965" spans="1:11" x14ac:dyDescent="0.3">
      <c r="A1965" s="2">
        <v>1979</v>
      </c>
      <c r="B1965" s="1">
        <v>663</v>
      </c>
      <c r="C1965" s="10">
        <v>44629</v>
      </c>
      <c r="D1965" s="10">
        <v>44645</v>
      </c>
      <c r="E1965" s="1">
        <v>16</v>
      </c>
      <c r="F1965" s="1" t="s">
        <v>1028</v>
      </c>
      <c r="G1965" s="1" t="s">
        <v>1040</v>
      </c>
      <c r="H1965" s="1">
        <v>180</v>
      </c>
      <c r="I1965" s="1" t="s">
        <v>1041</v>
      </c>
      <c r="J1965" s="1">
        <f t="shared" si="60"/>
        <v>0</v>
      </c>
      <c r="K1965" s="12" t="str">
        <f t="shared" si="61"/>
        <v/>
      </c>
    </row>
    <row r="1966" spans="1:11" x14ac:dyDescent="0.3">
      <c r="A1966" s="2">
        <v>433</v>
      </c>
      <c r="B1966" s="1">
        <v>663</v>
      </c>
      <c r="C1966" s="10">
        <v>44781</v>
      </c>
      <c r="D1966" s="10">
        <v>44786</v>
      </c>
      <c r="E1966" s="1">
        <v>5</v>
      </c>
      <c r="F1966" s="1" t="s">
        <v>1029</v>
      </c>
      <c r="G1966" s="1" t="s">
        <v>1037</v>
      </c>
      <c r="H1966" s="1">
        <v>91</v>
      </c>
      <c r="I1966" s="1" t="s">
        <v>1042</v>
      </c>
      <c r="J1966" s="1">
        <f t="shared" si="60"/>
        <v>0</v>
      </c>
      <c r="K1966" s="12" t="str">
        <f t="shared" si="61"/>
        <v/>
      </c>
    </row>
    <row r="1967" spans="1:11" x14ac:dyDescent="0.3">
      <c r="A1967" s="2">
        <v>344</v>
      </c>
      <c r="B1967" s="1">
        <v>663</v>
      </c>
      <c r="C1967" s="10">
        <v>44989</v>
      </c>
      <c r="D1967" s="10">
        <v>45007</v>
      </c>
      <c r="E1967" s="1">
        <v>18</v>
      </c>
      <c r="F1967" s="1" t="s">
        <v>1027</v>
      </c>
      <c r="G1967" s="1" t="s">
        <v>1040</v>
      </c>
      <c r="H1967" s="1">
        <v>109</v>
      </c>
      <c r="I1967" s="1" t="s">
        <v>1044</v>
      </c>
      <c r="J1967" s="1">
        <f t="shared" si="60"/>
        <v>0</v>
      </c>
      <c r="K1967" s="12" t="str">
        <f t="shared" si="61"/>
        <v/>
      </c>
    </row>
    <row r="1968" spans="1:11" x14ac:dyDescent="0.3">
      <c r="A1968" s="2">
        <v>1066</v>
      </c>
      <c r="B1968" s="1">
        <v>663</v>
      </c>
      <c r="C1968" s="10">
        <v>45089</v>
      </c>
      <c r="D1968" s="10">
        <v>45096</v>
      </c>
      <c r="E1968" s="1">
        <v>7</v>
      </c>
      <c r="F1968" s="1" t="s">
        <v>1030</v>
      </c>
      <c r="G1968" s="1" t="s">
        <v>1038</v>
      </c>
      <c r="H1968" s="1">
        <v>134</v>
      </c>
      <c r="I1968" s="1" t="s">
        <v>1044</v>
      </c>
      <c r="J1968" s="1">
        <f t="shared" si="60"/>
        <v>0</v>
      </c>
      <c r="K1968" s="12" t="str">
        <f t="shared" si="61"/>
        <v/>
      </c>
    </row>
    <row r="1969" spans="1:11" x14ac:dyDescent="0.3">
      <c r="A1969" s="2">
        <v>488</v>
      </c>
      <c r="B1969" s="1">
        <v>663</v>
      </c>
      <c r="C1969" s="10">
        <v>45190</v>
      </c>
      <c r="D1969" s="10">
        <v>45201</v>
      </c>
      <c r="E1969" s="1">
        <v>11</v>
      </c>
      <c r="F1969" s="1" t="s">
        <v>1031</v>
      </c>
      <c r="G1969" s="1" t="s">
        <v>1036</v>
      </c>
      <c r="H1969" s="1">
        <v>147</v>
      </c>
      <c r="I1969" s="1" t="s">
        <v>1044</v>
      </c>
      <c r="J1969" s="1">
        <f t="shared" si="60"/>
        <v>0</v>
      </c>
      <c r="K1969" s="12" t="str">
        <f t="shared" si="61"/>
        <v/>
      </c>
    </row>
    <row r="1970" spans="1:11" x14ac:dyDescent="0.3">
      <c r="A1970" s="2">
        <v>821</v>
      </c>
      <c r="B1970" s="1">
        <v>663</v>
      </c>
      <c r="C1970" s="10">
        <v>45336</v>
      </c>
      <c r="D1970" s="10">
        <v>45346</v>
      </c>
      <c r="E1970" s="1">
        <v>10</v>
      </c>
      <c r="F1970" s="1" t="s">
        <v>1031</v>
      </c>
      <c r="G1970" s="1" t="s">
        <v>1036</v>
      </c>
      <c r="H1970" s="1">
        <v>158</v>
      </c>
      <c r="I1970" s="1" t="s">
        <v>1041</v>
      </c>
      <c r="J1970" s="1">
        <f t="shared" si="60"/>
        <v>0</v>
      </c>
      <c r="K1970" s="12" t="str">
        <f t="shared" si="61"/>
        <v/>
      </c>
    </row>
    <row r="1971" spans="1:11" x14ac:dyDescent="0.3">
      <c r="A1971" s="2">
        <v>2376</v>
      </c>
      <c r="B1971" s="1">
        <v>663</v>
      </c>
      <c r="C1971" s="10">
        <v>45423</v>
      </c>
      <c r="D1971" s="10">
        <v>45427</v>
      </c>
      <c r="E1971" s="1">
        <v>4</v>
      </c>
      <c r="F1971" s="1" t="s">
        <v>1024</v>
      </c>
      <c r="G1971" s="1" t="s">
        <v>1037</v>
      </c>
      <c r="H1971" s="1">
        <v>164</v>
      </c>
      <c r="I1971" s="1" t="s">
        <v>1044</v>
      </c>
      <c r="J1971" s="1">
        <f t="shared" si="60"/>
        <v>0</v>
      </c>
      <c r="K1971" s="12" t="str">
        <f t="shared" si="61"/>
        <v/>
      </c>
    </row>
    <row r="1972" spans="1:11" x14ac:dyDescent="0.3">
      <c r="A1972" s="2">
        <v>2407</v>
      </c>
      <c r="B1972" s="1">
        <v>664</v>
      </c>
      <c r="C1972" s="10">
        <v>44650</v>
      </c>
      <c r="D1972" s="10">
        <v>44654</v>
      </c>
      <c r="E1972" s="1">
        <v>4</v>
      </c>
      <c r="F1972" s="1" t="s">
        <v>1023</v>
      </c>
      <c r="G1972" s="1" t="s">
        <v>1036</v>
      </c>
      <c r="H1972" s="1">
        <v>104</v>
      </c>
      <c r="I1972" s="1" t="s">
        <v>1041</v>
      </c>
      <c r="J1972" s="1">
        <f t="shared" si="60"/>
        <v>0</v>
      </c>
      <c r="K1972" s="12" t="str">
        <f t="shared" si="61"/>
        <v/>
      </c>
    </row>
    <row r="1973" spans="1:11" x14ac:dyDescent="0.3">
      <c r="A1973" s="2">
        <v>739</v>
      </c>
      <c r="B1973" s="1">
        <v>664</v>
      </c>
      <c r="C1973" s="10">
        <v>44792</v>
      </c>
      <c r="D1973" s="10">
        <v>44796</v>
      </c>
      <c r="E1973" s="1">
        <v>4</v>
      </c>
      <c r="F1973" s="1" t="s">
        <v>1024</v>
      </c>
      <c r="G1973" s="1" t="s">
        <v>1037</v>
      </c>
      <c r="H1973" s="1">
        <v>66</v>
      </c>
      <c r="I1973" s="1" t="s">
        <v>1043</v>
      </c>
      <c r="J1973" s="1">
        <f t="shared" si="60"/>
        <v>0</v>
      </c>
      <c r="K1973" s="12" t="str">
        <f t="shared" si="61"/>
        <v/>
      </c>
    </row>
    <row r="1974" spans="1:11" x14ac:dyDescent="0.3">
      <c r="A1974" s="2">
        <v>467</v>
      </c>
      <c r="B1974" s="1">
        <v>664</v>
      </c>
      <c r="C1974" s="10">
        <v>44946</v>
      </c>
      <c r="D1974" s="10">
        <v>44953</v>
      </c>
      <c r="E1974" s="1">
        <v>7</v>
      </c>
      <c r="F1974" s="1" t="s">
        <v>1025</v>
      </c>
      <c r="G1974" s="1" t="s">
        <v>1038</v>
      </c>
      <c r="H1974" s="1">
        <v>182</v>
      </c>
      <c r="I1974" s="1" t="s">
        <v>1041</v>
      </c>
      <c r="J1974" s="1">
        <f t="shared" si="60"/>
        <v>0</v>
      </c>
      <c r="K1974" s="12" t="str">
        <f t="shared" si="61"/>
        <v/>
      </c>
    </row>
    <row r="1975" spans="1:11" x14ac:dyDescent="0.3">
      <c r="A1975" s="2">
        <v>2352</v>
      </c>
      <c r="B1975" s="1">
        <v>665</v>
      </c>
      <c r="C1975" s="10">
        <v>44680</v>
      </c>
      <c r="D1975" s="10">
        <v>44684</v>
      </c>
      <c r="E1975" s="1">
        <v>4</v>
      </c>
      <c r="F1975" s="1" t="s">
        <v>1029</v>
      </c>
      <c r="G1975" s="1" t="s">
        <v>1037</v>
      </c>
      <c r="H1975" s="1">
        <v>3</v>
      </c>
      <c r="I1975" s="1" t="s">
        <v>1041</v>
      </c>
      <c r="J1975" s="1">
        <f t="shared" si="60"/>
        <v>1</v>
      </c>
      <c r="K1975" s="12">
        <f t="shared" si="61"/>
        <v>44703</v>
      </c>
    </row>
    <row r="1976" spans="1:11" x14ac:dyDescent="0.3">
      <c r="A1976" s="2">
        <v>636</v>
      </c>
      <c r="B1976" s="1">
        <v>665</v>
      </c>
      <c r="C1976" s="10">
        <v>44703</v>
      </c>
      <c r="D1976" s="10">
        <v>44707</v>
      </c>
      <c r="E1976" s="1">
        <v>4</v>
      </c>
      <c r="F1976" s="1" t="s">
        <v>1034</v>
      </c>
      <c r="G1976" s="1" t="s">
        <v>1035</v>
      </c>
      <c r="H1976" s="1">
        <v>103</v>
      </c>
      <c r="I1976" s="1" t="s">
        <v>1042</v>
      </c>
      <c r="J1976" s="1">
        <f t="shared" si="60"/>
        <v>0</v>
      </c>
      <c r="K1976" s="12" t="str">
        <f t="shared" si="61"/>
        <v/>
      </c>
    </row>
    <row r="1977" spans="1:11" x14ac:dyDescent="0.3">
      <c r="A1977" s="2">
        <v>2065</v>
      </c>
      <c r="B1977" s="1">
        <v>665</v>
      </c>
      <c r="C1977" s="10">
        <v>45230</v>
      </c>
      <c r="D1977" s="10">
        <v>45239</v>
      </c>
      <c r="E1977" s="1">
        <v>9</v>
      </c>
      <c r="F1977" s="1" t="s">
        <v>1031</v>
      </c>
      <c r="G1977" s="1" t="s">
        <v>1036</v>
      </c>
      <c r="H1977" s="1">
        <v>47</v>
      </c>
      <c r="I1977" s="1" t="s">
        <v>1043</v>
      </c>
      <c r="J1977" s="1">
        <f t="shared" si="60"/>
        <v>0</v>
      </c>
      <c r="K1977" s="12" t="str">
        <f t="shared" si="61"/>
        <v/>
      </c>
    </row>
    <row r="1978" spans="1:11" x14ac:dyDescent="0.3">
      <c r="A1978" s="2">
        <v>1290</v>
      </c>
      <c r="B1978" s="1">
        <v>665</v>
      </c>
      <c r="C1978" s="10">
        <v>45402</v>
      </c>
      <c r="D1978" s="10">
        <v>45405</v>
      </c>
      <c r="E1978" s="1">
        <v>3</v>
      </c>
      <c r="F1978" s="1" t="s">
        <v>1026</v>
      </c>
      <c r="G1978" s="1" t="s">
        <v>1039</v>
      </c>
      <c r="H1978" s="1">
        <v>49</v>
      </c>
      <c r="I1978" s="1" t="s">
        <v>1042</v>
      </c>
      <c r="J1978" s="1">
        <f t="shared" si="60"/>
        <v>0</v>
      </c>
      <c r="K1978" s="12" t="str">
        <f t="shared" si="61"/>
        <v/>
      </c>
    </row>
    <row r="1979" spans="1:11" x14ac:dyDescent="0.3">
      <c r="A1979" s="2">
        <v>670</v>
      </c>
      <c r="B1979" s="1">
        <v>666</v>
      </c>
      <c r="C1979" s="10">
        <v>45223</v>
      </c>
      <c r="D1979" s="10">
        <v>45227</v>
      </c>
      <c r="E1979" s="1">
        <v>4</v>
      </c>
      <c r="F1979" s="1" t="s">
        <v>1031</v>
      </c>
      <c r="G1979" s="1" t="s">
        <v>1036</v>
      </c>
      <c r="H1979" s="1">
        <v>135</v>
      </c>
      <c r="I1979" s="1" t="s">
        <v>1043</v>
      </c>
      <c r="J1979" s="1">
        <f t="shared" si="60"/>
        <v>0</v>
      </c>
      <c r="K1979" s="12" t="str">
        <f t="shared" si="61"/>
        <v/>
      </c>
    </row>
    <row r="1980" spans="1:11" x14ac:dyDescent="0.3">
      <c r="A1980" s="2">
        <v>803</v>
      </c>
      <c r="B1980" s="1">
        <v>666</v>
      </c>
      <c r="C1980" s="10">
        <v>45591</v>
      </c>
      <c r="D1980" s="10">
        <v>45600</v>
      </c>
      <c r="E1980" s="1">
        <v>9</v>
      </c>
      <c r="F1980" s="1" t="s">
        <v>1031</v>
      </c>
      <c r="G1980" s="1" t="s">
        <v>1036</v>
      </c>
      <c r="H1980" s="1">
        <v>74</v>
      </c>
      <c r="I1980" s="1" t="s">
        <v>1044</v>
      </c>
      <c r="J1980" s="1">
        <f t="shared" si="60"/>
        <v>0</v>
      </c>
      <c r="K1980" s="12" t="str">
        <f t="shared" si="61"/>
        <v/>
      </c>
    </row>
    <row r="1981" spans="1:11" x14ac:dyDescent="0.3">
      <c r="A1981" s="2">
        <v>1856</v>
      </c>
      <c r="B1981" s="1">
        <v>667</v>
      </c>
      <c r="C1981" s="10">
        <v>44707</v>
      </c>
      <c r="D1981" s="10">
        <v>44711</v>
      </c>
      <c r="E1981" s="1">
        <v>4</v>
      </c>
      <c r="F1981" s="1" t="s">
        <v>1033</v>
      </c>
      <c r="G1981" s="1" t="s">
        <v>1038</v>
      </c>
      <c r="H1981" s="1">
        <v>105</v>
      </c>
      <c r="I1981" s="1" t="s">
        <v>1042</v>
      </c>
      <c r="J1981" s="1">
        <f t="shared" si="60"/>
        <v>0</v>
      </c>
      <c r="K1981" s="12" t="str">
        <f t="shared" si="61"/>
        <v/>
      </c>
    </row>
    <row r="1982" spans="1:11" x14ac:dyDescent="0.3">
      <c r="A1982" s="2">
        <v>92</v>
      </c>
      <c r="B1982" s="1">
        <v>667</v>
      </c>
      <c r="C1982" s="10">
        <v>45567</v>
      </c>
      <c r="D1982" s="10">
        <v>45572</v>
      </c>
      <c r="E1982" s="1">
        <v>5</v>
      </c>
      <c r="F1982" s="1" t="s">
        <v>1030</v>
      </c>
      <c r="G1982" s="1" t="s">
        <v>1038</v>
      </c>
      <c r="H1982" s="1">
        <v>136</v>
      </c>
      <c r="I1982" s="1" t="s">
        <v>1043</v>
      </c>
      <c r="J1982" s="1">
        <f t="shared" si="60"/>
        <v>0</v>
      </c>
      <c r="K1982" s="12" t="str">
        <f t="shared" si="61"/>
        <v/>
      </c>
    </row>
    <row r="1983" spans="1:11" x14ac:dyDescent="0.3">
      <c r="A1983" s="2">
        <v>381</v>
      </c>
      <c r="B1983" s="1">
        <v>668</v>
      </c>
      <c r="C1983" s="10">
        <v>44628</v>
      </c>
      <c r="D1983" s="10">
        <v>44629</v>
      </c>
      <c r="E1983" s="1">
        <v>1</v>
      </c>
      <c r="F1983" s="1" t="s">
        <v>1026</v>
      </c>
      <c r="G1983" s="1" t="s">
        <v>1039</v>
      </c>
      <c r="H1983" s="1">
        <v>191</v>
      </c>
      <c r="I1983" s="1" t="s">
        <v>1042</v>
      </c>
      <c r="J1983" s="1">
        <f t="shared" si="60"/>
        <v>0</v>
      </c>
      <c r="K1983" s="12" t="str">
        <f t="shared" si="61"/>
        <v/>
      </c>
    </row>
    <row r="1984" spans="1:11" x14ac:dyDescent="0.3">
      <c r="A1984" s="2">
        <v>569</v>
      </c>
      <c r="B1984" s="1">
        <v>668</v>
      </c>
      <c r="C1984" s="10">
        <v>44853</v>
      </c>
      <c r="D1984" s="10">
        <v>44861</v>
      </c>
      <c r="E1984" s="1">
        <v>8</v>
      </c>
      <c r="F1984" s="1" t="s">
        <v>1034</v>
      </c>
      <c r="G1984" s="1" t="s">
        <v>1035</v>
      </c>
      <c r="H1984" s="1">
        <v>33</v>
      </c>
      <c r="I1984" s="1" t="s">
        <v>1044</v>
      </c>
      <c r="J1984" s="1">
        <f t="shared" si="60"/>
        <v>0</v>
      </c>
      <c r="K1984" s="12" t="str">
        <f t="shared" si="61"/>
        <v/>
      </c>
    </row>
    <row r="1985" spans="1:11" x14ac:dyDescent="0.3">
      <c r="A1985" s="2">
        <v>389</v>
      </c>
      <c r="B1985" s="1">
        <v>668</v>
      </c>
      <c r="C1985" s="10">
        <v>45057</v>
      </c>
      <c r="D1985" s="10">
        <v>45061</v>
      </c>
      <c r="E1985" s="1">
        <v>4</v>
      </c>
      <c r="F1985" s="1" t="s">
        <v>1022</v>
      </c>
      <c r="G1985" s="1" t="s">
        <v>1035</v>
      </c>
      <c r="H1985" s="1">
        <v>71</v>
      </c>
      <c r="I1985" s="1" t="s">
        <v>1042</v>
      </c>
      <c r="J1985" s="1">
        <f t="shared" si="60"/>
        <v>0</v>
      </c>
      <c r="K1985" s="12" t="str">
        <f t="shared" si="61"/>
        <v/>
      </c>
    </row>
    <row r="1986" spans="1:11" x14ac:dyDescent="0.3">
      <c r="A1986" s="2">
        <v>1787</v>
      </c>
      <c r="B1986" s="1">
        <v>668</v>
      </c>
      <c r="C1986" s="10">
        <v>45297</v>
      </c>
      <c r="D1986" s="10">
        <v>45303</v>
      </c>
      <c r="E1986" s="1">
        <v>6</v>
      </c>
      <c r="F1986" s="1" t="s">
        <v>1023</v>
      </c>
      <c r="G1986" s="1" t="s">
        <v>1036</v>
      </c>
      <c r="H1986" s="1">
        <v>74</v>
      </c>
      <c r="I1986" s="1" t="s">
        <v>1041</v>
      </c>
      <c r="J1986" s="1">
        <f t="shared" ref="J1986:J2049" si="62">IF(AND(B1987=B1986,C1987-D1986&lt;=30),1,0)</f>
        <v>0</v>
      </c>
      <c r="K1986" s="12" t="str">
        <f t="shared" ref="K1986:K2049" si="63">IF(J1986=0,"",C1987)</f>
        <v/>
      </c>
    </row>
    <row r="1987" spans="1:11" x14ac:dyDescent="0.3">
      <c r="A1987" s="2">
        <v>1714</v>
      </c>
      <c r="B1987" s="1">
        <v>668</v>
      </c>
      <c r="C1987" s="10">
        <v>45501</v>
      </c>
      <c r="D1987" s="10">
        <v>45513</v>
      </c>
      <c r="E1987" s="1">
        <v>12</v>
      </c>
      <c r="F1987" s="1" t="s">
        <v>1023</v>
      </c>
      <c r="G1987" s="1" t="s">
        <v>1036</v>
      </c>
      <c r="H1987" s="1">
        <v>37</v>
      </c>
      <c r="I1987" s="1" t="s">
        <v>1043</v>
      </c>
      <c r="J1987" s="1">
        <f t="shared" si="62"/>
        <v>0</v>
      </c>
      <c r="K1987" s="12" t="str">
        <f t="shared" si="63"/>
        <v/>
      </c>
    </row>
    <row r="1988" spans="1:11" x14ac:dyDescent="0.3">
      <c r="A1988" s="2">
        <v>316</v>
      </c>
      <c r="B1988" s="1">
        <v>668</v>
      </c>
      <c r="C1988" s="10">
        <v>45556</v>
      </c>
      <c r="D1988" s="10">
        <v>45568</v>
      </c>
      <c r="E1988" s="1">
        <v>12</v>
      </c>
      <c r="F1988" s="1" t="s">
        <v>1023</v>
      </c>
      <c r="G1988" s="1" t="s">
        <v>1036</v>
      </c>
      <c r="H1988" s="1">
        <v>124</v>
      </c>
      <c r="I1988" s="1" t="s">
        <v>1042</v>
      </c>
      <c r="J1988" s="1">
        <f t="shared" si="62"/>
        <v>0</v>
      </c>
      <c r="K1988" s="12" t="str">
        <f t="shared" si="63"/>
        <v/>
      </c>
    </row>
    <row r="1989" spans="1:11" x14ac:dyDescent="0.3">
      <c r="A1989" s="2">
        <v>204</v>
      </c>
      <c r="B1989" s="1">
        <v>668</v>
      </c>
      <c r="C1989" s="10">
        <v>45625</v>
      </c>
      <c r="D1989" s="10">
        <v>45635</v>
      </c>
      <c r="E1989" s="1">
        <v>10</v>
      </c>
      <c r="F1989" s="1" t="s">
        <v>1027</v>
      </c>
      <c r="G1989" s="1" t="s">
        <v>1040</v>
      </c>
      <c r="H1989" s="1">
        <v>129</v>
      </c>
      <c r="I1989" s="1" t="s">
        <v>1043</v>
      </c>
      <c r="J1989" s="1">
        <f t="shared" si="62"/>
        <v>0</v>
      </c>
      <c r="K1989" s="12" t="str">
        <f t="shared" si="63"/>
        <v/>
      </c>
    </row>
    <row r="1990" spans="1:11" x14ac:dyDescent="0.3">
      <c r="A1990" s="2">
        <v>1882</v>
      </c>
      <c r="B1990" s="1">
        <v>669</v>
      </c>
      <c r="C1990" s="10">
        <v>44989</v>
      </c>
      <c r="D1990" s="10">
        <v>44993</v>
      </c>
      <c r="E1990" s="1">
        <v>4</v>
      </c>
      <c r="F1990" s="1" t="s">
        <v>1025</v>
      </c>
      <c r="G1990" s="1" t="s">
        <v>1038</v>
      </c>
      <c r="H1990" s="1">
        <v>31</v>
      </c>
      <c r="I1990" s="1" t="s">
        <v>1042</v>
      </c>
      <c r="J1990" s="1">
        <f t="shared" si="62"/>
        <v>0</v>
      </c>
      <c r="K1990" s="12" t="str">
        <f t="shared" si="63"/>
        <v/>
      </c>
    </row>
    <row r="1991" spans="1:11" x14ac:dyDescent="0.3">
      <c r="A1991" s="2">
        <v>1366</v>
      </c>
      <c r="B1991" s="1">
        <v>670</v>
      </c>
      <c r="C1991" s="10">
        <v>44609</v>
      </c>
      <c r="D1991" s="10">
        <v>44614</v>
      </c>
      <c r="E1991" s="1">
        <v>5</v>
      </c>
      <c r="F1991" s="1" t="s">
        <v>1033</v>
      </c>
      <c r="G1991" s="1" t="s">
        <v>1038</v>
      </c>
      <c r="H1991" s="1">
        <v>74</v>
      </c>
      <c r="I1991" s="1" t="s">
        <v>1043</v>
      </c>
      <c r="J1991" s="1">
        <f t="shared" si="62"/>
        <v>0</v>
      </c>
      <c r="K1991" s="12" t="str">
        <f t="shared" si="63"/>
        <v/>
      </c>
    </row>
    <row r="1992" spans="1:11" x14ac:dyDescent="0.3">
      <c r="A1992" s="2">
        <v>1323</v>
      </c>
      <c r="B1992" s="1">
        <v>670</v>
      </c>
      <c r="C1992" s="10">
        <v>44705</v>
      </c>
      <c r="D1992" s="10">
        <v>44710</v>
      </c>
      <c r="E1992" s="1">
        <v>5</v>
      </c>
      <c r="F1992" s="1" t="s">
        <v>1031</v>
      </c>
      <c r="G1992" s="1" t="s">
        <v>1036</v>
      </c>
      <c r="H1992" s="1">
        <v>70</v>
      </c>
      <c r="I1992" s="1" t="s">
        <v>1041</v>
      </c>
      <c r="J1992" s="1">
        <f t="shared" si="62"/>
        <v>0</v>
      </c>
      <c r="K1992" s="12" t="str">
        <f t="shared" si="63"/>
        <v/>
      </c>
    </row>
    <row r="1993" spans="1:11" x14ac:dyDescent="0.3">
      <c r="A1993" s="2">
        <v>1154</v>
      </c>
      <c r="B1993" s="1">
        <v>670</v>
      </c>
      <c r="C1993" s="10">
        <v>44741</v>
      </c>
      <c r="D1993" s="10">
        <v>44743</v>
      </c>
      <c r="E1993" s="1">
        <v>2</v>
      </c>
      <c r="F1993" s="1" t="s">
        <v>1029</v>
      </c>
      <c r="G1993" s="1" t="s">
        <v>1037</v>
      </c>
      <c r="H1993" s="1">
        <v>151</v>
      </c>
      <c r="I1993" s="1" t="s">
        <v>1042</v>
      </c>
      <c r="J1993" s="1">
        <f t="shared" si="62"/>
        <v>1</v>
      </c>
      <c r="K1993" s="12">
        <f t="shared" si="63"/>
        <v>44750</v>
      </c>
    </row>
    <row r="1994" spans="1:11" x14ac:dyDescent="0.3">
      <c r="A1994" s="2">
        <v>2333</v>
      </c>
      <c r="B1994" s="1">
        <v>670</v>
      </c>
      <c r="C1994" s="10">
        <v>44750</v>
      </c>
      <c r="D1994" s="10">
        <v>44758</v>
      </c>
      <c r="E1994" s="1">
        <v>8</v>
      </c>
      <c r="F1994" s="1" t="s">
        <v>1027</v>
      </c>
      <c r="G1994" s="1" t="s">
        <v>1040</v>
      </c>
      <c r="H1994" s="1">
        <v>94</v>
      </c>
      <c r="I1994" s="1" t="s">
        <v>1042</v>
      </c>
      <c r="J1994" s="1">
        <f t="shared" si="62"/>
        <v>0</v>
      </c>
      <c r="K1994" s="12" t="str">
        <f t="shared" si="63"/>
        <v/>
      </c>
    </row>
    <row r="1995" spans="1:11" x14ac:dyDescent="0.3">
      <c r="A1995" s="2">
        <v>1249</v>
      </c>
      <c r="B1995" s="1">
        <v>670</v>
      </c>
      <c r="C1995" s="10">
        <v>44882</v>
      </c>
      <c r="D1995" s="10">
        <v>44889</v>
      </c>
      <c r="E1995" s="1">
        <v>7</v>
      </c>
      <c r="F1995" s="1" t="s">
        <v>1030</v>
      </c>
      <c r="G1995" s="1" t="s">
        <v>1038</v>
      </c>
      <c r="H1995" s="1">
        <v>32</v>
      </c>
      <c r="I1995" s="1" t="s">
        <v>1044</v>
      </c>
      <c r="J1995" s="1">
        <f t="shared" si="62"/>
        <v>0</v>
      </c>
      <c r="K1995" s="12" t="str">
        <f t="shared" si="63"/>
        <v/>
      </c>
    </row>
    <row r="1996" spans="1:11" x14ac:dyDescent="0.3">
      <c r="A1996" s="2">
        <v>1774</v>
      </c>
      <c r="B1996" s="1">
        <v>671</v>
      </c>
      <c r="C1996" s="10">
        <v>44944</v>
      </c>
      <c r="D1996" s="10">
        <v>44950</v>
      </c>
      <c r="E1996" s="1">
        <v>6</v>
      </c>
      <c r="F1996" s="1" t="s">
        <v>1023</v>
      </c>
      <c r="G1996" s="1" t="s">
        <v>1036</v>
      </c>
      <c r="H1996" s="1">
        <v>158</v>
      </c>
      <c r="I1996" s="1" t="s">
        <v>1044</v>
      </c>
      <c r="J1996" s="1">
        <f t="shared" si="62"/>
        <v>0</v>
      </c>
      <c r="K1996" s="12" t="str">
        <f t="shared" si="63"/>
        <v/>
      </c>
    </row>
    <row r="1997" spans="1:11" x14ac:dyDescent="0.3">
      <c r="A1997" s="2">
        <v>703</v>
      </c>
      <c r="B1997" s="1">
        <v>671</v>
      </c>
      <c r="C1997" s="10">
        <v>45263</v>
      </c>
      <c r="D1997" s="10">
        <v>45267</v>
      </c>
      <c r="E1997" s="1">
        <v>4</v>
      </c>
      <c r="F1997" s="1" t="s">
        <v>1034</v>
      </c>
      <c r="G1997" s="1" t="s">
        <v>1035</v>
      </c>
      <c r="H1997" s="1">
        <v>142</v>
      </c>
      <c r="I1997" s="1" t="s">
        <v>1041</v>
      </c>
      <c r="J1997" s="1">
        <f t="shared" si="62"/>
        <v>0</v>
      </c>
      <c r="K1997" s="12" t="str">
        <f t="shared" si="63"/>
        <v/>
      </c>
    </row>
    <row r="1998" spans="1:11" x14ac:dyDescent="0.3">
      <c r="A1998" s="2">
        <v>18</v>
      </c>
      <c r="B1998" s="1">
        <v>671</v>
      </c>
      <c r="C1998" s="10">
        <v>45650</v>
      </c>
      <c r="D1998" s="10">
        <v>45655</v>
      </c>
      <c r="E1998" s="1">
        <v>5</v>
      </c>
      <c r="F1998" s="1" t="s">
        <v>1025</v>
      </c>
      <c r="G1998" s="1" t="s">
        <v>1038</v>
      </c>
      <c r="H1998" s="1">
        <v>131</v>
      </c>
      <c r="I1998" s="1" t="s">
        <v>1041</v>
      </c>
      <c r="J1998" s="1">
        <f t="shared" si="62"/>
        <v>0</v>
      </c>
      <c r="K1998" s="12" t="str">
        <f t="shared" si="63"/>
        <v/>
      </c>
    </row>
    <row r="1999" spans="1:11" x14ac:dyDescent="0.3">
      <c r="A1999" s="2">
        <v>579</v>
      </c>
      <c r="B1999" s="1">
        <v>673</v>
      </c>
      <c r="C1999" s="10">
        <v>44846</v>
      </c>
      <c r="D1999" s="10">
        <v>44848</v>
      </c>
      <c r="E1999" s="1">
        <v>2</v>
      </c>
      <c r="F1999" s="1" t="s">
        <v>1032</v>
      </c>
      <c r="G1999" s="1" t="s">
        <v>1039</v>
      </c>
      <c r="H1999" s="1">
        <v>113</v>
      </c>
      <c r="I1999" s="1" t="s">
        <v>1044</v>
      </c>
      <c r="J1999" s="1">
        <f t="shared" si="62"/>
        <v>0</v>
      </c>
      <c r="K1999" s="12" t="str">
        <f t="shared" si="63"/>
        <v/>
      </c>
    </row>
    <row r="2000" spans="1:11" x14ac:dyDescent="0.3">
      <c r="A2000" s="2">
        <v>2171</v>
      </c>
      <c r="B2000" s="1">
        <v>673</v>
      </c>
      <c r="C2000" s="10">
        <v>45271</v>
      </c>
      <c r="D2000" s="10">
        <v>45276</v>
      </c>
      <c r="E2000" s="1">
        <v>5</v>
      </c>
      <c r="F2000" s="1" t="s">
        <v>1033</v>
      </c>
      <c r="G2000" s="1" t="s">
        <v>1038</v>
      </c>
      <c r="H2000" s="1">
        <v>184</v>
      </c>
      <c r="I2000" s="1" t="s">
        <v>1043</v>
      </c>
      <c r="J2000" s="1">
        <f t="shared" si="62"/>
        <v>0</v>
      </c>
      <c r="K2000" s="12" t="str">
        <f t="shared" si="63"/>
        <v/>
      </c>
    </row>
    <row r="2001" spans="1:11" x14ac:dyDescent="0.3">
      <c r="A2001" s="2">
        <v>1669</v>
      </c>
      <c r="B2001" s="1">
        <v>674</v>
      </c>
      <c r="C2001" s="10">
        <v>44642</v>
      </c>
      <c r="D2001" s="10">
        <v>44649</v>
      </c>
      <c r="E2001" s="1">
        <v>7</v>
      </c>
      <c r="F2001" s="1" t="s">
        <v>1023</v>
      </c>
      <c r="G2001" s="1" t="s">
        <v>1036</v>
      </c>
      <c r="H2001" s="1">
        <v>170</v>
      </c>
      <c r="I2001" s="1" t="s">
        <v>1043</v>
      </c>
      <c r="J2001" s="1">
        <f t="shared" si="62"/>
        <v>0</v>
      </c>
      <c r="K2001" s="12" t="str">
        <f t="shared" si="63"/>
        <v/>
      </c>
    </row>
    <row r="2002" spans="1:11" x14ac:dyDescent="0.3">
      <c r="A2002" s="2">
        <v>976</v>
      </c>
      <c r="B2002" s="1">
        <v>674</v>
      </c>
      <c r="C2002" s="10">
        <v>44708</v>
      </c>
      <c r="D2002" s="10">
        <v>44715</v>
      </c>
      <c r="E2002" s="1">
        <v>7</v>
      </c>
      <c r="F2002" s="1" t="s">
        <v>1023</v>
      </c>
      <c r="G2002" s="1" t="s">
        <v>1036</v>
      </c>
      <c r="H2002" s="1">
        <v>18</v>
      </c>
      <c r="I2002" s="1" t="s">
        <v>1041</v>
      </c>
      <c r="J2002" s="1">
        <f t="shared" si="62"/>
        <v>0</v>
      </c>
      <c r="K2002" s="12" t="str">
        <f t="shared" si="63"/>
        <v/>
      </c>
    </row>
    <row r="2003" spans="1:11" x14ac:dyDescent="0.3">
      <c r="A2003" s="2">
        <v>2447</v>
      </c>
      <c r="B2003" s="1">
        <v>674</v>
      </c>
      <c r="C2003" s="10">
        <v>44786</v>
      </c>
      <c r="D2003" s="10">
        <v>44791</v>
      </c>
      <c r="E2003" s="1">
        <v>5</v>
      </c>
      <c r="F2003" s="1" t="s">
        <v>1023</v>
      </c>
      <c r="G2003" s="1" t="s">
        <v>1036</v>
      </c>
      <c r="H2003" s="1">
        <v>185</v>
      </c>
      <c r="I2003" s="1" t="s">
        <v>1043</v>
      </c>
      <c r="J2003" s="1">
        <f t="shared" si="62"/>
        <v>0</v>
      </c>
      <c r="K2003" s="12" t="str">
        <f t="shared" si="63"/>
        <v/>
      </c>
    </row>
    <row r="2004" spans="1:11" x14ac:dyDescent="0.3">
      <c r="A2004" s="2">
        <v>2981</v>
      </c>
      <c r="B2004" s="1">
        <v>674</v>
      </c>
      <c r="C2004" s="10">
        <v>45014</v>
      </c>
      <c r="D2004" s="10">
        <v>45017</v>
      </c>
      <c r="E2004" s="1">
        <v>3</v>
      </c>
      <c r="F2004" s="1" t="s">
        <v>1024</v>
      </c>
      <c r="G2004" s="1" t="s">
        <v>1037</v>
      </c>
      <c r="H2004" s="1">
        <v>60</v>
      </c>
      <c r="I2004" s="1" t="s">
        <v>1042</v>
      </c>
      <c r="J2004" s="1">
        <f t="shared" si="62"/>
        <v>0</v>
      </c>
      <c r="K2004" s="12" t="str">
        <f t="shared" si="63"/>
        <v/>
      </c>
    </row>
    <row r="2005" spans="1:11" x14ac:dyDescent="0.3">
      <c r="A2005" s="2">
        <v>2847</v>
      </c>
      <c r="B2005" s="1">
        <v>674</v>
      </c>
      <c r="C2005" s="10">
        <v>45180</v>
      </c>
      <c r="D2005" s="10">
        <v>45189</v>
      </c>
      <c r="E2005" s="1">
        <v>9</v>
      </c>
      <c r="F2005" s="1" t="s">
        <v>1027</v>
      </c>
      <c r="G2005" s="1" t="s">
        <v>1040</v>
      </c>
      <c r="H2005" s="1">
        <v>109</v>
      </c>
      <c r="I2005" s="1" t="s">
        <v>1042</v>
      </c>
      <c r="J2005" s="1">
        <f t="shared" si="62"/>
        <v>0</v>
      </c>
      <c r="K2005" s="12" t="str">
        <f t="shared" si="63"/>
        <v/>
      </c>
    </row>
    <row r="2006" spans="1:11" x14ac:dyDescent="0.3">
      <c r="A2006" s="2">
        <v>1169</v>
      </c>
      <c r="B2006" s="1">
        <v>674</v>
      </c>
      <c r="C2006" s="10">
        <v>45246</v>
      </c>
      <c r="D2006" s="10">
        <v>45254</v>
      </c>
      <c r="E2006" s="1">
        <v>8</v>
      </c>
      <c r="F2006" s="1" t="s">
        <v>1023</v>
      </c>
      <c r="G2006" s="1" t="s">
        <v>1036</v>
      </c>
      <c r="H2006" s="1">
        <v>142</v>
      </c>
      <c r="I2006" s="1" t="s">
        <v>1041</v>
      </c>
      <c r="J2006" s="1">
        <f t="shared" si="62"/>
        <v>1</v>
      </c>
      <c r="K2006" s="12">
        <f t="shared" si="63"/>
        <v>45252</v>
      </c>
    </row>
    <row r="2007" spans="1:11" x14ac:dyDescent="0.3">
      <c r="A2007" s="2">
        <v>13</v>
      </c>
      <c r="B2007" s="1">
        <v>674</v>
      </c>
      <c r="C2007" s="10">
        <v>45252</v>
      </c>
      <c r="D2007" s="10">
        <v>45259</v>
      </c>
      <c r="E2007" s="1">
        <v>7</v>
      </c>
      <c r="F2007" s="1" t="s">
        <v>1025</v>
      </c>
      <c r="G2007" s="1" t="s">
        <v>1038</v>
      </c>
      <c r="H2007" s="1">
        <v>40</v>
      </c>
      <c r="I2007" s="1" t="s">
        <v>1042</v>
      </c>
      <c r="J2007" s="1">
        <f t="shared" si="62"/>
        <v>0</v>
      </c>
      <c r="K2007" s="12" t="str">
        <f t="shared" si="63"/>
        <v/>
      </c>
    </row>
    <row r="2008" spans="1:11" x14ac:dyDescent="0.3">
      <c r="A2008" s="2">
        <v>2969</v>
      </c>
      <c r="B2008" s="1">
        <v>675</v>
      </c>
      <c r="C2008" s="10">
        <v>44650</v>
      </c>
      <c r="D2008" s="10">
        <v>44652</v>
      </c>
      <c r="E2008" s="1">
        <v>2</v>
      </c>
      <c r="F2008" s="1" t="s">
        <v>1032</v>
      </c>
      <c r="G2008" s="1" t="s">
        <v>1039</v>
      </c>
      <c r="H2008" s="1">
        <v>151</v>
      </c>
      <c r="I2008" s="1" t="s">
        <v>1041</v>
      </c>
      <c r="J2008" s="1">
        <f t="shared" si="62"/>
        <v>0</v>
      </c>
      <c r="K2008" s="12" t="str">
        <f t="shared" si="63"/>
        <v/>
      </c>
    </row>
    <row r="2009" spans="1:11" x14ac:dyDescent="0.3">
      <c r="A2009" s="2">
        <v>281</v>
      </c>
      <c r="B2009" s="1">
        <v>675</v>
      </c>
      <c r="C2009" s="10">
        <v>44742</v>
      </c>
      <c r="D2009" s="10">
        <v>44754</v>
      </c>
      <c r="E2009" s="1">
        <v>12</v>
      </c>
      <c r="F2009" s="1" t="s">
        <v>1023</v>
      </c>
      <c r="G2009" s="1" t="s">
        <v>1036</v>
      </c>
      <c r="H2009" s="1">
        <v>148</v>
      </c>
      <c r="I2009" s="1" t="s">
        <v>1042</v>
      </c>
      <c r="J2009" s="1">
        <f t="shared" si="62"/>
        <v>0</v>
      </c>
      <c r="K2009" s="12" t="str">
        <f t="shared" si="63"/>
        <v/>
      </c>
    </row>
    <row r="2010" spans="1:11" x14ac:dyDescent="0.3">
      <c r="A2010" s="2">
        <v>1192</v>
      </c>
      <c r="B2010" s="1">
        <v>675</v>
      </c>
      <c r="C2010" s="10">
        <v>44912</v>
      </c>
      <c r="D2010" s="10">
        <v>44914</v>
      </c>
      <c r="E2010" s="1">
        <v>2</v>
      </c>
      <c r="F2010" s="1" t="s">
        <v>1029</v>
      </c>
      <c r="G2010" s="1" t="s">
        <v>1037</v>
      </c>
      <c r="H2010" s="1">
        <v>20</v>
      </c>
      <c r="I2010" s="1" t="s">
        <v>1043</v>
      </c>
      <c r="J2010" s="1">
        <f t="shared" si="62"/>
        <v>0</v>
      </c>
      <c r="K2010" s="12" t="str">
        <f t="shared" si="63"/>
        <v/>
      </c>
    </row>
    <row r="2011" spans="1:11" x14ac:dyDescent="0.3">
      <c r="A2011" s="2">
        <v>2030</v>
      </c>
      <c r="B2011" s="1">
        <v>675</v>
      </c>
      <c r="C2011" s="10">
        <v>45199</v>
      </c>
      <c r="D2011" s="10">
        <v>45201</v>
      </c>
      <c r="E2011" s="1">
        <v>2</v>
      </c>
      <c r="F2011" s="1" t="s">
        <v>1032</v>
      </c>
      <c r="G2011" s="1" t="s">
        <v>1039</v>
      </c>
      <c r="H2011" s="1">
        <v>115</v>
      </c>
      <c r="I2011" s="1" t="s">
        <v>1042</v>
      </c>
      <c r="J2011" s="1">
        <f t="shared" si="62"/>
        <v>0</v>
      </c>
      <c r="K2011" s="12" t="str">
        <f t="shared" si="63"/>
        <v/>
      </c>
    </row>
    <row r="2012" spans="1:11" x14ac:dyDescent="0.3">
      <c r="A2012" s="2">
        <v>954</v>
      </c>
      <c r="B2012" s="1">
        <v>675</v>
      </c>
      <c r="C2012" s="10">
        <v>45477</v>
      </c>
      <c r="D2012" s="10">
        <v>45489</v>
      </c>
      <c r="E2012" s="1">
        <v>12</v>
      </c>
      <c r="F2012" s="1" t="s">
        <v>1023</v>
      </c>
      <c r="G2012" s="1" t="s">
        <v>1036</v>
      </c>
      <c r="H2012" s="1">
        <v>169</v>
      </c>
      <c r="I2012" s="1" t="s">
        <v>1044</v>
      </c>
      <c r="J2012" s="1">
        <f t="shared" si="62"/>
        <v>0</v>
      </c>
      <c r="K2012" s="12" t="str">
        <f t="shared" si="63"/>
        <v/>
      </c>
    </row>
    <row r="2013" spans="1:11" x14ac:dyDescent="0.3">
      <c r="A2013" s="2">
        <v>2361</v>
      </c>
      <c r="B2013" s="1">
        <v>676</v>
      </c>
      <c r="C2013" s="10">
        <v>45202</v>
      </c>
      <c r="D2013" s="10">
        <v>45210</v>
      </c>
      <c r="E2013" s="1">
        <v>8</v>
      </c>
      <c r="F2013" s="1" t="s">
        <v>1034</v>
      </c>
      <c r="G2013" s="1" t="s">
        <v>1035</v>
      </c>
      <c r="H2013" s="1">
        <v>133</v>
      </c>
      <c r="I2013" s="1" t="s">
        <v>1042</v>
      </c>
      <c r="J2013" s="1">
        <f t="shared" si="62"/>
        <v>0</v>
      </c>
      <c r="K2013" s="12" t="str">
        <f t="shared" si="63"/>
        <v/>
      </c>
    </row>
    <row r="2014" spans="1:11" x14ac:dyDescent="0.3">
      <c r="A2014" s="2">
        <v>2527</v>
      </c>
      <c r="B2014" s="1">
        <v>677</v>
      </c>
      <c r="C2014" s="10">
        <v>45520</v>
      </c>
      <c r="D2014" s="10">
        <v>45523</v>
      </c>
      <c r="E2014" s="1">
        <v>3</v>
      </c>
      <c r="F2014" s="1" t="s">
        <v>1033</v>
      </c>
      <c r="G2014" s="1" t="s">
        <v>1038</v>
      </c>
      <c r="H2014" s="1">
        <v>1</v>
      </c>
      <c r="I2014" s="1" t="s">
        <v>1043</v>
      </c>
      <c r="J2014" s="1">
        <f t="shared" si="62"/>
        <v>0</v>
      </c>
      <c r="K2014" s="12" t="str">
        <f t="shared" si="63"/>
        <v/>
      </c>
    </row>
    <row r="2015" spans="1:11" x14ac:dyDescent="0.3">
      <c r="A2015" s="2">
        <v>1713</v>
      </c>
      <c r="B2015" s="1">
        <v>678</v>
      </c>
      <c r="C2015" s="10">
        <v>44641</v>
      </c>
      <c r="D2015" s="10">
        <v>44651</v>
      </c>
      <c r="E2015" s="1">
        <v>10</v>
      </c>
      <c r="F2015" s="1" t="s">
        <v>1034</v>
      </c>
      <c r="G2015" s="1" t="s">
        <v>1035</v>
      </c>
      <c r="H2015" s="1">
        <v>149</v>
      </c>
      <c r="I2015" s="1" t="s">
        <v>1044</v>
      </c>
      <c r="J2015" s="1">
        <f t="shared" si="62"/>
        <v>0</v>
      </c>
      <c r="K2015" s="12" t="str">
        <f t="shared" si="63"/>
        <v/>
      </c>
    </row>
    <row r="2016" spans="1:11" x14ac:dyDescent="0.3">
      <c r="A2016" s="2">
        <v>1123</v>
      </c>
      <c r="B2016" s="1">
        <v>678</v>
      </c>
      <c r="C2016" s="10">
        <v>44760</v>
      </c>
      <c r="D2016" s="10">
        <v>44767</v>
      </c>
      <c r="E2016" s="1">
        <v>7</v>
      </c>
      <c r="F2016" s="1" t="s">
        <v>1022</v>
      </c>
      <c r="G2016" s="1" t="s">
        <v>1035</v>
      </c>
      <c r="H2016" s="1">
        <v>1</v>
      </c>
      <c r="I2016" s="1" t="s">
        <v>1042</v>
      </c>
      <c r="J2016" s="1">
        <f t="shared" si="62"/>
        <v>0</v>
      </c>
      <c r="K2016" s="12" t="str">
        <f t="shared" si="63"/>
        <v/>
      </c>
    </row>
    <row r="2017" spans="1:11" x14ac:dyDescent="0.3">
      <c r="A2017" s="2">
        <v>1403</v>
      </c>
      <c r="B2017" s="1">
        <v>678</v>
      </c>
      <c r="C2017" s="10">
        <v>44977</v>
      </c>
      <c r="D2017" s="10">
        <v>44984</v>
      </c>
      <c r="E2017" s="1">
        <v>7</v>
      </c>
      <c r="F2017" s="1" t="s">
        <v>1034</v>
      </c>
      <c r="G2017" s="1" t="s">
        <v>1035</v>
      </c>
      <c r="H2017" s="1">
        <v>2</v>
      </c>
      <c r="I2017" s="1" t="s">
        <v>1044</v>
      </c>
      <c r="J2017" s="1">
        <f t="shared" si="62"/>
        <v>0</v>
      </c>
      <c r="K2017" s="12" t="str">
        <f t="shared" si="63"/>
        <v/>
      </c>
    </row>
    <row r="2018" spans="1:11" x14ac:dyDescent="0.3">
      <c r="A2018" s="2">
        <v>2054</v>
      </c>
      <c r="B2018" s="1">
        <v>679</v>
      </c>
      <c r="C2018" s="10">
        <v>45202</v>
      </c>
      <c r="D2018" s="10">
        <v>45208</v>
      </c>
      <c r="E2018" s="1">
        <v>6</v>
      </c>
      <c r="F2018" s="1" t="s">
        <v>1031</v>
      </c>
      <c r="G2018" s="1" t="s">
        <v>1036</v>
      </c>
      <c r="H2018" s="1">
        <v>189</v>
      </c>
      <c r="I2018" s="1" t="s">
        <v>1041</v>
      </c>
      <c r="J2018" s="1">
        <f t="shared" si="62"/>
        <v>0</v>
      </c>
      <c r="K2018" s="12" t="str">
        <f t="shared" si="63"/>
        <v/>
      </c>
    </row>
    <row r="2019" spans="1:11" x14ac:dyDescent="0.3">
      <c r="A2019" s="2">
        <v>166</v>
      </c>
      <c r="B2019" s="1">
        <v>680</v>
      </c>
      <c r="C2019" s="10">
        <v>44994</v>
      </c>
      <c r="D2019" s="10">
        <v>44999</v>
      </c>
      <c r="E2019" s="1">
        <v>5</v>
      </c>
      <c r="F2019" s="1" t="s">
        <v>1024</v>
      </c>
      <c r="G2019" s="1" t="s">
        <v>1037</v>
      </c>
      <c r="H2019" s="1">
        <v>20</v>
      </c>
      <c r="I2019" s="1" t="s">
        <v>1042</v>
      </c>
      <c r="J2019" s="1">
        <f t="shared" si="62"/>
        <v>0</v>
      </c>
      <c r="K2019" s="12" t="str">
        <f t="shared" si="63"/>
        <v/>
      </c>
    </row>
    <row r="2020" spans="1:11" x14ac:dyDescent="0.3">
      <c r="A2020" s="2">
        <v>1494</v>
      </c>
      <c r="B2020" s="1">
        <v>680</v>
      </c>
      <c r="C2020" s="10">
        <v>45131</v>
      </c>
      <c r="D2020" s="10">
        <v>45140</v>
      </c>
      <c r="E2020" s="1">
        <v>9</v>
      </c>
      <c r="F2020" s="1" t="s">
        <v>1034</v>
      </c>
      <c r="G2020" s="1" t="s">
        <v>1035</v>
      </c>
      <c r="H2020" s="1">
        <v>110</v>
      </c>
      <c r="I2020" s="1" t="s">
        <v>1044</v>
      </c>
      <c r="J2020" s="1">
        <f t="shared" si="62"/>
        <v>1</v>
      </c>
      <c r="K2020" s="12">
        <f t="shared" si="63"/>
        <v>45167</v>
      </c>
    </row>
    <row r="2021" spans="1:11" x14ac:dyDescent="0.3">
      <c r="A2021" s="2">
        <v>2730</v>
      </c>
      <c r="B2021" s="1">
        <v>680</v>
      </c>
      <c r="C2021" s="10">
        <v>45167</v>
      </c>
      <c r="D2021" s="10">
        <v>45173</v>
      </c>
      <c r="E2021" s="1">
        <v>6</v>
      </c>
      <c r="F2021" s="1" t="s">
        <v>1022</v>
      </c>
      <c r="G2021" s="1" t="s">
        <v>1035</v>
      </c>
      <c r="H2021" s="1">
        <v>167</v>
      </c>
      <c r="I2021" s="1" t="s">
        <v>1042</v>
      </c>
      <c r="J2021" s="1">
        <f t="shared" si="62"/>
        <v>1</v>
      </c>
      <c r="K2021" s="12">
        <f t="shared" si="63"/>
        <v>45175</v>
      </c>
    </row>
    <row r="2022" spans="1:11" x14ac:dyDescent="0.3">
      <c r="A2022" s="2">
        <v>1177</v>
      </c>
      <c r="B2022" s="1">
        <v>680</v>
      </c>
      <c r="C2022" s="10">
        <v>45175</v>
      </c>
      <c r="D2022" s="10">
        <v>45177</v>
      </c>
      <c r="E2022" s="1">
        <v>2</v>
      </c>
      <c r="F2022" s="1" t="s">
        <v>1032</v>
      </c>
      <c r="G2022" s="1" t="s">
        <v>1039</v>
      </c>
      <c r="H2022" s="1">
        <v>176</v>
      </c>
      <c r="I2022" s="1" t="s">
        <v>1044</v>
      </c>
      <c r="J2022" s="1">
        <f t="shared" si="62"/>
        <v>0</v>
      </c>
      <c r="K2022" s="12" t="str">
        <f t="shared" si="63"/>
        <v/>
      </c>
    </row>
    <row r="2023" spans="1:11" x14ac:dyDescent="0.3">
      <c r="A2023" s="2">
        <v>921</v>
      </c>
      <c r="B2023" s="1">
        <v>681</v>
      </c>
      <c r="C2023" s="10">
        <v>45059</v>
      </c>
      <c r="D2023" s="10">
        <v>45063</v>
      </c>
      <c r="E2023" s="1">
        <v>4</v>
      </c>
      <c r="F2023" s="1" t="s">
        <v>1034</v>
      </c>
      <c r="G2023" s="1" t="s">
        <v>1035</v>
      </c>
      <c r="H2023" s="1">
        <v>116</v>
      </c>
      <c r="I2023" s="1" t="s">
        <v>1042</v>
      </c>
      <c r="J2023" s="1">
        <f t="shared" si="62"/>
        <v>0</v>
      </c>
      <c r="K2023" s="12" t="str">
        <f t="shared" si="63"/>
        <v/>
      </c>
    </row>
    <row r="2024" spans="1:11" x14ac:dyDescent="0.3">
      <c r="A2024" s="2">
        <v>2689</v>
      </c>
      <c r="B2024" s="1">
        <v>681</v>
      </c>
      <c r="C2024" s="10">
        <v>45140</v>
      </c>
      <c r="D2024" s="10">
        <v>45146</v>
      </c>
      <c r="E2024" s="1">
        <v>6</v>
      </c>
      <c r="F2024" s="1" t="s">
        <v>1033</v>
      </c>
      <c r="G2024" s="1" t="s">
        <v>1038</v>
      </c>
      <c r="H2024" s="1">
        <v>137</v>
      </c>
      <c r="I2024" s="1" t="s">
        <v>1044</v>
      </c>
      <c r="J2024" s="1">
        <f t="shared" si="62"/>
        <v>1</v>
      </c>
      <c r="K2024" s="12">
        <f t="shared" si="63"/>
        <v>45165</v>
      </c>
    </row>
    <row r="2025" spans="1:11" x14ac:dyDescent="0.3">
      <c r="A2025" s="2">
        <v>2157</v>
      </c>
      <c r="B2025" s="1">
        <v>681</v>
      </c>
      <c r="C2025" s="10">
        <v>45165</v>
      </c>
      <c r="D2025" s="10">
        <v>45169</v>
      </c>
      <c r="E2025" s="1">
        <v>4</v>
      </c>
      <c r="F2025" s="1" t="s">
        <v>1025</v>
      </c>
      <c r="G2025" s="1" t="s">
        <v>1038</v>
      </c>
      <c r="H2025" s="1">
        <v>189</v>
      </c>
      <c r="I2025" s="1" t="s">
        <v>1043</v>
      </c>
      <c r="J2025" s="1">
        <f t="shared" si="62"/>
        <v>0</v>
      </c>
      <c r="K2025" s="12" t="str">
        <f t="shared" si="63"/>
        <v/>
      </c>
    </row>
    <row r="2026" spans="1:11" x14ac:dyDescent="0.3">
      <c r="A2026" s="2">
        <v>1777</v>
      </c>
      <c r="B2026" s="1">
        <v>681</v>
      </c>
      <c r="C2026" s="10">
        <v>45422</v>
      </c>
      <c r="D2026" s="10">
        <v>45425</v>
      </c>
      <c r="E2026" s="1">
        <v>3</v>
      </c>
      <c r="F2026" s="1" t="s">
        <v>1029</v>
      </c>
      <c r="G2026" s="1" t="s">
        <v>1037</v>
      </c>
      <c r="H2026" s="1">
        <v>104</v>
      </c>
      <c r="I2026" s="1" t="s">
        <v>1043</v>
      </c>
      <c r="J2026" s="1">
        <f t="shared" si="62"/>
        <v>0</v>
      </c>
      <c r="K2026" s="12" t="str">
        <f t="shared" si="63"/>
        <v/>
      </c>
    </row>
    <row r="2027" spans="1:11" x14ac:dyDescent="0.3">
      <c r="A2027" s="2">
        <v>1356</v>
      </c>
      <c r="B2027" s="1">
        <v>682</v>
      </c>
      <c r="C2027" s="10">
        <v>44898</v>
      </c>
      <c r="D2027" s="10">
        <v>44903</v>
      </c>
      <c r="E2027" s="1">
        <v>5</v>
      </c>
      <c r="F2027" s="1" t="s">
        <v>1027</v>
      </c>
      <c r="G2027" s="1" t="s">
        <v>1040</v>
      </c>
      <c r="H2027" s="1">
        <v>139</v>
      </c>
      <c r="I2027" s="1" t="s">
        <v>1042</v>
      </c>
      <c r="J2027" s="1">
        <f t="shared" si="62"/>
        <v>0</v>
      </c>
      <c r="K2027" s="12" t="str">
        <f t="shared" si="63"/>
        <v/>
      </c>
    </row>
    <row r="2028" spans="1:11" x14ac:dyDescent="0.3">
      <c r="A2028" s="2">
        <v>2858</v>
      </c>
      <c r="B2028" s="1">
        <v>682</v>
      </c>
      <c r="C2028" s="10">
        <v>45106</v>
      </c>
      <c r="D2028" s="10">
        <v>45118</v>
      </c>
      <c r="E2028" s="1">
        <v>12</v>
      </c>
      <c r="F2028" s="1" t="s">
        <v>1028</v>
      </c>
      <c r="G2028" s="1" t="s">
        <v>1040</v>
      </c>
      <c r="H2028" s="1">
        <v>32</v>
      </c>
      <c r="I2028" s="1" t="s">
        <v>1043</v>
      </c>
      <c r="J2028" s="1">
        <f t="shared" si="62"/>
        <v>0</v>
      </c>
      <c r="K2028" s="12" t="str">
        <f t="shared" si="63"/>
        <v/>
      </c>
    </row>
    <row r="2029" spans="1:11" x14ac:dyDescent="0.3">
      <c r="A2029" s="2">
        <v>411</v>
      </c>
      <c r="B2029" s="1">
        <v>682</v>
      </c>
      <c r="C2029" s="10">
        <v>45231</v>
      </c>
      <c r="D2029" s="10">
        <v>45238</v>
      </c>
      <c r="E2029" s="1">
        <v>7</v>
      </c>
      <c r="F2029" s="1" t="s">
        <v>1033</v>
      </c>
      <c r="G2029" s="1" t="s">
        <v>1038</v>
      </c>
      <c r="H2029" s="1">
        <v>122</v>
      </c>
      <c r="I2029" s="1" t="s">
        <v>1044</v>
      </c>
      <c r="J2029" s="1">
        <f t="shared" si="62"/>
        <v>0</v>
      </c>
      <c r="K2029" s="12" t="str">
        <f t="shared" si="63"/>
        <v/>
      </c>
    </row>
    <row r="2030" spans="1:11" x14ac:dyDescent="0.3">
      <c r="A2030" s="2">
        <v>2664</v>
      </c>
      <c r="B2030" s="1">
        <v>683</v>
      </c>
      <c r="C2030" s="10">
        <v>44576</v>
      </c>
      <c r="D2030" s="10">
        <v>44579</v>
      </c>
      <c r="E2030" s="1">
        <v>3</v>
      </c>
      <c r="F2030" s="1" t="s">
        <v>1026</v>
      </c>
      <c r="G2030" s="1" t="s">
        <v>1039</v>
      </c>
      <c r="H2030" s="1">
        <v>4</v>
      </c>
      <c r="I2030" s="1" t="s">
        <v>1042</v>
      </c>
      <c r="J2030" s="1">
        <f t="shared" si="62"/>
        <v>0</v>
      </c>
      <c r="K2030" s="12" t="str">
        <f t="shared" si="63"/>
        <v/>
      </c>
    </row>
    <row r="2031" spans="1:11" x14ac:dyDescent="0.3">
      <c r="A2031" s="2">
        <v>1966</v>
      </c>
      <c r="B2031" s="1">
        <v>683</v>
      </c>
      <c r="C2031" s="10">
        <v>44949</v>
      </c>
      <c r="D2031" s="10">
        <v>44951</v>
      </c>
      <c r="E2031" s="1">
        <v>2</v>
      </c>
      <c r="F2031" s="1" t="s">
        <v>1032</v>
      </c>
      <c r="G2031" s="1" t="s">
        <v>1039</v>
      </c>
      <c r="H2031" s="1">
        <v>113</v>
      </c>
      <c r="I2031" s="1" t="s">
        <v>1043</v>
      </c>
      <c r="J2031" s="1">
        <f t="shared" si="62"/>
        <v>0</v>
      </c>
      <c r="K2031" s="12" t="str">
        <f t="shared" si="63"/>
        <v/>
      </c>
    </row>
    <row r="2032" spans="1:11" x14ac:dyDescent="0.3">
      <c r="A2032" s="2">
        <v>2182</v>
      </c>
      <c r="B2032" s="1">
        <v>683</v>
      </c>
      <c r="C2032" s="10">
        <v>45585</v>
      </c>
      <c r="D2032" s="10">
        <v>45586</v>
      </c>
      <c r="E2032" s="1">
        <v>1</v>
      </c>
      <c r="F2032" s="1" t="s">
        <v>1026</v>
      </c>
      <c r="G2032" s="1" t="s">
        <v>1039</v>
      </c>
      <c r="H2032" s="1">
        <v>114</v>
      </c>
      <c r="I2032" s="1" t="s">
        <v>1042</v>
      </c>
      <c r="J2032" s="1">
        <f t="shared" si="62"/>
        <v>0</v>
      </c>
      <c r="K2032" s="12" t="str">
        <f t="shared" si="63"/>
        <v/>
      </c>
    </row>
    <row r="2033" spans="1:11" x14ac:dyDescent="0.3">
      <c r="A2033" s="2">
        <v>1638</v>
      </c>
      <c r="B2033" s="1">
        <v>684</v>
      </c>
      <c r="C2033" s="10">
        <v>44669</v>
      </c>
      <c r="D2033" s="10">
        <v>44674</v>
      </c>
      <c r="E2033" s="1">
        <v>5</v>
      </c>
      <c r="F2033" s="1" t="s">
        <v>1033</v>
      </c>
      <c r="G2033" s="1" t="s">
        <v>1038</v>
      </c>
      <c r="H2033" s="1">
        <v>194</v>
      </c>
      <c r="I2033" s="1" t="s">
        <v>1044</v>
      </c>
      <c r="J2033" s="1">
        <f t="shared" si="62"/>
        <v>0</v>
      </c>
      <c r="K2033" s="12" t="str">
        <f t="shared" si="63"/>
        <v/>
      </c>
    </row>
    <row r="2034" spans="1:11" x14ac:dyDescent="0.3">
      <c r="A2034" s="2">
        <v>1164</v>
      </c>
      <c r="B2034" s="1">
        <v>684</v>
      </c>
      <c r="C2034" s="10">
        <v>45362</v>
      </c>
      <c r="D2034" s="10">
        <v>45367</v>
      </c>
      <c r="E2034" s="1">
        <v>5</v>
      </c>
      <c r="F2034" s="1" t="s">
        <v>1022</v>
      </c>
      <c r="G2034" s="1" t="s">
        <v>1035</v>
      </c>
      <c r="H2034" s="1">
        <v>35</v>
      </c>
      <c r="I2034" s="1" t="s">
        <v>1043</v>
      </c>
      <c r="J2034" s="1">
        <f t="shared" si="62"/>
        <v>0</v>
      </c>
      <c r="K2034" s="12" t="str">
        <f t="shared" si="63"/>
        <v/>
      </c>
    </row>
    <row r="2035" spans="1:11" x14ac:dyDescent="0.3">
      <c r="A2035" s="2">
        <v>355</v>
      </c>
      <c r="B2035" s="1">
        <v>684</v>
      </c>
      <c r="C2035" s="10">
        <v>45506</v>
      </c>
      <c r="D2035" s="10">
        <v>45507</v>
      </c>
      <c r="E2035" s="1">
        <v>1</v>
      </c>
      <c r="F2035" s="1" t="s">
        <v>1026</v>
      </c>
      <c r="G2035" s="1" t="s">
        <v>1039</v>
      </c>
      <c r="H2035" s="1">
        <v>92</v>
      </c>
      <c r="I2035" s="1" t="s">
        <v>1042</v>
      </c>
      <c r="J2035" s="1">
        <f t="shared" si="62"/>
        <v>0</v>
      </c>
      <c r="K2035" s="12" t="str">
        <f t="shared" si="63"/>
        <v/>
      </c>
    </row>
    <row r="2036" spans="1:11" x14ac:dyDescent="0.3">
      <c r="A2036" s="2">
        <v>2062</v>
      </c>
      <c r="B2036" s="1">
        <v>684</v>
      </c>
      <c r="C2036" s="10">
        <v>45615</v>
      </c>
      <c r="D2036" s="10">
        <v>45619</v>
      </c>
      <c r="E2036" s="1">
        <v>4</v>
      </c>
      <c r="F2036" s="1" t="s">
        <v>1025</v>
      </c>
      <c r="G2036" s="1" t="s">
        <v>1038</v>
      </c>
      <c r="H2036" s="1">
        <v>103</v>
      </c>
      <c r="I2036" s="1" t="s">
        <v>1043</v>
      </c>
      <c r="J2036" s="1">
        <f t="shared" si="62"/>
        <v>0</v>
      </c>
      <c r="K2036" s="12" t="str">
        <f t="shared" si="63"/>
        <v/>
      </c>
    </row>
    <row r="2037" spans="1:11" x14ac:dyDescent="0.3">
      <c r="A2037" s="2">
        <v>2923</v>
      </c>
      <c r="B2037" s="1">
        <v>685</v>
      </c>
      <c r="C2037" s="10">
        <v>44738</v>
      </c>
      <c r="D2037" s="10">
        <v>44740</v>
      </c>
      <c r="E2037" s="1">
        <v>2</v>
      </c>
      <c r="F2037" s="1" t="s">
        <v>1022</v>
      </c>
      <c r="G2037" s="1" t="s">
        <v>1035</v>
      </c>
      <c r="H2037" s="1">
        <v>7</v>
      </c>
      <c r="I2037" s="1" t="s">
        <v>1041</v>
      </c>
      <c r="J2037" s="1">
        <f t="shared" si="62"/>
        <v>1</v>
      </c>
      <c r="K2037" s="12">
        <f t="shared" si="63"/>
        <v>44770</v>
      </c>
    </row>
    <row r="2038" spans="1:11" x14ac:dyDescent="0.3">
      <c r="A2038" s="2">
        <v>415</v>
      </c>
      <c r="B2038" s="1">
        <v>685</v>
      </c>
      <c r="C2038" s="10">
        <v>44770</v>
      </c>
      <c r="D2038" s="10">
        <v>44771</v>
      </c>
      <c r="E2038" s="1">
        <v>1</v>
      </c>
      <c r="F2038" s="1" t="s">
        <v>1034</v>
      </c>
      <c r="G2038" s="1" t="s">
        <v>1035</v>
      </c>
      <c r="H2038" s="1">
        <v>95</v>
      </c>
      <c r="I2038" s="1" t="s">
        <v>1043</v>
      </c>
      <c r="J2038" s="1">
        <f t="shared" si="62"/>
        <v>0</v>
      </c>
      <c r="K2038" s="12" t="str">
        <f t="shared" si="63"/>
        <v/>
      </c>
    </row>
    <row r="2039" spans="1:11" x14ac:dyDescent="0.3">
      <c r="A2039" s="2">
        <v>2705</v>
      </c>
      <c r="B2039" s="1">
        <v>685</v>
      </c>
      <c r="C2039" s="10">
        <v>44832</v>
      </c>
      <c r="D2039" s="10">
        <v>44835</v>
      </c>
      <c r="E2039" s="1">
        <v>3</v>
      </c>
      <c r="F2039" s="1" t="s">
        <v>1026</v>
      </c>
      <c r="G2039" s="1" t="s">
        <v>1039</v>
      </c>
      <c r="H2039" s="1">
        <v>49</v>
      </c>
      <c r="I2039" s="1" t="s">
        <v>1044</v>
      </c>
      <c r="J2039" s="1">
        <f t="shared" si="62"/>
        <v>0</v>
      </c>
      <c r="K2039" s="12" t="str">
        <f t="shared" si="63"/>
        <v/>
      </c>
    </row>
    <row r="2040" spans="1:11" x14ac:dyDescent="0.3">
      <c r="A2040" s="2">
        <v>770</v>
      </c>
      <c r="B2040" s="1">
        <v>685</v>
      </c>
      <c r="C2040" s="10">
        <v>45025</v>
      </c>
      <c r="D2040" s="10">
        <v>45029</v>
      </c>
      <c r="E2040" s="1">
        <v>4</v>
      </c>
      <c r="F2040" s="1" t="s">
        <v>1024</v>
      </c>
      <c r="G2040" s="1" t="s">
        <v>1037</v>
      </c>
      <c r="H2040" s="1">
        <v>76</v>
      </c>
      <c r="I2040" s="1" t="s">
        <v>1041</v>
      </c>
      <c r="J2040" s="1">
        <f t="shared" si="62"/>
        <v>0</v>
      </c>
      <c r="K2040" s="12" t="str">
        <f t="shared" si="63"/>
        <v/>
      </c>
    </row>
    <row r="2041" spans="1:11" x14ac:dyDescent="0.3">
      <c r="A2041" s="2">
        <v>306</v>
      </c>
      <c r="B2041" s="1">
        <v>686</v>
      </c>
      <c r="C2041" s="10">
        <v>44562</v>
      </c>
      <c r="D2041" s="10">
        <v>44564</v>
      </c>
      <c r="E2041" s="1">
        <v>2</v>
      </c>
      <c r="F2041" s="1" t="s">
        <v>1029</v>
      </c>
      <c r="G2041" s="1" t="s">
        <v>1037</v>
      </c>
      <c r="H2041" s="1">
        <v>191</v>
      </c>
      <c r="I2041" s="1" t="s">
        <v>1042</v>
      </c>
      <c r="J2041" s="1">
        <f t="shared" si="62"/>
        <v>0</v>
      </c>
      <c r="K2041" s="12" t="str">
        <f t="shared" si="63"/>
        <v/>
      </c>
    </row>
    <row r="2042" spans="1:11" x14ac:dyDescent="0.3">
      <c r="A2042" s="2">
        <v>2410</v>
      </c>
      <c r="B2042" s="1">
        <v>686</v>
      </c>
      <c r="C2042" s="10">
        <v>45270</v>
      </c>
      <c r="D2042" s="10">
        <v>45273</v>
      </c>
      <c r="E2042" s="1">
        <v>3</v>
      </c>
      <c r="F2042" s="1" t="s">
        <v>1024</v>
      </c>
      <c r="G2042" s="1" t="s">
        <v>1037</v>
      </c>
      <c r="H2042" s="1">
        <v>2</v>
      </c>
      <c r="I2042" s="1" t="s">
        <v>1043</v>
      </c>
      <c r="J2042" s="1">
        <f t="shared" si="62"/>
        <v>0</v>
      </c>
      <c r="K2042" s="12" t="str">
        <f t="shared" si="63"/>
        <v/>
      </c>
    </row>
    <row r="2043" spans="1:11" x14ac:dyDescent="0.3">
      <c r="A2043" s="2">
        <v>2743</v>
      </c>
      <c r="B2043" s="1">
        <v>687</v>
      </c>
      <c r="C2043" s="10">
        <v>45300</v>
      </c>
      <c r="D2043" s="10">
        <v>45310</v>
      </c>
      <c r="E2043" s="1">
        <v>10</v>
      </c>
      <c r="F2043" s="1" t="s">
        <v>1034</v>
      </c>
      <c r="G2043" s="1" t="s">
        <v>1035</v>
      </c>
      <c r="H2043" s="1">
        <v>55</v>
      </c>
      <c r="I2043" s="1" t="s">
        <v>1043</v>
      </c>
      <c r="J2043" s="1">
        <f t="shared" si="62"/>
        <v>0</v>
      </c>
      <c r="K2043" s="12" t="str">
        <f t="shared" si="63"/>
        <v/>
      </c>
    </row>
    <row r="2044" spans="1:11" x14ac:dyDescent="0.3">
      <c r="A2044" s="2">
        <v>675</v>
      </c>
      <c r="B2044" s="1">
        <v>688</v>
      </c>
      <c r="C2044" s="10">
        <v>44622</v>
      </c>
      <c r="D2044" s="10">
        <v>44634</v>
      </c>
      <c r="E2044" s="1">
        <v>12</v>
      </c>
      <c r="F2044" s="1" t="s">
        <v>1031</v>
      </c>
      <c r="G2044" s="1" t="s">
        <v>1036</v>
      </c>
      <c r="H2044" s="1">
        <v>1</v>
      </c>
      <c r="I2044" s="1" t="s">
        <v>1041</v>
      </c>
      <c r="J2044" s="1">
        <f t="shared" si="62"/>
        <v>0</v>
      </c>
      <c r="K2044" s="12" t="str">
        <f t="shared" si="63"/>
        <v/>
      </c>
    </row>
    <row r="2045" spans="1:11" x14ac:dyDescent="0.3">
      <c r="A2045" s="2">
        <v>30</v>
      </c>
      <c r="B2045" s="1">
        <v>688</v>
      </c>
      <c r="C2045" s="10">
        <v>45088</v>
      </c>
      <c r="D2045" s="10">
        <v>45095</v>
      </c>
      <c r="E2045" s="1">
        <v>7</v>
      </c>
      <c r="F2045" s="1" t="s">
        <v>1033</v>
      </c>
      <c r="G2045" s="1" t="s">
        <v>1038</v>
      </c>
      <c r="H2045" s="1">
        <v>151</v>
      </c>
      <c r="I2045" s="1" t="s">
        <v>1044</v>
      </c>
      <c r="J2045" s="1">
        <f t="shared" si="62"/>
        <v>0</v>
      </c>
      <c r="K2045" s="12" t="str">
        <f t="shared" si="63"/>
        <v/>
      </c>
    </row>
    <row r="2046" spans="1:11" x14ac:dyDescent="0.3">
      <c r="A2046" s="2">
        <v>1127</v>
      </c>
      <c r="B2046" s="1">
        <v>689</v>
      </c>
      <c r="C2046" s="10">
        <v>45017</v>
      </c>
      <c r="D2046" s="10">
        <v>45037</v>
      </c>
      <c r="E2046" s="1">
        <v>20</v>
      </c>
      <c r="F2046" s="1" t="s">
        <v>1028</v>
      </c>
      <c r="G2046" s="1" t="s">
        <v>1040</v>
      </c>
      <c r="H2046" s="1">
        <v>104</v>
      </c>
      <c r="I2046" s="1" t="s">
        <v>1042</v>
      </c>
      <c r="J2046" s="1">
        <f t="shared" si="62"/>
        <v>0</v>
      </c>
      <c r="K2046" s="12" t="str">
        <f t="shared" si="63"/>
        <v/>
      </c>
    </row>
    <row r="2047" spans="1:11" x14ac:dyDescent="0.3">
      <c r="A2047" s="2">
        <v>2375</v>
      </c>
      <c r="B2047" s="1">
        <v>689</v>
      </c>
      <c r="C2047" s="10">
        <v>45170</v>
      </c>
      <c r="D2047" s="10">
        <v>45187</v>
      </c>
      <c r="E2047" s="1">
        <v>17</v>
      </c>
      <c r="F2047" s="1" t="s">
        <v>1028</v>
      </c>
      <c r="G2047" s="1" t="s">
        <v>1040</v>
      </c>
      <c r="H2047" s="1">
        <v>94</v>
      </c>
      <c r="I2047" s="1" t="s">
        <v>1041</v>
      </c>
      <c r="J2047" s="1">
        <f t="shared" si="62"/>
        <v>0</v>
      </c>
      <c r="K2047" s="12" t="str">
        <f t="shared" si="63"/>
        <v/>
      </c>
    </row>
    <row r="2048" spans="1:11" x14ac:dyDescent="0.3">
      <c r="A2048" s="2">
        <v>228</v>
      </c>
      <c r="B2048" s="1">
        <v>689</v>
      </c>
      <c r="C2048" s="10">
        <v>45365</v>
      </c>
      <c r="D2048" s="10">
        <v>45369</v>
      </c>
      <c r="E2048" s="1">
        <v>4</v>
      </c>
      <c r="F2048" s="1" t="s">
        <v>1024</v>
      </c>
      <c r="G2048" s="1" t="s">
        <v>1037</v>
      </c>
      <c r="H2048" s="1">
        <v>21</v>
      </c>
      <c r="I2048" s="1" t="s">
        <v>1043</v>
      </c>
      <c r="J2048" s="1">
        <f t="shared" si="62"/>
        <v>0</v>
      </c>
      <c r="K2048" s="12" t="str">
        <f t="shared" si="63"/>
        <v/>
      </c>
    </row>
    <row r="2049" spans="1:11" x14ac:dyDescent="0.3">
      <c r="A2049" s="2">
        <v>660</v>
      </c>
      <c r="B2049" s="1">
        <v>690</v>
      </c>
      <c r="C2049" s="10">
        <v>44669</v>
      </c>
      <c r="D2049" s="10">
        <v>44671</v>
      </c>
      <c r="E2049" s="1">
        <v>2</v>
      </c>
      <c r="F2049" s="1" t="s">
        <v>1026</v>
      </c>
      <c r="G2049" s="1" t="s">
        <v>1039</v>
      </c>
      <c r="H2049" s="1">
        <v>107</v>
      </c>
      <c r="I2049" s="1" t="s">
        <v>1042</v>
      </c>
      <c r="J2049" s="1">
        <f t="shared" si="62"/>
        <v>0</v>
      </c>
      <c r="K2049" s="12" t="str">
        <f t="shared" si="63"/>
        <v/>
      </c>
    </row>
    <row r="2050" spans="1:11" x14ac:dyDescent="0.3">
      <c r="A2050" s="2">
        <v>860</v>
      </c>
      <c r="B2050" s="1">
        <v>690</v>
      </c>
      <c r="C2050" s="10">
        <v>44864</v>
      </c>
      <c r="D2050" s="10">
        <v>44867</v>
      </c>
      <c r="E2050" s="1">
        <v>3</v>
      </c>
      <c r="F2050" s="1" t="s">
        <v>1026</v>
      </c>
      <c r="G2050" s="1" t="s">
        <v>1039</v>
      </c>
      <c r="H2050" s="1">
        <v>20</v>
      </c>
      <c r="I2050" s="1" t="s">
        <v>1043</v>
      </c>
      <c r="J2050" s="1">
        <f t="shared" ref="J2050:J2113" si="64">IF(AND(B2051=B2050,C2051-D2050&lt;=30),1,0)</f>
        <v>0</v>
      </c>
      <c r="K2050" s="12" t="str">
        <f t="shared" ref="K2050:K2113" si="65">IF(J2050=0,"",C2051)</f>
        <v/>
      </c>
    </row>
    <row r="2051" spans="1:11" x14ac:dyDescent="0.3">
      <c r="A2051" s="2">
        <v>1989</v>
      </c>
      <c r="B2051" s="1">
        <v>690</v>
      </c>
      <c r="C2051" s="10">
        <v>45130</v>
      </c>
      <c r="D2051" s="10">
        <v>45149</v>
      </c>
      <c r="E2051" s="1">
        <v>19</v>
      </c>
      <c r="F2051" s="1" t="s">
        <v>1027</v>
      </c>
      <c r="G2051" s="1" t="s">
        <v>1040</v>
      </c>
      <c r="H2051" s="1">
        <v>65</v>
      </c>
      <c r="I2051" s="1" t="s">
        <v>1042</v>
      </c>
      <c r="J2051" s="1">
        <f t="shared" si="64"/>
        <v>0</v>
      </c>
      <c r="K2051" s="12" t="str">
        <f t="shared" si="65"/>
        <v/>
      </c>
    </row>
    <row r="2052" spans="1:11" x14ac:dyDescent="0.3">
      <c r="A2052" s="2">
        <v>2093</v>
      </c>
      <c r="B2052" s="1">
        <v>690</v>
      </c>
      <c r="C2052" s="10">
        <v>45402</v>
      </c>
      <c r="D2052" s="10">
        <v>45403</v>
      </c>
      <c r="E2052" s="1">
        <v>1</v>
      </c>
      <c r="F2052" s="1" t="s">
        <v>1026</v>
      </c>
      <c r="G2052" s="1" t="s">
        <v>1039</v>
      </c>
      <c r="H2052" s="1">
        <v>83</v>
      </c>
      <c r="I2052" s="1" t="s">
        <v>1042</v>
      </c>
      <c r="J2052" s="1">
        <f t="shared" si="64"/>
        <v>0</v>
      </c>
      <c r="K2052" s="12" t="str">
        <f t="shared" si="65"/>
        <v/>
      </c>
    </row>
    <row r="2053" spans="1:11" x14ac:dyDescent="0.3">
      <c r="A2053" s="2">
        <v>1600</v>
      </c>
      <c r="B2053" s="1">
        <v>691</v>
      </c>
      <c r="C2053" s="10">
        <v>44619</v>
      </c>
      <c r="D2053" s="10">
        <v>44624</v>
      </c>
      <c r="E2053" s="1">
        <v>5</v>
      </c>
      <c r="F2053" s="1" t="s">
        <v>1022</v>
      </c>
      <c r="G2053" s="1" t="s">
        <v>1035</v>
      </c>
      <c r="H2053" s="1">
        <v>151</v>
      </c>
      <c r="I2053" s="1" t="s">
        <v>1044</v>
      </c>
      <c r="J2053" s="1">
        <f t="shared" si="64"/>
        <v>0</v>
      </c>
      <c r="K2053" s="12" t="str">
        <f t="shared" si="65"/>
        <v/>
      </c>
    </row>
    <row r="2054" spans="1:11" x14ac:dyDescent="0.3">
      <c r="A2054" s="2">
        <v>2688</v>
      </c>
      <c r="B2054" s="1">
        <v>691</v>
      </c>
      <c r="C2054" s="10">
        <v>45352</v>
      </c>
      <c r="D2054" s="10">
        <v>45356</v>
      </c>
      <c r="E2054" s="1">
        <v>4</v>
      </c>
      <c r="F2054" s="1" t="s">
        <v>1025</v>
      </c>
      <c r="G2054" s="1" t="s">
        <v>1038</v>
      </c>
      <c r="H2054" s="1">
        <v>197</v>
      </c>
      <c r="I2054" s="1" t="s">
        <v>1041</v>
      </c>
      <c r="J2054" s="1">
        <f t="shared" si="64"/>
        <v>0</v>
      </c>
      <c r="K2054" s="12" t="str">
        <f t="shared" si="65"/>
        <v/>
      </c>
    </row>
    <row r="2055" spans="1:11" x14ac:dyDescent="0.3">
      <c r="A2055" s="2">
        <v>2962</v>
      </c>
      <c r="B2055" s="1">
        <v>692</v>
      </c>
      <c r="C2055" s="10">
        <v>44867</v>
      </c>
      <c r="D2055" s="10">
        <v>44871</v>
      </c>
      <c r="E2055" s="1">
        <v>4</v>
      </c>
      <c r="F2055" s="1" t="s">
        <v>1024</v>
      </c>
      <c r="G2055" s="1" t="s">
        <v>1037</v>
      </c>
      <c r="H2055" s="1">
        <v>50</v>
      </c>
      <c r="I2055" s="1" t="s">
        <v>1042</v>
      </c>
      <c r="J2055" s="1">
        <f t="shared" si="64"/>
        <v>0</v>
      </c>
      <c r="K2055" s="12" t="str">
        <f t="shared" si="65"/>
        <v/>
      </c>
    </row>
    <row r="2056" spans="1:11" x14ac:dyDescent="0.3">
      <c r="A2056" s="2">
        <v>1798</v>
      </c>
      <c r="B2056" s="1">
        <v>693</v>
      </c>
      <c r="C2056" s="10">
        <v>44592</v>
      </c>
      <c r="D2056" s="10">
        <v>44593</v>
      </c>
      <c r="E2056" s="1">
        <v>1</v>
      </c>
      <c r="F2056" s="1" t="s">
        <v>1032</v>
      </c>
      <c r="G2056" s="1" t="s">
        <v>1039</v>
      </c>
      <c r="H2056" s="1">
        <v>139</v>
      </c>
      <c r="I2056" s="1" t="s">
        <v>1041</v>
      </c>
      <c r="J2056" s="1">
        <f t="shared" si="64"/>
        <v>0</v>
      </c>
      <c r="K2056" s="12" t="str">
        <f t="shared" si="65"/>
        <v/>
      </c>
    </row>
    <row r="2057" spans="1:11" x14ac:dyDescent="0.3">
      <c r="A2057" s="2">
        <v>1867</v>
      </c>
      <c r="B2057" s="1">
        <v>693</v>
      </c>
      <c r="C2057" s="10">
        <v>45008</v>
      </c>
      <c r="D2057" s="10">
        <v>45012</v>
      </c>
      <c r="E2057" s="1">
        <v>4</v>
      </c>
      <c r="F2057" s="1" t="s">
        <v>1030</v>
      </c>
      <c r="G2057" s="1" t="s">
        <v>1038</v>
      </c>
      <c r="H2057" s="1">
        <v>148</v>
      </c>
      <c r="I2057" s="1" t="s">
        <v>1041</v>
      </c>
      <c r="J2057" s="1">
        <f t="shared" si="64"/>
        <v>0</v>
      </c>
      <c r="K2057" s="12" t="str">
        <f t="shared" si="65"/>
        <v/>
      </c>
    </row>
    <row r="2058" spans="1:11" x14ac:dyDescent="0.3">
      <c r="A2058" s="2">
        <v>1868</v>
      </c>
      <c r="B2058" s="1">
        <v>693</v>
      </c>
      <c r="C2058" s="10">
        <v>45272</v>
      </c>
      <c r="D2058" s="10">
        <v>45277</v>
      </c>
      <c r="E2058" s="1">
        <v>5</v>
      </c>
      <c r="F2058" s="1" t="s">
        <v>1034</v>
      </c>
      <c r="G2058" s="1" t="s">
        <v>1035</v>
      </c>
      <c r="H2058" s="1">
        <v>9</v>
      </c>
      <c r="I2058" s="1" t="s">
        <v>1044</v>
      </c>
      <c r="J2058" s="1">
        <f t="shared" si="64"/>
        <v>0</v>
      </c>
      <c r="K2058" s="12" t="str">
        <f t="shared" si="65"/>
        <v/>
      </c>
    </row>
    <row r="2059" spans="1:11" x14ac:dyDescent="0.3">
      <c r="A2059" s="2">
        <v>2148</v>
      </c>
      <c r="B2059" s="1">
        <v>693</v>
      </c>
      <c r="C2059" s="10">
        <v>45643</v>
      </c>
      <c r="D2059" s="10">
        <v>45647</v>
      </c>
      <c r="E2059" s="1">
        <v>4</v>
      </c>
      <c r="F2059" s="1" t="s">
        <v>1025</v>
      </c>
      <c r="G2059" s="1" t="s">
        <v>1038</v>
      </c>
      <c r="H2059" s="1">
        <v>151</v>
      </c>
      <c r="I2059" s="1" t="s">
        <v>1041</v>
      </c>
      <c r="J2059" s="1">
        <f t="shared" si="64"/>
        <v>0</v>
      </c>
      <c r="K2059" s="12" t="str">
        <f t="shared" si="65"/>
        <v/>
      </c>
    </row>
    <row r="2060" spans="1:11" x14ac:dyDescent="0.3">
      <c r="A2060" s="2">
        <v>1773</v>
      </c>
      <c r="B2060" s="1">
        <v>694</v>
      </c>
      <c r="C2060" s="10">
        <v>45046</v>
      </c>
      <c r="D2060" s="10">
        <v>45053</v>
      </c>
      <c r="E2060" s="1">
        <v>7</v>
      </c>
      <c r="F2060" s="1" t="s">
        <v>1033</v>
      </c>
      <c r="G2060" s="1" t="s">
        <v>1038</v>
      </c>
      <c r="H2060" s="1">
        <v>21</v>
      </c>
      <c r="I2060" s="1" t="s">
        <v>1041</v>
      </c>
      <c r="J2060" s="1">
        <f t="shared" si="64"/>
        <v>1</v>
      </c>
      <c r="K2060" s="12">
        <f t="shared" si="65"/>
        <v>45074</v>
      </c>
    </row>
    <row r="2061" spans="1:11" x14ac:dyDescent="0.3">
      <c r="A2061" s="2">
        <v>75</v>
      </c>
      <c r="B2061" s="1">
        <v>694</v>
      </c>
      <c r="C2061" s="10">
        <v>45074</v>
      </c>
      <c r="D2061" s="10">
        <v>45085</v>
      </c>
      <c r="E2061" s="1">
        <v>11</v>
      </c>
      <c r="F2061" s="1" t="s">
        <v>1027</v>
      </c>
      <c r="G2061" s="1" t="s">
        <v>1040</v>
      </c>
      <c r="H2061" s="1">
        <v>48</v>
      </c>
      <c r="I2061" s="1" t="s">
        <v>1042</v>
      </c>
      <c r="J2061" s="1">
        <f t="shared" si="64"/>
        <v>0</v>
      </c>
      <c r="K2061" s="12" t="str">
        <f t="shared" si="65"/>
        <v/>
      </c>
    </row>
    <row r="2062" spans="1:11" x14ac:dyDescent="0.3">
      <c r="A2062" s="2">
        <v>280</v>
      </c>
      <c r="B2062" s="1">
        <v>695</v>
      </c>
      <c r="C2062" s="10">
        <v>45388</v>
      </c>
      <c r="D2062" s="10">
        <v>45397</v>
      </c>
      <c r="E2062" s="1">
        <v>9</v>
      </c>
      <c r="F2062" s="1" t="s">
        <v>1028</v>
      </c>
      <c r="G2062" s="1" t="s">
        <v>1040</v>
      </c>
      <c r="H2062" s="1">
        <v>35</v>
      </c>
      <c r="I2062" s="1" t="s">
        <v>1043</v>
      </c>
      <c r="J2062" s="1">
        <f t="shared" si="64"/>
        <v>0</v>
      </c>
      <c r="K2062" s="12" t="str">
        <f t="shared" si="65"/>
        <v/>
      </c>
    </row>
    <row r="2063" spans="1:11" x14ac:dyDescent="0.3">
      <c r="A2063" s="2">
        <v>874</v>
      </c>
      <c r="B2063" s="1">
        <v>696</v>
      </c>
      <c r="C2063" s="10">
        <v>44734</v>
      </c>
      <c r="D2063" s="10">
        <v>44741</v>
      </c>
      <c r="E2063" s="1">
        <v>7</v>
      </c>
      <c r="F2063" s="1" t="s">
        <v>1027</v>
      </c>
      <c r="G2063" s="1" t="s">
        <v>1040</v>
      </c>
      <c r="H2063" s="1">
        <v>154</v>
      </c>
      <c r="I2063" s="1" t="s">
        <v>1042</v>
      </c>
      <c r="J2063" s="1">
        <f t="shared" si="64"/>
        <v>0</v>
      </c>
      <c r="K2063" s="12" t="str">
        <f t="shared" si="65"/>
        <v/>
      </c>
    </row>
    <row r="2064" spans="1:11" x14ac:dyDescent="0.3">
      <c r="A2064" s="2">
        <v>908</v>
      </c>
      <c r="B2064" s="1">
        <v>697</v>
      </c>
      <c r="C2064" s="10">
        <v>44573</v>
      </c>
      <c r="D2064" s="10">
        <v>44580</v>
      </c>
      <c r="E2064" s="1">
        <v>7</v>
      </c>
      <c r="F2064" s="1" t="s">
        <v>1027</v>
      </c>
      <c r="G2064" s="1" t="s">
        <v>1040</v>
      </c>
      <c r="H2064" s="1">
        <v>40</v>
      </c>
      <c r="I2064" s="1" t="s">
        <v>1042</v>
      </c>
      <c r="J2064" s="1">
        <f t="shared" si="64"/>
        <v>0</v>
      </c>
      <c r="K2064" s="12" t="str">
        <f t="shared" si="65"/>
        <v/>
      </c>
    </row>
    <row r="2065" spans="1:11" x14ac:dyDescent="0.3">
      <c r="A2065" s="2">
        <v>2227</v>
      </c>
      <c r="B2065" s="1">
        <v>697</v>
      </c>
      <c r="C2065" s="10">
        <v>44625</v>
      </c>
      <c r="D2065" s="10">
        <v>44630</v>
      </c>
      <c r="E2065" s="1">
        <v>5</v>
      </c>
      <c r="F2065" s="1" t="s">
        <v>1023</v>
      </c>
      <c r="G2065" s="1" t="s">
        <v>1036</v>
      </c>
      <c r="H2065" s="1">
        <v>49</v>
      </c>
      <c r="I2065" s="1" t="s">
        <v>1043</v>
      </c>
      <c r="J2065" s="1">
        <f t="shared" si="64"/>
        <v>0</v>
      </c>
      <c r="K2065" s="12" t="str">
        <f t="shared" si="65"/>
        <v/>
      </c>
    </row>
    <row r="2066" spans="1:11" x14ac:dyDescent="0.3">
      <c r="A2066" s="2">
        <v>73</v>
      </c>
      <c r="B2066" s="1">
        <v>697</v>
      </c>
      <c r="C2066" s="10">
        <v>45428</v>
      </c>
      <c r="D2066" s="10">
        <v>45432</v>
      </c>
      <c r="E2066" s="1">
        <v>4</v>
      </c>
      <c r="F2066" s="1" t="s">
        <v>1025</v>
      </c>
      <c r="G2066" s="1" t="s">
        <v>1038</v>
      </c>
      <c r="H2066" s="1">
        <v>186</v>
      </c>
      <c r="I2066" s="1" t="s">
        <v>1041</v>
      </c>
      <c r="J2066" s="1">
        <f t="shared" si="64"/>
        <v>0</v>
      </c>
      <c r="K2066" s="12" t="str">
        <f t="shared" si="65"/>
        <v/>
      </c>
    </row>
    <row r="2067" spans="1:11" x14ac:dyDescent="0.3">
      <c r="A2067" s="2">
        <v>2915</v>
      </c>
      <c r="B2067" s="1">
        <v>698</v>
      </c>
      <c r="C2067" s="10">
        <v>44866</v>
      </c>
      <c r="D2067" s="10">
        <v>44874</v>
      </c>
      <c r="E2067" s="1">
        <v>8</v>
      </c>
      <c r="F2067" s="1" t="s">
        <v>1023</v>
      </c>
      <c r="G2067" s="1" t="s">
        <v>1036</v>
      </c>
      <c r="H2067" s="1">
        <v>83</v>
      </c>
      <c r="I2067" s="1" t="s">
        <v>1043</v>
      </c>
      <c r="J2067" s="1">
        <f t="shared" si="64"/>
        <v>0</v>
      </c>
      <c r="K2067" s="12" t="str">
        <f t="shared" si="65"/>
        <v/>
      </c>
    </row>
    <row r="2068" spans="1:11" x14ac:dyDescent="0.3">
      <c r="A2068" s="2">
        <v>966</v>
      </c>
      <c r="B2068" s="1">
        <v>698</v>
      </c>
      <c r="C2068" s="10">
        <v>45107</v>
      </c>
      <c r="D2068" s="10">
        <v>45110</v>
      </c>
      <c r="E2068" s="1">
        <v>3</v>
      </c>
      <c r="F2068" s="1" t="s">
        <v>1026</v>
      </c>
      <c r="G2068" s="1" t="s">
        <v>1039</v>
      </c>
      <c r="H2068" s="1">
        <v>66</v>
      </c>
      <c r="I2068" s="1" t="s">
        <v>1043</v>
      </c>
      <c r="J2068" s="1">
        <f t="shared" si="64"/>
        <v>0</v>
      </c>
      <c r="K2068" s="12" t="str">
        <f t="shared" si="65"/>
        <v/>
      </c>
    </row>
    <row r="2069" spans="1:11" x14ac:dyDescent="0.3">
      <c r="A2069" s="2">
        <v>1525</v>
      </c>
      <c r="B2069" s="1">
        <v>698</v>
      </c>
      <c r="C2069" s="10">
        <v>45262</v>
      </c>
      <c r="D2069" s="10">
        <v>45273</v>
      </c>
      <c r="E2069" s="1">
        <v>11</v>
      </c>
      <c r="F2069" s="1" t="s">
        <v>1023</v>
      </c>
      <c r="G2069" s="1" t="s">
        <v>1036</v>
      </c>
      <c r="H2069" s="1">
        <v>51</v>
      </c>
      <c r="I2069" s="1" t="s">
        <v>1044</v>
      </c>
      <c r="J2069" s="1">
        <f t="shared" si="64"/>
        <v>0</v>
      </c>
      <c r="K2069" s="12" t="str">
        <f t="shared" si="65"/>
        <v/>
      </c>
    </row>
    <row r="2070" spans="1:11" x14ac:dyDescent="0.3">
      <c r="A2070" s="2">
        <v>2657</v>
      </c>
      <c r="B2070" s="1">
        <v>698</v>
      </c>
      <c r="C2070" s="10">
        <v>45436</v>
      </c>
      <c r="D2070" s="10">
        <v>45440</v>
      </c>
      <c r="E2070" s="1">
        <v>4</v>
      </c>
      <c r="F2070" s="1" t="s">
        <v>1022</v>
      </c>
      <c r="G2070" s="1" t="s">
        <v>1035</v>
      </c>
      <c r="H2070" s="1">
        <v>188</v>
      </c>
      <c r="I2070" s="1" t="s">
        <v>1044</v>
      </c>
      <c r="J2070" s="1">
        <f t="shared" si="64"/>
        <v>0</v>
      </c>
      <c r="K2070" s="12" t="str">
        <f t="shared" si="65"/>
        <v/>
      </c>
    </row>
    <row r="2071" spans="1:11" x14ac:dyDescent="0.3">
      <c r="A2071" s="2">
        <v>121</v>
      </c>
      <c r="B2071" s="1">
        <v>699</v>
      </c>
      <c r="C2071" s="10">
        <v>44707</v>
      </c>
      <c r="D2071" s="10">
        <v>44708</v>
      </c>
      <c r="E2071" s="1">
        <v>1</v>
      </c>
      <c r="F2071" s="1" t="s">
        <v>1032</v>
      </c>
      <c r="G2071" s="1" t="s">
        <v>1039</v>
      </c>
      <c r="H2071" s="1">
        <v>69</v>
      </c>
      <c r="I2071" s="1" t="s">
        <v>1042</v>
      </c>
      <c r="J2071" s="1">
        <f t="shared" si="64"/>
        <v>0</v>
      </c>
      <c r="K2071" s="12" t="str">
        <f t="shared" si="65"/>
        <v/>
      </c>
    </row>
    <row r="2072" spans="1:11" x14ac:dyDescent="0.3">
      <c r="A2072" s="2">
        <v>2549</v>
      </c>
      <c r="B2072" s="1">
        <v>700</v>
      </c>
      <c r="C2072" s="10">
        <v>44633</v>
      </c>
      <c r="D2072" s="10">
        <v>44637</v>
      </c>
      <c r="E2072" s="1">
        <v>4</v>
      </c>
      <c r="F2072" s="1" t="s">
        <v>1029</v>
      </c>
      <c r="G2072" s="1" t="s">
        <v>1037</v>
      </c>
      <c r="H2072" s="1">
        <v>92</v>
      </c>
      <c r="I2072" s="1" t="s">
        <v>1041</v>
      </c>
      <c r="J2072" s="1">
        <f t="shared" si="64"/>
        <v>0</v>
      </c>
      <c r="K2072" s="12" t="str">
        <f t="shared" si="65"/>
        <v/>
      </c>
    </row>
    <row r="2073" spans="1:11" x14ac:dyDescent="0.3">
      <c r="A2073" s="2">
        <v>2722</v>
      </c>
      <c r="B2073" s="1">
        <v>700</v>
      </c>
      <c r="C2073" s="10">
        <v>44728</v>
      </c>
      <c r="D2073" s="10">
        <v>44738</v>
      </c>
      <c r="E2073" s="1">
        <v>10</v>
      </c>
      <c r="F2073" s="1" t="s">
        <v>1034</v>
      </c>
      <c r="G2073" s="1" t="s">
        <v>1035</v>
      </c>
      <c r="H2073" s="1">
        <v>122</v>
      </c>
      <c r="I2073" s="1" t="s">
        <v>1043</v>
      </c>
      <c r="J2073" s="1">
        <f t="shared" si="64"/>
        <v>0</v>
      </c>
      <c r="K2073" s="12" t="str">
        <f t="shared" si="65"/>
        <v/>
      </c>
    </row>
    <row r="2074" spans="1:11" x14ac:dyDescent="0.3">
      <c r="A2074" s="2">
        <v>219</v>
      </c>
      <c r="B2074" s="1">
        <v>700</v>
      </c>
      <c r="C2074" s="10">
        <v>44909</v>
      </c>
      <c r="D2074" s="10">
        <v>44915</v>
      </c>
      <c r="E2074" s="1">
        <v>6</v>
      </c>
      <c r="F2074" s="1" t="s">
        <v>1031</v>
      </c>
      <c r="G2074" s="1" t="s">
        <v>1036</v>
      </c>
      <c r="H2074" s="1">
        <v>183</v>
      </c>
      <c r="I2074" s="1" t="s">
        <v>1041</v>
      </c>
      <c r="J2074" s="1">
        <f t="shared" si="64"/>
        <v>0</v>
      </c>
      <c r="K2074" s="12" t="str">
        <f t="shared" si="65"/>
        <v/>
      </c>
    </row>
    <row r="2075" spans="1:11" x14ac:dyDescent="0.3">
      <c r="A2075" s="2">
        <v>2709</v>
      </c>
      <c r="B2075" s="1">
        <v>700</v>
      </c>
      <c r="C2075" s="10">
        <v>44997</v>
      </c>
      <c r="D2075" s="10">
        <v>45002</v>
      </c>
      <c r="E2075" s="1">
        <v>5</v>
      </c>
      <c r="F2075" s="1" t="s">
        <v>1024</v>
      </c>
      <c r="G2075" s="1" t="s">
        <v>1037</v>
      </c>
      <c r="H2075" s="1">
        <v>171</v>
      </c>
      <c r="I2075" s="1" t="s">
        <v>1042</v>
      </c>
      <c r="J2075" s="1">
        <f t="shared" si="64"/>
        <v>0</v>
      </c>
      <c r="K2075" s="12" t="str">
        <f t="shared" si="65"/>
        <v/>
      </c>
    </row>
    <row r="2076" spans="1:11" x14ac:dyDescent="0.3">
      <c r="A2076" s="2">
        <v>2870</v>
      </c>
      <c r="B2076" s="1">
        <v>700</v>
      </c>
      <c r="C2076" s="10">
        <v>45078</v>
      </c>
      <c r="D2076" s="10">
        <v>45080</v>
      </c>
      <c r="E2076" s="1">
        <v>2</v>
      </c>
      <c r="F2076" s="1" t="s">
        <v>1034</v>
      </c>
      <c r="G2076" s="1" t="s">
        <v>1035</v>
      </c>
      <c r="H2076" s="1">
        <v>18</v>
      </c>
      <c r="I2076" s="1" t="s">
        <v>1042</v>
      </c>
      <c r="J2076" s="1">
        <f t="shared" si="64"/>
        <v>0</v>
      </c>
      <c r="K2076" s="12" t="str">
        <f t="shared" si="65"/>
        <v/>
      </c>
    </row>
    <row r="2077" spans="1:11" x14ac:dyDescent="0.3">
      <c r="A2077" s="2">
        <v>474</v>
      </c>
      <c r="B2077" s="1">
        <v>700</v>
      </c>
      <c r="C2077" s="10">
        <v>45176</v>
      </c>
      <c r="D2077" s="10">
        <v>45180</v>
      </c>
      <c r="E2077" s="1">
        <v>4</v>
      </c>
      <c r="F2077" s="1" t="s">
        <v>1024</v>
      </c>
      <c r="G2077" s="1" t="s">
        <v>1037</v>
      </c>
      <c r="H2077" s="1">
        <v>88</v>
      </c>
      <c r="I2077" s="1" t="s">
        <v>1044</v>
      </c>
      <c r="J2077" s="1">
        <f t="shared" si="64"/>
        <v>0</v>
      </c>
      <c r="K2077" s="12" t="str">
        <f t="shared" si="65"/>
        <v/>
      </c>
    </row>
    <row r="2078" spans="1:11" x14ac:dyDescent="0.3">
      <c r="A2078" s="2">
        <v>1744</v>
      </c>
      <c r="B2078" s="1">
        <v>700</v>
      </c>
      <c r="C2078" s="10">
        <v>45211</v>
      </c>
      <c r="D2078" s="10">
        <v>45219</v>
      </c>
      <c r="E2078" s="1">
        <v>8</v>
      </c>
      <c r="F2078" s="1" t="s">
        <v>1022</v>
      </c>
      <c r="G2078" s="1" t="s">
        <v>1035</v>
      </c>
      <c r="H2078" s="1">
        <v>27</v>
      </c>
      <c r="I2078" s="1" t="s">
        <v>1041</v>
      </c>
      <c r="J2078" s="1">
        <f t="shared" si="64"/>
        <v>0</v>
      </c>
      <c r="K2078" s="12" t="str">
        <f t="shared" si="65"/>
        <v/>
      </c>
    </row>
    <row r="2079" spans="1:11" x14ac:dyDescent="0.3">
      <c r="A2079" s="2">
        <v>218</v>
      </c>
      <c r="B2079" s="1">
        <v>701</v>
      </c>
      <c r="C2079" s="10">
        <v>45304</v>
      </c>
      <c r="D2079" s="10">
        <v>45309</v>
      </c>
      <c r="E2079" s="1">
        <v>5</v>
      </c>
      <c r="F2079" s="1" t="s">
        <v>1034</v>
      </c>
      <c r="G2079" s="1" t="s">
        <v>1035</v>
      </c>
      <c r="H2079" s="1">
        <v>50</v>
      </c>
      <c r="I2079" s="1" t="s">
        <v>1042</v>
      </c>
      <c r="J2079" s="1">
        <f t="shared" si="64"/>
        <v>0</v>
      </c>
      <c r="K2079" s="12" t="str">
        <f t="shared" si="65"/>
        <v/>
      </c>
    </row>
    <row r="2080" spans="1:11" x14ac:dyDescent="0.3">
      <c r="A2080" s="2">
        <v>2531</v>
      </c>
      <c r="B2080" s="1">
        <v>701</v>
      </c>
      <c r="C2080" s="10">
        <v>45580</v>
      </c>
      <c r="D2080" s="10">
        <v>45584</v>
      </c>
      <c r="E2080" s="1">
        <v>4</v>
      </c>
      <c r="F2080" s="1" t="s">
        <v>1024</v>
      </c>
      <c r="G2080" s="1" t="s">
        <v>1037</v>
      </c>
      <c r="H2080" s="1">
        <v>20</v>
      </c>
      <c r="I2080" s="1" t="s">
        <v>1043</v>
      </c>
      <c r="J2080" s="1">
        <f t="shared" si="64"/>
        <v>0</v>
      </c>
      <c r="K2080" s="12" t="str">
        <f t="shared" si="65"/>
        <v/>
      </c>
    </row>
    <row r="2081" spans="1:11" x14ac:dyDescent="0.3">
      <c r="A2081" s="2">
        <v>837</v>
      </c>
      <c r="B2081" s="1">
        <v>701</v>
      </c>
      <c r="C2081" s="10">
        <v>45643</v>
      </c>
      <c r="D2081" s="10">
        <v>45644</v>
      </c>
      <c r="E2081" s="1">
        <v>1</v>
      </c>
      <c r="F2081" s="1" t="s">
        <v>1026</v>
      </c>
      <c r="G2081" s="1" t="s">
        <v>1039</v>
      </c>
      <c r="H2081" s="1">
        <v>189</v>
      </c>
      <c r="I2081" s="1" t="s">
        <v>1043</v>
      </c>
      <c r="J2081" s="1">
        <f t="shared" si="64"/>
        <v>0</v>
      </c>
      <c r="K2081" s="12" t="str">
        <f t="shared" si="65"/>
        <v/>
      </c>
    </row>
    <row r="2082" spans="1:11" x14ac:dyDescent="0.3">
      <c r="A2082" s="2">
        <v>1752</v>
      </c>
      <c r="B2082" s="1">
        <v>702</v>
      </c>
      <c r="C2082" s="10">
        <v>44595</v>
      </c>
      <c r="D2082" s="10">
        <v>44600</v>
      </c>
      <c r="E2082" s="1">
        <v>5</v>
      </c>
      <c r="F2082" s="1" t="s">
        <v>1024</v>
      </c>
      <c r="G2082" s="1" t="s">
        <v>1037</v>
      </c>
      <c r="H2082" s="1">
        <v>167</v>
      </c>
      <c r="I2082" s="1" t="s">
        <v>1041</v>
      </c>
      <c r="J2082" s="1">
        <f t="shared" si="64"/>
        <v>0</v>
      </c>
      <c r="K2082" s="12" t="str">
        <f t="shared" si="65"/>
        <v/>
      </c>
    </row>
    <row r="2083" spans="1:11" x14ac:dyDescent="0.3">
      <c r="A2083" s="2">
        <v>1826</v>
      </c>
      <c r="B2083" s="1">
        <v>703</v>
      </c>
      <c r="C2083" s="10">
        <v>45291</v>
      </c>
      <c r="D2083" s="10">
        <v>45297</v>
      </c>
      <c r="E2083" s="1">
        <v>6</v>
      </c>
      <c r="F2083" s="1" t="s">
        <v>1033</v>
      </c>
      <c r="G2083" s="1" t="s">
        <v>1038</v>
      </c>
      <c r="H2083" s="1">
        <v>161</v>
      </c>
      <c r="I2083" s="1" t="s">
        <v>1044</v>
      </c>
      <c r="J2083" s="1">
        <f t="shared" si="64"/>
        <v>0</v>
      </c>
      <c r="K2083" s="12" t="str">
        <f t="shared" si="65"/>
        <v/>
      </c>
    </row>
    <row r="2084" spans="1:11" x14ac:dyDescent="0.3">
      <c r="A2084" s="2">
        <v>1445</v>
      </c>
      <c r="B2084" s="1">
        <v>704</v>
      </c>
      <c r="C2084" s="10">
        <v>44655</v>
      </c>
      <c r="D2084" s="10">
        <v>44659</v>
      </c>
      <c r="E2084" s="1">
        <v>4</v>
      </c>
      <c r="F2084" s="1" t="s">
        <v>1029</v>
      </c>
      <c r="G2084" s="1" t="s">
        <v>1037</v>
      </c>
      <c r="H2084" s="1">
        <v>161</v>
      </c>
      <c r="I2084" s="1" t="s">
        <v>1043</v>
      </c>
      <c r="J2084" s="1">
        <f t="shared" si="64"/>
        <v>0</v>
      </c>
      <c r="K2084" s="12" t="str">
        <f t="shared" si="65"/>
        <v/>
      </c>
    </row>
    <row r="2085" spans="1:11" x14ac:dyDescent="0.3">
      <c r="A2085" s="2">
        <v>1820</v>
      </c>
      <c r="B2085" s="1">
        <v>704</v>
      </c>
      <c r="C2085" s="10">
        <v>45474</v>
      </c>
      <c r="D2085" s="10">
        <v>45479</v>
      </c>
      <c r="E2085" s="1">
        <v>5</v>
      </c>
      <c r="F2085" s="1" t="s">
        <v>1025</v>
      </c>
      <c r="G2085" s="1" t="s">
        <v>1038</v>
      </c>
      <c r="H2085" s="1">
        <v>193</v>
      </c>
      <c r="I2085" s="1" t="s">
        <v>1041</v>
      </c>
      <c r="J2085" s="1">
        <f t="shared" si="64"/>
        <v>0</v>
      </c>
      <c r="K2085" s="12" t="str">
        <f t="shared" si="65"/>
        <v/>
      </c>
    </row>
    <row r="2086" spans="1:11" x14ac:dyDescent="0.3">
      <c r="A2086" s="2">
        <v>1435</v>
      </c>
      <c r="B2086" s="1">
        <v>704</v>
      </c>
      <c r="C2086" s="10">
        <v>45516</v>
      </c>
      <c r="D2086" s="10">
        <v>45526</v>
      </c>
      <c r="E2086" s="1">
        <v>10</v>
      </c>
      <c r="F2086" s="1" t="s">
        <v>1023</v>
      </c>
      <c r="G2086" s="1" t="s">
        <v>1036</v>
      </c>
      <c r="H2086" s="1">
        <v>10</v>
      </c>
      <c r="I2086" s="1" t="s">
        <v>1041</v>
      </c>
      <c r="J2086" s="1">
        <f t="shared" si="64"/>
        <v>1</v>
      </c>
      <c r="K2086" s="12">
        <f t="shared" si="65"/>
        <v>45536</v>
      </c>
    </row>
    <row r="2087" spans="1:11" x14ac:dyDescent="0.3">
      <c r="A2087" s="2">
        <v>117</v>
      </c>
      <c r="B2087" s="1">
        <v>704</v>
      </c>
      <c r="C2087" s="10">
        <v>45536</v>
      </c>
      <c r="D2087" s="10">
        <v>45548</v>
      </c>
      <c r="E2087" s="1">
        <v>12</v>
      </c>
      <c r="F2087" s="1" t="s">
        <v>1023</v>
      </c>
      <c r="G2087" s="1" t="s">
        <v>1036</v>
      </c>
      <c r="H2087" s="1">
        <v>142</v>
      </c>
      <c r="I2087" s="1" t="s">
        <v>1041</v>
      </c>
      <c r="J2087" s="1">
        <f t="shared" si="64"/>
        <v>0</v>
      </c>
      <c r="K2087" s="12" t="str">
        <f t="shared" si="65"/>
        <v/>
      </c>
    </row>
    <row r="2088" spans="1:11" x14ac:dyDescent="0.3">
      <c r="A2088" s="2">
        <v>1690</v>
      </c>
      <c r="B2088" s="1">
        <v>705</v>
      </c>
      <c r="C2088" s="10">
        <v>45457</v>
      </c>
      <c r="D2088" s="10">
        <v>45466</v>
      </c>
      <c r="E2088" s="1">
        <v>9</v>
      </c>
      <c r="F2088" s="1" t="s">
        <v>1027</v>
      </c>
      <c r="G2088" s="1" t="s">
        <v>1040</v>
      </c>
      <c r="H2088" s="1">
        <v>112</v>
      </c>
      <c r="I2088" s="1" t="s">
        <v>1043</v>
      </c>
      <c r="J2088" s="1">
        <f t="shared" si="64"/>
        <v>0</v>
      </c>
      <c r="K2088" s="12" t="str">
        <f t="shared" si="65"/>
        <v/>
      </c>
    </row>
    <row r="2089" spans="1:11" x14ac:dyDescent="0.3">
      <c r="A2089" s="2">
        <v>2063</v>
      </c>
      <c r="B2089" s="1">
        <v>705</v>
      </c>
      <c r="C2089" s="10">
        <v>45575</v>
      </c>
      <c r="D2089" s="10">
        <v>45582</v>
      </c>
      <c r="E2089" s="1">
        <v>7</v>
      </c>
      <c r="F2089" s="1" t="s">
        <v>1023</v>
      </c>
      <c r="G2089" s="1" t="s">
        <v>1036</v>
      </c>
      <c r="H2089" s="1">
        <v>57</v>
      </c>
      <c r="I2089" s="1" t="s">
        <v>1044</v>
      </c>
      <c r="J2089" s="1">
        <f t="shared" si="64"/>
        <v>1</v>
      </c>
      <c r="K2089" s="12">
        <f t="shared" si="65"/>
        <v>45592</v>
      </c>
    </row>
    <row r="2090" spans="1:11" x14ac:dyDescent="0.3">
      <c r="A2090" s="2">
        <v>2824</v>
      </c>
      <c r="B2090" s="1">
        <v>705</v>
      </c>
      <c r="C2090" s="10">
        <v>45592</v>
      </c>
      <c r="D2090" s="10">
        <v>45595</v>
      </c>
      <c r="E2090" s="1">
        <v>3</v>
      </c>
      <c r="F2090" s="1" t="s">
        <v>1030</v>
      </c>
      <c r="G2090" s="1" t="s">
        <v>1038</v>
      </c>
      <c r="H2090" s="1">
        <v>90</v>
      </c>
      <c r="I2090" s="1" t="s">
        <v>1043</v>
      </c>
      <c r="J2090" s="1">
        <f t="shared" si="64"/>
        <v>0</v>
      </c>
      <c r="K2090" s="12" t="str">
        <f t="shared" si="65"/>
        <v/>
      </c>
    </row>
    <row r="2091" spans="1:11" x14ac:dyDescent="0.3">
      <c r="A2091" s="2">
        <v>212</v>
      </c>
      <c r="B2091" s="1">
        <v>705</v>
      </c>
      <c r="C2091" s="10">
        <v>45633</v>
      </c>
      <c r="D2091" s="10">
        <v>45638</v>
      </c>
      <c r="E2091" s="1">
        <v>5</v>
      </c>
      <c r="F2091" s="1" t="s">
        <v>1022</v>
      </c>
      <c r="G2091" s="1" t="s">
        <v>1035</v>
      </c>
      <c r="H2091" s="1">
        <v>67</v>
      </c>
      <c r="I2091" s="1" t="s">
        <v>1041</v>
      </c>
      <c r="J2091" s="1">
        <f t="shared" si="64"/>
        <v>0</v>
      </c>
      <c r="K2091" s="12" t="str">
        <f t="shared" si="65"/>
        <v/>
      </c>
    </row>
    <row r="2092" spans="1:11" x14ac:dyDescent="0.3">
      <c r="A2092" s="2">
        <v>1383</v>
      </c>
      <c r="B2092" s="1">
        <v>706</v>
      </c>
      <c r="C2092" s="10">
        <v>44575</v>
      </c>
      <c r="D2092" s="10">
        <v>44584</v>
      </c>
      <c r="E2092" s="1">
        <v>9</v>
      </c>
      <c r="F2092" s="1" t="s">
        <v>1031</v>
      </c>
      <c r="G2092" s="1" t="s">
        <v>1036</v>
      </c>
      <c r="H2092" s="1">
        <v>4</v>
      </c>
      <c r="I2092" s="1" t="s">
        <v>1042</v>
      </c>
      <c r="J2092" s="1">
        <f t="shared" si="64"/>
        <v>0</v>
      </c>
      <c r="K2092" s="12" t="str">
        <f t="shared" si="65"/>
        <v/>
      </c>
    </row>
    <row r="2093" spans="1:11" x14ac:dyDescent="0.3">
      <c r="A2093" s="2">
        <v>1666</v>
      </c>
      <c r="B2093" s="1">
        <v>706</v>
      </c>
      <c r="C2093" s="10">
        <v>45201</v>
      </c>
      <c r="D2093" s="10">
        <v>45202</v>
      </c>
      <c r="E2093" s="1">
        <v>1</v>
      </c>
      <c r="F2093" s="1" t="s">
        <v>1022</v>
      </c>
      <c r="G2093" s="1" t="s">
        <v>1035</v>
      </c>
      <c r="H2093" s="1">
        <v>101</v>
      </c>
      <c r="I2093" s="1" t="s">
        <v>1042</v>
      </c>
      <c r="J2093" s="1">
        <f t="shared" si="64"/>
        <v>0</v>
      </c>
      <c r="K2093" s="12" t="str">
        <f t="shared" si="65"/>
        <v/>
      </c>
    </row>
    <row r="2094" spans="1:11" x14ac:dyDescent="0.3">
      <c r="A2094" s="2">
        <v>2029</v>
      </c>
      <c r="B2094" s="1">
        <v>706</v>
      </c>
      <c r="C2094" s="10">
        <v>45419</v>
      </c>
      <c r="D2094" s="10">
        <v>45424</v>
      </c>
      <c r="E2094" s="1">
        <v>5</v>
      </c>
      <c r="F2094" s="1" t="s">
        <v>1027</v>
      </c>
      <c r="G2094" s="1" t="s">
        <v>1040</v>
      </c>
      <c r="H2094" s="1">
        <v>1</v>
      </c>
      <c r="I2094" s="1" t="s">
        <v>1042</v>
      </c>
      <c r="J2094" s="1">
        <f t="shared" si="64"/>
        <v>0</v>
      </c>
      <c r="K2094" s="12" t="str">
        <f t="shared" si="65"/>
        <v/>
      </c>
    </row>
    <row r="2095" spans="1:11" x14ac:dyDescent="0.3">
      <c r="A2095" s="2">
        <v>607</v>
      </c>
      <c r="B2095" s="1">
        <v>706</v>
      </c>
      <c r="C2095" s="10">
        <v>45555</v>
      </c>
      <c r="D2095" s="10">
        <v>45567</v>
      </c>
      <c r="E2095" s="1">
        <v>12</v>
      </c>
      <c r="F2095" s="1" t="s">
        <v>1027</v>
      </c>
      <c r="G2095" s="1" t="s">
        <v>1040</v>
      </c>
      <c r="H2095" s="1">
        <v>95</v>
      </c>
      <c r="I2095" s="1" t="s">
        <v>1043</v>
      </c>
      <c r="J2095" s="1">
        <f t="shared" si="64"/>
        <v>0</v>
      </c>
      <c r="K2095" s="12" t="str">
        <f t="shared" si="65"/>
        <v/>
      </c>
    </row>
    <row r="2096" spans="1:11" x14ac:dyDescent="0.3">
      <c r="A2096" s="2">
        <v>1971</v>
      </c>
      <c r="B2096" s="1">
        <v>707</v>
      </c>
      <c r="C2096" s="10">
        <v>44608</v>
      </c>
      <c r="D2096" s="10">
        <v>44619</v>
      </c>
      <c r="E2096" s="1">
        <v>11</v>
      </c>
      <c r="F2096" s="1" t="s">
        <v>1028</v>
      </c>
      <c r="G2096" s="1" t="s">
        <v>1040</v>
      </c>
      <c r="H2096" s="1">
        <v>116</v>
      </c>
      <c r="I2096" s="1" t="s">
        <v>1044</v>
      </c>
      <c r="J2096" s="1">
        <f t="shared" si="64"/>
        <v>0</v>
      </c>
      <c r="K2096" s="12" t="str">
        <f t="shared" si="65"/>
        <v/>
      </c>
    </row>
    <row r="2097" spans="1:11" x14ac:dyDescent="0.3">
      <c r="A2097" s="2">
        <v>1354</v>
      </c>
      <c r="B2097" s="1">
        <v>707</v>
      </c>
      <c r="C2097" s="10">
        <v>45140</v>
      </c>
      <c r="D2097" s="10">
        <v>45144</v>
      </c>
      <c r="E2097" s="1">
        <v>4</v>
      </c>
      <c r="F2097" s="1" t="s">
        <v>1031</v>
      </c>
      <c r="G2097" s="1" t="s">
        <v>1036</v>
      </c>
      <c r="H2097" s="1">
        <v>135</v>
      </c>
      <c r="I2097" s="1" t="s">
        <v>1044</v>
      </c>
      <c r="J2097" s="1">
        <f t="shared" si="64"/>
        <v>0</v>
      </c>
      <c r="K2097" s="12" t="str">
        <f t="shared" si="65"/>
        <v/>
      </c>
    </row>
    <row r="2098" spans="1:11" x14ac:dyDescent="0.3">
      <c r="A2098" s="2">
        <v>973</v>
      </c>
      <c r="B2098" s="1">
        <v>707</v>
      </c>
      <c r="C2098" s="10">
        <v>45380</v>
      </c>
      <c r="D2098" s="10">
        <v>45387</v>
      </c>
      <c r="E2098" s="1">
        <v>7</v>
      </c>
      <c r="F2098" s="1" t="s">
        <v>1028</v>
      </c>
      <c r="G2098" s="1" t="s">
        <v>1040</v>
      </c>
      <c r="H2098" s="1">
        <v>98</v>
      </c>
      <c r="I2098" s="1" t="s">
        <v>1041</v>
      </c>
      <c r="J2098" s="1">
        <f t="shared" si="64"/>
        <v>0</v>
      </c>
      <c r="K2098" s="12" t="str">
        <f t="shared" si="65"/>
        <v/>
      </c>
    </row>
    <row r="2099" spans="1:11" x14ac:dyDescent="0.3">
      <c r="A2099" s="2">
        <v>2014</v>
      </c>
      <c r="B2099" s="1">
        <v>708</v>
      </c>
      <c r="C2099" s="10">
        <v>44600</v>
      </c>
      <c r="D2099" s="10">
        <v>44601</v>
      </c>
      <c r="E2099" s="1">
        <v>1</v>
      </c>
      <c r="F2099" s="1" t="s">
        <v>1032</v>
      </c>
      <c r="G2099" s="1" t="s">
        <v>1039</v>
      </c>
      <c r="H2099" s="1">
        <v>25</v>
      </c>
      <c r="I2099" s="1" t="s">
        <v>1042</v>
      </c>
      <c r="J2099" s="1">
        <f t="shared" si="64"/>
        <v>0</v>
      </c>
      <c r="K2099" s="12" t="str">
        <f t="shared" si="65"/>
        <v/>
      </c>
    </row>
    <row r="2100" spans="1:11" x14ac:dyDescent="0.3">
      <c r="A2100" s="2">
        <v>1410</v>
      </c>
      <c r="B2100" s="1">
        <v>708</v>
      </c>
      <c r="C2100" s="10">
        <v>44856</v>
      </c>
      <c r="D2100" s="10">
        <v>44874</v>
      </c>
      <c r="E2100" s="1">
        <v>18</v>
      </c>
      <c r="F2100" s="1" t="s">
        <v>1027</v>
      </c>
      <c r="G2100" s="1" t="s">
        <v>1040</v>
      </c>
      <c r="H2100" s="1">
        <v>48</v>
      </c>
      <c r="I2100" s="1" t="s">
        <v>1044</v>
      </c>
      <c r="J2100" s="1">
        <f t="shared" si="64"/>
        <v>0</v>
      </c>
      <c r="K2100" s="12" t="str">
        <f t="shared" si="65"/>
        <v/>
      </c>
    </row>
    <row r="2101" spans="1:11" x14ac:dyDescent="0.3">
      <c r="A2101" s="2">
        <v>1418</v>
      </c>
      <c r="B2101" s="1">
        <v>709</v>
      </c>
      <c r="C2101" s="10">
        <v>44777</v>
      </c>
      <c r="D2101" s="10">
        <v>44785</v>
      </c>
      <c r="E2101" s="1">
        <v>8</v>
      </c>
      <c r="F2101" s="1" t="s">
        <v>1022</v>
      </c>
      <c r="G2101" s="1" t="s">
        <v>1035</v>
      </c>
      <c r="H2101" s="1">
        <v>15</v>
      </c>
      <c r="I2101" s="1" t="s">
        <v>1044</v>
      </c>
      <c r="J2101" s="1">
        <f t="shared" si="64"/>
        <v>0</v>
      </c>
      <c r="K2101" s="12" t="str">
        <f t="shared" si="65"/>
        <v/>
      </c>
    </row>
    <row r="2102" spans="1:11" x14ac:dyDescent="0.3">
      <c r="A2102" s="2">
        <v>2461</v>
      </c>
      <c r="B2102" s="1">
        <v>709</v>
      </c>
      <c r="C2102" s="10">
        <v>45163</v>
      </c>
      <c r="D2102" s="10">
        <v>45168</v>
      </c>
      <c r="E2102" s="1">
        <v>5</v>
      </c>
      <c r="F2102" s="1" t="s">
        <v>1029</v>
      </c>
      <c r="G2102" s="1" t="s">
        <v>1037</v>
      </c>
      <c r="H2102" s="1">
        <v>196</v>
      </c>
      <c r="I2102" s="1" t="s">
        <v>1043</v>
      </c>
      <c r="J2102" s="1">
        <f t="shared" si="64"/>
        <v>0</v>
      </c>
      <c r="K2102" s="12" t="str">
        <f t="shared" si="65"/>
        <v/>
      </c>
    </row>
    <row r="2103" spans="1:11" x14ac:dyDescent="0.3">
      <c r="A2103" s="2">
        <v>1320</v>
      </c>
      <c r="B2103" s="1">
        <v>709</v>
      </c>
      <c r="C2103" s="10">
        <v>45350</v>
      </c>
      <c r="D2103" s="10">
        <v>45354</v>
      </c>
      <c r="E2103" s="1">
        <v>4</v>
      </c>
      <c r="F2103" s="1" t="s">
        <v>1029</v>
      </c>
      <c r="G2103" s="1" t="s">
        <v>1037</v>
      </c>
      <c r="H2103" s="1">
        <v>155</v>
      </c>
      <c r="I2103" s="1" t="s">
        <v>1044</v>
      </c>
      <c r="J2103" s="1">
        <f t="shared" si="64"/>
        <v>0</v>
      </c>
      <c r="K2103" s="12" t="str">
        <f t="shared" si="65"/>
        <v/>
      </c>
    </row>
    <row r="2104" spans="1:11" x14ac:dyDescent="0.3">
      <c r="A2104" s="2">
        <v>732</v>
      </c>
      <c r="B2104" s="1">
        <v>709</v>
      </c>
      <c r="C2104" s="10">
        <v>45431</v>
      </c>
      <c r="D2104" s="10">
        <v>45447</v>
      </c>
      <c r="E2104" s="1">
        <v>16</v>
      </c>
      <c r="F2104" s="1" t="s">
        <v>1027</v>
      </c>
      <c r="G2104" s="1" t="s">
        <v>1040</v>
      </c>
      <c r="H2104" s="1">
        <v>22</v>
      </c>
      <c r="I2104" s="1" t="s">
        <v>1041</v>
      </c>
      <c r="J2104" s="1">
        <f t="shared" si="64"/>
        <v>0</v>
      </c>
      <c r="K2104" s="12" t="str">
        <f t="shared" si="65"/>
        <v/>
      </c>
    </row>
    <row r="2105" spans="1:11" x14ac:dyDescent="0.3">
      <c r="A2105" s="2">
        <v>1389</v>
      </c>
      <c r="B2105" s="1">
        <v>709</v>
      </c>
      <c r="C2105" s="10">
        <v>45547</v>
      </c>
      <c r="D2105" s="10">
        <v>45551</v>
      </c>
      <c r="E2105" s="1">
        <v>4</v>
      </c>
      <c r="F2105" s="1" t="s">
        <v>1033</v>
      </c>
      <c r="G2105" s="1" t="s">
        <v>1038</v>
      </c>
      <c r="H2105" s="1">
        <v>60</v>
      </c>
      <c r="I2105" s="1" t="s">
        <v>1044</v>
      </c>
      <c r="J2105" s="1">
        <f t="shared" si="64"/>
        <v>0</v>
      </c>
      <c r="K2105" s="12" t="str">
        <f t="shared" si="65"/>
        <v/>
      </c>
    </row>
    <row r="2106" spans="1:11" x14ac:dyDescent="0.3">
      <c r="A2106" s="2">
        <v>1564</v>
      </c>
      <c r="B2106" s="1">
        <v>709</v>
      </c>
      <c r="C2106" s="10">
        <v>45636</v>
      </c>
      <c r="D2106" s="10">
        <v>45641</v>
      </c>
      <c r="E2106" s="1">
        <v>5</v>
      </c>
      <c r="F2106" s="1" t="s">
        <v>1025</v>
      </c>
      <c r="G2106" s="1" t="s">
        <v>1038</v>
      </c>
      <c r="H2106" s="1">
        <v>16</v>
      </c>
      <c r="I2106" s="1" t="s">
        <v>1044</v>
      </c>
      <c r="J2106" s="1">
        <f t="shared" si="64"/>
        <v>0</v>
      </c>
      <c r="K2106" s="12" t="str">
        <f t="shared" si="65"/>
        <v/>
      </c>
    </row>
    <row r="2107" spans="1:11" x14ac:dyDescent="0.3">
      <c r="A2107" s="2">
        <v>1394</v>
      </c>
      <c r="B2107" s="1">
        <v>711</v>
      </c>
      <c r="C2107" s="10">
        <v>44575</v>
      </c>
      <c r="D2107" s="10">
        <v>44581</v>
      </c>
      <c r="E2107" s="1">
        <v>6</v>
      </c>
      <c r="F2107" s="1" t="s">
        <v>1031</v>
      </c>
      <c r="G2107" s="1" t="s">
        <v>1036</v>
      </c>
      <c r="H2107" s="1">
        <v>94</v>
      </c>
      <c r="I2107" s="1" t="s">
        <v>1043</v>
      </c>
      <c r="J2107" s="1">
        <f t="shared" si="64"/>
        <v>1</v>
      </c>
      <c r="K2107" s="12">
        <f t="shared" si="65"/>
        <v>44578</v>
      </c>
    </row>
    <row r="2108" spans="1:11" x14ac:dyDescent="0.3">
      <c r="A2108" s="2">
        <v>552</v>
      </c>
      <c r="B2108" s="1">
        <v>711</v>
      </c>
      <c r="C2108" s="10">
        <v>44578</v>
      </c>
      <c r="D2108" s="10">
        <v>44586</v>
      </c>
      <c r="E2108" s="1">
        <v>8</v>
      </c>
      <c r="F2108" s="1" t="s">
        <v>1031</v>
      </c>
      <c r="G2108" s="1" t="s">
        <v>1036</v>
      </c>
      <c r="H2108" s="1">
        <v>110</v>
      </c>
      <c r="I2108" s="1" t="s">
        <v>1042</v>
      </c>
      <c r="J2108" s="1">
        <f t="shared" si="64"/>
        <v>0</v>
      </c>
      <c r="K2108" s="12" t="str">
        <f t="shared" si="65"/>
        <v/>
      </c>
    </row>
    <row r="2109" spans="1:11" x14ac:dyDescent="0.3">
      <c r="A2109" s="2">
        <v>836</v>
      </c>
      <c r="B2109" s="1">
        <v>711</v>
      </c>
      <c r="C2109" s="10">
        <v>44682</v>
      </c>
      <c r="D2109" s="10">
        <v>44685</v>
      </c>
      <c r="E2109" s="1">
        <v>3</v>
      </c>
      <c r="F2109" s="1" t="s">
        <v>1030</v>
      </c>
      <c r="G2109" s="1" t="s">
        <v>1038</v>
      </c>
      <c r="H2109" s="1">
        <v>85</v>
      </c>
      <c r="I2109" s="1" t="s">
        <v>1042</v>
      </c>
      <c r="J2109" s="1">
        <f t="shared" si="64"/>
        <v>0</v>
      </c>
      <c r="K2109" s="12" t="str">
        <f t="shared" si="65"/>
        <v/>
      </c>
    </row>
    <row r="2110" spans="1:11" x14ac:dyDescent="0.3">
      <c r="A2110" s="2">
        <v>1149</v>
      </c>
      <c r="B2110" s="1">
        <v>711</v>
      </c>
      <c r="C2110" s="10">
        <v>45286</v>
      </c>
      <c r="D2110" s="10">
        <v>45306</v>
      </c>
      <c r="E2110" s="1">
        <v>20</v>
      </c>
      <c r="F2110" s="1" t="s">
        <v>1027</v>
      </c>
      <c r="G2110" s="1" t="s">
        <v>1040</v>
      </c>
      <c r="H2110" s="1">
        <v>179</v>
      </c>
      <c r="I2110" s="1" t="s">
        <v>1042</v>
      </c>
      <c r="J2110" s="1">
        <f t="shared" si="64"/>
        <v>0</v>
      </c>
      <c r="K2110" s="12" t="str">
        <f t="shared" si="65"/>
        <v/>
      </c>
    </row>
    <row r="2111" spans="1:11" x14ac:dyDescent="0.3">
      <c r="A2111" s="2">
        <v>2823</v>
      </c>
      <c r="B2111" s="1">
        <v>712</v>
      </c>
      <c r="C2111" s="10">
        <v>44645</v>
      </c>
      <c r="D2111" s="10">
        <v>44649</v>
      </c>
      <c r="E2111" s="1">
        <v>4</v>
      </c>
      <c r="F2111" s="1" t="s">
        <v>1029</v>
      </c>
      <c r="G2111" s="1" t="s">
        <v>1037</v>
      </c>
      <c r="H2111" s="1">
        <v>31</v>
      </c>
      <c r="I2111" s="1" t="s">
        <v>1042</v>
      </c>
      <c r="J2111" s="1">
        <f t="shared" si="64"/>
        <v>0</v>
      </c>
      <c r="K2111" s="12" t="str">
        <f t="shared" si="65"/>
        <v/>
      </c>
    </row>
    <row r="2112" spans="1:11" x14ac:dyDescent="0.3">
      <c r="A2112" s="2">
        <v>2926</v>
      </c>
      <c r="B2112" s="1">
        <v>712</v>
      </c>
      <c r="C2112" s="10">
        <v>44731</v>
      </c>
      <c r="D2112" s="10">
        <v>44736</v>
      </c>
      <c r="E2112" s="1">
        <v>5</v>
      </c>
      <c r="F2112" s="1" t="s">
        <v>1030</v>
      </c>
      <c r="G2112" s="1" t="s">
        <v>1038</v>
      </c>
      <c r="H2112" s="1">
        <v>160</v>
      </c>
      <c r="I2112" s="1" t="s">
        <v>1042</v>
      </c>
      <c r="J2112" s="1">
        <f t="shared" si="64"/>
        <v>0</v>
      </c>
      <c r="K2112" s="12" t="str">
        <f t="shared" si="65"/>
        <v/>
      </c>
    </row>
    <row r="2113" spans="1:11" x14ac:dyDescent="0.3">
      <c r="A2113" s="2">
        <v>943</v>
      </c>
      <c r="B2113" s="1">
        <v>712</v>
      </c>
      <c r="C2113" s="10">
        <v>44784</v>
      </c>
      <c r="D2113" s="10">
        <v>44799</v>
      </c>
      <c r="E2113" s="1">
        <v>15</v>
      </c>
      <c r="F2113" s="1" t="s">
        <v>1028</v>
      </c>
      <c r="G2113" s="1" t="s">
        <v>1040</v>
      </c>
      <c r="H2113" s="1">
        <v>76</v>
      </c>
      <c r="I2113" s="1" t="s">
        <v>1043</v>
      </c>
      <c r="J2113" s="1">
        <f t="shared" si="64"/>
        <v>0</v>
      </c>
      <c r="K2113" s="12" t="str">
        <f t="shared" si="65"/>
        <v/>
      </c>
    </row>
    <row r="2114" spans="1:11" x14ac:dyDescent="0.3">
      <c r="A2114" s="2">
        <v>2519</v>
      </c>
      <c r="B2114" s="1">
        <v>712</v>
      </c>
      <c r="C2114" s="10">
        <v>44880</v>
      </c>
      <c r="D2114" s="10">
        <v>44885</v>
      </c>
      <c r="E2114" s="1">
        <v>5</v>
      </c>
      <c r="F2114" s="1" t="s">
        <v>1025</v>
      </c>
      <c r="G2114" s="1" t="s">
        <v>1038</v>
      </c>
      <c r="H2114" s="1">
        <v>191</v>
      </c>
      <c r="I2114" s="1" t="s">
        <v>1041</v>
      </c>
      <c r="J2114" s="1">
        <f t="shared" ref="J2114:J2177" si="66">IF(AND(B2115=B2114,C2115-D2114&lt;=30),1,0)</f>
        <v>0</v>
      </c>
      <c r="K2114" s="12" t="str">
        <f t="shared" ref="K2114:K2177" si="67">IF(J2114=0,"",C2115)</f>
        <v/>
      </c>
    </row>
    <row r="2115" spans="1:11" x14ac:dyDescent="0.3">
      <c r="A2115" s="2">
        <v>603</v>
      </c>
      <c r="B2115" s="1">
        <v>712</v>
      </c>
      <c r="C2115" s="10">
        <v>45265</v>
      </c>
      <c r="D2115" s="10">
        <v>45268</v>
      </c>
      <c r="E2115" s="1">
        <v>3</v>
      </c>
      <c r="F2115" s="1" t="s">
        <v>1024</v>
      </c>
      <c r="G2115" s="1" t="s">
        <v>1037</v>
      </c>
      <c r="H2115" s="1">
        <v>8</v>
      </c>
      <c r="I2115" s="1" t="s">
        <v>1041</v>
      </c>
      <c r="J2115" s="1">
        <f t="shared" si="66"/>
        <v>0</v>
      </c>
      <c r="K2115" s="12" t="str">
        <f t="shared" si="67"/>
        <v/>
      </c>
    </row>
    <row r="2116" spans="1:11" x14ac:dyDescent="0.3">
      <c r="A2116" s="2">
        <v>723</v>
      </c>
      <c r="B2116" s="1">
        <v>712</v>
      </c>
      <c r="C2116" s="10">
        <v>45411</v>
      </c>
      <c r="D2116" s="10">
        <v>45414</v>
      </c>
      <c r="E2116" s="1">
        <v>3</v>
      </c>
      <c r="F2116" s="1" t="s">
        <v>1030</v>
      </c>
      <c r="G2116" s="1" t="s">
        <v>1038</v>
      </c>
      <c r="H2116" s="1">
        <v>107</v>
      </c>
      <c r="I2116" s="1" t="s">
        <v>1043</v>
      </c>
      <c r="J2116" s="1">
        <f t="shared" si="66"/>
        <v>0</v>
      </c>
      <c r="K2116" s="12" t="str">
        <f t="shared" si="67"/>
        <v/>
      </c>
    </row>
    <row r="2117" spans="1:11" x14ac:dyDescent="0.3">
      <c r="A2117" s="2">
        <v>1432</v>
      </c>
      <c r="B2117" s="1">
        <v>712</v>
      </c>
      <c r="C2117" s="10">
        <v>45515</v>
      </c>
      <c r="D2117" s="10">
        <v>45524</v>
      </c>
      <c r="E2117" s="1">
        <v>9</v>
      </c>
      <c r="F2117" s="1" t="s">
        <v>1027</v>
      </c>
      <c r="G2117" s="1" t="s">
        <v>1040</v>
      </c>
      <c r="H2117" s="1">
        <v>97</v>
      </c>
      <c r="I2117" s="1" t="s">
        <v>1043</v>
      </c>
      <c r="J2117" s="1">
        <f t="shared" si="66"/>
        <v>0</v>
      </c>
      <c r="K2117" s="12" t="str">
        <f t="shared" si="67"/>
        <v/>
      </c>
    </row>
    <row r="2118" spans="1:11" x14ac:dyDescent="0.3">
      <c r="A2118" s="2">
        <v>1462</v>
      </c>
      <c r="B2118" s="1">
        <v>714</v>
      </c>
      <c r="C2118" s="10">
        <v>44842</v>
      </c>
      <c r="D2118" s="10">
        <v>44850</v>
      </c>
      <c r="E2118" s="1">
        <v>8</v>
      </c>
      <c r="F2118" s="1" t="s">
        <v>1031</v>
      </c>
      <c r="G2118" s="1" t="s">
        <v>1036</v>
      </c>
      <c r="H2118" s="1">
        <v>128</v>
      </c>
      <c r="I2118" s="1" t="s">
        <v>1043</v>
      </c>
      <c r="J2118" s="1">
        <f t="shared" si="66"/>
        <v>0</v>
      </c>
      <c r="K2118" s="12" t="str">
        <f t="shared" si="67"/>
        <v/>
      </c>
    </row>
    <row r="2119" spans="1:11" x14ac:dyDescent="0.3">
      <c r="A2119" s="2">
        <v>1999</v>
      </c>
      <c r="B2119" s="1">
        <v>714</v>
      </c>
      <c r="C2119" s="10">
        <v>44977</v>
      </c>
      <c r="D2119" s="10">
        <v>44988</v>
      </c>
      <c r="E2119" s="1">
        <v>11</v>
      </c>
      <c r="F2119" s="1" t="s">
        <v>1023</v>
      </c>
      <c r="G2119" s="1" t="s">
        <v>1036</v>
      </c>
      <c r="H2119" s="1">
        <v>127</v>
      </c>
      <c r="I2119" s="1" t="s">
        <v>1042</v>
      </c>
      <c r="J2119" s="1">
        <f t="shared" si="66"/>
        <v>0</v>
      </c>
      <c r="K2119" s="12" t="str">
        <f t="shared" si="67"/>
        <v/>
      </c>
    </row>
    <row r="2120" spans="1:11" x14ac:dyDescent="0.3">
      <c r="A2120" s="2">
        <v>2203</v>
      </c>
      <c r="B2120" s="1">
        <v>714</v>
      </c>
      <c r="C2120" s="10">
        <v>45023</v>
      </c>
      <c r="D2120" s="10">
        <v>45031</v>
      </c>
      <c r="E2120" s="1">
        <v>8</v>
      </c>
      <c r="F2120" s="1" t="s">
        <v>1034</v>
      </c>
      <c r="G2120" s="1" t="s">
        <v>1035</v>
      </c>
      <c r="H2120" s="1">
        <v>156</v>
      </c>
      <c r="I2120" s="1" t="s">
        <v>1041</v>
      </c>
      <c r="J2120" s="1">
        <f t="shared" si="66"/>
        <v>0</v>
      </c>
      <c r="K2120" s="12" t="str">
        <f t="shared" si="67"/>
        <v/>
      </c>
    </row>
    <row r="2121" spans="1:11" x14ac:dyDescent="0.3">
      <c r="A2121" s="2">
        <v>2593</v>
      </c>
      <c r="B2121" s="1">
        <v>715</v>
      </c>
      <c r="C2121" s="10">
        <v>44719</v>
      </c>
      <c r="D2121" s="10">
        <v>44725</v>
      </c>
      <c r="E2121" s="1">
        <v>6</v>
      </c>
      <c r="F2121" s="1" t="s">
        <v>1023</v>
      </c>
      <c r="G2121" s="1" t="s">
        <v>1036</v>
      </c>
      <c r="H2121" s="1">
        <v>10</v>
      </c>
      <c r="I2121" s="1" t="s">
        <v>1044</v>
      </c>
      <c r="J2121" s="1">
        <f t="shared" si="66"/>
        <v>0</v>
      </c>
      <c r="K2121" s="12" t="str">
        <f t="shared" si="67"/>
        <v/>
      </c>
    </row>
    <row r="2122" spans="1:11" x14ac:dyDescent="0.3">
      <c r="A2122" s="2">
        <v>1497</v>
      </c>
      <c r="B2122" s="1">
        <v>715</v>
      </c>
      <c r="C2122" s="10">
        <v>44797</v>
      </c>
      <c r="D2122" s="10">
        <v>44803</v>
      </c>
      <c r="E2122" s="1">
        <v>6</v>
      </c>
      <c r="F2122" s="1" t="s">
        <v>1030</v>
      </c>
      <c r="G2122" s="1" t="s">
        <v>1038</v>
      </c>
      <c r="H2122" s="1">
        <v>6</v>
      </c>
      <c r="I2122" s="1" t="s">
        <v>1041</v>
      </c>
      <c r="J2122" s="1">
        <f t="shared" si="66"/>
        <v>1</v>
      </c>
      <c r="K2122" s="12">
        <f t="shared" si="67"/>
        <v>44803</v>
      </c>
    </row>
    <row r="2123" spans="1:11" x14ac:dyDescent="0.3">
      <c r="A2123" s="2">
        <v>1270</v>
      </c>
      <c r="B2123" s="1">
        <v>715</v>
      </c>
      <c r="C2123" s="10">
        <v>44803</v>
      </c>
      <c r="D2123" s="10">
        <v>44804</v>
      </c>
      <c r="E2123" s="1">
        <v>1</v>
      </c>
      <c r="F2123" s="1" t="s">
        <v>1026</v>
      </c>
      <c r="G2123" s="1" t="s">
        <v>1039</v>
      </c>
      <c r="H2123" s="1">
        <v>61</v>
      </c>
      <c r="I2123" s="1" t="s">
        <v>1041</v>
      </c>
      <c r="J2123" s="1">
        <f t="shared" si="66"/>
        <v>0</v>
      </c>
      <c r="K2123" s="12" t="str">
        <f t="shared" si="67"/>
        <v/>
      </c>
    </row>
    <row r="2124" spans="1:11" x14ac:dyDescent="0.3">
      <c r="A2124" s="2">
        <v>2075</v>
      </c>
      <c r="B2124" s="1">
        <v>715</v>
      </c>
      <c r="C2124" s="10">
        <v>45050</v>
      </c>
      <c r="D2124" s="10">
        <v>45051</v>
      </c>
      <c r="E2124" s="1">
        <v>1</v>
      </c>
      <c r="F2124" s="1" t="s">
        <v>1026</v>
      </c>
      <c r="G2124" s="1" t="s">
        <v>1039</v>
      </c>
      <c r="H2124" s="1">
        <v>66</v>
      </c>
      <c r="I2124" s="1" t="s">
        <v>1043</v>
      </c>
      <c r="J2124" s="1">
        <f t="shared" si="66"/>
        <v>0</v>
      </c>
      <c r="K2124" s="12" t="str">
        <f t="shared" si="67"/>
        <v/>
      </c>
    </row>
    <row r="2125" spans="1:11" x14ac:dyDescent="0.3">
      <c r="A2125" s="2">
        <v>1594</v>
      </c>
      <c r="B2125" s="1">
        <v>716</v>
      </c>
      <c r="C2125" s="10">
        <v>44568</v>
      </c>
      <c r="D2125" s="10">
        <v>44575</v>
      </c>
      <c r="E2125" s="1">
        <v>7</v>
      </c>
      <c r="F2125" s="1" t="s">
        <v>1025</v>
      </c>
      <c r="G2125" s="1" t="s">
        <v>1038</v>
      </c>
      <c r="H2125" s="1">
        <v>189</v>
      </c>
      <c r="I2125" s="1" t="s">
        <v>1041</v>
      </c>
      <c r="J2125" s="1">
        <f t="shared" si="66"/>
        <v>0</v>
      </c>
      <c r="K2125" s="12" t="str">
        <f t="shared" si="67"/>
        <v/>
      </c>
    </row>
    <row r="2126" spans="1:11" x14ac:dyDescent="0.3">
      <c r="A2126" s="2">
        <v>2450</v>
      </c>
      <c r="B2126" s="1">
        <v>716</v>
      </c>
      <c r="C2126" s="10">
        <v>44627</v>
      </c>
      <c r="D2126" s="10">
        <v>44636</v>
      </c>
      <c r="E2126" s="1">
        <v>9</v>
      </c>
      <c r="F2126" s="1" t="s">
        <v>1031</v>
      </c>
      <c r="G2126" s="1" t="s">
        <v>1036</v>
      </c>
      <c r="H2126" s="1">
        <v>176</v>
      </c>
      <c r="I2126" s="1" t="s">
        <v>1044</v>
      </c>
      <c r="J2126" s="1">
        <f t="shared" si="66"/>
        <v>0</v>
      </c>
      <c r="K2126" s="12" t="str">
        <f t="shared" si="67"/>
        <v/>
      </c>
    </row>
    <row r="2127" spans="1:11" x14ac:dyDescent="0.3">
      <c r="A2127" s="2">
        <v>290</v>
      </c>
      <c r="B2127" s="1">
        <v>716</v>
      </c>
      <c r="C2127" s="10">
        <v>45432</v>
      </c>
      <c r="D2127" s="10">
        <v>45436</v>
      </c>
      <c r="E2127" s="1">
        <v>4</v>
      </c>
      <c r="F2127" s="1" t="s">
        <v>1024</v>
      </c>
      <c r="G2127" s="1" t="s">
        <v>1037</v>
      </c>
      <c r="H2127" s="1">
        <v>198</v>
      </c>
      <c r="I2127" s="1" t="s">
        <v>1042</v>
      </c>
      <c r="J2127" s="1">
        <f t="shared" si="66"/>
        <v>0</v>
      </c>
      <c r="K2127" s="12" t="str">
        <f t="shared" si="67"/>
        <v/>
      </c>
    </row>
    <row r="2128" spans="1:11" x14ac:dyDescent="0.3">
      <c r="A2128" s="2">
        <v>423</v>
      </c>
      <c r="B2128" s="1">
        <v>716</v>
      </c>
      <c r="C2128" s="10">
        <v>45620</v>
      </c>
      <c r="D2128" s="10">
        <v>45623</v>
      </c>
      <c r="E2128" s="1">
        <v>3</v>
      </c>
      <c r="F2128" s="1" t="s">
        <v>1024</v>
      </c>
      <c r="G2128" s="1" t="s">
        <v>1037</v>
      </c>
      <c r="H2128" s="1">
        <v>1</v>
      </c>
      <c r="I2128" s="1" t="s">
        <v>1043</v>
      </c>
      <c r="J2128" s="1">
        <f t="shared" si="66"/>
        <v>0</v>
      </c>
      <c r="K2128" s="12" t="str">
        <f t="shared" si="67"/>
        <v/>
      </c>
    </row>
    <row r="2129" spans="1:11" x14ac:dyDescent="0.3">
      <c r="A2129" s="2">
        <v>1593</v>
      </c>
      <c r="B2129" s="1">
        <v>717</v>
      </c>
      <c r="C2129" s="10">
        <v>44731</v>
      </c>
      <c r="D2129" s="10">
        <v>44737</v>
      </c>
      <c r="E2129" s="1">
        <v>6</v>
      </c>
      <c r="F2129" s="1" t="s">
        <v>1033</v>
      </c>
      <c r="G2129" s="1" t="s">
        <v>1038</v>
      </c>
      <c r="H2129" s="1">
        <v>144</v>
      </c>
      <c r="I2129" s="1" t="s">
        <v>1044</v>
      </c>
      <c r="J2129" s="1">
        <f t="shared" si="66"/>
        <v>0</v>
      </c>
      <c r="K2129" s="12" t="str">
        <f t="shared" si="67"/>
        <v/>
      </c>
    </row>
    <row r="2130" spans="1:11" x14ac:dyDescent="0.3">
      <c r="A2130" s="2">
        <v>1613</v>
      </c>
      <c r="B2130" s="1">
        <v>717</v>
      </c>
      <c r="C2130" s="10">
        <v>45560</v>
      </c>
      <c r="D2130" s="10">
        <v>45567</v>
      </c>
      <c r="E2130" s="1">
        <v>7</v>
      </c>
      <c r="F2130" s="1" t="s">
        <v>1034</v>
      </c>
      <c r="G2130" s="1" t="s">
        <v>1035</v>
      </c>
      <c r="H2130" s="1">
        <v>165</v>
      </c>
      <c r="I2130" s="1" t="s">
        <v>1044</v>
      </c>
      <c r="J2130" s="1">
        <f t="shared" si="66"/>
        <v>0</v>
      </c>
      <c r="K2130" s="12" t="str">
        <f t="shared" si="67"/>
        <v/>
      </c>
    </row>
    <row r="2131" spans="1:11" x14ac:dyDescent="0.3">
      <c r="A2131" s="2">
        <v>1405</v>
      </c>
      <c r="B2131" s="1">
        <v>717</v>
      </c>
      <c r="C2131" s="10">
        <v>45612</v>
      </c>
      <c r="D2131" s="10">
        <v>45627</v>
      </c>
      <c r="E2131" s="1">
        <v>15</v>
      </c>
      <c r="F2131" s="1" t="s">
        <v>1027</v>
      </c>
      <c r="G2131" s="1" t="s">
        <v>1040</v>
      </c>
      <c r="H2131" s="1">
        <v>73</v>
      </c>
      <c r="I2131" s="1" t="s">
        <v>1043</v>
      </c>
      <c r="J2131" s="1">
        <f t="shared" si="66"/>
        <v>0</v>
      </c>
      <c r="K2131" s="12" t="str">
        <f t="shared" si="67"/>
        <v/>
      </c>
    </row>
    <row r="2132" spans="1:11" x14ac:dyDescent="0.3">
      <c r="A2132" s="2">
        <v>351</v>
      </c>
      <c r="B2132" s="1">
        <v>718</v>
      </c>
      <c r="C2132" s="10">
        <v>44637</v>
      </c>
      <c r="D2132" s="10">
        <v>44645</v>
      </c>
      <c r="E2132" s="1">
        <v>8</v>
      </c>
      <c r="F2132" s="1" t="s">
        <v>1023</v>
      </c>
      <c r="G2132" s="1" t="s">
        <v>1036</v>
      </c>
      <c r="H2132" s="1">
        <v>56</v>
      </c>
      <c r="I2132" s="1" t="s">
        <v>1043</v>
      </c>
      <c r="J2132" s="1">
        <f t="shared" si="66"/>
        <v>0</v>
      </c>
      <c r="K2132" s="12" t="str">
        <f t="shared" si="67"/>
        <v/>
      </c>
    </row>
    <row r="2133" spans="1:11" x14ac:dyDescent="0.3">
      <c r="A2133" s="2">
        <v>1626</v>
      </c>
      <c r="B2133" s="1">
        <v>718</v>
      </c>
      <c r="C2133" s="10">
        <v>44945</v>
      </c>
      <c r="D2133" s="10">
        <v>44948</v>
      </c>
      <c r="E2133" s="1">
        <v>3</v>
      </c>
      <c r="F2133" s="1" t="s">
        <v>1034</v>
      </c>
      <c r="G2133" s="1" t="s">
        <v>1035</v>
      </c>
      <c r="H2133" s="1">
        <v>188</v>
      </c>
      <c r="I2133" s="1" t="s">
        <v>1044</v>
      </c>
      <c r="J2133" s="1">
        <f t="shared" si="66"/>
        <v>0</v>
      </c>
      <c r="K2133" s="12" t="str">
        <f t="shared" si="67"/>
        <v/>
      </c>
    </row>
    <row r="2134" spans="1:11" x14ac:dyDescent="0.3">
      <c r="A2134" s="2">
        <v>2145</v>
      </c>
      <c r="B2134" s="1">
        <v>718</v>
      </c>
      <c r="C2134" s="10">
        <v>45120</v>
      </c>
      <c r="D2134" s="10">
        <v>45129</v>
      </c>
      <c r="E2134" s="1">
        <v>9</v>
      </c>
      <c r="F2134" s="1" t="s">
        <v>1031</v>
      </c>
      <c r="G2134" s="1" t="s">
        <v>1036</v>
      </c>
      <c r="H2134" s="1">
        <v>148</v>
      </c>
      <c r="I2134" s="1" t="s">
        <v>1042</v>
      </c>
      <c r="J2134" s="1">
        <f t="shared" si="66"/>
        <v>0</v>
      </c>
      <c r="K2134" s="12" t="str">
        <f t="shared" si="67"/>
        <v/>
      </c>
    </row>
    <row r="2135" spans="1:11" x14ac:dyDescent="0.3">
      <c r="A2135" s="2">
        <v>2602</v>
      </c>
      <c r="B2135" s="1">
        <v>718</v>
      </c>
      <c r="C2135" s="10">
        <v>45226</v>
      </c>
      <c r="D2135" s="10">
        <v>45230</v>
      </c>
      <c r="E2135" s="1">
        <v>4</v>
      </c>
      <c r="F2135" s="1" t="s">
        <v>1024</v>
      </c>
      <c r="G2135" s="1" t="s">
        <v>1037</v>
      </c>
      <c r="H2135" s="1">
        <v>111</v>
      </c>
      <c r="I2135" s="1" t="s">
        <v>1043</v>
      </c>
      <c r="J2135" s="1">
        <f t="shared" si="66"/>
        <v>0</v>
      </c>
      <c r="K2135" s="12" t="str">
        <f t="shared" si="67"/>
        <v/>
      </c>
    </row>
    <row r="2136" spans="1:11" x14ac:dyDescent="0.3">
      <c r="A2136" s="2">
        <v>816</v>
      </c>
      <c r="B2136" s="1">
        <v>718</v>
      </c>
      <c r="C2136" s="10">
        <v>45268</v>
      </c>
      <c r="D2136" s="10">
        <v>45271</v>
      </c>
      <c r="E2136" s="1">
        <v>3</v>
      </c>
      <c r="F2136" s="1" t="s">
        <v>1034</v>
      </c>
      <c r="G2136" s="1" t="s">
        <v>1035</v>
      </c>
      <c r="H2136" s="1">
        <v>139</v>
      </c>
      <c r="I2136" s="1" t="s">
        <v>1042</v>
      </c>
      <c r="J2136" s="1">
        <f t="shared" si="66"/>
        <v>0</v>
      </c>
      <c r="K2136" s="12" t="str">
        <f t="shared" si="67"/>
        <v/>
      </c>
    </row>
    <row r="2137" spans="1:11" x14ac:dyDescent="0.3">
      <c r="A2137" s="2">
        <v>1824</v>
      </c>
      <c r="B2137" s="1">
        <v>719</v>
      </c>
      <c r="C2137" s="10">
        <v>45385</v>
      </c>
      <c r="D2137" s="10">
        <v>45388</v>
      </c>
      <c r="E2137" s="1">
        <v>3</v>
      </c>
      <c r="F2137" s="1" t="s">
        <v>1030</v>
      </c>
      <c r="G2137" s="1" t="s">
        <v>1038</v>
      </c>
      <c r="H2137" s="1">
        <v>194</v>
      </c>
      <c r="I2137" s="1" t="s">
        <v>1044</v>
      </c>
      <c r="J2137" s="1">
        <f t="shared" si="66"/>
        <v>0</v>
      </c>
      <c r="K2137" s="12" t="str">
        <f t="shared" si="67"/>
        <v/>
      </c>
    </row>
    <row r="2138" spans="1:11" x14ac:dyDescent="0.3">
      <c r="A2138" s="2">
        <v>2681</v>
      </c>
      <c r="B2138" s="1">
        <v>720</v>
      </c>
      <c r="C2138" s="10">
        <v>44614</v>
      </c>
      <c r="D2138" s="10">
        <v>44615</v>
      </c>
      <c r="E2138" s="1">
        <v>1</v>
      </c>
      <c r="F2138" s="1" t="s">
        <v>1026</v>
      </c>
      <c r="G2138" s="1" t="s">
        <v>1039</v>
      </c>
      <c r="H2138" s="1">
        <v>198</v>
      </c>
      <c r="I2138" s="1" t="s">
        <v>1043</v>
      </c>
      <c r="J2138" s="1">
        <f t="shared" si="66"/>
        <v>0</v>
      </c>
      <c r="K2138" s="12" t="str">
        <f t="shared" si="67"/>
        <v/>
      </c>
    </row>
    <row r="2139" spans="1:11" x14ac:dyDescent="0.3">
      <c r="A2139" s="2">
        <v>1254</v>
      </c>
      <c r="B2139" s="1">
        <v>720</v>
      </c>
      <c r="C2139" s="10">
        <v>44904</v>
      </c>
      <c r="D2139" s="10">
        <v>44910</v>
      </c>
      <c r="E2139" s="1">
        <v>6</v>
      </c>
      <c r="F2139" s="1" t="s">
        <v>1025</v>
      </c>
      <c r="G2139" s="1" t="s">
        <v>1038</v>
      </c>
      <c r="H2139" s="1">
        <v>31</v>
      </c>
      <c r="I2139" s="1" t="s">
        <v>1043</v>
      </c>
      <c r="J2139" s="1">
        <f t="shared" si="66"/>
        <v>0</v>
      </c>
      <c r="K2139" s="12" t="str">
        <f t="shared" si="67"/>
        <v/>
      </c>
    </row>
    <row r="2140" spans="1:11" x14ac:dyDescent="0.3">
      <c r="A2140" s="2">
        <v>967</v>
      </c>
      <c r="B2140" s="1">
        <v>721</v>
      </c>
      <c r="C2140" s="10">
        <v>45094</v>
      </c>
      <c r="D2140" s="10">
        <v>45099</v>
      </c>
      <c r="E2140" s="1">
        <v>5</v>
      </c>
      <c r="F2140" s="1" t="s">
        <v>1028</v>
      </c>
      <c r="G2140" s="1" t="s">
        <v>1040</v>
      </c>
      <c r="H2140" s="1">
        <v>12</v>
      </c>
      <c r="I2140" s="1" t="s">
        <v>1043</v>
      </c>
      <c r="J2140" s="1">
        <f t="shared" si="66"/>
        <v>1</v>
      </c>
      <c r="K2140" s="12">
        <f t="shared" si="67"/>
        <v>45095</v>
      </c>
    </row>
    <row r="2141" spans="1:11" x14ac:dyDescent="0.3">
      <c r="A2141" s="2">
        <v>2306</v>
      </c>
      <c r="B2141" s="1">
        <v>721</v>
      </c>
      <c r="C2141" s="10">
        <v>45095</v>
      </c>
      <c r="D2141" s="10">
        <v>45107</v>
      </c>
      <c r="E2141" s="1">
        <v>12</v>
      </c>
      <c r="F2141" s="1" t="s">
        <v>1031</v>
      </c>
      <c r="G2141" s="1" t="s">
        <v>1036</v>
      </c>
      <c r="H2141" s="1">
        <v>196</v>
      </c>
      <c r="I2141" s="1" t="s">
        <v>1041</v>
      </c>
      <c r="J2141" s="1">
        <f t="shared" si="66"/>
        <v>0</v>
      </c>
      <c r="K2141" s="12" t="str">
        <f t="shared" si="67"/>
        <v/>
      </c>
    </row>
    <row r="2142" spans="1:11" x14ac:dyDescent="0.3">
      <c r="A2142" s="2">
        <v>2167</v>
      </c>
      <c r="B2142" s="1">
        <v>722</v>
      </c>
      <c r="C2142" s="10">
        <v>45053</v>
      </c>
      <c r="D2142" s="10">
        <v>45056</v>
      </c>
      <c r="E2142" s="1">
        <v>3</v>
      </c>
      <c r="F2142" s="1" t="s">
        <v>1026</v>
      </c>
      <c r="G2142" s="1" t="s">
        <v>1039</v>
      </c>
      <c r="H2142" s="1">
        <v>85</v>
      </c>
      <c r="I2142" s="1" t="s">
        <v>1041</v>
      </c>
      <c r="J2142" s="1">
        <f t="shared" si="66"/>
        <v>0</v>
      </c>
      <c r="K2142" s="12" t="str">
        <f t="shared" si="67"/>
        <v/>
      </c>
    </row>
    <row r="2143" spans="1:11" x14ac:dyDescent="0.3">
      <c r="A2143" s="2">
        <v>2587</v>
      </c>
      <c r="B2143" s="1">
        <v>722</v>
      </c>
      <c r="C2143" s="10">
        <v>45478</v>
      </c>
      <c r="D2143" s="10">
        <v>45488</v>
      </c>
      <c r="E2143" s="1">
        <v>10</v>
      </c>
      <c r="F2143" s="1" t="s">
        <v>1028</v>
      </c>
      <c r="G2143" s="1" t="s">
        <v>1040</v>
      </c>
      <c r="H2143" s="1">
        <v>141</v>
      </c>
      <c r="I2143" s="1" t="s">
        <v>1041</v>
      </c>
      <c r="J2143" s="1">
        <f t="shared" si="66"/>
        <v>0</v>
      </c>
      <c r="K2143" s="12" t="str">
        <f t="shared" si="67"/>
        <v/>
      </c>
    </row>
    <row r="2144" spans="1:11" x14ac:dyDescent="0.3">
      <c r="A2144" s="2">
        <v>1918</v>
      </c>
      <c r="B2144" s="1">
        <v>723</v>
      </c>
      <c r="C2144" s="10">
        <v>44571</v>
      </c>
      <c r="D2144" s="10">
        <v>44574</v>
      </c>
      <c r="E2144" s="1">
        <v>3</v>
      </c>
      <c r="F2144" s="1" t="s">
        <v>1029</v>
      </c>
      <c r="G2144" s="1" t="s">
        <v>1037</v>
      </c>
      <c r="H2144" s="1">
        <v>75</v>
      </c>
      <c r="I2144" s="1" t="s">
        <v>1042</v>
      </c>
      <c r="J2144" s="1">
        <f t="shared" si="66"/>
        <v>0</v>
      </c>
      <c r="K2144" s="12" t="str">
        <f t="shared" si="67"/>
        <v/>
      </c>
    </row>
    <row r="2145" spans="1:11" x14ac:dyDescent="0.3">
      <c r="A2145" s="2">
        <v>1523</v>
      </c>
      <c r="B2145" s="1">
        <v>723</v>
      </c>
      <c r="C2145" s="10">
        <v>44630</v>
      </c>
      <c r="D2145" s="10">
        <v>44637</v>
      </c>
      <c r="E2145" s="1">
        <v>7</v>
      </c>
      <c r="F2145" s="1" t="s">
        <v>1025</v>
      </c>
      <c r="G2145" s="1" t="s">
        <v>1038</v>
      </c>
      <c r="H2145" s="1">
        <v>168</v>
      </c>
      <c r="I2145" s="1" t="s">
        <v>1041</v>
      </c>
      <c r="J2145" s="1">
        <f t="shared" si="66"/>
        <v>0</v>
      </c>
      <c r="K2145" s="12" t="str">
        <f t="shared" si="67"/>
        <v/>
      </c>
    </row>
    <row r="2146" spans="1:11" x14ac:dyDescent="0.3">
      <c r="A2146" s="2">
        <v>1115</v>
      </c>
      <c r="B2146" s="1">
        <v>723</v>
      </c>
      <c r="C2146" s="10">
        <v>44691</v>
      </c>
      <c r="D2146" s="10">
        <v>44702</v>
      </c>
      <c r="E2146" s="1">
        <v>11</v>
      </c>
      <c r="F2146" s="1" t="s">
        <v>1023</v>
      </c>
      <c r="G2146" s="1" t="s">
        <v>1036</v>
      </c>
      <c r="H2146" s="1">
        <v>178</v>
      </c>
      <c r="I2146" s="1" t="s">
        <v>1043</v>
      </c>
      <c r="J2146" s="1">
        <f t="shared" si="66"/>
        <v>1</v>
      </c>
      <c r="K2146" s="12">
        <f t="shared" si="67"/>
        <v>44727</v>
      </c>
    </row>
    <row r="2147" spans="1:11" x14ac:dyDescent="0.3">
      <c r="A2147" s="2">
        <v>2838</v>
      </c>
      <c r="B2147" s="1">
        <v>723</v>
      </c>
      <c r="C2147" s="10">
        <v>44727</v>
      </c>
      <c r="D2147" s="10">
        <v>44731</v>
      </c>
      <c r="E2147" s="1">
        <v>4</v>
      </c>
      <c r="F2147" s="1" t="s">
        <v>1023</v>
      </c>
      <c r="G2147" s="1" t="s">
        <v>1036</v>
      </c>
      <c r="H2147" s="1">
        <v>65</v>
      </c>
      <c r="I2147" s="1" t="s">
        <v>1044</v>
      </c>
      <c r="J2147" s="1">
        <f t="shared" si="66"/>
        <v>0</v>
      </c>
      <c r="K2147" s="12" t="str">
        <f t="shared" si="67"/>
        <v/>
      </c>
    </row>
    <row r="2148" spans="1:11" x14ac:dyDescent="0.3">
      <c r="A2148" s="2">
        <v>975</v>
      </c>
      <c r="B2148" s="1">
        <v>723</v>
      </c>
      <c r="C2148" s="10">
        <v>44807</v>
      </c>
      <c r="D2148" s="10">
        <v>44813</v>
      </c>
      <c r="E2148" s="1">
        <v>6</v>
      </c>
      <c r="F2148" s="1" t="s">
        <v>1025</v>
      </c>
      <c r="G2148" s="1" t="s">
        <v>1038</v>
      </c>
      <c r="H2148" s="1">
        <v>31</v>
      </c>
      <c r="I2148" s="1" t="s">
        <v>1043</v>
      </c>
      <c r="J2148" s="1">
        <f t="shared" si="66"/>
        <v>0</v>
      </c>
      <c r="K2148" s="12" t="str">
        <f t="shared" si="67"/>
        <v/>
      </c>
    </row>
    <row r="2149" spans="1:11" x14ac:dyDescent="0.3">
      <c r="A2149" s="2">
        <v>1532</v>
      </c>
      <c r="B2149" s="1">
        <v>723</v>
      </c>
      <c r="C2149" s="10">
        <v>45137</v>
      </c>
      <c r="D2149" s="10">
        <v>45150</v>
      </c>
      <c r="E2149" s="1">
        <v>13</v>
      </c>
      <c r="F2149" s="1" t="s">
        <v>1027</v>
      </c>
      <c r="G2149" s="1" t="s">
        <v>1040</v>
      </c>
      <c r="H2149" s="1">
        <v>71</v>
      </c>
      <c r="I2149" s="1" t="s">
        <v>1041</v>
      </c>
      <c r="J2149" s="1">
        <f t="shared" si="66"/>
        <v>0</v>
      </c>
      <c r="K2149" s="12" t="str">
        <f t="shared" si="67"/>
        <v/>
      </c>
    </row>
    <row r="2150" spans="1:11" x14ac:dyDescent="0.3">
      <c r="A2150" s="2">
        <v>2275</v>
      </c>
      <c r="B2150" s="1">
        <v>723</v>
      </c>
      <c r="C2150" s="10">
        <v>45281</v>
      </c>
      <c r="D2150" s="10">
        <v>45284</v>
      </c>
      <c r="E2150" s="1">
        <v>3</v>
      </c>
      <c r="F2150" s="1" t="s">
        <v>1032</v>
      </c>
      <c r="G2150" s="1" t="s">
        <v>1039</v>
      </c>
      <c r="H2150" s="1">
        <v>25</v>
      </c>
      <c r="I2150" s="1" t="s">
        <v>1041</v>
      </c>
      <c r="J2150" s="1">
        <f t="shared" si="66"/>
        <v>0</v>
      </c>
      <c r="K2150" s="12" t="str">
        <f t="shared" si="67"/>
        <v/>
      </c>
    </row>
    <row r="2151" spans="1:11" x14ac:dyDescent="0.3">
      <c r="A2151" s="2">
        <v>296</v>
      </c>
      <c r="B2151" s="1">
        <v>723</v>
      </c>
      <c r="C2151" s="10">
        <v>45568</v>
      </c>
      <c r="D2151" s="10">
        <v>45571</v>
      </c>
      <c r="E2151" s="1">
        <v>3</v>
      </c>
      <c r="F2151" s="1" t="s">
        <v>1032</v>
      </c>
      <c r="G2151" s="1" t="s">
        <v>1039</v>
      </c>
      <c r="H2151" s="1">
        <v>181</v>
      </c>
      <c r="I2151" s="1" t="s">
        <v>1042</v>
      </c>
      <c r="J2151" s="1">
        <f t="shared" si="66"/>
        <v>0</v>
      </c>
      <c r="K2151" s="12" t="str">
        <f t="shared" si="67"/>
        <v/>
      </c>
    </row>
    <row r="2152" spans="1:11" x14ac:dyDescent="0.3">
      <c r="A2152" s="2">
        <v>1420</v>
      </c>
      <c r="B2152" s="1">
        <v>724</v>
      </c>
      <c r="C2152" s="10">
        <v>44617</v>
      </c>
      <c r="D2152" s="10">
        <v>44624</v>
      </c>
      <c r="E2152" s="1">
        <v>7</v>
      </c>
      <c r="F2152" s="1" t="s">
        <v>1025</v>
      </c>
      <c r="G2152" s="1" t="s">
        <v>1038</v>
      </c>
      <c r="H2152" s="1">
        <v>32</v>
      </c>
      <c r="I2152" s="1" t="s">
        <v>1043</v>
      </c>
      <c r="J2152" s="1">
        <f t="shared" si="66"/>
        <v>0</v>
      </c>
      <c r="K2152" s="12" t="str">
        <f t="shared" si="67"/>
        <v/>
      </c>
    </row>
    <row r="2153" spans="1:11" x14ac:dyDescent="0.3">
      <c r="A2153" s="2">
        <v>410</v>
      </c>
      <c r="B2153" s="1">
        <v>724</v>
      </c>
      <c r="C2153" s="10">
        <v>44685</v>
      </c>
      <c r="D2153" s="10">
        <v>44688</v>
      </c>
      <c r="E2153" s="1">
        <v>3</v>
      </c>
      <c r="F2153" s="1" t="s">
        <v>1024</v>
      </c>
      <c r="G2153" s="1" t="s">
        <v>1037</v>
      </c>
      <c r="H2153" s="1">
        <v>4</v>
      </c>
      <c r="I2153" s="1" t="s">
        <v>1041</v>
      </c>
      <c r="J2153" s="1">
        <f t="shared" si="66"/>
        <v>0</v>
      </c>
      <c r="K2153" s="12" t="str">
        <f t="shared" si="67"/>
        <v/>
      </c>
    </row>
    <row r="2154" spans="1:11" x14ac:dyDescent="0.3">
      <c r="A2154" s="2">
        <v>1568</v>
      </c>
      <c r="B2154" s="1">
        <v>725</v>
      </c>
      <c r="C2154" s="10">
        <v>44839</v>
      </c>
      <c r="D2154" s="10">
        <v>44844</v>
      </c>
      <c r="E2154" s="1">
        <v>5</v>
      </c>
      <c r="F2154" s="1" t="s">
        <v>1029</v>
      </c>
      <c r="G2154" s="1" t="s">
        <v>1037</v>
      </c>
      <c r="H2154" s="1">
        <v>63</v>
      </c>
      <c r="I2154" s="1" t="s">
        <v>1043</v>
      </c>
      <c r="J2154" s="1">
        <f t="shared" si="66"/>
        <v>0</v>
      </c>
      <c r="K2154" s="12" t="str">
        <f t="shared" si="67"/>
        <v/>
      </c>
    </row>
    <row r="2155" spans="1:11" x14ac:dyDescent="0.3">
      <c r="A2155" s="2">
        <v>154</v>
      </c>
      <c r="B2155" s="1">
        <v>725</v>
      </c>
      <c r="C2155" s="10">
        <v>45346</v>
      </c>
      <c r="D2155" s="10">
        <v>45351</v>
      </c>
      <c r="E2155" s="1">
        <v>5</v>
      </c>
      <c r="F2155" s="1" t="s">
        <v>1030</v>
      </c>
      <c r="G2155" s="1" t="s">
        <v>1038</v>
      </c>
      <c r="H2155" s="1">
        <v>5</v>
      </c>
      <c r="I2155" s="1" t="s">
        <v>1044</v>
      </c>
      <c r="J2155" s="1">
        <f t="shared" si="66"/>
        <v>0</v>
      </c>
      <c r="K2155" s="12" t="str">
        <f t="shared" si="67"/>
        <v/>
      </c>
    </row>
    <row r="2156" spans="1:11" x14ac:dyDescent="0.3">
      <c r="A2156" s="2">
        <v>2213</v>
      </c>
      <c r="B2156" s="1">
        <v>726</v>
      </c>
      <c r="C2156" s="10">
        <v>44574</v>
      </c>
      <c r="D2156" s="10">
        <v>44577</v>
      </c>
      <c r="E2156" s="1">
        <v>3</v>
      </c>
      <c r="F2156" s="1" t="s">
        <v>1026</v>
      </c>
      <c r="G2156" s="1" t="s">
        <v>1039</v>
      </c>
      <c r="H2156" s="1">
        <v>98</v>
      </c>
      <c r="I2156" s="1" t="s">
        <v>1041</v>
      </c>
      <c r="J2156" s="1">
        <f t="shared" si="66"/>
        <v>0</v>
      </c>
      <c r="K2156" s="12" t="str">
        <f t="shared" si="67"/>
        <v/>
      </c>
    </row>
    <row r="2157" spans="1:11" x14ac:dyDescent="0.3">
      <c r="A2157" s="2">
        <v>120</v>
      </c>
      <c r="B2157" s="1">
        <v>726</v>
      </c>
      <c r="C2157" s="10">
        <v>44733</v>
      </c>
      <c r="D2157" s="10">
        <v>44743</v>
      </c>
      <c r="E2157" s="1">
        <v>10</v>
      </c>
      <c r="F2157" s="1" t="s">
        <v>1023</v>
      </c>
      <c r="G2157" s="1" t="s">
        <v>1036</v>
      </c>
      <c r="H2157" s="1">
        <v>170</v>
      </c>
      <c r="I2157" s="1" t="s">
        <v>1043</v>
      </c>
      <c r="J2157" s="1">
        <f t="shared" si="66"/>
        <v>0</v>
      </c>
      <c r="K2157" s="12" t="str">
        <f t="shared" si="67"/>
        <v/>
      </c>
    </row>
    <row r="2158" spans="1:11" x14ac:dyDescent="0.3">
      <c r="A2158" s="2">
        <v>1683</v>
      </c>
      <c r="B2158" s="1">
        <v>726</v>
      </c>
      <c r="C2158" s="10">
        <v>45289</v>
      </c>
      <c r="D2158" s="10">
        <v>45292</v>
      </c>
      <c r="E2158" s="1">
        <v>3</v>
      </c>
      <c r="F2158" s="1" t="s">
        <v>1024</v>
      </c>
      <c r="G2158" s="1" t="s">
        <v>1037</v>
      </c>
      <c r="H2158" s="1">
        <v>113</v>
      </c>
      <c r="I2158" s="1" t="s">
        <v>1043</v>
      </c>
      <c r="J2158" s="1">
        <f t="shared" si="66"/>
        <v>0</v>
      </c>
      <c r="K2158" s="12" t="str">
        <f t="shared" si="67"/>
        <v/>
      </c>
    </row>
    <row r="2159" spans="1:11" x14ac:dyDescent="0.3">
      <c r="A2159" s="2">
        <v>760</v>
      </c>
      <c r="B2159" s="1">
        <v>727</v>
      </c>
      <c r="C2159" s="10">
        <v>44626</v>
      </c>
      <c r="D2159" s="10">
        <v>44634</v>
      </c>
      <c r="E2159" s="1">
        <v>8</v>
      </c>
      <c r="F2159" s="1" t="s">
        <v>1022</v>
      </c>
      <c r="G2159" s="1" t="s">
        <v>1035</v>
      </c>
      <c r="H2159" s="1">
        <v>139</v>
      </c>
      <c r="I2159" s="1" t="s">
        <v>1042</v>
      </c>
      <c r="J2159" s="1">
        <f t="shared" si="66"/>
        <v>0</v>
      </c>
      <c r="K2159" s="12" t="str">
        <f t="shared" si="67"/>
        <v/>
      </c>
    </row>
    <row r="2160" spans="1:11" x14ac:dyDescent="0.3">
      <c r="A2160" s="2">
        <v>406</v>
      </c>
      <c r="B2160" s="1">
        <v>727</v>
      </c>
      <c r="C2160" s="10">
        <v>44758</v>
      </c>
      <c r="D2160" s="10">
        <v>44767</v>
      </c>
      <c r="E2160" s="1">
        <v>9</v>
      </c>
      <c r="F2160" s="1" t="s">
        <v>1023</v>
      </c>
      <c r="G2160" s="1" t="s">
        <v>1036</v>
      </c>
      <c r="H2160" s="1">
        <v>64</v>
      </c>
      <c r="I2160" s="1" t="s">
        <v>1043</v>
      </c>
      <c r="J2160" s="1">
        <f t="shared" si="66"/>
        <v>0</v>
      </c>
      <c r="K2160" s="12" t="str">
        <f t="shared" si="67"/>
        <v/>
      </c>
    </row>
    <row r="2161" spans="1:11" x14ac:dyDescent="0.3">
      <c r="A2161" s="2">
        <v>850</v>
      </c>
      <c r="B2161" s="1">
        <v>727</v>
      </c>
      <c r="C2161" s="10">
        <v>45048</v>
      </c>
      <c r="D2161" s="10">
        <v>45051</v>
      </c>
      <c r="E2161" s="1">
        <v>3</v>
      </c>
      <c r="F2161" s="1" t="s">
        <v>1029</v>
      </c>
      <c r="G2161" s="1" t="s">
        <v>1037</v>
      </c>
      <c r="H2161" s="1">
        <v>31</v>
      </c>
      <c r="I2161" s="1" t="s">
        <v>1041</v>
      </c>
      <c r="J2161" s="1">
        <f t="shared" si="66"/>
        <v>0</v>
      </c>
      <c r="K2161" s="12" t="str">
        <f t="shared" si="67"/>
        <v/>
      </c>
    </row>
    <row r="2162" spans="1:11" x14ac:dyDescent="0.3">
      <c r="A2162" s="2">
        <v>2880</v>
      </c>
      <c r="B2162" s="1">
        <v>727</v>
      </c>
      <c r="C2162" s="10">
        <v>45282</v>
      </c>
      <c r="D2162" s="10">
        <v>45289</v>
      </c>
      <c r="E2162" s="1">
        <v>7</v>
      </c>
      <c r="F2162" s="1" t="s">
        <v>1025</v>
      </c>
      <c r="G2162" s="1" t="s">
        <v>1038</v>
      </c>
      <c r="H2162" s="1">
        <v>56</v>
      </c>
      <c r="I2162" s="1" t="s">
        <v>1044</v>
      </c>
      <c r="J2162" s="1">
        <f t="shared" si="66"/>
        <v>0</v>
      </c>
      <c r="K2162" s="12" t="str">
        <f t="shared" si="67"/>
        <v/>
      </c>
    </row>
    <row r="2163" spans="1:11" x14ac:dyDescent="0.3">
      <c r="A2163" s="2">
        <v>2443</v>
      </c>
      <c r="B2163" s="1">
        <v>727</v>
      </c>
      <c r="C2163" s="10">
        <v>45483</v>
      </c>
      <c r="D2163" s="10">
        <v>45492</v>
      </c>
      <c r="E2163" s="1">
        <v>9</v>
      </c>
      <c r="F2163" s="1" t="s">
        <v>1034</v>
      </c>
      <c r="G2163" s="1" t="s">
        <v>1035</v>
      </c>
      <c r="H2163" s="1">
        <v>101</v>
      </c>
      <c r="I2163" s="1" t="s">
        <v>1042</v>
      </c>
      <c r="J2163" s="1">
        <f t="shared" si="66"/>
        <v>0</v>
      </c>
      <c r="K2163" s="12" t="str">
        <f t="shared" si="67"/>
        <v/>
      </c>
    </row>
    <row r="2164" spans="1:11" x14ac:dyDescent="0.3">
      <c r="A2164" s="2">
        <v>1931</v>
      </c>
      <c r="B2164" s="1">
        <v>728</v>
      </c>
      <c r="C2164" s="10">
        <v>44670</v>
      </c>
      <c r="D2164" s="10">
        <v>44676</v>
      </c>
      <c r="E2164" s="1">
        <v>6</v>
      </c>
      <c r="F2164" s="1" t="s">
        <v>1022</v>
      </c>
      <c r="G2164" s="1" t="s">
        <v>1035</v>
      </c>
      <c r="H2164" s="1">
        <v>138</v>
      </c>
      <c r="I2164" s="1" t="s">
        <v>1044</v>
      </c>
      <c r="J2164" s="1">
        <f t="shared" si="66"/>
        <v>0</v>
      </c>
      <c r="K2164" s="12" t="str">
        <f t="shared" si="67"/>
        <v/>
      </c>
    </row>
    <row r="2165" spans="1:11" x14ac:dyDescent="0.3">
      <c r="A2165" s="2">
        <v>1493</v>
      </c>
      <c r="B2165" s="1">
        <v>728</v>
      </c>
      <c r="C2165" s="10">
        <v>44807</v>
      </c>
      <c r="D2165" s="10">
        <v>44811</v>
      </c>
      <c r="E2165" s="1">
        <v>4</v>
      </c>
      <c r="F2165" s="1" t="s">
        <v>1029</v>
      </c>
      <c r="G2165" s="1" t="s">
        <v>1037</v>
      </c>
      <c r="H2165" s="1">
        <v>51</v>
      </c>
      <c r="I2165" s="1" t="s">
        <v>1041</v>
      </c>
      <c r="J2165" s="1">
        <f t="shared" si="66"/>
        <v>1</v>
      </c>
      <c r="K2165" s="12">
        <f t="shared" si="67"/>
        <v>44831</v>
      </c>
    </row>
    <row r="2166" spans="1:11" x14ac:dyDescent="0.3">
      <c r="A2166" s="2">
        <v>1545</v>
      </c>
      <c r="B2166" s="1">
        <v>728</v>
      </c>
      <c r="C2166" s="10">
        <v>44831</v>
      </c>
      <c r="D2166" s="10">
        <v>44842</v>
      </c>
      <c r="E2166" s="1">
        <v>11</v>
      </c>
      <c r="F2166" s="1" t="s">
        <v>1028</v>
      </c>
      <c r="G2166" s="1" t="s">
        <v>1040</v>
      </c>
      <c r="H2166" s="1">
        <v>198</v>
      </c>
      <c r="I2166" s="1" t="s">
        <v>1042</v>
      </c>
      <c r="J2166" s="1">
        <f t="shared" si="66"/>
        <v>0</v>
      </c>
      <c r="K2166" s="12" t="str">
        <f t="shared" si="67"/>
        <v/>
      </c>
    </row>
    <row r="2167" spans="1:11" x14ac:dyDescent="0.3">
      <c r="A2167" s="2">
        <v>1948</v>
      </c>
      <c r="B2167" s="1">
        <v>728</v>
      </c>
      <c r="C2167" s="10">
        <v>44900</v>
      </c>
      <c r="D2167" s="10">
        <v>44901</v>
      </c>
      <c r="E2167" s="1">
        <v>1</v>
      </c>
      <c r="F2167" s="1" t="s">
        <v>1026</v>
      </c>
      <c r="G2167" s="1" t="s">
        <v>1039</v>
      </c>
      <c r="H2167" s="1">
        <v>130</v>
      </c>
      <c r="I2167" s="1" t="s">
        <v>1042</v>
      </c>
      <c r="J2167" s="1">
        <f t="shared" si="66"/>
        <v>0</v>
      </c>
      <c r="K2167" s="12" t="str">
        <f t="shared" si="67"/>
        <v/>
      </c>
    </row>
    <row r="2168" spans="1:11" x14ac:dyDescent="0.3">
      <c r="A2168" s="2">
        <v>363</v>
      </c>
      <c r="B2168" s="1">
        <v>728</v>
      </c>
      <c r="C2168" s="10">
        <v>45063</v>
      </c>
      <c r="D2168" s="10">
        <v>45078</v>
      </c>
      <c r="E2168" s="1">
        <v>15</v>
      </c>
      <c r="F2168" s="1" t="s">
        <v>1028</v>
      </c>
      <c r="G2168" s="1" t="s">
        <v>1040</v>
      </c>
      <c r="H2168" s="1">
        <v>174</v>
      </c>
      <c r="I2168" s="1" t="s">
        <v>1042</v>
      </c>
      <c r="J2168" s="1">
        <f t="shared" si="66"/>
        <v>0</v>
      </c>
      <c r="K2168" s="12" t="str">
        <f t="shared" si="67"/>
        <v/>
      </c>
    </row>
    <row r="2169" spans="1:11" x14ac:dyDescent="0.3">
      <c r="A2169" s="2">
        <v>824</v>
      </c>
      <c r="B2169" s="1">
        <v>728</v>
      </c>
      <c r="C2169" s="10">
        <v>45172</v>
      </c>
      <c r="D2169" s="10">
        <v>45179</v>
      </c>
      <c r="E2169" s="1">
        <v>7</v>
      </c>
      <c r="F2169" s="1" t="s">
        <v>1028</v>
      </c>
      <c r="G2169" s="1" t="s">
        <v>1040</v>
      </c>
      <c r="H2169" s="1">
        <v>26</v>
      </c>
      <c r="I2169" s="1" t="s">
        <v>1044</v>
      </c>
      <c r="J2169" s="1">
        <f t="shared" si="66"/>
        <v>0</v>
      </c>
      <c r="K2169" s="12" t="str">
        <f t="shared" si="67"/>
        <v/>
      </c>
    </row>
    <row r="2170" spans="1:11" x14ac:dyDescent="0.3">
      <c r="A2170" s="2">
        <v>2162</v>
      </c>
      <c r="B2170" s="1">
        <v>729</v>
      </c>
      <c r="C2170" s="10">
        <v>44764</v>
      </c>
      <c r="D2170" s="10">
        <v>44770</v>
      </c>
      <c r="E2170" s="1">
        <v>6</v>
      </c>
      <c r="F2170" s="1" t="s">
        <v>1034</v>
      </c>
      <c r="G2170" s="1" t="s">
        <v>1035</v>
      </c>
      <c r="H2170" s="1">
        <v>170</v>
      </c>
      <c r="I2170" s="1" t="s">
        <v>1043</v>
      </c>
      <c r="J2170" s="1">
        <f t="shared" si="66"/>
        <v>0</v>
      </c>
      <c r="K2170" s="12" t="str">
        <f t="shared" si="67"/>
        <v/>
      </c>
    </row>
    <row r="2171" spans="1:11" x14ac:dyDescent="0.3">
      <c r="A2171" s="2">
        <v>2250</v>
      </c>
      <c r="B2171" s="1">
        <v>729</v>
      </c>
      <c r="C2171" s="10">
        <v>45393</v>
      </c>
      <c r="D2171" s="10">
        <v>45394</v>
      </c>
      <c r="E2171" s="1">
        <v>1</v>
      </c>
      <c r="F2171" s="1" t="s">
        <v>1034</v>
      </c>
      <c r="G2171" s="1" t="s">
        <v>1035</v>
      </c>
      <c r="H2171" s="1">
        <v>173</v>
      </c>
      <c r="I2171" s="1" t="s">
        <v>1042</v>
      </c>
      <c r="J2171" s="1">
        <f t="shared" si="66"/>
        <v>1</v>
      </c>
      <c r="K2171" s="12">
        <f t="shared" si="67"/>
        <v>45416</v>
      </c>
    </row>
    <row r="2172" spans="1:11" x14ac:dyDescent="0.3">
      <c r="A2172" s="2">
        <v>407</v>
      </c>
      <c r="B2172" s="1">
        <v>729</v>
      </c>
      <c r="C2172" s="10">
        <v>45416</v>
      </c>
      <c r="D2172" s="10">
        <v>45429</v>
      </c>
      <c r="E2172" s="1">
        <v>13</v>
      </c>
      <c r="F2172" s="1" t="s">
        <v>1027</v>
      </c>
      <c r="G2172" s="1" t="s">
        <v>1040</v>
      </c>
      <c r="H2172" s="1">
        <v>10</v>
      </c>
      <c r="I2172" s="1" t="s">
        <v>1042</v>
      </c>
      <c r="J2172" s="1">
        <f t="shared" si="66"/>
        <v>0</v>
      </c>
      <c r="K2172" s="12" t="str">
        <f t="shared" si="67"/>
        <v/>
      </c>
    </row>
    <row r="2173" spans="1:11" x14ac:dyDescent="0.3">
      <c r="A2173" s="2">
        <v>1646</v>
      </c>
      <c r="B2173" s="1">
        <v>730</v>
      </c>
      <c r="C2173" s="10">
        <v>44845</v>
      </c>
      <c r="D2173" s="10">
        <v>44850</v>
      </c>
      <c r="E2173" s="1">
        <v>5</v>
      </c>
      <c r="F2173" s="1" t="s">
        <v>1030</v>
      </c>
      <c r="G2173" s="1" t="s">
        <v>1038</v>
      </c>
      <c r="H2173" s="1">
        <v>109</v>
      </c>
      <c r="I2173" s="1" t="s">
        <v>1042</v>
      </c>
      <c r="J2173" s="1">
        <f t="shared" si="66"/>
        <v>0</v>
      </c>
      <c r="K2173" s="12" t="str">
        <f t="shared" si="67"/>
        <v/>
      </c>
    </row>
    <row r="2174" spans="1:11" x14ac:dyDescent="0.3">
      <c r="A2174" s="2">
        <v>1753</v>
      </c>
      <c r="B2174" s="1">
        <v>730</v>
      </c>
      <c r="C2174" s="10">
        <v>45066</v>
      </c>
      <c r="D2174" s="10">
        <v>45067</v>
      </c>
      <c r="E2174" s="1">
        <v>1</v>
      </c>
      <c r="F2174" s="1" t="s">
        <v>1034</v>
      </c>
      <c r="G2174" s="1" t="s">
        <v>1035</v>
      </c>
      <c r="H2174" s="1">
        <v>188</v>
      </c>
      <c r="I2174" s="1" t="s">
        <v>1043</v>
      </c>
      <c r="J2174" s="1">
        <f t="shared" si="66"/>
        <v>0</v>
      </c>
      <c r="K2174" s="12" t="str">
        <f t="shared" si="67"/>
        <v/>
      </c>
    </row>
    <row r="2175" spans="1:11" x14ac:dyDescent="0.3">
      <c r="A2175" s="2">
        <v>7</v>
      </c>
      <c r="B2175" s="1">
        <v>730</v>
      </c>
      <c r="C2175" s="10">
        <v>45397</v>
      </c>
      <c r="D2175" s="10">
        <v>45398</v>
      </c>
      <c r="E2175" s="1">
        <v>1</v>
      </c>
      <c r="F2175" s="1" t="s">
        <v>1026</v>
      </c>
      <c r="G2175" s="1" t="s">
        <v>1039</v>
      </c>
      <c r="H2175" s="1">
        <v>196</v>
      </c>
      <c r="I2175" s="1" t="s">
        <v>1041</v>
      </c>
      <c r="J2175" s="1">
        <f t="shared" si="66"/>
        <v>0</v>
      </c>
      <c r="K2175" s="12" t="str">
        <f t="shared" si="67"/>
        <v/>
      </c>
    </row>
    <row r="2176" spans="1:11" x14ac:dyDescent="0.3">
      <c r="A2176" s="2">
        <v>1359</v>
      </c>
      <c r="B2176" s="1">
        <v>730</v>
      </c>
      <c r="C2176" s="10">
        <v>45640</v>
      </c>
      <c r="D2176" s="10">
        <v>45648</v>
      </c>
      <c r="E2176" s="1">
        <v>8</v>
      </c>
      <c r="F2176" s="1" t="s">
        <v>1028</v>
      </c>
      <c r="G2176" s="1" t="s">
        <v>1040</v>
      </c>
      <c r="H2176" s="1">
        <v>193</v>
      </c>
      <c r="I2176" s="1" t="s">
        <v>1043</v>
      </c>
      <c r="J2176" s="1">
        <f t="shared" si="66"/>
        <v>0</v>
      </c>
      <c r="K2176" s="12" t="str">
        <f t="shared" si="67"/>
        <v/>
      </c>
    </row>
    <row r="2177" spans="1:11" x14ac:dyDescent="0.3">
      <c r="A2177" s="2">
        <v>2479</v>
      </c>
      <c r="B2177" s="1">
        <v>731</v>
      </c>
      <c r="C2177" s="10">
        <v>45234</v>
      </c>
      <c r="D2177" s="10">
        <v>45235</v>
      </c>
      <c r="E2177" s="1">
        <v>1</v>
      </c>
      <c r="F2177" s="1" t="s">
        <v>1026</v>
      </c>
      <c r="G2177" s="1" t="s">
        <v>1039</v>
      </c>
      <c r="H2177" s="1">
        <v>186</v>
      </c>
      <c r="I2177" s="1" t="s">
        <v>1041</v>
      </c>
      <c r="J2177" s="1">
        <f t="shared" si="66"/>
        <v>0</v>
      </c>
      <c r="K2177" s="12" t="str">
        <f t="shared" si="67"/>
        <v/>
      </c>
    </row>
    <row r="2178" spans="1:11" x14ac:dyDescent="0.3">
      <c r="A2178" s="2">
        <v>442</v>
      </c>
      <c r="B2178" s="1">
        <v>731</v>
      </c>
      <c r="C2178" s="10">
        <v>45278</v>
      </c>
      <c r="D2178" s="10">
        <v>45281</v>
      </c>
      <c r="E2178" s="1">
        <v>3</v>
      </c>
      <c r="F2178" s="1" t="s">
        <v>1026</v>
      </c>
      <c r="G2178" s="1" t="s">
        <v>1039</v>
      </c>
      <c r="H2178" s="1">
        <v>181</v>
      </c>
      <c r="I2178" s="1" t="s">
        <v>1043</v>
      </c>
      <c r="J2178" s="1">
        <f t="shared" ref="J2178:J2241" si="68">IF(AND(B2179=B2178,C2179-D2178&lt;=30),1,0)</f>
        <v>0</v>
      </c>
      <c r="K2178" s="12" t="str">
        <f t="shared" ref="K2178:K2241" si="69">IF(J2178=0,"",C2179)</f>
        <v/>
      </c>
    </row>
    <row r="2179" spans="1:11" x14ac:dyDescent="0.3">
      <c r="A2179" s="2">
        <v>89</v>
      </c>
      <c r="B2179" s="1">
        <v>732</v>
      </c>
      <c r="C2179" s="10">
        <v>44962</v>
      </c>
      <c r="D2179" s="10">
        <v>44964</v>
      </c>
      <c r="E2179" s="1">
        <v>2</v>
      </c>
      <c r="F2179" s="1" t="s">
        <v>1026</v>
      </c>
      <c r="G2179" s="1" t="s">
        <v>1039</v>
      </c>
      <c r="H2179" s="1">
        <v>151</v>
      </c>
      <c r="I2179" s="1" t="s">
        <v>1041</v>
      </c>
      <c r="J2179" s="1">
        <f t="shared" si="68"/>
        <v>0</v>
      </c>
      <c r="K2179" s="12" t="str">
        <f t="shared" si="69"/>
        <v/>
      </c>
    </row>
    <row r="2180" spans="1:11" x14ac:dyDescent="0.3">
      <c r="A2180" s="2">
        <v>1963</v>
      </c>
      <c r="B2180" s="1">
        <v>732</v>
      </c>
      <c r="C2180" s="10">
        <v>45071</v>
      </c>
      <c r="D2180" s="10">
        <v>45088</v>
      </c>
      <c r="E2180" s="1">
        <v>17</v>
      </c>
      <c r="F2180" s="1" t="s">
        <v>1027</v>
      </c>
      <c r="G2180" s="1" t="s">
        <v>1040</v>
      </c>
      <c r="H2180" s="1">
        <v>35</v>
      </c>
      <c r="I2180" s="1" t="s">
        <v>1041</v>
      </c>
      <c r="J2180" s="1">
        <f t="shared" si="68"/>
        <v>0</v>
      </c>
      <c r="K2180" s="12" t="str">
        <f t="shared" si="69"/>
        <v/>
      </c>
    </row>
    <row r="2181" spans="1:11" x14ac:dyDescent="0.3">
      <c r="A2181" s="2">
        <v>2508</v>
      </c>
      <c r="B2181" s="1">
        <v>732</v>
      </c>
      <c r="C2181" s="10">
        <v>45239</v>
      </c>
      <c r="D2181" s="10">
        <v>45244</v>
      </c>
      <c r="E2181" s="1">
        <v>5</v>
      </c>
      <c r="F2181" s="1" t="s">
        <v>1034</v>
      </c>
      <c r="G2181" s="1" t="s">
        <v>1035</v>
      </c>
      <c r="H2181" s="1">
        <v>16</v>
      </c>
      <c r="I2181" s="1" t="s">
        <v>1043</v>
      </c>
      <c r="J2181" s="1">
        <f t="shared" si="68"/>
        <v>0</v>
      </c>
      <c r="K2181" s="12" t="str">
        <f t="shared" si="69"/>
        <v/>
      </c>
    </row>
    <row r="2182" spans="1:11" x14ac:dyDescent="0.3">
      <c r="A2182" s="2">
        <v>2914</v>
      </c>
      <c r="B2182" s="1">
        <v>733</v>
      </c>
      <c r="C2182" s="10">
        <v>44685</v>
      </c>
      <c r="D2182" s="10">
        <v>44698</v>
      </c>
      <c r="E2182" s="1">
        <v>13</v>
      </c>
      <c r="F2182" s="1" t="s">
        <v>1028</v>
      </c>
      <c r="G2182" s="1" t="s">
        <v>1040</v>
      </c>
      <c r="H2182" s="1">
        <v>68</v>
      </c>
      <c r="I2182" s="1" t="s">
        <v>1041</v>
      </c>
      <c r="J2182" s="1">
        <f t="shared" si="68"/>
        <v>0</v>
      </c>
      <c r="K2182" s="12" t="str">
        <f t="shared" si="69"/>
        <v/>
      </c>
    </row>
    <row r="2183" spans="1:11" x14ac:dyDescent="0.3">
      <c r="A2183" s="2">
        <v>63</v>
      </c>
      <c r="B2183" s="1">
        <v>734</v>
      </c>
      <c r="C2183" s="10">
        <v>44841</v>
      </c>
      <c r="D2183" s="10">
        <v>44850</v>
      </c>
      <c r="E2183" s="1">
        <v>9</v>
      </c>
      <c r="F2183" s="1" t="s">
        <v>1022</v>
      </c>
      <c r="G2183" s="1" t="s">
        <v>1035</v>
      </c>
      <c r="H2183" s="1">
        <v>115</v>
      </c>
      <c r="I2183" s="1" t="s">
        <v>1041</v>
      </c>
      <c r="J2183" s="1">
        <f t="shared" si="68"/>
        <v>0</v>
      </c>
      <c r="K2183" s="12" t="str">
        <f t="shared" si="69"/>
        <v/>
      </c>
    </row>
    <row r="2184" spans="1:11" x14ac:dyDescent="0.3">
      <c r="A2184" s="2">
        <v>2777</v>
      </c>
      <c r="B2184" s="1">
        <v>734</v>
      </c>
      <c r="C2184" s="10">
        <v>44975</v>
      </c>
      <c r="D2184" s="10">
        <v>44986</v>
      </c>
      <c r="E2184" s="1">
        <v>11</v>
      </c>
      <c r="F2184" s="1" t="s">
        <v>1031</v>
      </c>
      <c r="G2184" s="1" t="s">
        <v>1036</v>
      </c>
      <c r="H2184" s="1">
        <v>32</v>
      </c>
      <c r="I2184" s="1" t="s">
        <v>1044</v>
      </c>
      <c r="J2184" s="1">
        <f t="shared" si="68"/>
        <v>0</v>
      </c>
      <c r="K2184" s="12" t="str">
        <f t="shared" si="69"/>
        <v/>
      </c>
    </row>
    <row r="2185" spans="1:11" x14ac:dyDescent="0.3">
      <c r="A2185" s="2">
        <v>2292</v>
      </c>
      <c r="B2185" s="1">
        <v>735</v>
      </c>
      <c r="C2185" s="10">
        <v>44822</v>
      </c>
      <c r="D2185" s="10">
        <v>44824</v>
      </c>
      <c r="E2185" s="1">
        <v>2</v>
      </c>
      <c r="F2185" s="1" t="s">
        <v>1034</v>
      </c>
      <c r="G2185" s="1" t="s">
        <v>1035</v>
      </c>
      <c r="H2185" s="1">
        <v>38</v>
      </c>
      <c r="I2185" s="1" t="s">
        <v>1044</v>
      </c>
      <c r="J2185" s="1">
        <f t="shared" si="68"/>
        <v>0</v>
      </c>
      <c r="K2185" s="12" t="str">
        <f t="shared" si="69"/>
        <v/>
      </c>
    </row>
    <row r="2186" spans="1:11" x14ac:dyDescent="0.3">
      <c r="A2186" s="2">
        <v>2073</v>
      </c>
      <c r="B2186" s="1">
        <v>735</v>
      </c>
      <c r="C2186" s="10">
        <v>45076</v>
      </c>
      <c r="D2186" s="10">
        <v>45090</v>
      </c>
      <c r="E2186" s="1">
        <v>14</v>
      </c>
      <c r="F2186" s="1" t="s">
        <v>1027</v>
      </c>
      <c r="G2186" s="1" t="s">
        <v>1040</v>
      </c>
      <c r="H2186" s="1">
        <v>110</v>
      </c>
      <c r="I2186" s="1" t="s">
        <v>1044</v>
      </c>
      <c r="J2186" s="1">
        <f t="shared" si="68"/>
        <v>0</v>
      </c>
      <c r="K2186" s="12" t="str">
        <f t="shared" si="69"/>
        <v/>
      </c>
    </row>
    <row r="2187" spans="1:11" x14ac:dyDescent="0.3">
      <c r="A2187" s="2">
        <v>5</v>
      </c>
      <c r="B2187" s="1">
        <v>735</v>
      </c>
      <c r="C2187" s="10">
        <v>45312</v>
      </c>
      <c r="D2187" s="10">
        <v>45316</v>
      </c>
      <c r="E2187" s="1">
        <v>4</v>
      </c>
      <c r="F2187" s="1" t="s">
        <v>1025</v>
      </c>
      <c r="G2187" s="1" t="s">
        <v>1038</v>
      </c>
      <c r="H2187" s="1">
        <v>131</v>
      </c>
      <c r="I2187" s="1" t="s">
        <v>1042</v>
      </c>
      <c r="J2187" s="1">
        <f t="shared" si="68"/>
        <v>0</v>
      </c>
      <c r="K2187" s="12" t="str">
        <f t="shared" si="69"/>
        <v/>
      </c>
    </row>
    <row r="2188" spans="1:11" x14ac:dyDescent="0.3">
      <c r="A2188" s="2">
        <v>150</v>
      </c>
      <c r="B2188" s="1">
        <v>735</v>
      </c>
      <c r="C2188" s="10">
        <v>45617</v>
      </c>
      <c r="D2188" s="10">
        <v>45622</v>
      </c>
      <c r="E2188" s="1">
        <v>5</v>
      </c>
      <c r="F2188" s="1" t="s">
        <v>1023</v>
      </c>
      <c r="G2188" s="1" t="s">
        <v>1036</v>
      </c>
      <c r="H2188" s="1">
        <v>141</v>
      </c>
      <c r="I2188" s="1" t="s">
        <v>1042</v>
      </c>
      <c r="J2188" s="1">
        <f t="shared" si="68"/>
        <v>0</v>
      </c>
      <c r="K2188" s="12" t="str">
        <f t="shared" si="69"/>
        <v/>
      </c>
    </row>
    <row r="2189" spans="1:11" x14ac:dyDescent="0.3">
      <c r="A2189" s="2">
        <v>1917</v>
      </c>
      <c r="B2189" s="1">
        <v>736</v>
      </c>
      <c r="C2189" s="10">
        <v>44598</v>
      </c>
      <c r="D2189" s="10">
        <v>44599</v>
      </c>
      <c r="E2189" s="1">
        <v>1</v>
      </c>
      <c r="F2189" s="1" t="s">
        <v>1026</v>
      </c>
      <c r="G2189" s="1" t="s">
        <v>1039</v>
      </c>
      <c r="H2189" s="1">
        <v>118</v>
      </c>
      <c r="I2189" s="1" t="s">
        <v>1041</v>
      </c>
      <c r="J2189" s="1">
        <f t="shared" si="68"/>
        <v>0</v>
      </c>
      <c r="K2189" s="12" t="str">
        <f t="shared" si="69"/>
        <v/>
      </c>
    </row>
    <row r="2190" spans="1:11" x14ac:dyDescent="0.3">
      <c r="A2190" s="2">
        <v>1342</v>
      </c>
      <c r="B2190" s="1">
        <v>736</v>
      </c>
      <c r="C2190" s="10">
        <v>45057</v>
      </c>
      <c r="D2190" s="10">
        <v>45060</v>
      </c>
      <c r="E2190" s="1">
        <v>3</v>
      </c>
      <c r="F2190" s="1" t="s">
        <v>1026</v>
      </c>
      <c r="G2190" s="1" t="s">
        <v>1039</v>
      </c>
      <c r="H2190" s="1">
        <v>168</v>
      </c>
      <c r="I2190" s="1" t="s">
        <v>1044</v>
      </c>
      <c r="J2190" s="1">
        <f t="shared" si="68"/>
        <v>0</v>
      </c>
      <c r="K2190" s="12" t="str">
        <f t="shared" si="69"/>
        <v/>
      </c>
    </row>
    <row r="2191" spans="1:11" x14ac:dyDescent="0.3">
      <c r="A2191" s="2">
        <v>1715</v>
      </c>
      <c r="B2191" s="1">
        <v>736</v>
      </c>
      <c r="C2191" s="10">
        <v>45136</v>
      </c>
      <c r="D2191" s="10">
        <v>45137</v>
      </c>
      <c r="E2191" s="1">
        <v>1</v>
      </c>
      <c r="F2191" s="1" t="s">
        <v>1034</v>
      </c>
      <c r="G2191" s="1" t="s">
        <v>1035</v>
      </c>
      <c r="H2191" s="1">
        <v>68</v>
      </c>
      <c r="I2191" s="1" t="s">
        <v>1041</v>
      </c>
      <c r="J2191" s="1">
        <f t="shared" si="68"/>
        <v>0</v>
      </c>
      <c r="K2191" s="12" t="str">
        <f t="shared" si="69"/>
        <v/>
      </c>
    </row>
    <row r="2192" spans="1:11" x14ac:dyDescent="0.3">
      <c r="A2192" s="2">
        <v>2098</v>
      </c>
      <c r="B2192" s="1">
        <v>737</v>
      </c>
      <c r="C2192" s="10">
        <v>44606</v>
      </c>
      <c r="D2192" s="10">
        <v>44609</v>
      </c>
      <c r="E2192" s="1">
        <v>3</v>
      </c>
      <c r="F2192" s="1" t="s">
        <v>1034</v>
      </c>
      <c r="G2192" s="1" t="s">
        <v>1035</v>
      </c>
      <c r="H2192" s="1">
        <v>101</v>
      </c>
      <c r="I2192" s="1" t="s">
        <v>1044</v>
      </c>
      <c r="J2192" s="1">
        <f t="shared" si="68"/>
        <v>0</v>
      </c>
      <c r="K2192" s="12" t="str">
        <f t="shared" si="69"/>
        <v/>
      </c>
    </row>
    <row r="2193" spans="1:11" x14ac:dyDescent="0.3">
      <c r="A2193" s="2">
        <v>434</v>
      </c>
      <c r="B2193" s="1">
        <v>737</v>
      </c>
      <c r="C2193" s="10">
        <v>44765</v>
      </c>
      <c r="D2193" s="10">
        <v>44773</v>
      </c>
      <c r="E2193" s="1">
        <v>8</v>
      </c>
      <c r="F2193" s="1" t="s">
        <v>1022</v>
      </c>
      <c r="G2193" s="1" t="s">
        <v>1035</v>
      </c>
      <c r="H2193" s="1">
        <v>166</v>
      </c>
      <c r="I2193" s="1" t="s">
        <v>1041</v>
      </c>
      <c r="J2193" s="1">
        <f t="shared" si="68"/>
        <v>0</v>
      </c>
      <c r="K2193" s="12" t="str">
        <f t="shared" si="69"/>
        <v/>
      </c>
    </row>
    <row r="2194" spans="1:11" x14ac:dyDescent="0.3">
      <c r="A2194" s="2">
        <v>105</v>
      </c>
      <c r="B2194" s="1">
        <v>738</v>
      </c>
      <c r="C2194" s="10">
        <v>44635</v>
      </c>
      <c r="D2194" s="10">
        <v>44644</v>
      </c>
      <c r="E2194" s="1">
        <v>9</v>
      </c>
      <c r="F2194" s="1" t="s">
        <v>1023</v>
      </c>
      <c r="G2194" s="1" t="s">
        <v>1036</v>
      </c>
      <c r="H2194" s="1">
        <v>153</v>
      </c>
      <c r="I2194" s="1" t="s">
        <v>1044</v>
      </c>
      <c r="J2194" s="1">
        <f t="shared" si="68"/>
        <v>0</v>
      </c>
      <c r="K2194" s="12" t="str">
        <f t="shared" si="69"/>
        <v/>
      </c>
    </row>
    <row r="2195" spans="1:11" x14ac:dyDescent="0.3">
      <c r="A2195" s="2">
        <v>2573</v>
      </c>
      <c r="B2195" s="1">
        <v>738</v>
      </c>
      <c r="C2195" s="10">
        <v>44842</v>
      </c>
      <c r="D2195" s="10">
        <v>44850</v>
      </c>
      <c r="E2195" s="1">
        <v>8</v>
      </c>
      <c r="F2195" s="1" t="s">
        <v>1023</v>
      </c>
      <c r="G2195" s="1" t="s">
        <v>1036</v>
      </c>
      <c r="H2195" s="1">
        <v>160</v>
      </c>
      <c r="I2195" s="1" t="s">
        <v>1042</v>
      </c>
      <c r="J2195" s="1">
        <f t="shared" si="68"/>
        <v>0</v>
      </c>
      <c r="K2195" s="12" t="str">
        <f t="shared" si="69"/>
        <v/>
      </c>
    </row>
    <row r="2196" spans="1:11" x14ac:dyDescent="0.3">
      <c r="A2196" s="2">
        <v>498</v>
      </c>
      <c r="B2196" s="1">
        <v>738</v>
      </c>
      <c r="C2196" s="10">
        <v>45481</v>
      </c>
      <c r="D2196" s="10">
        <v>45489</v>
      </c>
      <c r="E2196" s="1">
        <v>8</v>
      </c>
      <c r="F2196" s="1" t="s">
        <v>1034</v>
      </c>
      <c r="G2196" s="1" t="s">
        <v>1035</v>
      </c>
      <c r="H2196" s="1">
        <v>84</v>
      </c>
      <c r="I2196" s="1" t="s">
        <v>1041</v>
      </c>
      <c r="J2196" s="1">
        <f t="shared" si="68"/>
        <v>1</v>
      </c>
      <c r="K2196" s="12">
        <f t="shared" si="69"/>
        <v>45488</v>
      </c>
    </row>
    <row r="2197" spans="1:11" x14ac:dyDescent="0.3">
      <c r="A2197" s="2">
        <v>1461</v>
      </c>
      <c r="B2197" s="1">
        <v>738</v>
      </c>
      <c r="C2197" s="10">
        <v>45488</v>
      </c>
      <c r="D2197" s="10">
        <v>45495</v>
      </c>
      <c r="E2197" s="1">
        <v>7</v>
      </c>
      <c r="F2197" s="1" t="s">
        <v>1023</v>
      </c>
      <c r="G2197" s="1" t="s">
        <v>1036</v>
      </c>
      <c r="H2197" s="1">
        <v>82</v>
      </c>
      <c r="I2197" s="1" t="s">
        <v>1041</v>
      </c>
      <c r="J2197" s="1">
        <f t="shared" si="68"/>
        <v>0</v>
      </c>
      <c r="K2197" s="12" t="str">
        <f t="shared" si="69"/>
        <v/>
      </c>
    </row>
    <row r="2198" spans="1:11" x14ac:dyDescent="0.3">
      <c r="A2198" s="2">
        <v>738</v>
      </c>
      <c r="B2198" s="1">
        <v>740</v>
      </c>
      <c r="C2198" s="10">
        <v>44626</v>
      </c>
      <c r="D2198" s="10">
        <v>44636</v>
      </c>
      <c r="E2198" s="1">
        <v>10</v>
      </c>
      <c r="F2198" s="1" t="s">
        <v>1034</v>
      </c>
      <c r="G2198" s="1" t="s">
        <v>1035</v>
      </c>
      <c r="H2198" s="1">
        <v>40</v>
      </c>
      <c r="I2198" s="1" t="s">
        <v>1044</v>
      </c>
      <c r="J2198" s="1">
        <f t="shared" si="68"/>
        <v>0</v>
      </c>
      <c r="K2198" s="12" t="str">
        <f t="shared" si="69"/>
        <v/>
      </c>
    </row>
    <row r="2199" spans="1:11" x14ac:dyDescent="0.3">
      <c r="A2199" s="2">
        <v>2788</v>
      </c>
      <c r="B2199" s="1">
        <v>740</v>
      </c>
      <c r="C2199" s="10">
        <v>45043</v>
      </c>
      <c r="D2199" s="10">
        <v>45046</v>
      </c>
      <c r="E2199" s="1">
        <v>3</v>
      </c>
      <c r="F2199" s="1" t="s">
        <v>1032</v>
      </c>
      <c r="G2199" s="1" t="s">
        <v>1039</v>
      </c>
      <c r="H2199" s="1">
        <v>178</v>
      </c>
      <c r="I2199" s="1" t="s">
        <v>1042</v>
      </c>
      <c r="J2199" s="1">
        <f t="shared" si="68"/>
        <v>0</v>
      </c>
      <c r="K2199" s="12" t="str">
        <f t="shared" si="69"/>
        <v/>
      </c>
    </row>
    <row r="2200" spans="1:11" x14ac:dyDescent="0.3">
      <c r="A2200" s="2">
        <v>2576</v>
      </c>
      <c r="B2200" s="1">
        <v>740</v>
      </c>
      <c r="C2200" s="10">
        <v>45127</v>
      </c>
      <c r="D2200" s="10">
        <v>45132</v>
      </c>
      <c r="E2200" s="1">
        <v>5</v>
      </c>
      <c r="F2200" s="1" t="s">
        <v>1033</v>
      </c>
      <c r="G2200" s="1" t="s">
        <v>1038</v>
      </c>
      <c r="H2200" s="1">
        <v>81</v>
      </c>
      <c r="I2200" s="1" t="s">
        <v>1043</v>
      </c>
      <c r="J2200" s="1">
        <f t="shared" si="68"/>
        <v>0</v>
      </c>
      <c r="K2200" s="12" t="str">
        <f t="shared" si="69"/>
        <v/>
      </c>
    </row>
    <row r="2201" spans="1:11" x14ac:dyDescent="0.3">
      <c r="A2201" s="2">
        <v>1141</v>
      </c>
      <c r="B2201" s="1">
        <v>740</v>
      </c>
      <c r="C2201" s="10">
        <v>45421</v>
      </c>
      <c r="D2201" s="10">
        <v>45425</v>
      </c>
      <c r="E2201" s="1">
        <v>4</v>
      </c>
      <c r="F2201" s="1" t="s">
        <v>1029</v>
      </c>
      <c r="G2201" s="1" t="s">
        <v>1037</v>
      </c>
      <c r="H2201" s="1">
        <v>128</v>
      </c>
      <c r="I2201" s="1" t="s">
        <v>1043</v>
      </c>
      <c r="J2201" s="1">
        <f t="shared" si="68"/>
        <v>1</v>
      </c>
      <c r="K2201" s="12">
        <f t="shared" si="69"/>
        <v>45422</v>
      </c>
    </row>
    <row r="2202" spans="1:11" x14ac:dyDescent="0.3">
      <c r="A2202" s="2">
        <v>1459</v>
      </c>
      <c r="B2202" s="1">
        <v>740</v>
      </c>
      <c r="C2202" s="10">
        <v>45422</v>
      </c>
      <c r="D2202" s="10">
        <v>45425</v>
      </c>
      <c r="E2202" s="1">
        <v>3</v>
      </c>
      <c r="F2202" s="1" t="s">
        <v>1026</v>
      </c>
      <c r="G2202" s="1" t="s">
        <v>1039</v>
      </c>
      <c r="H2202" s="1">
        <v>185</v>
      </c>
      <c r="I2202" s="1" t="s">
        <v>1042</v>
      </c>
      <c r="J2202" s="1">
        <f t="shared" si="68"/>
        <v>0</v>
      </c>
      <c r="K2202" s="12" t="str">
        <f t="shared" si="69"/>
        <v/>
      </c>
    </row>
    <row r="2203" spans="1:11" x14ac:dyDescent="0.3">
      <c r="A2203" s="2">
        <v>1998</v>
      </c>
      <c r="B2203" s="1">
        <v>740</v>
      </c>
      <c r="C2203" s="10">
        <v>45570</v>
      </c>
      <c r="D2203" s="10">
        <v>45574</v>
      </c>
      <c r="E2203" s="1">
        <v>4</v>
      </c>
      <c r="F2203" s="1" t="s">
        <v>1029</v>
      </c>
      <c r="G2203" s="1" t="s">
        <v>1037</v>
      </c>
      <c r="H2203" s="1">
        <v>114</v>
      </c>
      <c r="I2203" s="1" t="s">
        <v>1044</v>
      </c>
      <c r="J2203" s="1">
        <f t="shared" si="68"/>
        <v>1</v>
      </c>
      <c r="K2203" s="12">
        <f t="shared" si="69"/>
        <v>45575</v>
      </c>
    </row>
    <row r="2204" spans="1:11" x14ac:dyDescent="0.3">
      <c r="A2204" s="2">
        <v>2216</v>
      </c>
      <c r="B2204" s="1">
        <v>740</v>
      </c>
      <c r="C2204" s="10">
        <v>45575</v>
      </c>
      <c r="D2204" s="10">
        <v>45578</v>
      </c>
      <c r="E2204" s="1">
        <v>3</v>
      </c>
      <c r="F2204" s="1" t="s">
        <v>1032</v>
      </c>
      <c r="G2204" s="1" t="s">
        <v>1039</v>
      </c>
      <c r="H2204" s="1">
        <v>57</v>
      </c>
      <c r="I2204" s="1" t="s">
        <v>1044</v>
      </c>
      <c r="J2204" s="1">
        <f t="shared" si="68"/>
        <v>0</v>
      </c>
      <c r="K2204" s="12" t="str">
        <f t="shared" si="69"/>
        <v/>
      </c>
    </row>
    <row r="2205" spans="1:11" x14ac:dyDescent="0.3">
      <c r="A2205" s="2">
        <v>2271</v>
      </c>
      <c r="B2205" s="1">
        <v>741</v>
      </c>
      <c r="C2205" s="10">
        <v>44807</v>
      </c>
      <c r="D2205" s="10">
        <v>44810</v>
      </c>
      <c r="E2205" s="1">
        <v>3</v>
      </c>
      <c r="F2205" s="1" t="s">
        <v>1032</v>
      </c>
      <c r="G2205" s="1" t="s">
        <v>1039</v>
      </c>
      <c r="H2205" s="1">
        <v>26</v>
      </c>
      <c r="I2205" s="1" t="s">
        <v>1044</v>
      </c>
      <c r="J2205" s="1">
        <f t="shared" si="68"/>
        <v>0</v>
      </c>
      <c r="K2205" s="12" t="str">
        <f t="shared" si="69"/>
        <v/>
      </c>
    </row>
    <row r="2206" spans="1:11" x14ac:dyDescent="0.3">
      <c r="A2206" s="2">
        <v>715</v>
      </c>
      <c r="B2206" s="1">
        <v>741</v>
      </c>
      <c r="C2206" s="10">
        <v>44853</v>
      </c>
      <c r="D2206" s="10">
        <v>44858</v>
      </c>
      <c r="E2206" s="1">
        <v>5</v>
      </c>
      <c r="F2206" s="1" t="s">
        <v>1029</v>
      </c>
      <c r="G2206" s="1" t="s">
        <v>1037</v>
      </c>
      <c r="H2206" s="1">
        <v>180</v>
      </c>
      <c r="I2206" s="1" t="s">
        <v>1041</v>
      </c>
      <c r="J2206" s="1">
        <f t="shared" si="68"/>
        <v>0</v>
      </c>
      <c r="K2206" s="12" t="str">
        <f t="shared" si="69"/>
        <v/>
      </c>
    </row>
    <row r="2207" spans="1:11" x14ac:dyDescent="0.3">
      <c r="A2207" s="2">
        <v>1338</v>
      </c>
      <c r="B2207" s="1">
        <v>741</v>
      </c>
      <c r="C2207" s="10">
        <v>44989</v>
      </c>
      <c r="D2207" s="10">
        <v>44994</v>
      </c>
      <c r="E2207" s="1">
        <v>5</v>
      </c>
      <c r="F2207" s="1" t="s">
        <v>1027</v>
      </c>
      <c r="G2207" s="1" t="s">
        <v>1040</v>
      </c>
      <c r="H2207" s="1">
        <v>118</v>
      </c>
      <c r="I2207" s="1" t="s">
        <v>1043</v>
      </c>
      <c r="J2207" s="1">
        <f t="shared" si="68"/>
        <v>0</v>
      </c>
      <c r="K2207" s="12" t="str">
        <f t="shared" si="69"/>
        <v/>
      </c>
    </row>
    <row r="2208" spans="1:11" x14ac:dyDescent="0.3">
      <c r="A2208" s="2">
        <v>2382</v>
      </c>
      <c r="B2208" s="1">
        <v>741</v>
      </c>
      <c r="C2208" s="10">
        <v>45069</v>
      </c>
      <c r="D2208" s="10">
        <v>45078</v>
      </c>
      <c r="E2208" s="1">
        <v>9</v>
      </c>
      <c r="F2208" s="1" t="s">
        <v>1022</v>
      </c>
      <c r="G2208" s="1" t="s">
        <v>1035</v>
      </c>
      <c r="H2208" s="1">
        <v>136</v>
      </c>
      <c r="I2208" s="1" t="s">
        <v>1044</v>
      </c>
      <c r="J2208" s="1">
        <f t="shared" si="68"/>
        <v>0</v>
      </c>
      <c r="K2208" s="12" t="str">
        <f t="shared" si="69"/>
        <v/>
      </c>
    </row>
    <row r="2209" spans="1:11" x14ac:dyDescent="0.3">
      <c r="A2209" s="2">
        <v>2617</v>
      </c>
      <c r="B2209" s="1">
        <v>741</v>
      </c>
      <c r="C2209" s="10">
        <v>45605</v>
      </c>
      <c r="D2209" s="10">
        <v>45621</v>
      </c>
      <c r="E2209" s="1">
        <v>16</v>
      </c>
      <c r="F2209" s="1" t="s">
        <v>1028</v>
      </c>
      <c r="G2209" s="1" t="s">
        <v>1040</v>
      </c>
      <c r="H2209" s="1">
        <v>121</v>
      </c>
      <c r="I2209" s="1" t="s">
        <v>1041</v>
      </c>
      <c r="J2209" s="1">
        <f t="shared" si="68"/>
        <v>0</v>
      </c>
      <c r="K2209" s="12" t="str">
        <f t="shared" si="69"/>
        <v/>
      </c>
    </row>
    <row r="2210" spans="1:11" x14ac:dyDescent="0.3">
      <c r="A2210" s="2">
        <v>1165</v>
      </c>
      <c r="B2210" s="1">
        <v>742</v>
      </c>
      <c r="C2210" s="10">
        <v>45400</v>
      </c>
      <c r="D2210" s="10">
        <v>45402</v>
      </c>
      <c r="E2210" s="1">
        <v>2</v>
      </c>
      <c r="F2210" s="1" t="s">
        <v>1034</v>
      </c>
      <c r="G2210" s="1" t="s">
        <v>1035</v>
      </c>
      <c r="H2210" s="1">
        <v>84</v>
      </c>
      <c r="I2210" s="1" t="s">
        <v>1042</v>
      </c>
      <c r="J2210" s="1">
        <f t="shared" si="68"/>
        <v>0</v>
      </c>
      <c r="K2210" s="12" t="str">
        <f t="shared" si="69"/>
        <v/>
      </c>
    </row>
    <row r="2211" spans="1:11" x14ac:dyDescent="0.3">
      <c r="A2211" s="2">
        <v>255</v>
      </c>
      <c r="B2211" s="1">
        <v>742</v>
      </c>
      <c r="C2211" s="10">
        <v>45517</v>
      </c>
      <c r="D2211" s="10">
        <v>45518</v>
      </c>
      <c r="E2211" s="1">
        <v>1</v>
      </c>
      <c r="F2211" s="1" t="s">
        <v>1026</v>
      </c>
      <c r="G2211" s="1" t="s">
        <v>1039</v>
      </c>
      <c r="H2211" s="1">
        <v>70</v>
      </c>
      <c r="I2211" s="1" t="s">
        <v>1043</v>
      </c>
      <c r="J2211" s="1">
        <f t="shared" si="68"/>
        <v>0</v>
      </c>
      <c r="K2211" s="12" t="str">
        <f t="shared" si="69"/>
        <v/>
      </c>
    </row>
    <row r="2212" spans="1:11" x14ac:dyDescent="0.3">
      <c r="A2212" s="2">
        <v>2369</v>
      </c>
      <c r="B2212" s="1">
        <v>742</v>
      </c>
      <c r="C2212" s="10">
        <v>45609</v>
      </c>
      <c r="D2212" s="10">
        <v>45612</v>
      </c>
      <c r="E2212" s="1">
        <v>3</v>
      </c>
      <c r="F2212" s="1" t="s">
        <v>1026</v>
      </c>
      <c r="G2212" s="1" t="s">
        <v>1039</v>
      </c>
      <c r="H2212" s="1">
        <v>78</v>
      </c>
      <c r="I2212" s="1" t="s">
        <v>1041</v>
      </c>
      <c r="J2212" s="1">
        <f t="shared" si="68"/>
        <v>0</v>
      </c>
      <c r="K2212" s="12" t="str">
        <f t="shared" si="69"/>
        <v/>
      </c>
    </row>
    <row r="2213" spans="1:11" x14ac:dyDescent="0.3">
      <c r="A2213" s="2">
        <v>46</v>
      </c>
      <c r="B2213" s="1">
        <v>743</v>
      </c>
      <c r="C2213" s="10">
        <v>45409</v>
      </c>
      <c r="D2213" s="10">
        <v>45418</v>
      </c>
      <c r="E2213" s="1">
        <v>9</v>
      </c>
      <c r="F2213" s="1" t="s">
        <v>1034</v>
      </c>
      <c r="G2213" s="1" t="s">
        <v>1035</v>
      </c>
      <c r="H2213" s="1">
        <v>77</v>
      </c>
      <c r="I2213" s="1" t="s">
        <v>1044</v>
      </c>
      <c r="J2213" s="1">
        <f t="shared" si="68"/>
        <v>0</v>
      </c>
      <c r="K2213" s="12" t="str">
        <f t="shared" si="69"/>
        <v/>
      </c>
    </row>
    <row r="2214" spans="1:11" x14ac:dyDescent="0.3">
      <c r="A2214" s="2">
        <v>2460</v>
      </c>
      <c r="B2214" s="1">
        <v>744</v>
      </c>
      <c r="C2214" s="10">
        <v>44711</v>
      </c>
      <c r="D2214" s="10">
        <v>44730</v>
      </c>
      <c r="E2214" s="1">
        <v>19</v>
      </c>
      <c r="F2214" s="1" t="s">
        <v>1027</v>
      </c>
      <c r="G2214" s="1" t="s">
        <v>1040</v>
      </c>
      <c r="H2214" s="1">
        <v>182</v>
      </c>
      <c r="I2214" s="1" t="s">
        <v>1042</v>
      </c>
      <c r="J2214" s="1">
        <f t="shared" si="68"/>
        <v>0</v>
      </c>
      <c r="K2214" s="12" t="str">
        <f t="shared" si="69"/>
        <v/>
      </c>
    </row>
    <row r="2215" spans="1:11" x14ac:dyDescent="0.3">
      <c r="A2215" s="2">
        <v>2813</v>
      </c>
      <c r="B2215" s="1">
        <v>744</v>
      </c>
      <c r="C2215" s="10">
        <v>45184</v>
      </c>
      <c r="D2215" s="10">
        <v>45189</v>
      </c>
      <c r="E2215" s="1">
        <v>5</v>
      </c>
      <c r="F2215" s="1" t="s">
        <v>1029</v>
      </c>
      <c r="G2215" s="1" t="s">
        <v>1037</v>
      </c>
      <c r="H2215" s="1">
        <v>189</v>
      </c>
      <c r="I2215" s="1" t="s">
        <v>1043</v>
      </c>
      <c r="J2215" s="1">
        <f t="shared" si="68"/>
        <v>0</v>
      </c>
      <c r="K2215" s="12" t="str">
        <f t="shared" si="69"/>
        <v/>
      </c>
    </row>
    <row r="2216" spans="1:11" x14ac:dyDescent="0.3">
      <c r="A2216" s="2">
        <v>2347</v>
      </c>
      <c r="B2216" s="1">
        <v>744</v>
      </c>
      <c r="C2216" s="10">
        <v>45575</v>
      </c>
      <c r="D2216" s="10">
        <v>45577</v>
      </c>
      <c r="E2216" s="1">
        <v>2</v>
      </c>
      <c r="F2216" s="1" t="s">
        <v>1032</v>
      </c>
      <c r="G2216" s="1" t="s">
        <v>1039</v>
      </c>
      <c r="H2216" s="1">
        <v>156</v>
      </c>
      <c r="I2216" s="1" t="s">
        <v>1041</v>
      </c>
      <c r="J2216" s="1">
        <f t="shared" si="68"/>
        <v>0</v>
      </c>
      <c r="K2216" s="12" t="str">
        <f t="shared" si="69"/>
        <v/>
      </c>
    </row>
    <row r="2217" spans="1:11" x14ac:dyDescent="0.3">
      <c r="A2217" s="2">
        <v>262</v>
      </c>
      <c r="B2217" s="1">
        <v>745</v>
      </c>
      <c r="C2217" s="10">
        <v>44594</v>
      </c>
      <c r="D2217" s="10">
        <v>44601</v>
      </c>
      <c r="E2217" s="1">
        <v>7</v>
      </c>
      <c r="F2217" s="1" t="s">
        <v>1030</v>
      </c>
      <c r="G2217" s="1" t="s">
        <v>1038</v>
      </c>
      <c r="H2217" s="1">
        <v>171</v>
      </c>
      <c r="I2217" s="1" t="s">
        <v>1041</v>
      </c>
      <c r="J2217" s="1">
        <f t="shared" si="68"/>
        <v>0</v>
      </c>
      <c r="K2217" s="12" t="str">
        <f t="shared" si="69"/>
        <v/>
      </c>
    </row>
    <row r="2218" spans="1:11" x14ac:dyDescent="0.3">
      <c r="A2218" s="2">
        <v>2453</v>
      </c>
      <c r="B2218" s="1">
        <v>745</v>
      </c>
      <c r="C2218" s="10">
        <v>44647</v>
      </c>
      <c r="D2218" s="10">
        <v>44652</v>
      </c>
      <c r="E2218" s="1">
        <v>5</v>
      </c>
      <c r="F2218" s="1" t="s">
        <v>1033</v>
      </c>
      <c r="G2218" s="1" t="s">
        <v>1038</v>
      </c>
      <c r="H2218" s="1">
        <v>136</v>
      </c>
      <c r="I2218" s="1" t="s">
        <v>1042</v>
      </c>
      <c r="J2218" s="1">
        <f t="shared" si="68"/>
        <v>0</v>
      </c>
      <c r="K2218" s="12" t="str">
        <f t="shared" si="69"/>
        <v/>
      </c>
    </row>
    <row r="2219" spans="1:11" x14ac:dyDescent="0.3">
      <c r="A2219" s="2">
        <v>2929</v>
      </c>
      <c r="B2219" s="1">
        <v>745</v>
      </c>
      <c r="C2219" s="10">
        <v>44685</v>
      </c>
      <c r="D2219" s="10">
        <v>44696</v>
      </c>
      <c r="E2219" s="1">
        <v>11</v>
      </c>
      <c r="F2219" s="1" t="s">
        <v>1031</v>
      </c>
      <c r="G2219" s="1" t="s">
        <v>1036</v>
      </c>
      <c r="H2219" s="1">
        <v>126</v>
      </c>
      <c r="I2219" s="1" t="s">
        <v>1042</v>
      </c>
      <c r="J2219" s="1">
        <f t="shared" si="68"/>
        <v>0</v>
      </c>
      <c r="K2219" s="12" t="str">
        <f t="shared" si="69"/>
        <v/>
      </c>
    </row>
    <row r="2220" spans="1:11" x14ac:dyDescent="0.3">
      <c r="A2220" s="2">
        <v>2947</v>
      </c>
      <c r="B2220" s="1">
        <v>745</v>
      </c>
      <c r="C2220" s="10">
        <v>45459</v>
      </c>
      <c r="D2220" s="10">
        <v>45471</v>
      </c>
      <c r="E2220" s="1">
        <v>12</v>
      </c>
      <c r="F2220" s="1" t="s">
        <v>1031</v>
      </c>
      <c r="G2220" s="1" t="s">
        <v>1036</v>
      </c>
      <c r="H2220" s="1">
        <v>18</v>
      </c>
      <c r="I2220" s="1" t="s">
        <v>1043</v>
      </c>
      <c r="J2220" s="1">
        <f t="shared" si="68"/>
        <v>0</v>
      </c>
      <c r="K2220" s="12" t="str">
        <f t="shared" si="69"/>
        <v/>
      </c>
    </row>
    <row r="2221" spans="1:11" x14ac:dyDescent="0.3">
      <c r="A2221" s="2">
        <v>696</v>
      </c>
      <c r="B2221" s="1">
        <v>746</v>
      </c>
      <c r="C2221" s="10">
        <v>44672</v>
      </c>
      <c r="D2221" s="10">
        <v>44677</v>
      </c>
      <c r="E2221" s="1">
        <v>5</v>
      </c>
      <c r="F2221" s="1" t="s">
        <v>1027</v>
      </c>
      <c r="G2221" s="1" t="s">
        <v>1040</v>
      </c>
      <c r="H2221" s="1">
        <v>68</v>
      </c>
      <c r="I2221" s="1" t="s">
        <v>1041</v>
      </c>
      <c r="J2221" s="1">
        <f t="shared" si="68"/>
        <v>0</v>
      </c>
      <c r="K2221" s="12" t="str">
        <f t="shared" si="69"/>
        <v/>
      </c>
    </row>
    <row r="2222" spans="1:11" x14ac:dyDescent="0.3">
      <c r="A2222" s="2">
        <v>1587</v>
      </c>
      <c r="B2222" s="1">
        <v>746</v>
      </c>
      <c r="C2222" s="10">
        <v>44789</v>
      </c>
      <c r="D2222" s="10">
        <v>44791</v>
      </c>
      <c r="E2222" s="1">
        <v>2</v>
      </c>
      <c r="F2222" s="1" t="s">
        <v>1024</v>
      </c>
      <c r="G2222" s="1" t="s">
        <v>1037</v>
      </c>
      <c r="H2222" s="1">
        <v>177</v>
      </c>
      <c r="I2222" s="1" t="s">
        <v>1042</v>
      </c>
      <c r="J2222" s="1">
        <f t="shared" si="68"/>
        <v>0</v>
      </c>
      <c r="K2222" s="12" t="str">
        <f t="shared" si="69"/>
        <v/>
      </c>
    </row>
    <row r="2223" spans="1:11" x14ac:dyDescent="0.3">
      <c r="A2223" s="2">
        <v>523</v>
      </c>
      <c r="B2223" s="1">
        <v>746</v>
      </c>
      <c r="C2223" s="10">
        <v>45244</v>
      </c>
      <c r="D2223" s="10">
        <v>45247</v>
      </c>
      <c r="E2223" s="1">
        <v>3</v>
      </c>
      <c r="F2223" s="1" t="s">
        <v>1030</v>
      </c>
      <c r="G2223" s="1" t="s">
        <v>1038</v>
      </c>
      <c r="H2223" s="1">
        <v>45</v>
      </c>
      <c r="I2223" s="1" t="s">
        <v>1042</v>
      </c>
      <c r="J2223" s="1">
        <f t="shared" si="68"/>
        <v>0</v>
      </c>
      <c r="K2223" s="12" t="str">
        <f t="shared" si="69"/>
        <v/>
      </c>
    </row>
    <row r="2224" spans="1:11" x14ac:dyDescent="0.3">
      <c r="A2224" s="2">
        <v>2928</v>
      </c>
      <c r="B2224" s="1">
        <v>747</v>
      </c>
      <c r="C2224" s="10">
        <v>44925</v>
      </c>
      <c r="D2224" s="10">
        <v>44928</v>
      </c>
      <c r="E2224" s="1">
        <v>3</v>
      </c>
      <c r="F2224" s="1" t="s">
        <v>1032</v>
      </c>
      <c r="G2224" s="1" t="s">
        <v>1039</v>
      </c>
      <c r="H2224" s="1">
        <v>25</v>
      </c>
      <c r="I2224" s="1" t="s">
        <v>1042</v>
      </c>
      <c r="J2224" s="1">
        <f t="shared" si="68"/>
        <v>0</v>
      </c>
      <c r="K2224" s="12" t="str">
        <f t="shared" si="69"/>
        <v/>
      </c>
    </row>
    <row r="2225" spans="1:11" x14ac:dyDescent="0.3">
      <c r="A2225" s="2">
        <v>2653</v>
      </c>
      <c r="B2225" s="1">
        <v>748</v>
      </c>
      <c r="C2225" s="10">
        <v>44580</v>
      </c>
      <c r="D2225" s="10">
        <v>44585</v>
      </c>
      <c r="E2225" s="1">
        <v>5</v>
      </c>
      <c r="F2225" s="1" t="s">
        <v>1025</v>
      </c>
      <c r="G2225" s="1" t="s">
        <v>1038</v>
      </c>
      <c r="H2225" s="1">
        <v>108</v>
      </c>
      <c r="I2225" s="1" t="s">
        <v>1042</v>
      </c>
      <c r="J2225" s="1">
        <f t="shared" si="68"/>
        <v>0</v>
      </c>
      <c r="K2225" s="12" t="str">
        <f t="shared" si="69"/>
        <v/>
      </c>
    </row>
    <row r="2226" spans="1:11" x14ac:dyDescent="0.3">
      <c r="A2226" s="2">
        <v>2675</v>
      </c>
      <c r="B2226" s="1">
        <v>748</v>
      </c>
      <c r="C2226" s="10">
        <v>44879</v>
      </c>
      <c r="D2226" s="10">
        <v>44885</v>
      </c>
      <c r="E2226" s="1">
        <v>6</v>
      </c>
      <c r="F2226" s="1" t="s">
        <v>1027</v>
      </c>
      <c r="G2226" s="1" t="s">
        <v>1040</v>
      </c>
      <c r="H2226" s="1">
        <v>186</v>
      </c>
      <c r="I2226" s="1" t="s">
        <v>1044</v>
      </c>
      <c r="J2226" s="1">
        <f t="shared" si="68"/>
        <v>0</v>
      </c>
      <c r="K2226" s="12" t="str">
        <f t="shared" si="69"/>
        <v/>
      </c>
    </row>
    <row r="2227" spans="1:11" x14ac:dyDescent="0.3">
      <c r="A2227" s="2">
        <v>2404</v>
      </c>
      <c r="B2227" s="1">
        <v>748</v>
      </c>
      <c r="C2227" s="10">
        <v>45459</v>
      </c>
      <c r="D2227" s="10">
        <v>45464</v>
      </c>
      <c r="E2227" s="1">
        <v>5</v>
      </c>
      <c r="F2227" s="1" t="s">
        <v>1030</v>
      </c>
      <c r="G2227" s="1" t="s">
        <v>1038</v>
      </c>
      <c r="H2227" s="1">
        <v>74</v>
      </c>
      <c r="I2227" s="1" t="s">
        <v>1042</v>
      </c>
      <c r="J2227" s="1">
        <f t="shared" si="68"/>
        <v>0</v>
      </c>
      <c r="K2227" s="12" t="str">
        <f t="shared" si="69"/>
        <v/>
      </c>
    </row>
    <row r="2228" spans="1:11" x14ac:dyDescent="0.3">
      <c r="A2228" s="2">
        <v>765</v>
      </c>
      <c r="B2228" s="1">
        <v>748</v>
      </c>
      <c r="C2228" s="10">
        <v>45539</v>
      </c>
      <c r="D2228" s="10">
        <v>45549</v>
      </c>
      <c r="E2228" s="1">
        <v>10</v>
      </c>
      <c r="F2228" s="1" t="s">
        <v>1023</v>
      </c>
      <c r="G2228" s="1" t="s">
        <v>1036</v>
      </c>
      <c r="H2228" s="1">
        <v>14</v>
      </c>
      <c r="I2228" s="1" t="s">
        <v>1042</v>
      </c>
      <c r="J2228" s="1">
        <f t="shared" si="68"/>
        <v>0</v>
      </c>
      <c r="K2228" s="12" t="str">
        <f t="shared" si="69"/>
        <v/>
      </c>
    </row>
    <row r="2229" spans="1:11" x14ac:dyDescent="0.3">
      <c r="A2229" s="2">
        <v>210</v>
      </c>
      <c r="B2229" s="1">
        <v>749</v>
      </c>
      <c r="C2229" s="10">
        <v>44644</v>
      </c>
      <c r="D2229" s="10">
        <v>44653</v>
      </c>
      <c r="E2229" s="1">
        <v>9</v>
      </c>
      <c r="F2229" s="1" t="s">
        <v>1022</v>
      </c>
      <c r="G2229" s="1" t="s">
        <v>1035</v>
      </c>
      <c r="H2229" s="1">
        <v>68</v>
      </c>
      <c r="I2229" s="1" t="s">
        <v>1041</v>
      </c>
      <c r="J2229" s="1">
        <f t="shared" si="68"/>
        <v>0</v>
      </c>
      <c r="K2229" s="12" t="str">
        <f t="shared" si="69"/>
        <v/>
      </c>
    </row>
    <row r="2230" spans="1:11" x14ac:dyDescent="0.3">
      <c r="A2230" s="2">
        <v>2764</v>
      </c>
      <c r="B2230" s="1">
        <v>749</v>
      </c>
      <c r="C2230" s="10">
        <v>44949</v>
      </c>
      <c r="D2230" s="10">
        <v>44962</v>
      </c>
      <c r="E2230" s="1">
        <v>13</v>
      </c>
      <c r="F2230" s="1" t="s">
        <v>1027</v>
      </c>
      <c r="G2230" s="1" t="s">
        <v>1040</v>
      </c>
      <c r="H2230" s="1">
        <v>82</v>
      </c>
      <c r="I2230" s="1" t="s">
        <v>1041</v>
      </c>
      <c r="J2230" s="1">
        <f t="shared" si="68"/>
        <v>1</v>
      </c>
      <c r="K2230" s="12">
        <f t="shared" si="69"/>
        <v>44989</v>
      </c>
    </row>
    <row r="2231" spans="1:11" x14ac:dyDescent="0.3">
      <c r="A2231" s="2">
        <v>2913</v>
      </c>
      <c r="B2231" s="1">
        <v>749</v>
      </c>
      <c r="C2231" s="10">
        <v>44989</v>
      </c>
      <c r="D2231" s="10">
        <v>44999</v>
      </c>
      <c r="E2231" s="1">
        <v>10</v>
      </c>
      <c r="F2231" s="1" t="s">
        <v>1034</v>
      </c>
      <c r="G2231" s="1" t="s">
        <v>1035</v>
      </c>
      <c r="H2231" s="1">
        <v>130</v>
      </c>
      <c r="I2231" s="1" t="s">
        <v>1043</v>
      </c>
      <c r="J2231" s="1">
        <f t="shared" si="68"/>
        <v>0</v>
      </c>
      <c r="K2231" s="12" t="str">
        <f t="shared" si="69"/>
        <v/>
      </c>
    </row>
    <row r="2232" spans="1:11" x14ac:dyDescent="0.3">
      <c r="A2232" s="2">
        <v>981</v>
      </c>
      <c r="B2232" s="1">
        <v>749</v>
      </c>
      <c r="C2232" s="10">
        <v>45285</v>
      </c>
      <c r="D2232" s="10">
        <v>45287</v>
      </c>
      <c r="E2232" s="1">
        <v>2</v>
      </c>
      <c r="F2232" s="1" t="s">
        <v>1024</v>
      </c>
      <c r="G2232" s="1" t="s">
        <v>1037</v>
      </c>
      <c r="H2232" s="1">
        <v>131</v>
      </c>
      <c r="I2232" s="1" t="s">
        <v>1042</v>
      </c>
      <c r="J2232" s="1">
        <f t="shared" si="68"/>
        <v>0</v>
      </c>
      <c r="K2232" s="12" t="str">
        <f t="shared" si="69"/>
        <v/>
      </c>
    </row>
    <row r="2233" spans="1:11" x14ac:dyDescent="0.3">
      <c r="A2233" s="2">
        <v>2509</v>
      </c>
      <c r="B2233" s="1">
        <v>750</v>
      </c>
      <c r="C2233" s="10">
        <v>44664</v>
      </c>
      <c r="D2233" s="10">
        <v>44673</v>
      </c>
      <c r="E2233" s="1">
        <v>9</v>
      </c>
      <c r="F2233" s="1" t="s">
        <v>1023</v>
      </c>
      <c r="G2233" s="1" t="s">
        <v>1036</v>
      </c>
      <c r="H2233" s="1">
        <v>34</v>
      </c>
      <c r="I2233" s="1" t="s">
        <v>1041</v>
      </c>
      <c r="J2233" s="1">
        <f t="shared" si="68"/>
        <v>0</v>
      </c>
      <c r="K2233" s="12" t="str">
        <f t="shared" si="69"/>
        <v/>
      </c>
    </row>
    <row r="2234" spans="1:11" x14ac:dyDescent="0.3">
      <c r="A2234" s="2">
        <v>2740</v>
      </c>
      <c r="B2234" s="1">
        <v>750</v>
      </c>
      <c r="C2234" s="10">
        <v>45226</v>
      </c>
      <c r="D2234" s="10">
        <v>45230</v>
      </c>
      <c r="E2234" s="1">
        <v>4</v>
      </c>
      <c r="F2234" s="1" t="s">
        <v>1030</v>
      </c>
      <c r="G2234" s="1" t="s">
        <v>1038</v>
      </c>
      <c r="H2234" s="1">
        <v>52</v>
      </c>
      <c r="I2234" s="1" t="s">
        <v>1042</v>
      </c>
      <c r="J2234" s="1">
        <f t="shared" si="68"/>
        <v>0</v>
      </c>
      <c r="K2234" s="12" t="str">
        <f t="shared" si="69"/>
        <v/>
      </c>
    </row>
    <row r="2235" spans="1:11" x14ac:dyDescent="0.3">
      <c r="A2235" s="2">
        <v>2448</v>
      </c>
      <c r="B2235" s="1">
        <v>751</v>
      </c>
      <c r="C2235" s="10">
        <v>44565</v>
      </c>
      <c r="D2235" s="10">
        <v>44570</v>
      </c>
      <c r="E2235" s="1">
        <v>5</v>
      </c>
      <c r="F2235" s="1" t="s">
        <v>1025</v>
      </c>
      <c r="G2235" s="1" t="s">
        <v>1038</v>
      </c>
      <c r="H2235" s="1">
        <v>146</v>
      </c>
      <c r="I2235" s="1" t="s">
        <v>1044</v>
      </c>
      <c r="J2235" s="1">
        <f t="shared" si="68"/>
        <v>0</v>
      </c>
      <c r="K2235" s="12" t="str">
        <f t="shared" si="69"/>
        <v/>
      </c>
    </row>
    <row r="2236" spans="1:11" x14ac:dyDescent="0.3">
      <c r="A2236" s="2">
        <v>582</v>
      </c>
      <c r="B2236" s="1">
        <v>751</v>
      </c>
      <c r="C2236" s="10">
        <v>44640</v>
      </c>
      <c r="D2236" s="10">
        <v>44659</v>
      </c>
      <c r="E2236" s="1">
        <v>19</v>
      </c>
      <c r="F2236" s="1" t="s">
        <v>1028</v>
      </c>
      <c r="G2236" s="1" t="s">
        <v>1040</v>
      </c>
      <c r="H2236" s="1">
        <v>117</v>
      </c>
      <c r="I2236" s="1" t="s">
        <v>1042</v>
      </c>
      <c r="J2236" s="1">
        <f t="shared" si="68"/>
        <v>0</v>
      </c>
      <c r="K2236" s="12" t="str">
        <f t="shared" si="69"/>
        <v/>
      </c>
    </row>
    <row r="2237" spans="1:11" x14ac:dyDescent="0.3">
      <c r="A2237" s="2">
        <v>2209</v>
      </c>
      <c r="B2237" s="1">
        <v>752</v>
      </c>
      <c r="C2237" s="10">
        <v>44641</v>
      </c>
      <c r="D2237" s="10">
        <v>44653</v>
      </c>
      <c r="E2237" s="1">
        <v>12</v>
      </c>
      <c r="F2237" s="1" t="s">
        <v>1023</v>
      </c>
      <c r="G2237" s="1" t="s">
        <v>1036</v>
      </c>
      <c r="H2237" s="1">
        <v>104</v>
      </c>
      <c r="I2237" s="1" t="s">
        <v>1042</v>
      </c>
      <c r="J2237" s="1">
        <f t="shared" si="68"/>
        <v>0</v>
      </c>
      <c r="K2237" s="12" t="str">
        <f t="shared" si="69"/>
        <v/>
      </c>
    </row>
    <row r="2238" spans="1:11" x14ac:dyDescent="0.3">
      <c r="A2238" s="2">
        <v>2002</v>
      </c>
      <c r="B2238" s="1">
        <v>752</v>
      </c>
      <c r="C2238" s="10">
        <v>44813</v>
      </c>
      <c r="D2238" s="10">
        <v>44818</v>
      </c>
      <c r="E2238" s="1">
        <v>5</v>
      </c>
      <c r="F2238" s="1" t="s">
        <v>1030</v>
      </c>
      <c r="G2238" s="1" t="s">
        <v>1038</v>
      </c>
      <c r="H2238" s="1">
        <v>114</v>
      </c>
      <c r="I2238" s="1" t="s">
        <v>1042</v>
      </c>
      <c r="J2238" s="1">
        <f t="shared" si="68"/>
        <v>0</v>
      </c>
      <c r="K2238" s="12" t="str">
        <f t="shared" si="69"/>
        <v/>
      </c>
    </row>
    <row r="2239" spans="1:11" x14ac:dyDescent="0.3">
      <c r="A2239" s="2">
        <v>409</v>
      </c>
      <c r="B2239" s="1">
        <v>752</v>
      </c>
      <c r="C2239" s="10">
        <v>44965</v>
      </c>
      <c r="D2239" s="10">
        <v>44969</v>
      </c>
      <c r="E2239" s="1">
        <v>4</v>
      </c>
      <c r="F2239" s="1" t="s">
        <v>1024</v>
      </c>
      <c r="G2239" s="1" t="s">
        <v>1037</v>
      </c>
      <c r="H2239" s="1">
        <v>96</v>
      </c>
      <c r="I2239" s="1" t="s">
        <v>1043</v>
      </c>
      <c r="J2239" s="1">
        <f t="shared" si="68"/>
        <v>0</v>
      </c>
      <c r="K2239" s="12" t="str">
        <f t="shared" si="69"/>
        <v/>
      </c>
    </row>
    <row r="2240" spans="1:11" x14ac:dyDescent="0.3">
      <c r="A2240" s="2">
        <v>2011</v>
      </c>
      <c r="B2240" s="1">
        <v>752</v>
      </c>
      <c r="C2240" s="10">
        <v>45045</v>
      </c>
      <c r="D2240" s="10">
        <v>45046</v>
      </c>
      <c r="E2240" s="1">
        <v>1</v>
      </c>
      <c r="F2240" s="1" t="s">
        <v>1032</v>
      </c>
      <c r="G2240" s="1" t="s">
        <v>1039</v>
      </c>
      <c r="H2240" s="1">
        <v>36</v>
      </c>
      <c r="I2240" s="1" t="s">
        <v>1041</v>
      </c>
      <c r="J2240" s="1">
        <f t="shared" si="68"/>
        <v>0</v>
      </c>
      <c r="K2240" s="12" t="str">
        <f t="shared" si="69"/>
        <v/>
      </c>
    </row>
    <row r="2241" spans="1:11" x14ac:dyDescent="0.3">
      <c r="A2241" s="2">
        <v>2867</v>
      </c>
      <c r="B2241" s="1">
        <v>752</v>
      </c>
      <c r="C2241" s="10">
        <v>45150</v>
      </c>
      <c r="D2241" s="10">
        <v>45169</v>
      </c>
      <c r="E2241" s="1">
        <v>19</v>
      </c>
      <c r="F2241" s="1" t="s">
        <v>1028</v>
      </c>
      <c r="G2241" s="1" t="s">
        <v>1040</v>
      </c>
      <c r="H2241" s="1">
        <v>128</v>
      </c>
      <c r="I2241" s="1" t="s">
        <v>1041</v>
      </c>
      <c r="J2241" s="1">
        <f t="shared" si="68"/>
        <v>0</v>
      </c>
      <c r="K2241" s="12" t="str">
        <f t="shared" si="69"/>
        <v/>
      </c>
    </row>
    <row r="2242" spans="1:11" x14ac:dyDescent="0.3">
      <c r="A2242" s="2">
        <v>870</v>
      </c>
      <c r="B2242" s="1">
        <v>752</v>
      </c>
      <c r="C2242" s="10">
        <v>45518</v>
      </c>
      <c r="D2242" s="10">
        <v>45520</v>
      </c>
      <c r="E2242" s="1">
        <v>2</v>
      </c>
      <c r="F2242" s="1" t="s">
        <v>1026</v>
      </c>
      <c r="G2242" s="1" t="s">
        <v>1039</v>
      </c>
      <c r="H2242" s="1">
        <v>160</v>
      </c>
      <c r="I2242" s="1" t="s">
        <v>1044</v>
      </c>
      <c r="J2242" s="1">
        <f t="shared" ref="J2242:J2305" si="70">IF(AND(B2243=B2242,C2243-D2242&lt;=30),1,0)</f>
        <v>0</v>
      </c>
      <c r="K2242" s="12" t="str">
        <f t="shared" ref="K2242:K2305" si="71">IF(J2242=0,"",C2243)</f>
        <v/>
      </c>
    </row>
    <row r="2243" spans="1:11" x14ac:dyDescent="0.3">
      <c r="A2243" s="2">
        <v>1277</v>
      </c>
      <c r="B2243" s="1">
        <v>753</v>
      </c>
      <c r="C2243" s="10">
        <v>44689</v>
      </c>
      <c r="D2243" s="10">
        <v>44691</v>
      </c>
      <c r="E2243" s="1">
        <v>2</v>
      </c>
      <c r="F2243" s="1" t="s">
        <v>1034</v>
      </c>
      <c r="G2243" s="1" t="s">
        <v>1035</v>
      </c>
      <c r="H2243" s="1">
        <v>116</v>
      </c>
      <c r="I2243" s="1" t="s">
        <v>1042</v>
      </c>
      <c r="J2243" s="1">
        <f t="shared" si="70"/>
        <v>0</v>
      </c>
      <c r="K2243" s="12" t="str">
        <f t="shared" si="71"/>
        <v/>
      </c>
    </row>
    <row r="2244" spans="1:11" x14ac:dyDescent="0.3">
      <c r="A2244" s="2">
        <v>2862</v>
      </c>
      <c r="B2244" s="1">
        <v>753</v>
      </c>
      <c r="C2244" s="10">
        <v>45143</v>
      </c>
      <c r="D2244" s="10">
        <v>45150</v>
      </c>
      <c r="E2244" s="1">
        <v>7</v>
      </c>
      <c r="F2244" s="1" t="s">
        <v>1025</v>
      </c>
      <c r="G2244" s="1" t="s">
        <v>1038</v>
      </c>
      <c r="H2244" s="1">
        <v>80</v>
      </c>
      <c r="I2244" s="1" t="s">
        <v>1042</v>
      </c>
      <c r="J2244" s="1">
        <f t="shared" si="70"/>
        <v>0</v>
      </c>
      <c r="K2244" s="12" t="str">
        <f t="shared" si="71"/>
        <v/>
      </c>
    </row>
    <row r="2245" spans="1:11" x14ac:dyDescent="0.3">
      <c r="A2245" s="2">
        <v>2505</v>
      </c>
      <c r="B2245" s="1">
        <v>753</v>
      </c>
      <c r="C2245" s="10">
        <v>45565</v>
      </c>
      <c r="D2245" s="10">
        <v>45573</v>
      </c>
      <c r="E2245" s="1">
        <v>8</v>
      </c>
      <c r="F2245" s="1" t="s">
        <v>1022</v>
      </c>
      <c r="G2245" s="1" t="s">
        <v>1035</v>
      </c>
      <c r="H2245" s="1">
        <v>162</v>
      </c>
      <c r="I2245" s="1" t="s">
        <v>1041</v>
      </c>
      <c r="J2245" s="1">
        <f t="shared" si="70"/>
        <v>0</v>
      </c>
      <c r="K2245" s="12" t="str">
        <f t="shared" si="71"/>
        <v/>
      </c>
    </row>
    <row r="2246" spans="1:11" x14ac:dyDescent="0.3">
      <c r="A2246" s="2">
        <v>2922</v>
      </c>
      <c r="B2246" s="1">
        <v>754</v>
      </c>
      <c r="C2246" s="10">
        <v>44621</v>
      </c>
      <c r="D2246" s="10">
        <v>44624</v>
      </c>
      <c r="E2246" s="1">
        <v>3</v>
      </c>
      <c r="F2246" s="1" t="s">
        <v>1022</v>
      </c>
      <c r="G2246" s="1" t="s">
        <v>1035</v>
      </c>
      <c r="H2246" s="1">
        <v>9</v>
      </c>
      <c r="I2246" s="1" t="s">
        <v>1042</v>
      </c>
      <c r="J2246" s="1">
        <f t="shared" si="70"/>
        <v>0</v>
      </c>
      <c r="K2246" s="12" t="str">
        <f t="shared" si="71"/>
        <v/>
      </c>
    </row>
    <row r="2247" spans="1:11" x14ac:dyDescent="0.3">
      <c r="A2247" s="2">
        <v>782</v>
      </c>
      <c r="B2247" s="1">
        <v>754</v>
      </c>
      <c r="C2247" s="10">
        <v>44832</v>
      </c>
      <c r="D2247" s="10">
        <v>44846</v>
      </c>
      <c r="E2247" s="1">
        <v>14</v>
      </c>
      <c r="F2247" s="1" t="s">
        <v>1028</v>
      </c>
      <c r="G2247" s="1" t="s">
        <v>1040</v>
      </c>
      <c r="H2247" s="1">
        <v>141</v>
      </c>
      <c r="I2247" s="1" t="s">
        <v>1044</v>
      </c>
      <c r="J2247" s="1">
        <f t="shared" si="70"/>
        <v>0</v>
      </c>
      <c r="K2247" s="12" t="str">
        <f t="shared" si="71"/>
        <v/>
      </c>
    </row>
    <row r="2248" spans="1:11" x14ac:dyDescent="0.3">
      <c r="A2248" s="2">
        <v>511</v>
      </c>
      <c r="B2248" s="1">
        <v>754</v>
      </c>
      <c r="C2248" s="10">
        <v>45204</v>
      </c>
      <c r="D2248" s="10">
        <v>45206</v>
      </c>
      <c r="E2248" s="1">
        <v>2</v>
      </c>
      <c r="F2248" s="1" t="s">
        <v>1032</v>
      </c>
      <c r="G2248" s="1" t="s">
        <v>1039</v>
      </c>
      <c r="H2248" s="1">
        <v>184</v>
      </c>
      <c r="I2248" s="1" t="s">
        <v>1041</v>
      </c>
      <c r="J2248" s="1">
        <f t="shared" si="70"/>
        <v>0</v>
      </c>
      <c r="K2248" s="12" t="str">
        <f t="shared" si="71"/>
        <v/>
      </c>
    </row>
    <row r="2249" spans="1:11" x14ac:dyDescent="0.3">
      <c r="A2249" s="2">
        <v>514</v>
      </c>
      <c r="B2249" s="1">
        <v>755</v>
      </c>
      <c r="C2249" s="10">
        <v>44862</v>
      </c>
      <c r="D2249" s="10">
        <v>44871</v>
      </c>
      <c r="E2249" s="1">
        <v>9</v>
      </c>
      <c r="F2249" s="1" t="s">
        <v>1034</v>
      </c>
      <c r="G2249" s="1" t="s">
        <v>1035</v>
      </c>
      <c r="H2249" s="1">
        <v>181</v>
      </c>
      <c r="I2249" s="1" t="s">
        <v>1044</v>
      </c>
      <c r="J2249" s="1">
        <f t="shared" si="70"/>
        <v>0</v>
      </c>
      <c r="K2249" s="12" t="str">
        <f t="shared" si="71"/>
        <v/>
      </c>
    </row>
    <row r="2250" spans="1:11" x14ac:dyDescent="0.3">
      <c r="A2250" s="2">
        <v>1519</v>
      </c>
      <c r="B2250" s="1">
        <v>755</v>
      </c>
      <c r="C2250" s="10">
        <v>44930</v>
      </c>
      <c r="D2250" s="10">
        <v>44933</v>
      </c>
      <c r="E2250" s="1">
        <v>3</v>
      </c>
      <c r="F2250" s="1" t="s">
        <v>1033</v>
      </c>
      <c r="G2250" s="1" t="s">
        <v>1038</v>
      </c>
      <c r="H2250" s="1">
        <v>93</v>
      </c>
      <c r="I2250" s="1" t="s">
        <v>1044</v>
      </c>
      <c r="J2250" s="1">
        <f t="shared" si="70"/>
        <v>0</v>
      </c>
      <c r="K2250" s="12" t="str">
        <f t="shared" si="71"/>
        <v/>
      </c>
    </row>
    <row r="2251" spans="1:11" x14ac:dyDescent="0.3">
      <c r="A2251" s="2">
        <v>2140</v>
      </c>
      <c r="B2251" s="1">
        <v>755</v>
      </c>
      <c r="C2251" s="10">
        <v>45350</v>
      </c>
      <c r="D2251" s="10">
        <v>45353</v>
      </c>
      <c r="E2251" s="1">
        <v>3</v>
      </c>
      <c r="F2251" s="1" t="s">
        <v>1024</v>
      </c>
      <c r="G2251" s="1" t="s">
        <v>1037</v>
      </c>
      <c r="H2251" s="1">
        <v>101</v>
      </c>
      <c r="I2251" s="1" t="s">
        <v>1041</v>
      </c>
      <c r="J2251" s="1">
        <f t="shared" si="70"/>
        <v>0</v>
      </c>
      <c r="K2251" s="12" t="str">
        <f t="shared" si="71"/>
        <v/>
      </c>
    </row>
    <row r="2252" spans="1:11" x14ac:dyDescent="0.3">
      <c r="A2252" s="2">
        <v>273</v>
      </c>
      <c r="B2252" s="1">
        <v>756</v>
      </c>
      <c r="C2252" s="10">
        <v>44650</v>
      </c>
      <c r="D2252" s="10">
        <v>44657</v>
      </c>
      <c r="E2252" s="1">
        <v>7</v>
      </c>
      <c r="F2252" s="1" t="s">
        <v>1023</v>
      </c>
      <c r="G2252" s="1" t="s">
        <v>1036</v>
      </c>
      <c r="H2252" s="1">
        <v>125</v>
      </c>
      <c r="I2252" s="1" t="s">
        <v>1042</v>
      </c>
      <c r="J2252" s="1">
        <f t="shared" si="70"/>
        <v>0</v>
      </c>
      <c r="K2252" s="12" t="str">
        <f t="shared" si="71"/>
        <v/>
      </c>
    </row>
    <row r="2253" spans="1:11" x14ac:dyDescent="0.3">
      <c r="A2253" s="2">
        <v>524</v>
      </c>
      <c r="B2253" s="1">
        <v>756</v>
      </c>
      <c r="C2253" s="10">
        <v>45092</v>
      </c>
      <c r="D2253" s="10">
        <v>45102</v>
      </c>
      <c r="E2253" s="1">
        <v>10</v>
      </c>
      <c r="F2253" s="1" t="s">
        <v>1028</v>
      </c>
      <c r="G2253" s="1" t="s">
        <v>1040</v>
      </c>
      <c r="H2253" s="1">
        <v>105</v>
      </c>
      <c r="I2253" s="1" t="s">
        <v>1041</v>
      </c>
      <c r="J2253" s="1">
        <f t="shared" si="70"/>
        <v>1</v>
      </c>
      <c r="K2253" s="12">
        <f t="shared" si="71"/>
        <v>45130</v>
      </c>
    </row>
    <row r="2254" spans="1:11" x14ac:dyDescent="0.3">
      <c r="A2254" s="2">
        <v>813</v>
      </c>
      <c r="B2254" s="1">
        <v>756</v>
      </c>
      <c r="C2254" s="10">
        <v>45130</v>
      </c>
      <c r="D2254" s="10">
        <v>45132</v>
      </c>
      <c r="E2254" s="1">
        <v>2</v>
      </c>
      <c r="F2254" s="1" t="s">
        <v>1026</v>
      </c>
      <c r="G2254" s="1" t="s">
        <v>1039</v>
      </c>
      <c r="H2254" s="1">
        <v>96</v>
      </c>
      <c r="I2254" s="1" t="s">
        <v>1042</v>
      </c>
      <c r="J2254" s="1">
        <f t="shared" si="70"/>
        <v>0</v>
      </c>
      <c r="K2254" s="12" t="str">
        <f t="shared" si="71"/>
        <v/>
      </c>
    </row>
    <row r="2255" spans="1:11" x14ac:dyDescent="0.3">
      <c r="A2255" s="2">
        <v>2078</v>
      </c>
      <c r="B2255" s="1">
        <v>756</v>
      </c>
      <c r="C2255" s="10">
        <v>45626</v>
      </c>
      <c r="D2255" s="10">
        <v>45630</v>
      </c>
      <c r="E2255" s="1">
        <v>4</v>
      </c>
      <c r="F2255" s="1" t="s">
        <v>1034</v>
      </c>
      <c r="G2255" s="1" t="s">
        <v>1035</v>
      </c>
      <c r="H2255" s="1">
        <v>74</v>
      </c>
      <c r="I2255" s="1" t="s">
        <v>1044</v>
      </c>
      <c r="J2255" s="1">
        <f t="shared" si="70"/>
        <v>0</v>
      </c>
      <c r="K2255" s="12" t="str">
        <f t="shared" si="71"/>
        <v/>
      </c>
    </row>
    <row r="2256" spans="1:11" x14ac:dyDescent="0.3">
      <c r="A2256" s="2">
        <v>1061</v>
      </c>
      <c r="B2256" s="1">
        <v>757</v>
      </c>
      <c r="C2256" s="10">
        <v>45151</v>
      </c>
      <c r="D2256" s="10">
        <v>45157</v>
      </c>
      <c r="E2256" s="1">
        <v>6</v>
      </c>
      <c r="F2256" s="1" t="s">
        <v>1033</v>
      </c>
      <c r="G2256" s="1" t="s">
        <v>1038</v>
      </c>
      <c r="H2256" s="1">
        <v>176</v>
      </c>
      <c r="I2256" s="1" t="s">
        <v>1043</v>
      </c>
      <c r="J2256" s="1">
        <f t="shared" si="70"/>
        <v>0</v>
      </c>
      <c r="K2256" s="12" t="str">
        <f t="shared" si="71"/>
        <v/>
      </c>
    </row>
    <row r="2257" spans="1:11" x14ac:dyDescent="0.3">
      <c r="A2257" s="2">
        <v>531</v>
      </c>
      <c r="B2257" s="1">
        <v>758</v>
      </c>
      <c r="C2257" s="10">
        <v>44736</v>
      </c>
      <c r="D2257" s="10">
        <v>44743</v>
      </c>
      <c r="E2257" s="1">
        <v>7</v>
      </c>
      <c r="F2257" s="1" t="s">
        <v>1034</v>
      </c>
      <c r="G2257" s="1" t="s">
        <v>1035</v>
      </c>
      <c r="H2257" s="1">
        <v>94</v>
      </c>
      <c r="I2257" s="1" t="s">
        <v>1043</v>
      </c>
      <c r="J2257" s="1">
        <f t="shared" si="70"/>
        <v>0</v>
      </c>
      <c r="K2257" s="12" t="str">
        <f t="shared" si="71"/>
        <v/>
      </c>
    </row>
    <row r="2258" spans="1:11" x14ac:dyDescent="0.3">
      <c r="A2258" s="2">
        <v>169</v>
      </c>
      <c r="B2258" s="1">
        <v>758</v>
      </c>
      <c r="C2258" s="10">
        <v>44937</v>
      </c>
      <c r="D2258" s="10">
        <v>44939</v>
      </c>
      <c r="E2258" s="1">
        <v>2</v>
      </c>
      <c r="F2258" s="1" t="s">
        <v>1032</v>
      </c>
      <c r="G2258" s="1" t="s">
        <v>1039</v>
      </c>
      <c r="H2258" s="1">
        <v>161</v>
      </c>
      <c r="I2258" s="1" t="s">
        <v>1042</v>
      </c>
      <c r="J2258" s="1">
        <f t="shared" si="70"/>
        <v>0</v>
      </c>
      <c r="K2258" s="12" t="str">
        <f t="shared" si="71"/>
        <v/>
      </c>
    </row>
    <row r="2259" spans="1:11" x14ac:dyDescent="0.3">
      <c r="A2259" s="2">
        <v>190</v>
      </c>
      <c r="B2259" s="1">
        <v>758</v>
      </c>
      <c r="C2259" s="10">
        <v>45484</v>
      </c>
      <c r="D2259" s="10">
        <v>45491</v>
      </c>
      <c r="E2259" s="1">
        <v>7</v>
      </c>
      <c r="F2259" s="1" t="s">
        <v>1027</v>
      </c>
      <c r="G2259" s="1" t="s">
        <v>1040</v>
      </c>
      <c r="H2259" s="1">
        <v>21</v>
      </c>
      <c r="I2259" s="1" t="s">
        <v>1041</v>
      </c>
      <c r="J2259" s="1">
        <f t="shared" si="70"/>
        <v>0</v>
      </c>
      <c r="K2259" s="12" t="str">
        <f t="shared" si="71"/>
        <v/>
      </c>
    </row>
    <row r="2260" spans="1:11" x14ac:dyDescent="0.3">
      <c r="A2260" s="2">
        <v>731</v>
      </c>
      <c r="B2260" s="1">
        <v>759</v>
      </c>
      <c r="C2260" s="10">
        <v>44618</v>
      </c>
      <c r="D2260" s="10">
        <v>44629</v>
      </c>
      <c r="E2260" s="1">
        <v>11</v>
      </c>
      <c r="F2260" s="1" t="s">
        <v>1023</v>
      </c>
      <c r="G2260" s="1" t="s">
        <v>1036</v>
      </c>
      <c r="H2260" s="1">
        <v>20</v>
      </c>
      <c r="I2260" s="1" t="s">
        <v>1043</v>
      </c>
      <c r="J2260" s="1">
        <f t="shared" si="70"/>
        <v>0</v>
      </c>
      <c r="K2260" s="12" t="str">
        <f t="shared" si="71"/>
        <v/>
      </c>
    </row>
    <row r="2261" spans="1:11" x14ac:dyDescent="0.3">
      <c r="A2261" s="2">
        <v>128</v>
      </c>
      <c r="B2261" s="1">
        <v>759</v>
      </c>
      <c r="C2261" s="10">
        <v>44672</v>
      </c>
      <c r="D2261" s="10">
        <v>44690</v>
      </c>
      <c r="E2261" s="1">
        <v>18</v>
      </c>
      <c r="F2261" s="1" t="s">
        <v>1028</v>
      </c>
      <c r="G2261" s="1" t="s">
        <v>1040</v>
      </c>
      <c r="H2261" s="1">
        <v>42</v>
      </c>
      <c r="I2261" s="1" t="s">
        <v>1044</v>
      </c>
      <c r="J2261" s="1">
        <f t="shared" si="70"/>
        <v>0</v>
      </c>
      <c r="K2261" s="12" t="str">
        <f t="shared" si="71"/>
        <v/>
      </c>
    </row>
    <row r="2262" spans="1:11" x14ac:dyDescent="0.3">
      <c r="A2262" s="2">
        <v>2224</v>
      </c>
      <c r="B2262" s="1">
        <v>759</v>
      </c>
      <c r="C2262" s="10">
        <v>44811</v>
      </c>
      <c r="D2262" s="10">
        <v>44821</v>
      </c>
      <c r="E2262" s="1">
        <v>10</v>
      </c>
      <c r="F2262" s="1" t="s">
        <v>1023</v>
      </c>
      <c r="G2262" s="1" t="s">
        <v>1036</v>
      </c>
      <c r="H2262" s="1">
        <v>159</v>
      </c>
      <c r="I2262" s="1" t="s">
        <v>1044</v>
      </c>
      <c r="J2262" s="1">
        <f t="shared" si="70"/>
        <v>0</v>
      </c>
      <c r="K2262" s="12" t="str">
        <f t="shared" si="71"/>
        <v/>
      </c>
    </row>
    <row r="2263" spans="1:11" x14ac:dyDescent="0.3">
      <c r="A2263" s="2">
        <v>2143</v>
      </c>
      <c r="B2263" s="1">
        <v>759</v>
      </c>
      <c r="C2263" s="10">
        <v>45115</v>
      </c>
      <c r="D2263" s="10">
        <v>45120</v>
      </c>
      <c r="E2263" s="1">
        <v>5</v>
      </c>
      <c r="F2263" s="1" t="s">
        <v>1024</v>
      </c>
      <c r="G2263" s="1" t="s">
        <v>1037</v>
      </c>
      <c r="H2263" s="1">
        <v>121</v>
      </c>
      <c r="I2263" s="1" t="s">
        <v>1043</v>
      </c>
      <c r="J2263" s="1">
        <f t="shared" si="70"/>
        <v>0</v>
      </c>
      <c r="K2263" s="12" t="str">
        <f t="shared" si="71"/>
        <v/>
      </c>
    </row>
    <row r="2264" spans="1:11" x14ac:dyDescent="0.3">
      <c r="A2264" s="2">
        <v>2206</v>
      </c>
      <c r="B2264" s="1">
        <v>761</v>
      </c>
      <c r="C2264" s="10">
        <v>44787</v>
      </c>
      <c r="D2264" s="10">
        <v>44791</v>
      </c>
      <c r="E2264" s="1">
        <v>4</v>
      </c>
      <c r="F2264" s="1" t="s">
        <v>1024</v>
      </c>
      <c r="G2264" s="1" t="s">
        <v>1037</v>
      </c>
      <c r="H2264" s="1">
        <v>12</v>
      </c>
      <c r="I2264" s="1" t="s">
        <v>1042</v>
      </c>
      <c r="J2264" s="1">
        <f t="shared" si="70"/>
        <v>0</v>
      </c>
      <c r="K2264" s="12" t="str">
        <f t="shared" si="71"/>
        <v/>
      </c>
    </row>
    <row r="2265" spans="1:11" x14ac:dyDescent="0.3">
      <c r="A2265" s="2">
        <v>2008</v>
      </c>
      <c r="B2265" s="1">
        <v>761</v>
      </c>
      <c r="C2265" s="10">
        <v>44912</v>
      </c>
      <c r="D2265" s="10">
        <v>44918</v>
      </c>
      <c r="E2265" s="1">
        <v>6</v>
      </c>
      <c r="F2265" s="1" t="s">
        <v>1023</v>
      </c>
      <c r="G2265" s="1" t="s">
        <v>1036</v>
      </c>
      <c r="H2265" s="1">
        <v>194</v>
      </c>
      <c r="I2265" s="1" t="s">
        <v>1044</v>
      </c>
      <c r="J2265" s="1">
        <f t="shared" si="70"/>
        <v>0</v>
      </c>
      <c r="K2265" s="12" t="str">
        <f t="shared" si="71"/>
        <v/>
      </c>
    </row>
    <row r="2266" spans="1:11" x14ac:dyDescent="0.3">
      <c r="A2266" s="2">
        <v>768</v>
      </c>
      <c r="B2266" s="1">
        <v>761</v>
      </c>
      <c r="C2266" s="10">
        <v>45488</v>
      </c>
      <c r="D2266" s="10">
        <v>45489</v>
      </c>
      <c r="E2266" s="1">
        <v>1</v>
      </c>
      <c r="F2266" s="1" t="s">
        <v>1026</v>
      </c>
      <c r="G2266" s="1" t="s">
        <v>1039</v>
      </c>
      <c r="H2266" s="1">
        <v>150</v>
      </c>
      <c r="I2266" s="1" t="s">
        <v>1044</v>
      </c>
      <c r="J2266" s="1">
        <f t="shared" si="70"/>
        <v>0</v>
      </c>
      <c r="K2266" s="12" t="str">
        <f t="shared" si="71"/>
        <v/>
      </c>
    </row>
    <row r="2267" spans="1:11" x14ac:dyDescent="0.3">
      <c r="A2267" s="2">
        <v>2273</v>
      </c>
      <c r="B2267" s="1">
        <v>762</v>
      </c>
      <c r="C2267" s="10">
        <v>44673</v>
      </c>
      <c r="D2267" s="10">
        <v>44675</v>
      </c>
      <c r="E2267" s="1">
        <v>2</v>
      </c>
      <c r="F2267" s="1" t="s">
        <v>1032</v>
      </c>
      <c r="G2267" s="1" t="s">
        <v>1039</v>
      </c>
      <c r="H2267" s="1">
        <v>176</v>
      </c>
      <c r="I2267" s="1" t="s">
        <v>1043</v>
      </c>
      <c r="J2267" s="1">
        <f t="shared" si="70"/>
        <v>0</v>
      </c>
      <c r="K2267" s="12" t="str">
        <f t="shared" si="71"/>
        <v/>
      </c>
    </row>
    <row r="2268" spans="1:11" x14ac:dyDescent="0.3">
      <c r="A2268" s="2">
        <v>793</v>
      </c>
      <c r="B2268" s="1">
        <v>762</v>
      </c>
      <c r="C2268" s="10">
        <v>44953</v>
      </c>
      <c r="D2268" s="10">
        <v>44955</v>
      </c>
      <c r="E2268" s="1">
        <v>2</v>
      </c>
      <c r="F2268" s="1" t="s">
        <v>1032</v>
      </c>
      <c r="G2268" s="1" t="s">
        <v>1039</v>
      </c>
      <c r="H2268" s="1">
        <v>144</v>
      </c>
      <c r="I2268" s="1" t="s">
        <v>1041</v>
      </c>
      <c r="J2268" s="1">
        <f t="shared" si="70"/>
        <v>0</v>
      </c>
      <c r="K2268" s="12" t="str">
        <f t="shared" si="71"/>
        <v/>
      </c>
    </row>
    <row r="2269" spans="1:11" x14ac:dyDescent="0.3">
      <c r="A2269" s="2">
        <v>1052</v>
      </c>
      <c r="B2269" s="1">
        <v>762</v>
      </c>
      <c r="C2269" s="10">
        <v>45553</v>
      </c>
      <c r="D2269" s="10">
        <v>45563</v>
      </c>
      <c r="E2269" s="1">
        <v>10</v>
      </c>
      <c r="F2269" s="1" t="s">
        <v>1022</v>
      </c>
      <c r="G2269" s="1" t="s">
        <v>1035</v>
      </c>
      <c r="H2269" s="1">
        <v>25</v>
      </c>
      <c r="I2269" s="1" t="s">
        <v>1043</v>
      </c>
      <c r="J2269" s="1">
        <f t="shared" si="70"/>
        <v>0</v>
      </c>
      <c r="K2269" s="12" t="str">
        <f t="shared" si="71"/>
        <v/>
      </c>
    </row>
    <row r="2270" spans="1:11" x14ac:dyDescent="0.3">
      <c r="A2270" s="2">
        <v>623</v>
      </c>
      <c r="B2270" s="1">
        <v>763</v>
      </c>
      <c r="C2270" s="10">
        <v>45280</v>
      </c>
      <c r="D2270" s="10">
        <v>45287</v>
      </c>
      <c r="E2270" s="1">
        <v>7</v>
      </c>
      <c r="F2270" s="1" t="s">
        <v>1034</v>
      </c>
      <c r="G2270" s="1" t="s">
        <v>1035</v>
      </c>
      <c r="H2270" s="1">
        <v>196</v>
      </c>
      <c r="I2270" s="1" t="s">
        <v>1044</v>
      </c>
      <c r="J2270" s="1">
        <f t="shared" si="70"/>
        <v>0</v>
      </c>
      <c r="K2270" s="12" t="str">
        <f t="shared" si="71"/>
        <v/>
      </c>
    </row>
    <row r="2271" spans="1:11" x14ac:dyDescent="0.3">
      <c r="A2271" s="2">
        <v>884</v>
      </c>
      <c r="B2271" s="1">
        <v>764</v>
      </c>
      <c r="C2271" s="10">
        <v>44943</v>
      </c>
      <c r="D2271" s="10">
        <v>44945</v>
      </c>
      <c r="E2271" s="1">
        <v>2</v>
      </c>
      <c r="F2271" s="1" t="s">
        <v>1032</v>
      </c>
      <c r="G2271" s="1" t="s">
        <v>1039</v>
      </c>
      <c r="H2271" s="1">
        <v>194</v>
      </c>
      <c r="I2271" s="1" t="s">
        <v>1042</v>
      </c>
      <c r="J2271" s="1">
        <f t="shared" si="70"/>
        <v>0</v>
      </c>
      <c r="K2271" s="12" t="str">
        <f t="shared" si="71"/>
        <v/>
      </c>
    </row>
    <row r="2272" spans="1:11" x14ac:dyDescent="0.3">
      <c r="A2272" s="2">
        <v>1328</v>
      </c>
      <c r="B2272" s="1">
        <v>764</v>
      </c>
      <c r="C2272" s="10">
        <v>45455</v>
      </c>
      <c r="D2272" s="10">
        <v>45458</v>
      </c>
      <c r="E2272" s="1">
        <v>3</v>
      </c>
      <c r="F2272" s="1" t="s">
        <v>1033</v>
      </c>
      <c r="G2272" s="1" t="s">
        <v>1038</v>
      </c>
      <c r="H2272" s="1">
        <v>132</v>
      </c>
      <c r="I2272" s="1" t="s">
        <v>1042</v>
      </c>
      <c r="J2272" s="1">
        <f t="shared" si="70"/>
        <v>1</v>
      </c>
      <c r="K2272" s="12">
        <f t="shared" si="71"/>
        <v>45459</v>
      </c>
    </row>
    <row r="2273" spans="1:11" x14ac:dyDescent="0.3">
      <c r="A2273" s="2">
        <v>1170</v>
      </c>
      <c r="B2273" s="1">
        <v>764</v>
      </c>
      <c r="C2273" s="10">
        <v>45459</v>
      </c>
      <c r="D2273" s="10">
        <v>45464</v>
      </c>
      <c r="E2273" s="1">
        <v>5</v>
      </c>
      <c r="F2273" s="1" t="s">
        <v>1025</v>
      </c>
      <c r="G2273" s="1" t="s">
        <v>1038</v>
      </c>
      <c r="H2273" s="1">
        <v>21</v>
      </c>
      <c r="I2273" s="1" t="s">
        <v>1041</v>
      </c>
      <c r="J2273" s="1">
        <f t="shared" si="70"/>
        <v>0</v>
      </c>
      <c r="K2273" s="12" t="str">
        <f t="shared" si="71"/>
        <v/>
      </c>
    </row>
    <row r="2274" spans="1:11" x14ac:dyDescent="0.3">
      <c r="A2274" s="2">
        <v>1720</v>
      </c>
      <c r="B2274" s="1">
        <v>765</v>
      </c>
      <c r="C2274" s="10">
        <v>44890</v>
      </c>
      <c r="D2274" s="10">
        <v>44899</v>
      </c>
      <c r="E2274" s="1">
        <v>9</v>
      </c>
      <c r="F2274" s="1" t="s">
        <v>1034</v>
      </c>
      <c r="G2274" s="1" t="s">
        <v>1035</v>
      </c>
      <c r="H2274" s="1">
        <v>83</v>
      </c>
      <c r="I2274" s="1" t="s">
        <v>1041</v>
      </c>
      <c r="J2274" s="1">
        <f t="shared" si="70"/>
        <v>0</v>
      </c>
      <c r="K2274" s="12" t="str">
        <f t="shared" si="71"/>
        <v/>
      </c>
    </row>
    <row r="2275" spans="1:11" x14ac:dyDescent="0.3">
      <c r="A2275" s="2">
        <v>1606</v>
      </c>
      <c r="B2275" s="1">
        <v>765</v>
      </c>
      <c r="C2275" s="10">
        <v>45450</v>
      </c>
      <c r="D2275" s="10">
        <v>45452</v>
      </c>
      <c r="E2275" s="1">
        <v>2</v>
      </c>
      <c r="F2275" s="1" t="s">
        <v>1024</v>
      </c>
      <c r="G2275" s="1" t="s">
        <v>1037</v>
      </c>
      <c r="H2275" s="1">
        <v>26</v>
      </c>
      <c r="I2275" s="1" t="s">
        <v>1043</v>
      </c>
      <c r="J2275" s="1">
        <f t="shared" si="70"/>
        <v>0</v>
      </c>
      <c r="K2275" s="12" t="str">
        <f t="shared" si="71"/>
        <v/>
      </c>
    </row>
    <row r="2276" spans="1:11" x14ac:dyDescent="0.3">
      <c r="A2276" s="2">
        <v>2607</v>
      </c>
      <c r="B2276" s="1">
        <v>766</v>
      </c>
      <c r="C2276" s="10">
        <v>44742</v>
      </c>
      <c r="D2276" s="10">
        <v>44746</v>
      </c>
      <c r="E2276" s="1">
        <v>4</v>
      </c>
      <c r="F2276" s="1" t="s">
        <v>1024</v>
      </c>
      <c r="G2276" s="1" t="s">
        <v>1037</v>
      </c>
      <c r="H2276" s="1">
        <v>10</v>
      </c>
      <c r="I2276" s="1" t="s">
        <v>1042</v>
      </c>
      <c r="J2276" s="1">
        <f t="shared" si="70"/>
        <v>1</v>
      </c>
      <c r="K2276" s="12">
        <f t="shared" si="71"/>
        <v>44759</v>
      </c>
    </row>
    <row r="2277" spans="1:11" x14ac:dyDescent="0.3">
      <c r="A2277" s="2">
        <v>701</v>
      </c>
      <c r="B2277" s="1">
        <v>766</v>
      </c>
      <c r="C2277" s="10">
        <v>44759</v>
      </c>
      <c r="D2277" s="10">
        <v>44765</v>
      </c>
      <c r="E2277" s="1">
        <v>6</v>
      </c>
      <c r="F2277" s="1" t="s">
        <v>1027</v>
      </c>
      <c r="G2277" s="1" t="s">
        <v>1040</v>
      </c>
      <c r="H2277" s="1">
        <v>120</v>
      </c>
      <c r="I2277" s="1" t="s">
        <v>1044</v>
      </c>
      <c r="J2277" s="1">
        <f t="shared" si="70"/>
        <v>0</v>
      </c>
      <c r="K2277" s="12" t="str">
        <f t="shared" si="71"/>
        <v/>
      </c>
    </row>
    <row r="2278" spans="1:11" x14ac:dyDescent="0.3">
      <c r="A2278" s="2">
        <v>1639</v>
      </c>
      <c r="B2278" s="1">
        <v>766</v>
      </c>
      <c r="C2278" s="10">
        <v>45380</v>
      </c>
      <c r="D2278" s="10">
        <v>45389</v>
      </c>
      <c r="E2278" s="1">
        <v>9</v>
      </c>
      <c r="F2278" s="1" t="s">
        <v>1023</v>
      </c>
      <c r="G2278" s="1" t="s">
        <v>1036</v>
      </c>
      <c r="H2278" s="1">
        <v>116</v>
      </c>
      <c r="I2278" s="1" t="s">
        <v>1041</v>
      </c>
      <c r="J2278" s="1">
        <f t="shared" si="70"/>
        <v>0</v>
      </c>
      <c r="K2278" s="12" t="str">
        <f t="shared" si="71"/>
        <v/>
      </c>
    </row>
    <row r="2279" spans="1:11" x14ac:dyDescent="0.3">
      <c r="A2279" s="2">
        <v>1907</v>
      </c>
      <c r="B2279" s="1">
        <v>767</v>
      </c>
      <c r="C2279" s="10">
        <v>44899</v>
      </c>
      <c r="D2279" s="10">
        <v>44909</v>
      </c>
      <c r="E2279" s="1">
        <v>10</v>
      </c>
      <c r="F2279" s="1" t="s">
        <v>1031</v>
      </c>
      <c r="G2279" s="1" t="s">
        <v>1036</v>
      </c>
      <c r="H2279" s="1">
        <v>198</v>
      </c>
      <c r="I2279" s="1" t="s">
        <v>1043</v>
      </c>
      <c r="J2279" s="1">
        <f t="shared" si="70"/>
        <v>0</v>
      </c>
      <c r="K2279" s="12" t="str">
        <f t="shared" si="71"/>
        <v/>
      </c>
    </row>
    <row r="2280" spans="1:11" x14ac:dyDescent="0.3">
      <c r="A2280" s="2">
        <v>608</v>
      </c>
      <c r="B2280" s="1">
        <v>767</v>
      </c>
      <c r="C2280" s="10">
        <v>45074</v>
      </c>
      <c r="D2280" s="10">
        <v>45078</v>
      </c>
      <c r="E2280" s="1">
        <v>4</v>
      </c>
      <c r="F2280" s="1" t="s">
        <v>1024</v>
      </c>
      <c r="G2280" s="1" t="s">
        <v>1037</v>
      </c>
      <c r="H2280" s="1">
        <v>38</v>
      </c>
      <c r="I2280" s="1" t="s">
        <v>1042</v>
      </c>
      <c r="J2280" s="1">
        <f t="shared" si="70"/>
        <v>0</v>
      </c>
      <c r="K2280" s="12" t="str">
        <f t="shared" si="71"/>
        <v/>
      </c>
    </row>
    <row r="2281" spans="1:11" x14ac:dyDescent="0.3">
      <c r="A2281" s="2">
        <v>1854</v>
      </c>
      <c r="B2281" s="1">
        <v>767</v>
      </c>
      <c r="C2281" s="10">
        <v>45450</v>
      </c>
      <c r="D2281" s="10">
        <v>45460</v>
      </c>
      <c r="E2281" s="1">
        <v>10</v>
      </c>
      <c r="F2281" s="1" t="s">
        <v>1023</v>
      </c>
      <c r="G2281" s="1" t="s">
        <v>1036</v>
      </c>
      <c r="H2281" s="1">
        <v>113</v>
      </c>
      <c r="I2281" s="1" t="s">
        <v>1044</v>
      </c>
      <c r="J2281" s="1">
        <f t="shared" si="70"/>
        <v>0</v>
      </c>
      <c r="K2281" s="12" t="str">
        <f t="shared" si="71"/>
        <v/>
      </c>
    </row>
    <row r="2282" spans="1:11" x14ac:dyDescent="0.3">
      <c r="A2282" s="2">
        <v>1424</v>
      </c>
      <c r="B2282" s="1">
        <v>767</v>
      </c>
      <c r="C2282" s="10">
        <v>45618</v>
      </c>
      <c r="D2282" s="10">
        <v>45621</v>
      </c>
      <c r="E2282" s="1">
        <v>3</v>
      </c>
      <c r="F2282" s="1" t="s">
        <v>1024</v>
      </c>
      <c r="G2282" s="1" t="s">
        <v>1037</v>
      </c>
      <c r="H2282" s="1">
        <v>148</v>
      </c>
      <c r="I2282" s="1" t="s">
        <v>1044</v>
      </c>
      <c r="J2282" s="1">
        <f t="shared" si="70"/>
        <v>0</v>
      </c>
      <c r="K2282" s="12" t="str">
        <f t="shared" si="71"/>
        <v/>
      </c>
    </row>
    <row r="2283" spans="1:11" x14ac:dyDescent="0.3">
      <c r="A2283" s="2">
        <v>1558</v>
      </c>
      <c r="B2283" s="1">
        <v>768</v>
      </c>
      <c r="C2283" s="10">
        <v>45019</v>
      </c>
      <c r="D2283" s="10">
        <v>45024</v>
      </c>
      <c r="E2283" s="1">
        <v>5</v>
      </c>
      <c r="F2283" s="1" t="s">
        <v>1023</v>
      </c>
      <c r="G2283" s="1" t="s">
        <v>1036</v>
      </c>
      <c r="H2283" s="1">
        <v>105</v>
      </c>
      <c r="I2283" s="1" t="s">
        <v>1043</v>
      </c>
      <c r="J2283" s="1">
        <f t="shared" si="70"/>
        <v>1</v>
      </c>
      <c r="K2283" s="12">
        <f t="shared" si="71"/>
        <v>45024</v>
      </c>
    </row>
    <row r="2284" spans="1:11" x14ac:dyDescent="0.3">
      <c r="A2284" s="2">
        <v>2299</v>
      </c>
      <c r="B2284" s="1">
        <v>768</v>
      </c>
      <c r="C2284" s="10">
        <v>45024</v>
      </c>
      <c r="D2284" s="10">
        <v>45026</v>
      </c>
      <c r="E2284" s="1">
        <v>2</v>
      </c>
      <c r="F2284" s="1" t="s">
        <v>1032</v>
      </c>
      <c r="G2284" s="1" t="s">
        <v>1039</v>
      </c>
      <c r="H2284" s="1">
        <v>39</v>
      </c>
      <c r="I2284" s="1" t="s">
        <v>1043</v>
      </c>
      <c r="J2284" s="1">
        <f t="shared" si="70"/>
        <v>0</v>
      </c>
      <c r="K2284" s="12" t="str">
        <f t="shared" si="71"/>
        <v/>
      </c>
    </row>
    <row r="2285" spans="1:11" x14ac:dyDescent="0.3">
      <c r="A2285" s="2">
        <v>1131</v>
      </c>
      <c r="B2285" s="1">
        <v>768</v>
      </c>
      <c r="C2285" s="10">
        <v>45185</v>
      </c>
      <c r="D2285" s="10">
        <v>45187</v>
      </c>
      <c r="E2285" s="1">
        <v>2</v>
      </c>
      <c r="F2285" s="1" t="s">
        <v>1029</v>
      </c>
      <c r="G2285" s="1" t="s">
        <v>1037</v>
      </c>
      <c r="H2285" s="1">
        <v>17</v>
      </c>
      <c r="I2285" s="1" t="s">
        <v>1041</v>
      </c>
      <c r="J2285" s="1">
        <f t="shared" si="70"/>
        <v>0</v>
      </c>
      <c r="K2285" s="12" t="str">
        <f t="shared" si="71"/>
        <v/>
      </c>
    </row>
    <row r="2286" spans="1:11" x14ac:dyDescent="0.3">
      <c r="A2286" s="2">
        <v>2843</v>
      </c>
      <c r="B2286" s="1">
        <v>768</v>
      </c>
      <c r="C2286" s="10">
        <v>45461</v>
      </c>
      <c r="D2286" s="10">
        <v>45465</v>
      </c>
      <c r="E2286" s="1">
        <v>4</v>
      </c>
      <c r="F2286" s="1" t="s">
        <v>1029</v>
      </c>
      <c r="G2286" s="1" t="s">
        <v>1037</v>
      </c>
      <c r="H2286" s="1">
        <v>198</v>
      </c>
      <c r="I2286" s="1" t="s">
        <v>1043</v>
      </c>
      <c r="J2286" s="1">
        <f t="shared" si="70"/>
        <v>0</v>
      </c>
      <c r="K2286" s="12" t="str">
        <f t="shared" si="71"/>
        <v/>
      </c>
    </row>
    <row r="2287" spans="1:11" x14ac:dyDescent="0.3">
      <c r="A2287" s="2">
        <v>1743</v>
      </c>
      <c r="B2287" s="1">
        <v>769</v>
      </c>
      <c r="C2287" s="10">
        <v>44868</v>
      </c>
      <c r="D2287" s="10">
        <v>44870</v>
      </c>
      <c r="E2287" s="1">
        <v>2</v>
      </c>
      <c r="F2287" s="1" t="s">
        <v>1029</v>
      </c>
      <c r="G2287" s="1" t="s">
        <v>1037</v>
      </c>
      <c r="H2287" s="1">
        <v>154</v>
      </c>
      <c r="I2287" s="1" t="s">
        <v>1044</v>
      </c>
      <c r="J2287" s="1">
        <f t="shared" si="70"/>
        <v>0</v>
      </c>
      <c r="K2287" s="12" t="str">
        <f t="shared" si="71"/>
        <v/>
      </c>
    </row>
    <row r="2288" spans="1:11" x14ac:dyDescent="0.3">
      <c r="A2288" s="2">
        <v>1553</v>
      </c>
      <c r="B2288" s="1">
        <v>769</v>
      </c>
      <c r="C2288" s="10">
        <v>45004</v>
      </c>
      <c r="D2288" s="10">
        <v>45008</v>
      </c>
      <c r="E2288" s="1">
        <v>4</v>
      </c>
      <c r="F2288" s="1" t="s">
        <v>1029</v>
      </c>
      <c r="G2288" s="1" t="s">
        <v>1037</v>
      </c>
      <c r="H2288" s="1">
        <v>133</v>
      </c>
      <c r="I2288" s="1" t="s">
        <v>1042</v>
      </c>
      <c r="J2288" s="1">
        <f t="shared" si="70"/>
        <v>0</v>
      </c>
      <c r="K2288" s="12" t="str">
        <f t="shared" si="71"/>
        <v/>
      </c>
    </row>
    <row r="2289" spans="1:11" x14ac:dyDescent="0.3">
      <c r="A2289" s="2">
        <v>477</v>
      </c>
      <c r="B2289" s="1">
        <v>769</v>
      </c>
      <c r="C2289" s="10">
        <v>45249</v>
      </c>
      <c r="D2289" s="10">
        <v>45250</v>
      </c>
      <c r="E2289" s="1">
        <v>1</v>
      </c>
      <c r="F2289" s="1" t="s">
        <v>1032</v>
      </c>
      <c r="G2289" s="1" t="s">
        <v>1039</v>
      </c>
      <c r="H2289" s="1">
        <v>46</v>
      </c>
      <c r="I2289" s="1" t="s">
        <v>1043</v>
      </c>
      <c r="J2289" s="1">
        <f t="shared" si="70"/>
        <v>0</v>
      </c>
      <c r="K2289" s="12" t="str">
        <f t="shared" si="71"/>
        <v/>
      </c>
    </row>
    <row r="2290" spans="1:11" x14ac:dyDescent="0.3">
      <c r="A2290" s="2">
        <v>484</v>
      </c>
      <c r="B2290" s="1">
        <v>769</v>
      </c>
      <c r="C2290" s="10">
        <v>45422</v>
      </c>
      <c r="D2290" s="10">
        <v>45423</v>
      </c>
      <c r="E2290" s="1">
        <v>1</v>
      </c>
      <c r="F2290" s="1" t="s">
        <v>1022</v>
      </c>
      <c r="G2290" s="1" t="s">
        <v>1035</v>
      </c>
      <c r="H2290" s="1">
        <v>182</v>
      </c>
      <c r="I2290" s="1" t="s">
        <v>1041</v>
      </c>
      <c r="J2290" s="1">
        <f t="shared" si="70"/>
        <v>0</v>
      </c>
      <c r="K2290" s="12" t="str">
        <f t="shared" si="71"/>
        <v/>
      </c>
    </row>
    <row r="2291" spans="1:11" x14ac:dyDescent="0.3">
      <c r="A2291" s="2">
        <v>713</v>
      </c>
      <c r="B2291" s="1">
        <v>770</v>
      </c>
      <c r="C2291" s="10">
        <v>45365</v>
      </c>
      <c r="D2291" s="10">
        <v>45375</v>
      </c>
      <c r="E2291" s="1">
        <v>10</v>
      </c>
      <c r="F2291" s="1" t="s">
        <v>1023</v>
      </c>
      <c r="G2291" s="1" t="s">
        <v>1036</v>
      </c>
      <c r="H2291" s="1">
        <v>69</v>
      </c>
      <c r="I2291" s="1" t="s">
        <v>1044</v>
      </c>
      <c r="J2291" s="1">
        <f t="shared" si="70"/>
        <v>0</v>
      </c>
      <c r="K2291" s="12" t="str">
        <f t="shared" si="71"/>
        <v/>
      </c>
    </row>
    <row r="2292" spans="1:11" x14ac:dyDescent="0.3">
      <c r="A2292" s="2">
        <v>2429</v>
      </c>
      <c r="B2292" s="1">
        <v>771</v>
      </c>
      <c r="C2292" s="10">
        <v>44582</v>
      </c>
      <c r="D2292" s="10">
        <v>44594</v>
      </c>
      <c r="E2292" s="1">
        <v>12</v>
      </c>
      <c r="F2292" s="1" t="s">
        <v>1023</v>
      </c>
      <c r="G2292" s="1" t="s">
        <v>1036</v>
      </c>
      <c r="H2292" s="1">
        <v>18</v>
      </c>
      <c r="I2292" s="1" t="s">
        <v>1044</v>
      </c>
      <c r="J2292" s="1">
        <f t="shared" si="70"/>
        <v>0</v>
      </c>
      <c r="K2292" s="12" t="str">
        <f t="shared" si="71"/>
        <v/>
      </c>
    </row>
    <row r="2293" spans="1:11" x14ac:dyDescent="0.3">
      <c r="A2293" s="2">
        <v>37</v>
      </c>
      <c r="B2293" s="1">
        <v>771</v>
      </c>
      <c r="C2293" s="10">
        <v>44779</v>
      </c>
      <c r="D2293" s="10">
        <v>44786</v>
      </c>
      <c r="E2293" s="1">
        <v>7</v>
      </c>
      <c r="F2293" s="1" t="s">
        <v>1031</v>
      </c>
      <c r="G2293" s="1" t="s">
        <v>1036</v>
      </c>
      <c r="H2293" s="1">
        <v>136</v>
      </c>
      <c r="I2293" s="1" t="s">
        <v>1043</v>
      </c>
      <c r="J2293" s="1">
        <f t="shared" si="70"/>
        <v>0</v>
      </c>
      <c r="K2293" s="12" t="str">
        <f t="shared" si="71"/>
        <v/>
      </c>
    </row>
    <row r="2294" spans="1:11" x14ac:dyDescent="0.3">
      <c r="A2294" s="2">
        <v>2651</v>
      </c>
      <c r="B2294" s="1">
        <v>771</v>
      </c>
      <c r="C2294" s="10">
        <v>44993</v>
      </c>
      <c r="D2294" s="10">
        <v>45005</v>
      </c>
      <c r="E2294" s="1">
        <v>12</v>
      </c>
      <c r="F2294" s="1" t="s">
        <v>1031</v>
      </c>
      <c r="G2294" s="1" t="s">
        <v>1036</v>
      </c>
      <c r="H2294" s="1">
        <v>192</v>
      </c>
      <c r="I2294" s="1" t="s">
        <v>1041</v>
      </c>
      <c r="J2294" s="1">
        <f t="shared" si="70"/>
        <v>1</v>
      </c>
      <c r="K2294" s="12">
        <f t="shared" si="71"/>
        <v>44999</v>
      </c>
    </row>
    <row r="2295" spans="1:11" x14ac:dyDescent="0.3">
      <c r="A2295" s="2">
        <v>2342</v>
      </c>
      <c r="B2295" s="1">
        <v>771</v>
      </c>
      <c r="C2295" s="10">
        <v>44999</v>
      </c>
      <c r="D2295" s="10">
        <v>45015</v>
      </c>
      <c r="E2295" s="1">
        <v>16</v>
      </c>
      <c r="F2295" s="1" t="s">
        <v>1028</v>
      </c>
      <c r="G2295" s="1" t="s">
        <v>1040</v>
      </c>
      <c r="H2295" s="1">
        <v>114</v>
      </c>
      <c r="I2295" s="1" t="s">
        <v>1042</v>
      </c>
      <c r="J2295" s="1">
        <f t="shared" si="70"/>
        <v>0</v>
      </c>
      <c r="K2295" s="12" t="str">
        <f t="shared" si="71"/>
        <v/>
      </c>
    </row>
    <row r="2296" spans="1:11" x14ac:dyDescent="0.3">
      <c r="A2296" s="2">
        <v>2336</v>
      </c>
      <c r="B2296" s="1">
        <v>771</v>
      </c>
      <c r="C2296" s="10">
        <v>45087</v>
      </c>
      <c r="D2296" s="10">
        <v>45090</v>
      </c>
      <c r="E2296" s="1">
        <v>3</v>
      </c>
      <c r="F2296" s="1" t="s">
        <v>1026</v>
      </c>
      <c r="G2296" s="1" t="s">
        <v>1039</v>
      </c>
      <c r="H2296" s="1">
        <v>39</v>
      </c>
      <c r="I2296" s="1" t="s">
        <v>1044</v>
      </c>
      <c r="J2296" s="1">
        <f t="shared" si="70"/>
        <v>0</v>
      </c>
      <c r="K2296" s="12" t="str">
        <f t="shared" si="71"/>
        <v/>
      </c>
    </row>
    <row r="2297" spans="1:11" x14ac:dyDescent="0.3">
      <c r="A2297" s="2">
        <v>842</v>
      </c>
      <c r="B2297" s="1">
        <v>771</v>
      </c>
      <c r="C2297" s="10">
        <v>45150</v>
      </c>
      <c r="D2297" s="10">
        <v>45155</v>
      </c>
      <c r="E2297" s="1">
        <v>5</v>
      </c>
      <c r="F2297" s="1" t="s">
        <v>1029</v>
      </c>
      <c r="G2297" s="1" t="s">
        <v>1037</v>
      </c>
      <c r="H2297" s="1">
        <v>187</v>
      </c>
      <c r="I2297" s="1" t="s">
        <v>1041</v>
      </c>
      <c r="J2297" s="1">
        <f t="shared" si="70"/>
        <v>0</v>
      </c>
      <c r="K2297" s="12" t="str">
        <f t="shared" si="71"/>
        <v/>
      </c>
    </row>
    <row r="2298" spans="1:11" x14ac:dyDescent="0.3">
      <c r="A2298" s="2">
        <v>618</v>
      </c>
      <c r="B2298" s="1">
        <v>772</v>
      </c>
      <c r="C2298" s="10">
        <v>44636</v>
      </c>
      <c r="D2298" s="10">
        <v>44639</v>
      </c>
      <c r="E2298" s="1">
        <v>3</v>
      </c>
      <c r="F2298" s="1" t="s">
        <v>1032</v>
      </c>
      <c r="G2298" s="1" t="s">
        <v>1039</v>
      </c>
      <c r="H2298" s="1">
        <v>174</v>
      </c>
      <c r="I2298" s="1" t="s">
        <v>1042</v>
      </c>
      <c r="J2298" s="1">
        <f t="shared" si="70"/>
        <v>1</v>
      </c>
      <c r="K2298" s="12">
        <f t="shared" si="71"/>
        <v>44652</v>
      </c>
    </row>
    <row r="2299" spans="1:11" x14ac:dyDescent="0.3">
      <c r="A2299" s="2">
        <v>1489</v>
      </c>
      <c r="B2299" s="1">
        <v>772</v>
      </c>
      <c r="C2299" s="10">
        <v>44652</v>
      </c>
      <c r="D2299" s="10">
        <v>44660</v>
      </c>
      <c r="E2299" s="1">
        <v>8</v>
      </c>
      <c r="F2299" s="1" t="s">
        <v>1031</v>
      </c>
      <c r="G2299" s="1" t="s">
        <v>1036</v>
      </c>
      <c r="H2299" s="1">
        <v>153</v>
      </c>
      <c r="I2299" s="1" t="s">
        <v>1044</v>
      </c>
      <c r="J2299" s="1">
        <f t="shared" si="70"/>
        <v>0</v>
      </c>
      <c r="K2299" s="12" t="str">
        <f t="shared" si="71"/>
        <v/>
      </c>
    </row>
    <row r="2300" spans="1:11" x14ac:dyDescent="0.3">
      <c r="A2300" s="2">
        <v>1677</v>
      </c>
      <c r="B2300" s="1">
        <v>772</v>
      </c>
      <c r="C2300" s="10">
        <v>44860</v>
      </c>
      <c r="D2300" s="10">
        <v>44863</v>
      </c>
      <c r="E2300" s="1">
        <v>3</v>
      </c>
      <c r="F2300" s="1" t="s">
        <v>1022</v>
      </c>
      <c r="G2300" s="1" t="s">
        <v>1035</v>
      </c>
      <c r="H2300" s="1">
        <v>118</v>
      </c>
      <c r="I2300" s="1" t="s">
        <v>1041</v>
      </c>
      <c r="J2300" s="1">
        <f t="shared" si="70"/>
        <v>0</v>
      </c>
      <c r="K2300" s="12" t="str">
        <f t="shared" si="71"/>
        <v/>
      </c>
    </row>
    <row r="2301" spans="1:11" x14ac:dyDescent="0.3">
      <c r="A2301" s="2">
        <v>1585</v>
      </c>
      <c r="B2301" s="1">
        <v>772</v>
      </c>
      <c r="C2301" s="10">
        <v>45501</v>
      </c>
      <c r="D2301" s="10">
        <v>45504</v>
      </c>
      <c r="E2301" s="1">
        <v>3</v>
      </c>
      <c r="F2301" s="1" t="s">
        <v>1026</v>
      </c>
      <c r="G2301" s="1" t="s">
        <v>1039</v>
      </c>
      <c r="H2301" s="1">
        <v>82</v>
      </c>
      <c r="I2301" s="1" t="s">
        <v>1042</v>
      </c>
      <c r="J2301" s="1">
        <f t="shared" si="70"/>
        <v>0</v>
      </c>
      <c r="K2301" s="12" t="str">
        <f t="shared" si="71"/>
        <v/>
      </c>
    </row>
    <row r="2302" spans="1:11" x14ac:dyDescent="0.3">
      <c r="A2302" s="2">
        <v>130</v>
      </c>
      <c r="B2302" s="1">
        <v>772</v>
      </c>
      <c r="C2302" s="10">
        <v>45600</v>
      </c>
      <c r="D2302" s="10">
        <v>45601</v>
      </c>
      <c r="E2302" s="1">
        <v>1</v>
      </c>
      <c r="F2302" s="1" t="s">
        <v>1032</v>
      </c>
      <c r="G2302" s="1" t="s">
        <v>1039</v>
      </c>
      <c r="H2302" s="1">
        <v>36</v>
      </c>
      <c r="I2302" s="1" t="s">
        <v>1041</v>
      </c>
      <c r="J2302" s="1">
        <f t="shared" si="70"/>
        <v>0</v>
      </c>
      <c r="K2302" s="12" t="str">
        <f t="shared" si="71"/>
        <v/>
      </c>
    </row>
    <row r="2303" spans="1:11" x14ac:dyDescent="0.3">
      <c r="A2303" s="2">
        <v>368</v>
      </c>
      <c r="B2303" s="1">
        <v>773</v>
      </c>
      <c r="C2303" s="10">
        <v>44801</v>
      </c>
      <c r="D2303" s="10">
        <v>44808</v>
      </c>
      <c r="E2303" s="1">
        <v>7</v>
      </c>
      <c r="F2303" s="1" t="s">
        <v>1022</v>
      </c>
      <c r="G2303" s="1" t="s">
        <v>1035</v>
      </c>
      <c r="H2303" s="1">
        <v>11</v>
      </c>
      <c r="I2303" s="1" t="s">
        <v>1041</v>
      </c>
      <c r="J2303" s="1">
        <f t="shared" si="70"/>
        <v>0</v>
      </c>
      <c r="K2303" s="12" t="str">
        <f t="shared" si="71"/>
        <v/>
      </c>
    </row>
    <row r="2304" spans="1:11" x14ac:dyDescent="0.3">
      <c r="A2304" s="2">
        <v>654</v>
      </c>
      <c r="B2304" s="1">
        <v>773</v>
      </c>
      <c r="C2304" s="10">
        <v>45511</v>
      </c>
      <c r="D2304" s="10">
        <v>45512</v>
      </c>
      <c r="E2304" s="1">
        <v>1</v>
      </c>
      <c r="F2304" s="1" t="s">
        <v>1032</v>
      </c>
      <c r="G2304" s="1" t="s">
        <v>1039</v>
      </c>
      <c r="H2304" s="1">
        <v>104</v>
      </c>
      <c r="I2304" s="1" t="s">
        <v>1042</v>
      </c>
      <c r="J2304" s="1">
        <f t="shared" si="70"/>
        <v>0</v>
      </c>
      <c r="K2304" s="12" t="str">
        <f t="shared" si="71"/>
        <v/>
      </c>
    </row>
    <row r="2305" spans="1:11" x14ac:dyDescent="0.3">
      <c r="A2305" s="2">
        <v>822</v>
      </c>
      <c r="B2305" s="1">
        <v>774</v>
      </c>
      <c r="C2305" s="10">
        <v>44846</v>
      </c>
      <c r="D2305" s="10">
        <v>44847</v>
      </c>
      <c r="E2305" s="1">
        <v>1</v>
      </c>
      <c r="F2305" s="1" t="s">
        <v>1022</v>
      </c>
      <c r="G2305" s="1" t="s">
        <v>1035</v>
      </c>
      <c r="H2305" s="1">
        <v>197</v>
      </c>
      <c r="I2305" s="1" t="s">
        <v>1041</v>
      </c>
      <c r="J2305" s="1">
        <f t="shared" si="70"/>
        <v>0</v>
      </c>
      <c r="K2305" s="12" t="str">
        <f t="shared" si="71"/>
        <v/>
      </c>
    </row>
    <row r="2306" spans="1:11" x14ac:dyDescent="0.3">
      <c r="A2306" s="2">
        <v>1686</v>
      </c>
      <c r="B2306" s="1">
        <v>774</v>
      </c>
      <c r="C2306" s="10">
        <v>45022</v>
      </c>
      <c r="D2306" s="10">
        <v>45023</v>
      </c>
      <c r="E2306" s="1">
        <v>1</v>
      </c>
      <c r="F2306" s="1" t="s">
        <v>1032</v>
      </c>
      <c r="G2306" s="1" t="s">
        <v>1039</v>
      </c>
      <c r="H2306" s="1">
        <v>33</v>
      </c>
      <c r="I2306" s="1" t="s">
        <v>1043</v>
      </c>
      <c r="J2306" s="1">
        <f t="shared" ref="J2306:J2369" si="72">IF(AND(B2307=B2306,C2307-D2306&lt;=30),1,0)</f>
        <v>0</v>
      </c>
      <c r="K2306" s="12" t="str">
        <f t="shared" ref="K2306:K2369" si="73">IF(J2306=0,"",C2307)</f>
        <v/>
      </c>
    </row>
    <row r="2307" spans="1:11" x14ac:dyDescent="0.3">
      <c r="A2307" s="2">
        <v>2605</v>
      </c>
      <c r="B2307" s="1">
        <v>774</v>
      </c>
      <c r="C2307" s="10">
        <v>45657</v>
      </c>
      <c r="D2307" s="10">
        <v>45663</v>
      </c>
      <c r="E2307" s="1">
        <v>6</v>
      </c>
      <c r="F2307" s="1" t="s">
        <v>1033</v>
      </c>
      <c r="G2307" s="1" t="s">
        <v>1038</v>
      </c>
      <c r="H2307" s="1">
        <v>5</v>
      </c>
      <c r="I2307" s="1" t="s">
        <v>1044</v>
      </c>
      <c r="J2307" s="1">
        <f t="shared" si="72"/>
        <v>0</v>
      </c>
      <c r="K2307" s="12" t="str">
        <f t="shared" si="73"/>
        <v/>
      </c>
    </row>
    <row r="2308" spans="1:11" x14ac:dyDescent="0.3">
      <c r="A2308" s="2">
        <v>1391</v>
      </c>
      <c r="B2308" s="1">
        <v>775</v>
      </c>
      <c r="C2308" s="10">
        <v>45021</v>
      </c>
      <c r="D2308" s="10">
        <v>45031</v>
      </c>
      <c r="E2308" s="1">
        <v>10</v>
      </c>
      <c r="F2308" s="1" t="s">
        <v>1023</v>
      </c>
      <c r="G2308" s="1" t="s">
        <v>1036</v>
      </c>
      <c r="H2308" s="1">
        <v>147</v>
      </c>
      <c r="I2308" s="1" t="s">
        <v>1042</v>
      </c>
      <c r="J2308" s="1">
        <f t="shared" si="72"/>
        <v>0</v>
      </c>
      <c r="K2308" s="12" t="str">
        <f t="shared" si="73"/>
        <v/>
      </c>
    </row>
    <row r="2309" spans="1:11" x14ac:dyDescent="0.3">
      <c r="A2309" s="2">
        <v>1055</v>
      </c>
      <c r="B2309" s="1">
        <v>776</v>
      </c>
      <c r="C2309" s="10">
        <v>45074</v>
      </c>
      <c r="D2309" s="10">
        <v>45079</v>
      </c>
      <c r="E2309" s="1">
        <v>5</v>
      </c>
      <c r="F2309" s="1" t="s">
        <v>1030</v>
      </c>
      <c r="G2309" s="1" t="s">
        <v>1038</v>
      </c>
      <c r="H2309" s="1">
        <v>111</v>
      </c>
      <c r="I2309" s="1" t="s">
        <v>1043</v>
      </c>
      <c r="J2309" s="1">
        <f t="shared" si="72"/>
        <v>0</v>
      </c>
      <c r="K2309" s="12" t="str">
        <f t="shared" si="73"/>
        <v/>
      </c>
    </row>
    <row r="2310" spans="1:11" x14ac:dyDescent="0.3">
      <c r="A2310" s="2">
        <v>2746</v>
      </c>
      <c r="B2310" s="1">
        <v>776</v>
      </c>
      <c r="C2310" s="10">
        <v>45508</v>
      </c>
      <c r="D2310" s="10">
        <v>45520</v>
      </c>
      <c r="E2310" s="1">
        <v>12</v>
      </c>
      <c r="F2310" s="1" t="s">
        <v>1023</v>
      </c>
      <c r="G2310" s="1" t="s">
        <v>1036</v>
      </c>
      <c r="H2310" s="1">
        <v>34</v>
      </c>
      <c r="I2310" s="1" t="s">
        <v>1042</v>
      </c>
      <c r="J2310" s="1">
        <f t="shared" si="72"/>
        <v>0</v>
      </c>
      <c r="K2310" s="12" t="str">
        <f t="shared" si="73"/>
        <v/>
      </c>
    </row>
    <row r="2311" spans="1:11" x14ac:dyDescent="0.3">
      <c r="A2311" s="2">
        <v>270</v>
      </c>
      <c r="B2311" s="1">
        <v>776</v>
      </c>
      <c r="C2311" s="10">
        <v>45574</v>
      </c>
      <c r="D2311" s="10">
        <v>45579</v>
      </c>
      <c r="E2311" s="1">
        <v>5</v>
      </c>
      <c r="F2311" s="1" t="s">
        <v>1028</v>
      </c>
      <c r="G2311" s="1" t="s">
        <v>1040</v>
      </c>
      <c r="H2311" s="1">
        <v>33</v>
      </c>
      <c r="I2311" s="1" t="s">
        <v>1043</v>
      </c>
      <c r="J2311" s="1">
        <f t="shared" si="72"/>
        <v>0</v>
      </c>
      <c r="K2311" s="12" t="str">
        <f t="shared" si="73"/>
        <v/>
      </c>
    </row>
    <row r="2312" spans="1:11" x14ac:dyDescent="0.3">
      <c r="A2312" s="2">
        <v>2641</v>
      </c>
      <c r="B2312" s="1">
        <v>776</v>
      </c>
      <c r="C2312" s="10">
        <v>45618</v>
      </c>
      <c r="D2312" s="10">
        <v>45620</v>
      </c>
      <c r="E2312" s="1">
        <v>2</v>
      </c>
      <c r="F2312" s="1" t="s">
        <v>1032</v>
      </c>
      <c r="G2312" s="1" t="s">
        <v>1039</v>
      </c>
      <c r="H2312" s="1">
        <v>14</v>
      </c>
      <c r="I2312" s="1" t="s">
        <v>1041</v>
      </c>
      <c r="J2312" s="1">
        <f t="shared" si="72"/>
        <v>0</v>
      </c>
      <c r="K2312" s="12" t="str">
        <f t="shared" si="73"/>
        <v/>
      </c>
    </row>
    <row r="2313" spans="1:11" x14ac:dyDescent="0.3">
      <c r="A2313" s="2">
        <v>2050</v>
      </c>
      <c r="B2313" s="1">
        <v>777</v>
      </c>
      <c r="C2313" s="10">
        <v>44631</v>
      </c>
      <c r="D2313" s="10">
        <v>44636</v>
      </c>
      <c r="E2313" s="1">
        <v>5</v>
      </c>
      <c r="F2313" s="1" t="s">
        <v>1029</v>
      </c>
      <c r="G2313" s="1" t="s">
        <v>1037</v>
      </c>
      <c r="H2313" s="1">
        <v>83</v>
      </c>
      <c r="I2313" s="1" t="s">
        <v>1041</v>
      </c>
      <c r="J2313" s="1">
        <f t="shared" si="72"/>
        <v>0</v>
      </c>
      <c r="K2313" s="12" t="str">
        <f t="shared" si="73"/>
        <v/>
      </c>
    </row>
    <row r="2314" spans="1:11" x14ac:dyDescent="0.3">
      <c r="A2314" s="2">
        <v>518</v>
      </c>
      <c r="B2314" s="1">
        <v>777</v>
      </c>
      <c r="C2314" s="10">
        <v>45155</v>
      </c>
      <c r="D2314" s="10">
        <v>45157</v>
      </c>
      <c r="E2314" s="1">
        <v>2</v>
      </c>
      <c r="F2314" s="1" t="s">
        <v>1024</v>
      </c>
      <c r="G2314" s="1" t="s">
        <v>1037</v>
      </c>
      <c r="H2314" s="1">
        <v>15</v>
      </c>
      <c r="I2314" s="1" t="s">
        <v>1041</v>
      </c>
      <c r="J2314" s="1">
        <f t="shared" si="72"/>
        <v>0</v>
      </c>
      <c r="K2314" s="12" t="str">
        <f t="shared" si="73"/>
        <v/>
      </c>
    </row>
    <row r="2315" spans="1:11" x14ac:dyDescent="0.3">
      <c r="A2315" s="2">
        <v>2978</v>
      </c>
      <c r="B2315" s="1">
        <v>777</v>
      </c>
      <c r="C2315" s="10">
        <v>45332</v>
      </c>
      <c r="D2315" s="10">
        <v>45339</v>
      </c>
      <c r="E2315" s="1">
        <v>7</v>
      </c>
      <c r="F2315" s="1" t="s">
        <v>1031</v>
      </c>
      <c r="G2315" s="1" t="s">
        <v>1036</v>
      </c>
      <c r="H2315" s="1">
        <v>29</v>
      </c>
      <c r="I2315" s="1" t="s">
        <v>1042</v>
      </c>
      <c r="J2315" s="1">
        <f t="shared" si="72"/>
        <v>0</v>
      </c>
      <c r="K2315" s="12" t="str">
        <f t="shared" si="73"/>
        <v/>
      </c>
    </row>
    <row r="2316" spans="1:11" x14ac:dyDescent="0.3">
      <c r="A2316" s="2">
        <v>1385</v>
      </c>
      <c r="B2316" s="1">
        <v>777</v>
      </c>
      <c r="C2316" s="10">
        <v>45512</v>
      </c>
      <c r="D2316" s="10">
        <v>45518</v>
      </c>
      <c r="E2316" s="1">
        <v>6</v>
      </c>
      <c r="F2316" s="1" t="s">
        <v>1025</v>
      </c>
      <c r="G2316" s="1" t="s">
        <v>1038</v>
      </c>
      <c r="H2316" s="1">
        <v>45</v>
      </c>
      <c r="I2316" s="1" t="s">
        <v>1042</v>
      </c>
      <c r="J2316" s="1">
        <f t="shared" si="72"/>
        <v>0</v>
      </c>
      <c r="K2316" s="12" t="str">
        <f t="shared" si="73"/>
        <v/>
      </c>
    </row>
    <row r="2317" spans="1:11" x14ac:dyDescent="0.3">
      <c r="A2317" s="2">
        <v>2408</v>
      </c>
      <c r="B2317" s="1">
        <v>777</v>
      </c>
      <c r="C2317" s="10">
        <v>45603</v>
      </c>
      <c r="D2317" s="10">
        <v>45613</v>
      </c>
      <c r="E2317" s="1">
        <v>10</v>
      </c>
      <c r="F2317" s="1" t="s">
        <v>1023</v>
      </c>
      <c r="G2317" s="1" t="s">
        <v>1036</v>
      </c>
      <c r="H2317" s="1">
        <v>134</v>
      </c>
      <c r="I2317" s="1" t="s">
        <v>1042</v>
      </c>
      <c r="J2317" s="1">
        <f t="shared" si="72"/>
        <v>0</v>
      </c>
      <c r="K2317" s="12" t="str">
        <f t="shared" si="73"/>
        <v/>
      </c>
    </row>
    <row r="2318" spans="1:11" x14ac:dyDescent="0.3">
      <c r="A2318" s="2">
        <v>1103</v>
      </c>
      <c r="B2318" s="1">
        <v>778</v>
      </c>
      <c r="C2318" s="10">
        <v>45045</v>
      </c>
      <c r="D2318" s="10">
        <v>45053</v>
      </c>
      <c r="E2318" s="1">
        <v>8</v>
      </c>
      <c r="F2318" s="1" t="s">
        <v>1034</v>
      </c>
      <c r="G2318" s="1" t="s">
        <v>1035</v>
      </c>
      <c r="H2318" s="1">
        <v>105</v>
      </c>
      <c r="I2318" s="1" t="s">
        <v>1041</v>
      </c>
      <c r="J2318" s="1">
        <f t="shared" si="72"/>
        <v>0</v>
      </c>
      <c r="K2318" s="12" t="str">
        <f t="shared" si="73"/>
        <v/>
      </c>
    </row>
    <row r="2319" spans="1:11" x14ac:dyDescent="0.3">
      <c r="A2319" s="2">
        <v>1037</v>
      </c>
      <c r="B2319" s="1">
        <v>778</v>
      </c>
      <c r="C2319" s="10">
        <v>45218</v>
      </c>
      <c r="D2319" s="10">
        <v>45223</v>
      </c>
      <c r="E2319" s="1">
        <v>5</v>
      </c>
      <c r="F2319" s="1" t="s">
        <v>1024</v>
      </c>
      <c r="G2319" s="1" t="s">
        <v>1037</v>
      </c>
      <c r="H2319" s="1">
        <v>185</v>
      </c>
      <c r="I2319" s="1" t="s">
        <v>1044</v>
      </c>
      <c r="J2319" s="1">
        <f t="shared" si="72"/>
        <v>0</v>
      </c>
      <c r="K2319" s="12" t="str">
        <f t="shared" si="73"/>
        <v/>
      </c>
    </row>
    <row r="2320" spans="1:11" x14ac:dyDescent="0.3">
      <c r="A2320" s="2">
        <v>2265</v>
      </c>
      <c r="B2320" s="1">
        <v>778</v>
      </c>
      <c r="C2320" s="10">
        <v>45295</v>
      </c>
      <c r="D2320" s="10">
        <v>45301</v>
      </c>
      <c r="E2320" s="1">
        <v>6</v>
      </c>
      <c r="F2320" s="1" t="s">
        <v>1033</v>
      </c>
      <c r="G2320" s="1" t="s">
        <v>1038</v>
      </c>
      <c r="H2320" s="1">
        <v>142</v>
      </c>
      <c r="I2320" s="1" t="s">
        <v>1043</v>
      </c>
      <c r="J2320" s="1">
        <f t="shared" si="72"/>
        <v>0</v>
      </c>
      <c r="K2320" s="12" t="str">
        <f t="shared" si="73"/>
        <v/>
      </c>
    </row>
    <row r="2321" spans="1:11" x14ac:dyDescent="0.3">
      <c r="A2321" s="2">
        <v>221</v>
      </c>
      <c r="B2321" s="1">
        <v>778</v>
      </c>
      <c r="C2321" s="10">
        <v>45442</v>
      </c>
      <c r="D2321" s="10">
        <v>45447</v>
      </c>
      <c r="E2321" s="1">
        <v>5</v>
      </c>
      <c r="F2321" s="1" t="s">
        <v>1024</v>
      </c>
      <c r="G2321" s="1" t="s">
        <v>1037</v>
      </c>
      <c r="H2321" s="1">
        <v>134</v>
      </c>
      <c r="I2321" s="1" t="s">
        <v>1041</v>
      </c>
      <c r="J2321" s="1">
        <f t="shared" si="72"/>
        <v>0</v>
      </c>
      <c r="K2321" s="12" t="str">
        <f t="shared" si="73"/>
        <v/>
      </c>
    </row>
    <row r="2322" spans="1:11" x14ac:dyDescent="0.3">
      <c r="A2322" s="2">
        <v>2763</v>
      </c>
      <c r="B2322" s="1">
        <v>779</v>
      </c>
      <c r="C2322" s="10">
        <v>44646</v>
      </c>
      <c r="D2322" s="10">
        <v>44647</v>
      </c>
      <c r="E2322" s="1">
        <v>1</v>
      </c>
      <c r="F2322" s="1" t="s">
        <v>1026</v>
      </c>
      <c r="G2322" s="1" t="s">
        <v>1039</v>
      </c>
      <c r="H2322" s="1">
        <v>101</v>
      </c>
      <c r="I2322" s="1" t="s">
        <v>1041</v>
      </c>
      <c r="J2322" s="1">
        <f t="shared" si="72"/>
        <v>0</v>
      </c>
      <c r="K2322" s="12" t="str">
        <f t="shared" si="73"/>
        <v/>
      </c>
    </row>
    <row r="2323" spans="1:11" x14ac:dyDescent="0.3">
      <c r="A2323" s="2">
        <v>887</v>
      </c>
      <c r="B2323" s="1">
        <v>779</v>
      </c>
      <c r="C2323" s="10">
        <v>44773</v>
      </c>
      <c r="D2323" s="10">
        <v>44778</v>
      </c>
      <c r="E2323" s="1">
        <v>5</v>
      </c>
      <c r="F2323" s="1" t="s">
        <v>1029</v>
      </c>
      <c r="G2323" s="1" t="s">
        <v>1037</v>
      </c>
      <c r="H2323" s="1">
        <v>117</v>
      </c>
      <c r="I2323" s="1" t="s">
        <v>1044</v>
      </c>
      <c r="J2323" s="1">
        <f t="shared" si="72"/>
        <v>0</v>
      </c>
      <c r="K2323" s="12" t="str">
        <f t="shared" si="73"/>
        <v/>
      </c>
    </row>
    <row r="2324" spans="1:11" x14ac:dyDescent="0.3">
      <c r="A2324" s="2">
        <v>2067</v>
      </c>
      <c r="B2324" s="1">
        <v>780</v>
      </c>
      <c r="C2324" s="10">
        <v>45286</v>
      </c>
      <c r="D2324" s="10">
        <v>45290</v>
      </c>
      <c r="E2324" s="1">
        <v>4</v>
      </c>
      <c r="F2324" s="1" t="s">
        <v>1033</v>
      </c>
      <c r="G2324" s="1" t="s">
        <v>1038</v>
      </c>
      <c r="H2324" s="1">
        <v>65</v>
      </c>
      <c r="I2324" s="1" t="s">
        <v>1042</v>
      </c>
      <c r="J2324" s="1">
        <f t="shared" si="72"/>
        <v>0</v>
      </c>
      <c r="K2324" s="12" t="str">
        <f t="shared" si="73"/>
        <v/>
      </c>
    </row>
    <row r="2325" spans="1:11" x14ac:dyDescent="0.3">
      <c r="A2325" s="2">
        <v>1675</v>
      </c>
      <c r="B2325" s="1">
        <v>781</v>
      </c>
      <c r="C2325" s="10">
        <v>44607</v>
      </c>
      <c r="D2325" s="10">
        <v>44611</v>
      </c>
      <c r="E2325" s="1">
        <v>4</v>
      </c>
      <c r="F2325" s="1" t="s">
        <v>1029</v>
      </c>
      <c r="G2325" s="1" t="s">
        <v>1037</v>
      </c>
      <c r="H2325" s="1">
        <v>161</v>
      </c>
      <c r="I2325" s="1" t="s">
        <v>1042</v>
      </c>
      <c r="J2325" s="1">
        <f t="shared" si="72"/>
        <v>0</v>
      </c>
      <c r="K2325" s="12" t="str">
        <f t="shared" si="73"/>
        <v/>
      </c>
    </row>
    <row r="2326" spans="1:11" x14ac:dyDescent="0.3">
      <c r="A2326" s="2">
        <v>606</v>
      </c>
      <c r="B2326" s="1">
        <v>781</v>
      </c>
      <c r="C2326" s="10">
        <v>44787</v>
      </c>
      <c r="D2326" s="10">
        <v>44790</v>
      </c>
      <c r="E2326" s="1">
        <v>3</v>
      </c>
      <c r="F2326" s="1" t="s">
        <v>1022</v>
      </c>
      <c r="G2326" s="1" t="s">
        <v>1035</v>
      </c>
      <c r="H2326" s="1">
        <v>64</v>
      </c>
      <c r="I2326" s="1" t="s">
        <v>1043</v>
      </c>
      <c r="J2326" s="1">
        <f t="shared" si="72"/>
        <v>0</v>
      </c>
      <c r="K2326" s="12" t="str">
        <f t="shared" si="73"/>
        <v/>
      </c>
    </row>
    <row r="2327" spans="1:11" x14ac:dyDescent="0.3">
      <c r="A2327" s="2">
        <v>334</v>
      </c>
      <c r="B2327" s="1">
        <v>781</v>
      </c>
      <c r="C2327" s="10">
        <v>44946</v>
      </c>
      <c r="D2327" s="10">
        <v>44948</v>
      </c>
      <c r="E2327" s="1">
        <v>2</v>
      </c>
      <c r="F2327" s="1" t="s">
        <v>1026</v>
      </c>
      <c r="G2327" s="1" t="s">
        <v>1039</v>
      </c>
      <c r="H2327" s="1">
        <v>71</v>
      </c>
      <c r="I2327" s="1" t="s">
        <v>1041</v>
      </c>
      <c r="J2327" s="1">
        <f t="shared" si="72"/>
        <v>0</v>
      </c>
      <c r="K2327" s="12" t="str">
        <f t="shared" si="73"/>
        <v/>
      </c>
    </row>
    <row r="2328" spans="1:11" x14ac:dyDescent="0.3">
      <c r="A2328" s="2">
        <v>2609</v>
      </c>
      <c r="B2328" s="1">
        <v>781</v>
      </c>
      <c r="C2328" s="10">
        <v>45318</v>
      </c>
      <c r="D2328" s="10">
        <v>45323</v>
      </c>
      <c r="E2328" s="1">
        <v>5</v>
      </c>
      <c r="F2328" s="1" t="s">
        <v>1027</v>
      </c>
      <c r="G2328" s="1" t="s">
        <v>1040</v>
      </c>
      <c r="H2328" s="1">
        <v>163</v>
      </c>
      <c r="I2328" s="1" t="s">
        <v>1042</v>
      </c>
      <c r="J2328" s="1">
        <f t="shared" si="72"/>
        <v>0</v>
      </c>
      <c r="K2328" s="12" t="str">
        <f t="shared" si="73"/>
        <v/>
      </c>
    </row>
    <row r="2329" spans="1:11" x14ac:dyDescent="0.3">
      <c r="A2329" s="2">
        <v>1487</v>
      </c>
      <c r="B2329" s="1">
        <v>782</v>
      </c>
      <c r="C2329" s="10">
        <v>45023</v>
      </c>
      <c r="D2329" s="10">
        <v>45042</v>
      </c>
      <c r="E2329" s="1">
        <v>19</v>
      </c>
      <c r="F2329" s="1" t="s">
        <v>1028</v>
      </c>
      <c r="G2329" s="1" t="s">
        <v>1040</v>
      </c>
      <c r="H2329" s="1">
        <v>141</v>
      </c>
      <c r="I2329" s="1" t="s">
        <v>1044</v>
      </c>
      <c r="J2329" s="1">
        <f t="shared" si="72"/>
        <v>0</v>
      </c>
      <c r="K2329" s="12" t="str">
        <f t="shared" si="73"/>
        <v/>
      </c>
    </row>
    <row r="2330" spans="1:11" x14ac:dyDescent="0.3">
      <c r="A2330" s="2">
        <v>534</v>
      </c>
      <c r="B2330" s="1">
        <v>782</v>
      </c>
      <c r="C2330" s="10">
        <v>45140</v>
      </c>
      <c r="D2330" s="10">
        <v>45144</v>
      </c>
      <c r="E2330" s="1">
        <v>4</v>
      </c>
      <c r="F2330" s="1" t="s">
        <v>1033</v>
      </c>
      <c r="G2330" s="1" t="s">
        <v>1038</v>
      </c>
      <c r="H2330" s="1">
        <v>17</v>
      </c>
      <c r="I2330" s="1" t="s">
        <v>1042</v>
      </c>
      <c r="J2330" s="1">
        <f t="shared" si="72"/>
        <v>0</v>
      </c>
      <c r="K2330" s="12" t="str">
        <f t="shared" si="73"/>
        <v/>
      </c>
    </row>
    <row r="2331" spans="1:11" x14ac:dyDescent="0.3">
      <c r="A2331" s="2">
        <v>43</v>
      </c>
      <c r="B2331" s="1">
        <v>782</v>
      </c>
      <c r="C2331" s="10">
        <v>45424</v>
      </c>
      <c r="D2331" s="10">
        <v>45427</v>
      </c>
      <c r="E2331" s="1">
        <v>3</v>
      </c>
      <c r="F2331" s="1" t="s">
        <v>1032</v>
      </c>
      <c r="G2331" s="1" t="s">
        <v>1039</v>
      </c>
      <c r="H2331" s="1">
        <v>193</v>
      </c>
      <c r="I2331" s="1" t="s">
        <v>1041</v>
      </c>
      <c r="J2331" s="1">
        <f t="shared" si="72"/>
        <v>0</v>
      </c>
      <c r="K2331" s="12" t="str">
        <f t="shared" si="73"/>
        <v/>
      </c>
    </row>
    <row r="2332" spans="1:11" x14ac:dyDescent="0.3">
      <c r="A2332" s="2">
        <v>818</v>
      </c>
      <c r="B2332" s="1">
        <v>783</v>
      </c>
      <c r="C2332" s="10">
        <v>44787</v>
      </c>
      <c r="D2332" s="10">
        <v>44790</v>
      </c>
      <c r="E2332" s="1">
        <v>3</v>
      </c>
      <c r="F2332" s="1" t="s">
        <v>1024</v>
      </c>
      <c r="G2332" s="1" t="s">
        <v>1037</v>
      </c>
      <c r="H2332" s="1">
        <v>80</v>
      </c>
      <c r="I2332" s="1" t="s">
        <v>1041</v>
      </c>
      <c r="J2332" s="1">
        <f t="shared" si="72"/>
        <v>0</v>
      </c>
      <c r="K2332" s="12" t="str">
        <f t="shared" si="73"/>
        <v/>
      </c>
    </row>
    <row r="2333" spans="1:11" x14ac:dyDescent="0.3">
      <c r="A2333" s="2">
        <v>1598</v>
      </c>
      <c r="B2333" s="1">
        <v>783</v>
      </c>
      <c r="C2333" s="10">
        <v>44877</v>
      </c>
      <c r="D2333" s="10">
        <v>44894</v>
      </c>
      <c r="E2333" s="1">
        <v>17</v>
      </c>
      <c r="F2333" s="1" t="s">
        <v>1027</v>
      </c>
      <c r="G2333" s="1" t="s">
        <v>1040</v>
      </c>
      <c r="H2333" s="1">
        <v>144</v>
      </c>
      <c r="I2333" s="1" t="s">
        <v>1043</v>
      </c>
      <c r="J2333" s="1">
        <f t="shared" si="72"/>
        <v>0</v>
      </c>
      <c r="K2333" s="12" t="str">
        <f t="shared" si="73"/>
        <v/>
      </c>
    </row>
    <row r="2334" spans="1:11" x14ac:dyDescent="0.3">
      <c r="A2334" s="2">
        <v>2829</v>
      </c>
      <c r="B2334" s="1">
        <v>784</v>
      </c>
      <c r="C2334" s="10">
        <v>45317</v>
      </c>
      <c r="D2334" s="10">
        <v>45321</v>
      </c>
      <c r="E2334" s="1">
        <v>4</v>
      </c>
      <c r="F2334" s="1" t="s">
        <v>1030</v>
      </c>
      <c r="G2334" s="1" t="s">
        <v>1038</v>
      </c>
      <c r="H2334" s="1">
        <v>45</v>
      </c>
      <c r="I2334" s="1" t="s">
        <v>1044</v>
      </c>
      <c r="J2334" s="1">
        <f t="shared" si="72"/>
        <v>0</v>
      </c>
      <c r="K2334" s="12" t="str">
        <f t="shared" si="73"/>
        <v/>
      </c>
    </row>
    <row r="2335" spans="1:11" x14ac:dyDescent="0.3">
      <c r="A2335" s="2">
        <v>940</v>
      </c>
      <c r="B2335" s="1">
        <v>784</v>
      </c>
      <c r="C2335" s="10">
        <v>45632</v>
      </c>
      <c r="D2335" s="10">
        <v>45644</v>
      </c>
      <c r="E2335" s="1">
        <v>12</v>
      </c>
      <c r="F2335" s="1" t="s">
        <v>1031</v>
      </c>
      <c r="G2335" s="1" t="s">
        <v>1036</v>
      </c>
      <c r="H2335" s="1">
        <v>179</v>
      </c>
      <c r="I2335" s="1" t="s">
        <v>1044</v>
      </c>
      <c r="J2335" s="1">
        <f t="shared" si="72"/>
        <v>0</v>
      </c>
      <c r="K2335" s="12" t="str">
        <f t="shared" si="73"/>
        <v/>
      </c>
    </row>
    <row r="2336" spans="1:11" x14ac:dyDescent="0.3">
      <c r="A2336" s="2">
        <v>1243</v>
      </c>
      <c r="B2336" s="1">
        <v>785</v>
      </c>
      <c r="C2336" s="10">
        <v>45453</v>
      </c>
      <c r="D2336" s="10">
        <v>45456</v>
      </c>
      <c r="E2336" s="1">
        <v>3</v>
      </c>
      <c r="F2336" s="1" t="s">
        <v>1030</v>
      </c>
      <c r="G2336" s="1" t="s">
        <v>1038</v>
      </c>
      <c r="H2336" s="1">
        <v>115</v>
      </c>
      <c r="I2336" s="1" t="s">
        <v>1043</v>
      </c>
      <c r="J2336" s="1">
        <f t="shared" si="72"/>
        <v>1</v>
      </c>
      <c r="K2336" s="12">
        <f t="shared" si="73"/>
        <v>45465</v>
      </c>
    </row>
    <row r="2337" spans="1:11" x14ac:dyDescent="0.3">
      <c r="A2337" s="2">
        <v>1308</v>
      </c>
      <c r="B2337" s="1">
        <v>785</v>
      </c>
      <c r="C2337" s="10">
        <v>45465</v>
      </c>
      <c r="D2337" s="10">
        <v>45466</v>
      </c>
      <c r="E2337" s="1">
        <v>1</v>
      </c>
      <c r="F2337" s="1" t="s">
        <v>1026</v>
      </c>
      <c r="G2337" s="1" t="s">
        <v>1039</v>
      </c>
      <c r="H2337" s="1">
        <v>42</v>
      </c>
      <c r="I2337" s="1" t="s">
        <v>1041</v>
      </c>
      <c r="J2337" s="1">
        <f t="shared" si="72"/>
        <v>0</v>
      </c>
      <c r="K2337" s="12" t="str">
        <f t="shared" si="73"/>
        <v/>
      </c>
    </row>
    <row r="2338" spans="1:11" x14ac:dyDescent="0.3">
      <c r="A2338" s="2">
        <v>1184</v>
      </c>
      <c r="B2338" s="1">
        <v>786</v>
      </c>
      <c r="C2338" s="10">
        <v>44773</v>
      </c>
      <c r="D2338" s="10">
        <v>44785</v>
      </c>
      <c r="E2338" s="1">
        <v>12</v>
      </c>
      <c r="F2338" s="1" t="s">
        <v>1027</v>
      </c>
      <c r="G2338" s="1" t="s">
        <v>1040</v>
      </c>
      <c r="H2338" s="1">
        <v>39</v>
      </c>
      <c r="I2338" s="1" t="s">
        <v>1042</v>
      </c>
      <c r="J2338" s="1">
        <f t="shared" si="72"/>
        <v>0</v>
      </c>
      <c r="K2338" s="12" t="str">
        <f t="shared" si="73"/>
        <v/>
      </c>
    </row>
    <row r="2339" spans="1:11" x14ac:dyDescent="0.3">
      <c r="A2339" s="2">
        <v>195</v>
      </c>
      <c r="B2339" s="1">
        <v>786</v>
      </c>
      <c r="C2339" s="10">
        <v>44818</v>
      </c>
      <c r="D2339" s="10">
        <v>44821</v>
      </c>
      <c r="E2339" s="1">
        <v>3</v>
      </c>
      <c r="F2339" s="1" t="s">
        <v>1032</v>
      </c>
      <c r="G2339" s="1" t="s">
        <v>1039</v>
      </c>
      <c r="H2339" s="1">
        <v>40</v>
      </c>
      <c r="I2339" s="1" t="s">
        <v>1041</v>
      </c>
      <c r="J2339" s="1">
        <f t="shared" si="72"/>
        <v>0</v>
      </c>
      <c r="K2339" s="12" t="str">
        <f t="shared" si="73"/>
        <v/>
      </c>
    </row>
    <row r="2340" spans="1:11" x14ac:dyDescent="0.3">
      <c r="A2340" s="2">
        <v>962</v>
      </c>
      <c r="B2340" s="1">
        <v>786</v>
      </c>
      <c r="C2340" s="10">
        <v>45118</v>
      </c>
      <c r="D2340" s="10">
        <v>45122</v>
      </c>
      <c r="E2340" s="1">
        <v>4</v>
      </c>
      <c r="F2340" s="1" t="s">
        <v>1030</v>
      </c>
      <c r="G2340" s="1" t="s">
        <v>1038</v>
      </c>
      <c r="H2340" s="1">
        <v>68</v>
      </c>
      <c r="I2340" s="1" t="s">
        <v>1041</v>
      </c>
      <c r="J2340" s="1">
        <f t="shared" si="72"/>
        <v>0</v>
      </c>
      <c r="K2340" s="12" t="str">
        <f t="shared" si="73"/>
        <v/>
      </c>
    </row>
    <row r="2341" spans="1:11" x14ac:dyDescent="0.3">
      <c r="A2341" s="2">
        <v>247</v>
      </c>
      <c r="B2341" s="1">
        <v>786</v>
      </c>
      <c r="C2341" s="10">
        <v>45166</v>
      </c>
      <c r="D2341" s="10">
        <v>45169</v>
      </c>
      <c r="E2341" s="1">
        <v>3</v>
      </c>
      <c r="F2341" s="1" t="s">
        <v>1022</v>
      </c>
      <c r="G2341" s="1" t="s">
        <v>1035</v>
      </c>
      <c r="H2341" s="1">
        <v>170</v>
      </c>
      <c r="I2341" s="1" t="s">
        <v>1041</v>
      </c>
      <c r="J2341" s="1">
        <f t="shared" si="72"/>
        <v>0</v>
      </c>
      <c r="K2341" s="12" t="str">
        <f t="shared" si="73"/>
        <v/>
      </c>
    </row>
    <row r="2342" spans="1:11" x14ac:dyDescent="0.3">
      <c r="A2342" s="2">
        <v>1511</v>
      </c>
      <c r="B2342" s="1">
        <v>786</v>
      </c>
      <c r="C2342" s="10">
        <v>45395</v>
      </c>
      <c r="D2342" s="10">
        <v>45398</v>
      </c>
      <c r="E2342" s="1">
        <v>3</v>
      </c>
      <c r="F2342" s="1" t="s">
        <v>1022</v>
      </c>
      <c r="G2342" s="1" t="s">
        <v>1035</v>
      </c>
      <c r="H2342" s="1">
        <v>136</v>
      </c>
      <c r="I2342" s="1" t="s">
        <v>1043</v>
      </c>
      <c r="J2342" s="1">
        <f t="shared" si="72"/>
        <v>0</v>
      </c>
      <c r="K2342" s="12" t="str">
        <f t="shared" si="73"/>
        <v/>
      </c>
    </row>
    <row r="2343" spans="1:11" x14ac:dyDescent="0.3">
      <c r="A2343" s="2">
        <v>1880</v>
      </c>
      <c r="B2343" s="1">
        <v>786</v>
      </c>
      <c r="C2343" s="10">
        <v>45510</v>
      </c>
      <c r="D2343" s="10">
        <v>45526</v>
      </c>
      <c r="E2343" s="1">
        <v>16</v>
      </c>
      <c r="F2343" s="1" t="s">
        <v>1027</v>
      </c>
      <c r="G2343" s="1" t="s">
        <v>1040</v>
      </c>
      <c r="H2343" s="1">
        <v>143</v>
      </c>
      <c r="I2343" s="1" t="s">
        <v>1044</v>
      </c>
      <c r="J2343" s="1">
        <f t="shared" si="72"/>
        <v>0</v>
      </c>
      <c r="K2343" s="12" t="str">
        <f t="shared" si="73"/>
        <v/>
      </c>
    </row>
    <row r="2344" spans="1:11" x14ac:dyDescent="0.3">
      <c r="A2344" s="2">
        <v>1364</v>
      </c>
      <c r="B2344" s="1">
        <v>786</v>
      </c>
      <c r="C2344" s="10">
        <v>45631</v>
      </c>
      <c r="D2344" s="10">
        <v>45632</v>
      </c>
      <c r="E2344" s="1">
        <v>1</v>
      </c>
      <c r="F2344" s="1" t="s">
        <v>1032</v>
      </c>
      <c r="G2344" s="1" t="s">
        <v>1039</v>
      </c>
      <c r="H2344" s="1">
        <v>137</v>
      </c>
      <c r="I2344" s="1" t="s">
        <v>1041</v>
      </c>
      <c r="J2344" s="1">
        <f t="shared" si="72"/>
        <v>1</v>
      </c>
      <c r="K2344" s="12">
        <f t="shared" si="73"/>
        <v>45638</v>
      </c>
    </row>
    <row r="2345" spans="1:11" x14ac:dyDescent="0.3">
      <c r="A2345" s="2">
        <v>697</v>
      </c>
      <c r="B2345" s="1">
        <v>786</v>
      </c>
      <c r="C2345" s="10">
        <v>45638</v>
      </c>
      <c r="D2345" s="10">
        <v>45639</v>
      </c>
      <c r="E2345" s="1">
        <v>1</v>
      </c>
      <c r="F2345" s="1" t="s">
        <v>1032</v>
      </c>
      <c r="G2345" s="1" t="s">
        <v>1039</v>
      </c>
      <c r="H2345" s="1">
        <v>21</v>
      </c>
      <c r="I2345" s="1" t="s">
        <v>1042</v>
      </c>
      <c r="J2345" s="1">
        <f t="shared" si="72"/>
        <v>0</v>
      </c>
      <c r="K2345" s="12" t="str">
        <f t="shared" si="73"/>
        <v/>
      </c>
    </row>
    <row r="2346" spans="1:11" x14ac:dyDescent="0.3">
      <c r="A2346" s="2">
        <v>555</v>
      </c>
      <c r="B2346" s="1">
        <v>787</v>
      </c>
      <c r="C2346" s="10">
        <v>45131</v>
      </c>
      <c r="D2346" s="10">
        <v>45136</v>
      </c>
      <c r="E2346" s="1">
        <v>5</v>
      </c>
      <c r="F2346" s="1" t="s">
        <v>1033</v>
      </c>
      <c r="G2346" s="1" t="s">
        <v>1038</v>
      </c>
      <c r="H2346" s="1">
        <v>85</v>
      </c>
      <c r="I2346" s="1" t="s">
        <v>1041</v>
      </c>
      <c r="J2346" s="1">
        <f t="shared" si="72"/>
        <v>0</v>
      </c>
      <c r="K2346" s="12" t="str">
        <f t="shared" si="73"/>
        <v/>
      </c>
    </row>
    <row r="2347" spans="1:11" x14ac:dyDescent="0.3">
      <c r="A2347" s="2">
        <v>2581</v>
      </c>
      <c r="B2347" s="1">
        <v>787</v>
      </c>
      <c r="C2347" s="10">
        <v>45599</v>
      </c>
      <c r="D2347" s="10">
        <v>45604</v>
      </c>
      <c r="E2347" s="1">
        <v>5</v>
      </c>
      <c r="F2347" s="1" t="s">
        <v>1025</v>
      </c>
      <c r="G2347" s="1" t="s">
        <v>1038</v>
      </c>
      <c r="H2347" s="1">
        <v>38</v>
      </c>
      <c r="I2347" s="1" t="s">
        <v>1041</v>
      </c>
      <c r="J2347" s="1">
        <f t="shared" si="72"/>
        <v>0</v>
      </c>
      <c r="K2347" s="12" t="str">
        <f t="shared" si="73"/>
        <v/>
      </c>
    </row>
    <row r="2348" spans="1:11" x14ac:dyDescent="0.3">
      <c r="A2348" s="2">
        <v>776</v>
      </c>
      <c r="B2348" s="1">
        <v>788</v>
      </c>
      <c r="C2348" s="10">
        <v>44915</v>
      </c>
      <c r="D2348" s="10">
        <v>44921</v>
      </c>
      <c r="E2348" s="1">
        <v>6</v>
      </c>
      <c r="F2348" s="1" t="s">
        <v>1034</v>
      </c>
      <c r="G2348" s="1" t="s">
        <v>1035</v>
      </c>
      <c r="H2348" s="1">
        <v>87</v>
      </c>
      <c r="I2348" s="1" t="s">
        <v>1042</v>
      </c>
      <c r="J2348" s="1">
        <f t="shared" si="72"/>
        <v>0</v>
      </c>
      <c r="K2348" s="12" t="str">
        <f t="shared" si="73"/>
        <v/>
      </c>
    </row>
    <row r="2349" spans="1:11" x14ac:dyDescent="0.3">
      <c r="A2349" s="2">
        <v>2739</v>
      </c>
      <c r="B2349" s="1">
        <v>788</v>
      </c>
      <c r="C2349" s="10">
        <v>45152</v>
      </c>
      <c r="D2349" s="10">
        <v>45157</v>
      </c>
      <c r="E2349" s="1">
        <v>5</v>
      </c>
      <c r="F2349" s="1" t="s">
        <v>1029</v>
      </c>
      <c r="G2349" s="1" t="s">
        <v>1037</v>
      </c>
      <c r="H2349" s="1">
        <v>53</v>
      </c>
      <c r="I2349" s="1" t="s">
        <v>1041</v>
      </c>
      <c r="J2349" s="1">
        <f t="shared" si="72"/>
        <v>0</v>
      </c>
      <c r="K2349" s="12" t="str">
        <f t="shared" si="73"/>
        <v/>
      </c>
    </row>
    <row r="2350" spans="1:11" x14ac:dyDescent="0.3">
      <c r="A2350" s="2">
        <v>888</v>
      </c>
      <c r="B2350" s="1">
        <v>788</v>
      </c>
      <c r="C2350" s="10">
        <v>45200</v>
      </c>
      <c r="D2350" s="10">
        <v>45201</v>
      </c>
      <c r="E2350" s="1">
        <v>1</v>
      </c>
      <c r="F2350" s="1" t="s">
        <v>1026</v>
      </c>
      <c r="G2350" s="1" t="s">
        <v>1039</v>
      </c>
      <c r="H2350" s="1">
        <v>147</v>
      </c>
      <c r="I2350" s="1" t="s">
        <v>1041</v>
      </c>
      <c r="J2350" s="1">
        <f t="shared" si="72"/>
        <v>0</v>
      </c>
      <c r="K2350" s="12" t="str">
        <f t="shared" si="73"/>
        <v/>
      </c>
    </row>
    <row r="2351" spans="1:11" x14ac:dyDescent="0.3">
      <c r="A2351" s="2">
        <v>885</v>
      </c>
      <c r="B2351" s="1">
        <v>788</v>
      </c>
      <c r="C2351" s="10">
        <v>45253</v>
      </c>
      <c r="D2351" s="10">
        <v>45260</v>
      </c>
      <c r="E2351" s="1">
        <v>7</v>
      </c>
      <c r="F2351" s="1" t="s">
        <v>1031</v>
      </c>
      <c r="G2351" s="1" t="s">
        <v>1036</v>
      </c>
      <c r="H2351" s="1">
        <v>30</v>
      </c>
      <c r="I2351" s="1" t="s">
        <v>1041</v>
      </c>
      <c r="J2351" s="1">
        <f t="shared" si="72"/>
        <v>0</v>
      </c>
      <c r="K2351" s="12" t="str">
        <f t="shared" si="73"/>
        <v/>
      </c>
    </row>
    <row r="2352" spans="1:11" x14ac:dyDescent="0.3">
      <c r="A2352" s="2">
        <v>1510</v>
      </c>
      <c r="B2352" s="1">
        <v>789</v>
      </c>
      <c r="C2352" s="10">
        <v>44826</v>
      </c>
      <c r="D2352" s="10">
        <v>44827</v>
      </c>
      <c r="E2352" s="1">
        <v>1</v>
      </c>
      <c r="F2352" s="1" t="s">
        <v>1026</v>
      </c>
      <c r="G2352" s="1" t="s">
        <v>1039</v>
      </c>
      <c r="H2352" s="1">
        <v>115</v>
      </c>
      <c r="I2352" s="1" t="s">
        <v>1041</v>
      </c>
      <c r="J2352" s="1">
        <f t="shared" si="72"/>
        <v>0</v>
      </c>
      <c r="K2352" s="12" t="str">
        <f t="shared" si="73"/>
        <v/>
      </c>
    </row>
    <row r="2353" spans="1:11" x14ac:dyDescent="0.3">
      <c r="A2353" s="2">
        <v>740</v>
      </c>
      <c r="B2353" s="1">
        <v>789</v>
      </c>
      <c r="C2353" s="10">
        <v>44915</v>
      </c>
      <c r="D2353" s="10">
        <v>44921</v>
      </c>
      <c r="E2353" s="1">
        <v>6</v>
      </c>
      <c r="F2353" s="1" t="s">
        <v>1030</v>
      </c>
      <c r="G2353" s="1" t="s">
        <v>1038</v>
      </c>
      <c r="H2353" s="1">
        <v>98</v>
      </c>
      <c r="I2353" s="1" t="s">
        <v>1043</v>
      </c>
      <c r="J2353" s="1">
        <f t="shared" si="72"/>
        <v>0</v>
      </c>
      <c r="K2353" s="12" t="str">
        <f t="shared" si="73"/>
        <v/>
      </c>
    </row>
    <row r="2354" spans="1:11" x14ac:dyDescent="0.3">
      <c r="A2354" s="2">
        <v>584</v>
      </c>
      <c r="B2354" s="1">
        <v>789</v>
      </c>
      <c r="C2354" s="10">
        <v>45137</v>
      </c>
      <c r="D2354" s="10">
        <v>45146</v>
      </c>
      <c r="E2354" s="1">
        <v>9</v>
      </c>
      <c r="F2354" s="1" t="s">
        <v>1022</v>
      </c>
      <c r="G2354" s="1" t="s">
        <v>1035</v>
      </c>
      <c r="H2354" s="1">
        <v>165</v>
      </c>
      <c r="I2354" s="1" t="s">
        <v>1042</v>
      </c>
      <c r="J2354" s="1">
        <f t="shared" si="72"/>
        <v>0</v>
      </c>
      <c r="K2354" s="12" t="str">
        <f t="shared" si="73"/>
        <v/>
      </c>
    </row>
    <row r="2355" spans="1:11" x14ac:dyDescent="0.3">
      <c r="A2355" s="2">
        <v>938</v>
      </c>
      <c r="B2355" s="1">
        <v>790</v>
      </c>
      <c r="C2355" s="10">
        <v>44566</v>
      </c>
      <c r="D2355" s="10">
        <v>44571</v>
      </c>
      <c r="E2355" s="1">
        <v>5</v>
      </c>
      <c r="F2355" s="1" t="s">
        <v>1024</v>
      </c>
      <c r="G2355" s="1" t="s">
        <v>1037</v>
      </c>
      <c r="H2355" s="1">
        <v>10</v>
      </c>
      <c r="I2355" s="1" t="s">
        <v>1044</v>
      </c>
      <c r="J2355" s="1">
        <f t="shared" si="72"/>
        <v>0</v>
      </c>
      <c r="K2355" s="12" t="str">
        <f t="shared" si="73"/>
        <v/>
      </c>
    </row>
    <row r="2356" spans="1:11" x14ac:dyDescent="0.3">
      <c r="A2356" s="2">
        <v>1150</v>
      </c>
      <c r="B2356" s="1">
        <v>790</v>
      </c>
      <c r="C2356" s="10">
        <v>44687</v>
      </c>
      <c r="D2356" s="10">
        <v>44697</v>
      </c>
      <c r="E2356" s="1">
        <v>10</v>
      </c>
      <c r="F2356" s="1" t="s">
        <v>1022</v>
      </c>
      <c r="G2356" s="1" t="s">
        <v>1035</v>
      </c>
      <c r="H2356" s="1">
        <v>144</v>
      </c>
      <c r="I2356" s="1" t="s">
        <v>1044</v>
      </c>
      <c r="J2356" s="1">
        <f t="shared" si="72"/>
        <v>0</v>
      </c>
      <c r="K2356" s="12" t="str">
        <f t="shared" si="73"/>
        <v/>
      </c>
    </row>
    <row r="2357" spans="1:11" x14ac:dyDescent="0.3">
      <c r="A2357" s="2">
        <v>491</v>
      </c>
      <c r="B2357" s="1">
        <v>790</v>
      </c>
      <c r="C2357" s="10">
        <v>44890</v>
      </c>
      <c r="D2357" s="10">
        <v>44897</v>
      </c>
      <c r="E2357" s="1">
        <v>7</v>
      </c>
      <c r="F2357" s="1" t="s">
        <v>1033</v>
      </c>
      <c r="G2357" s="1" t="s">
        <v>1038</v>
      </c>
      <c r="H2357" s="1">
        <v>49</v>
      </c>
      <c r="I2357" s="1" t="s">
        <v>1044</v>
      </c>
      <c r="J2357" s="1">
        <f t="shared" si="72"/>
        <v>0</v>
      </c>
      <c r="K2357" s="12" t="str">
        <f t="shared" si="73"/>
        <v/>
      </c>
    </row>
    <row r="2358" spans="1:11" x14ac:dyDescent="0.3">
      <c r="A2358" s="2">
        <v>2483</v>
      </c>
      <c r="B2358" s="1">
        <v>791</v>
      </c>
      <c r="C2358" s="10">
        <v>44750</v>
      </c>
      <c r="D2358" s="10">
        <v>44752</v>
      </c>
      <c r="E2358" s="1">
        <v>2</v>
      </c>
      <c r="F2358" s="1" t="s">
        <v>1024</v>
      </c>
      <c r="G2358" s="1" t="s">
        <v>1037</v>
      </c>
      <c r="H2358" s="1">
        <v>94</v>
      </c>
      <c r="I2358" s="1" t="s">
        <v>1041</v>
      </c>
      <c r="J2358" s="1">
        <f t="shared" si="72"/>
        <v>0</v>
      </c>
      <c r="K2358" s="12" t="str">
        <f t="shared" si="73"/>
        <v/>
      </c>
    </row>
    <row r="2359" spans="1:11" x14ac:dyDescent="0.3">
      <c r="A2359" s="2">
        <v>481</v>
      </c>
      <c r="B2359" s="1">
        <v>791</v>
      </c>
      <c r="C2359" s="10">
        <v>44843</v>
      </c>
      <c r="D2359" s="10">
        <v>44854</v>
      </c>
      <c r="E2359" s="1">
        <v>11</v>
      </c>
      <c r="F2359" s="1" t="s">
        <v>1023</v>
      </c>
      <c r="G2359" s="1" t="s">
        <v>1036</v>
      </c>
      <c r="H2359" s="1">
        <v>140</v>
      </c>
      <c r="I2359" s="1" t="s">
        <v>1044</v>
      </c>
      <c r="J2359" s="1">
        <f t="shared" si="72"/>
        <v>0</v>
      </c>
      <c r="K2359" s="12" t="str">
        <f t="shared" si="73"/>
        <v/>
      </c>
    </row>
    <row r="2360" spans="1:11" x14ac:dyDescent="0.3">
      <c r="A2360" s="2">
        <v>2204</v>
      </c>
      <c r="B2360" s="1">
        <v>791</v>
      </c>
      <c r="C2360" s="10">
        <v>45030</v>
      </c>
      <c r="D2360" s="10">
        <v>45031</v>
      </c>
      <c r="E2360" s="1">
        <v>1</v>
      </c>
      <c r="F2360" s="1" t="s">
        <v>1032</v>
      </c>
      <c r="G2360" s="1" t="s">
        <v>1039</v>
      </c>
      <c r="H2360" s="1">
        <v>189</v>
      </c>
      <c r="I2360" s="1" t="s">
        <v>1042</v>
      </c>
      <c r="J2360" s="1">
        <f t="shared" si="72"/>
        <v>0</v>
      </c>
      <c r="K2360" s="12" t="str">
        <f t="shared" si="73"/>
        <v/>
      </c>
    </row>
    <row r="2361" spans="1:11" x14ac:dyDescent="0.3">
      <c r="A2361" s="2">
        <v>2108</v>
      </c>
      <c r="B2361" s="1">
        <v>791</v>
      </c>
      <c r="C2361" s="10">
        <v>45494</v>
      </c>
      <c r="D2361" s="10">
        <v>45508</v>
      </c>
      <c r="E2361" s="1">
        <v>14</v>
      </c>
      <c r="F2361" s="1" t="s">
        <v>1028</v>
      </c>
      <c r="G2361" s="1" t="s">
        <v>1040</v>
      </c>
      <c r="H2361" s="1">
        <v>192</v>
      </c>
      <c r="I2361" s="1" t="s">
        <v>1041</v>
      </c>
      <c r="J2361" s="1">
        <f t="shared" si="72"/>
        <v>0</v>
      </c>
      <c r="K2361" s="12" t="str">
        <f t="shared" si="73"/>
        <v/>
      </c>
    </row>
    <row r="2362" spans="1:11" x14ac:dyDescent="0.3">
      <c r="A2362" s="2">
        <v>1018</v>
      </c>
      <c r="B2362" s="1">
        <v>792</v>
      </c>
      <c r="C2362" s="10">
        <v>45369</v>
      </c>
      <c r="D2362" s="10">
        <v>45374</v>
      </c>
      <c r="E2362" s="1">
        <v>5</v>
      </c>
      <c r="F2362" s="1" t="s">
        <v>1029</v>
      </c>
      <c r="G2362" s="1" t="s">
        <v>1037</v>
      </c>
      <c r="H2362" s="1">
        <v>114</v>
      </c>
      <c r="I2362" s="1" t="s">
        <v>1041</v>
      </c>
      <c r="J2362" s="1">
        <f t="shared" si="72"/>
        <v>0</v>
      </c>
      <c r="K2362" s="12" t="str">
        <f t="shared" si="73"/>
        <v/>
      </c>
    </row>
    <row r="2363" spans="1:11" x14ac:dyDescent="0.3">
      <c r="A2363" s="2">
        <v>4</v>
      </c>
      <c r="B2363" s="1">
        <v>792</v>
      </c>
      <c r="C2363" s="10">
        <v>45504</v>
      </c>
      <c r="D2363" s="10">
        <v>45507</v>
      </c>
      <c r="E2363" s="1">
        <v>3</v>
      </c>
      <c r="F2363" s="1" t="s">
        <v>1025</v>
      </c>
      <c r="G2363" s="1" t="s">
        <v>1038</v>
      </c>
      <c r="H2363" s="1">
        <v>169</v>
      </c>
      <c r="I2363" s="1" t="s">
        <v>1043</v>
      </c>
      <c r="J2363" s="1">
        <f t="shared" si="72"/>
        <v>0</v>
      </c>
      <c r="K2363" s="12" t="str">
        <f t="shared" si="73"/>
        <v/>
      </c>
    </row>
    <row r="2364" spans="1:11" x14ac:dyDescent="0.3">
      <c r="A2364" s="2">
        <v>1661</v>
      </c>
      <c r="B2364" s="1">
        <v>793</v>
      </c>
      <c r="C2364" s="10">
        <v>44679</v>
      </c>
      <c r="D2364" s="10">
        <v>44686</v>
      </c>
      <c r="E2364" s="1">
        <v>7</v>
      </c>
      <c r="F2364" s="1" t="s">
        <v>1031</v>
      </c>
      <c r="G2364" s="1" t="s">
        <v>1036</v>
      </c>
      <c r="H2364" s="1">
        <v>94</v>
      </c>
      <c r="I2364" s="1" t="s">
        <v>1044</v>
      </c>
      <c r="J2364" s="1">
        <f t="shared" si="72"/>
        <v>0</v>
      </c>
      <c r="K2364" s="12" t="str">
        <f t="shared" si="73"/>
        <v/>
      </c>
    </row>
    <row r="2365" spans="1:11" x14ac:dyDescent="0.3">
      <c r="A2365" s="2">
        <v>644</v>
      </c>
      <c r="B2365" s="1">
        <v>793</v>
      </c>
      <c r="C2365" s="10">
        <v>44775</v>
      </c>
      <c r="D2365" s="10">
        <v>44785</v>
      </c>
      <c r="E2365" s="1">
        <v>10</v>
      </c>
      <c r="F2365" s="1" t="s">
        <v>1023</v>
      </c>
      <c r="G2365" s="1" t="s">
        <v>1036</v>
      </c>
      <c r="H2365" s="1">
        <v>139</v>
      </c>
      <c r="I2365" s="1" t="s">
        <v>1042</v>
      </c>
      <c r="J2365" s="1">
        <f t="shared" si="72"/>
        <v>0</v>
      </c>
      <c r="K2365" s="12" t="str">
        <f t="shared" si="73"/>
        <v/>
      </c>
    </row>
    <row r="2366" spans="1:11" x14ac:dyDescent="0.3">
      <c r="A2366" s="2">
        <v>1514</v>
      </c>
      <c r="B2366" s="1">
        <v>793</v>
      </c>
      <c r="C2366" s="10">
        <v>45134</v>
      </c>
      <c r="D2366" s="10">
        <v>45137</v>
      </c>
      <c r="E2366" s="1">
        <v>3</v>
      </c>
      <c r="F2366" s="1" t="s">
        <v>1029</v>
      </c>
      <c r="G2366" s="1" t="s">
        <v>1037</v>
      </c>
      <c r="H2366" s="1">
        <v>43</v>
      </c>
      <c r="I2366" s="1" t="s">
        <v>1041</v>
      </c>
      <c r="J2366" s="1">
        <f t="shared" si="72"/>
        <v>0</v>
      </c>
      <c r="K2366" s="12" t="str">
        <f t="shared" si="73"/>
        <v/>
      </c>
    </row>
    <row r="2367" spans="1:11" x14ac:dyDescent="0.3">
      <c r="A2367" s="2">
        <v>2695</v>
      </c>
      <c r="B2367" s="1">
        <v>793</v>
      </c>
      <c r="C2367" s="10">
        <v>45406</v>
      </c>
      <c r="D2367" s="10">
        <v>45416</v>
      </c>
      <c r="E2367" s="1">
        <v>10</v>
      </c>
      <c r="F2367" s="1" t="s">
        <v>1022</v>
      </c>
      <c r="G2367" s="1" t="s">
        <v>1035</v>
      </c>
      <c r="H2367" s="1">
        <v>37</v>
      </c>
      <c r="I2367" s="1" t="s">
        <v>1041</v>
      </c>
      <c r="J2367" s="1">
        <f t="shared" si="72"/>
        <v>0</v>
      </c>
      <c r="K2367" s="12" t="str">
        <f t="shared" si="73"/>
        <v/>
      </c>
    </row>
    <row r="2368" spans="1:11" x14ac:dyDescent="0.3">
      <c r="A2368" s="2">
        <v>461</v>
      </c>
      <c r="B2368" s="1">
        <v>793</v>
      </c>
      <c r="C2368" s="10">
        <v>45540</v>
      </c>
      <c r="D2368" s="10">
        <v>45552</v>
      </c>
      <c r="E2368" s="1">
        <v>12</v>
      </c>
      <c r="F2368" s="1" t="s">
        <v>1023</v>
      </c>
      <c r="G2368" s="1" t="s">
        <v>1036</v>
      </c>
      <c r="H2368" s="1">
        <v>113</v>
      </c>
      <c r="I2368" s="1" t="s">
        <v>1043</v>
      </c>
      <c r="J2368" s="1">
        <f t="shared" si="72"/>
        <v>0</v>
      </c>
      <c r="K2368" s="12" t="str">
        <f t="shared" si="73"/>
        <v/>
      </c>
    </row>
    <row r="2369" spans="1:11" x14ac:dyDescent="0.3">
      <c r="A2369" s="2">
        <v>665</v>
      </c>
      <c r="B2369" s="1">
        <v>793</v>
      </c>
      <c r="C2369" s="10">
        <v>45600</v>
      </c>
      <c r="D2369" s="10">
        <v>45602</v>
      </c>
      <c r="E2369" s="1">
        <v>2</v>
      </c>
      <c r="F2369" s="1" t="s">
        <v>1032</v>
      </c>
      <c r="G2369" s="1" t="s">
        <v>1039</v>
      </c>
      <c r="H2369" s="1">
        <v>170</v>
      </c>
      <c r="I2369" s="1" t="s">
        <v>1044</v>
      </c>
      <c r="J2369" s="1">
        <f t="shared" si="72"/>
        <v>0</v>
      </c>
      <c r="K2369" s="12" t="str">
        <f t="shared" si="73"/>
        <v/>
      </c>
    </row>
    <row r="2370" spans="1:11" x14ac:dyDescent="0.3">
      <c r="A2370" s="2">
        <v>2989</v>
      </c>
      <c r="B2370" s="1">
        <v>794</v>
      </c>
      <c r="C2370" s="10">
        <v>45331</v>
      </c>
      <c r="D2370" s="10">
        <v>45344</v>
      </c>
      <c r="E2370" s="1">
        <v>13</v>
      </c>
      <c r="F2370" s="1" t="s">
        <v>1027</v>
      </c>
      <c r="G2370" s="1" t="s">
        <v>1040</v>
      </c>
      <c r="H2370" s="1">
        <v>179</v>
      </c>
      <c r="I2370" s="1" t="s">
        <v>1041</v>
      </c>
      <c r="J2370" s="1">
        <f t="shared" ref="J2370:J2433" si="74">IF(AND(B2371=B2370,C2371-D2370&lt;=30),1,0)</f>
        <v>0</v>
      </c>
      <c r="K2370" s="12" t="str">
        <f t="shared" ref="K2370:K2433" si="75">IF(J2370=0,"",C2371)</f>
        <v/>
      </c>
    </row>
    <row r="2371" spans="1:11" x14ac:dyDescent="0.3">
      <c r="A2371" s="2">
        <v>1155</v>
      </c>
      <c r="B2371" s="1">
        <v>795</v>
      </c>
      <c r="C2371" s="10">
        <v>45652</v>
      </c>
      <c r="D2371" s="10">
        <v>45659</v>
      </c>
      <c r="E2371" s="1">
        <v>7</v>
      </c>
      <c r="F2371" s="1" t="s">
        <v>1022</v>
      </c>
      <c r="G2371" s="1" t="s">
        <v>1035</v>
      </c>
      <c r="H2371" s="1">
        <v>77</v>
      </c>
      <c r="I2371" s="1" t="s">
        <v>1041</v>
      </c>
      <c r="J2371" s="1">
        <f t="shared" si="74"/>
        <v>0</v>
      </c>
      <c r="K2371" s="12" t="str">
        <f t="shared" si="75"/>
        <v/>
      </c>
    </row>
    <row r="2372" spans="1:11" x14ac:dyDescent="0.3">
      <c r="A2372" s="2">
        <v>2608</v>
      </c>
      <c r="B2372" s="1">
        <v>796</v>
      </c>
      <c r="C2372" s="10">
        <v>44662</v>
      </c>
      <c r="D2372" s="10">
        <v>44670</v>
      </c>
      <c r="E2372" s="1">
        <v>8</v>
      </c>
      <c r="F2372" s="1" t="s">
        <v>1023</v>
      </c>
      <c r="G2372" s="1" t="s">
        <v>1036</v>
      </c>
      <c r="H2372" s="1">
        <v>162</v>
      </c>
      <c r="I2372" s="1" t="s">
        <v>1043</v>
      </c>
      <c r="J2372" s="1">
        <f t="shared" si="74"/>
        <v>0</v>
      </c>
      <c r="K2372" s="12" t="str">
        <f t="shared" si="75"/>
        <v/>
      </c>
    </row>
    <row r="2373" spans="1:11" x14ac:dyDescent="0.3">
      <c r="A2373" s="2">
        <v>1573</v>
      </c>
      <c r="B2373" s="1">
        <v>796</v>
      </c>
      <c r="C2373" s="10">
        <v>45575</v>
      </c>
      <c r="D2373" s="10">
        <v>45578</v>
      </c>
      <c r="E2373" s="1">
        <v>3</v>
      </c>
      <c r="F2373" s="1" t="s">
        <v>1029</v>
      </c>
      <c r="G2373" s="1" t="s">
        <v>1037</v>
      </c>
      <c r="H2373" s="1">
        <v>25</v>
      </c>
      <c r="I2373" s="1" t="s">
        <v>1043</v>
      </c>
      <c r="J2373" s="1">
        <f t="shared" si="74"/>
        <v>0</v>
      </c>
      <c r="K2373" s="12" t="str">
        <f t="shared" si="75"/>
        <v/>
      </c>
    </row>
    <row r="2374" spans="1:11" x14ac:dyDescent="0.3">
      <c r="A2374" s="2">
        <v>2760</v>
      </c>
      <c r="B2374" s="1">
        <v>797</v>
      </c>
      <c r="C2374" s="10">
        <v>44565</v>
      </c>
      <c r="D2374" s="10">
        <v>44568</v>
      </c>
      <c r="E2374" s="1">
        <v>3</v>
      </c>
      <c r="F2374" s="1" t="s">
        <v>1029</v>
      </c>
      <c r="G2374" s="1" t="s">
        <v>1037</v>
      </c>
      <c r="H2374" s="1">
        <v>12</v>
      </c>
      <c r="I2374" s="1" t="s">
        <v>1042</v>
      </c>
      <c r="J2374" s="1">
        <f t="shared" si="74"/>
        <v>0</v>
      </c>
      <c r="K2374" s="12" t="str">
        <f t="shared" si="75"/>
        <v/>
      </c>
    </row>
    <row r="2375" spans="1:11" x14ac:dyDescent="0.3">
      <c r="A2375" s="2">
        <v>2025</v>
      </c>
      <c r="B2375" s="1">
        <v>797</v>
      </c>
      <c r="C2375" s="10">
        <v>44832</v>
      </c>
      <c r="D2375" s="10">
        <v>44836</v>
      </c>
      <c r="E2375" s="1">
        <v>4</v>
      </c>
      <c r="F2375" s="1" t="s">
        <v>1029</v>
      </c>
      <c r="G2375" s="1" t="s">
        <v>1037</v>
      </c>
      <c r="H2375" s="1">
        <v>106</v>
      </c>
      <c r="I2375" s="1" t="s">
        <v>1042</v>
      </c>
      <c r="J2375" s="1">
        <f t="shared" si="74"/>
        <v>0</v>
      </c>
      <c r="K2375" s="12" t="str">
        <f t="shared" si="75"/>
        <v/>
      </c>
    </row>
    <row r="2376" spans="1:11" x14ac:dyDescent="0.3">
      <c r="A2376" s="2">
        <v>1409</v>
      </c>
      <c r="B2376" s="1">
        <v>797</v>
      </c>
      <c r="C2376" s="10">
        <v>45643</v>
      </c>
      <c r="D2376" s="10">
        <v>45645</v>
      </c>
      <c r="E2376" s="1">
        <v>2</v>
      </c>
      <c r="F2376" s="1" t="s">
        <v>1034</v>
      </c>
      <c r="G2376" s="1" t="s">
        <v>1035</v>
      </c>
      <c r="H2376" s="1">
        <v>165</v>
      </c>
      <c r="I2376" s="1" t="s">
        <v>1042</v>
      </c>
      <c r="J2376" s="1">
        <f t="shared" si="74"/>
        <v>0</v>
      </c>
      <c r="K2376" s="12" t="str">
        <f t="shared" si="75"/>
        <v/>
      </c>
    </row>
    <row r="2377" spans="1:11" x14ac:dyDescent="0.3">
      <c r="A2377" s="2">
        <v>2041</v>
      </c>
      <c r="B2377" s="1">
        <v>798</v>
      </c>
      <c r="C2377" s="10">
        <v>45066</v>
      </c>
      <c r="D2377" s="10">
        <v>45079</v>
      </c>
      <c r="E2377" s="1">
        <v>13</v>
      </c>
      <c r="F2377" s="1" t="s">
        <v>1027</v>
      </c>
      <c r="G2377" s="1" t="s">
        <v>1040</v>
      </c>
      <c r="H2377" s="1">
        <v>78</v>
      </c>
      <c r="I2377" s="1" t="s">
        <v>1043</v>
      </c>
      <c r="J2377" s="1">
        <f t="shared" si="74"/>
        <v>0</v>
      </c>
      <c r="K2377" s="12" t="str">
        <f t="shared" si="75"/>
        <v/>
      </c>
    </row>
    <row r="2378" spans="1:11" x14ac:dyDescent="0.3">
      <c r="A2378" s="2">
        <v>2639</v>
      </c>
      <c r="B2378" s="1">
        <v>798</v>
      </c>
      <c r="C2378" s="10">
        <v>45172</v>
      </c>
      <c r="D2378" s="10">
        <v>45178</v>
      </c>
      <c r="E2378" s="1">
        <v>6</v>
      </c>
      <c r="F2378" s="1" t="s">
        <v>1023</v>
      </c>
      <c r="G2378" s="1" t="s">
        <v>1036</v>
      </c>
      <c r="H2378" s="1">
        <v>177</v>
      </c>
      <c r="I2378" s="1" t="s">
        <v>1041</v>
      </c>
      <c r="J2378" s="1">
        <f t="shared" si="74"/>
        <v>0</v>
      </c>
      <c r="K2378" s="12" t="str">
        <f t="shared" si="75"/>
        <v/>
      </c>
    </row>
    <row r="2379" spans="1:11" x14ac:dyDescent="0.3">
      <c r="A2379" s="2">
        <v>341</v>
      </c>
      <c r="B2379" s="1">
        <v>798</v>
      </c>
      <c r="C2379" s="10">
        <v>45339</v>
      </c>
      <c r="D2379" s="10">
        <v>45347</v>
      </c>
      <c r="E2379" s="1">
        <v>8</v>
      </c>
      <c r="F2379" s="1" t="s">
        <v>1031</v>
      </c>
      <c r="G2379" s="1" t="s">
        <v>1036</v>
      </c>
      <c r="H2379" s="1">
        <v>105</v>
      </c>
      <c r="I2379" s="1" t="s">
        <v>1041</v>
      </c>
      <c r="J2379" s="1">
        <f t="shared" si="74"/>
        <v>0</v>
      </c>
      <c r="K2379" s="12" t="str">
        <f t="shared" si="75"/>
        <v/>
      </c>
    </row>
    <row r="2380" spans="1:11" x14ac:dyDescent="0.3">
      <c r="A2380" s="2">
        <v>187</v>
      </c>
      <c r="B2380" s="1">
        <v>798</v>
      </c>
      <c r="C2380" s="10">
        <v>45459</v>
      </c>
      <c r="D2380" s="10">
        <v>45463</v>
      </c>
      <c r="E2380" s="1">
        <v>4</v>
      </c>
      <c r="F2380" s="1" t="s">
        <v>1033</v>
      </c>
      <c r="G2380" s="1" t="s">
        <v>1038</v>
      </c>
      <c r="H2380" s="1">
        <v>33</v>
      </c>
      <c r="I2380" s="1" t="s">
        <v>1044</v>
      </c>
      <c r="J2380" s="1">
        <f t="shared" si="74"/>
        <v>0</v>
      </c>
      <c r="K2380" s="12" t="str">
        <f t="shared" si="75"/>
        <v/>
      </c>
    </row>
    <row r="2381" spans="1:11" x14ac:dyDescent="0.3">
      <c r="A2381" s="2">
        <v>2556</v>
      </c>
      <c r="B2381" s="1">
        <v>798</v>
      </c>
      <c r="C2381" s="10">
        <v>45523</v>
      </c>
      <c r="D2381" s="10">
        <v>45527</v>
      </c>
      <c r="E2381" s="1">
        <v>4</v>
      </c>
      <c r="F2381" s="1" t="s">
        <v>1030</v>
      </c>
      <c r="G2381" s="1" t="s">
        <v>1038</v>
      </c>
      <c r="H2381" s="1">
        <v>102</v>
      </c>
      <c r="I2381" s="1" t="s">
        <v>1044</v>
      </c>
      <c r="J2381" s="1">
        <f t="shared" si="74"/>
        <v>0</v>
      </c>
      <c r="K2381" s="12" t="str">
        <f t="shared" si="75"/>
        <v/>
      </c>
    </row>
    <row r="2382" spans="1:11" x14ac:dyDescent="0.3">
      <c r="A2382" s="2">
        <v>556</v>
      </c>
      <c r="B2382" s="1">
        <v>799</v>
      </c>
      <c r="C2382" s="10">
        <v>44952</v>
      </c>
      <c r="D2382" s="10">
        <v>44956</v>
      </c>
      <c r="E2382" s="1">
        <v>4</v>
      </c>
      <c r="F2382" s="1" t="s">
        <v>1024</v>
      </c>
      <c r="G2382" s="1" t="s">
        <v>1037</v>
      </c>
      <c r="H2382" s="1">
        <v>122</v>
      </c>
      <c r="I2382" s="1" t="s">
        <v>1043</v>
      </c>
      <c r="J2382" s="1">
        <f t="shared" si="74"/>
        <v>0</v>
      </c>
      <c r="K2382" s="12" t="str">
        <f t="shared" si="75"/>
        <v/>
      </c>
    </row>
    <row r="2383" spans="1:11" x14ac:dyDescent="0.3">
      <c r="A2383" s="2">
        <v>2715</v>
      </c>
      <c r="B2383" s="1">
        <v>799</v>
      </c>
      <c r="C2383" s="10">
        <v>45083</v>
      </c>
      <c r="D2383" s="10">
        <v>45093</v>
      </c>
      <c r="E2383" s="1">
        <v>10</v>
      </c>
      <c r="F2383" s="1" t="s">
        <v>1023</v>
      </c>
      <c r="G2383" s="1" t="s">
        <v>1036</v>
      </c>
      <c r="H2383" s="1">
        <v>96</v>
      </c>
      <c r="I2383" s="1" t="s">
        <v>1044</v>
      </c>
      <c r="J2383" s="1">
        <f t="shared" si="74"/>
        <v>1</v>
      </c>
      <c r="K2383" s="12">
        <f t="shared" si="75"/>
        <v>45105</v>
      </c>
    </row>
    <row r="2384" spans="1:11" x14ac:dyDescent="0.3">
      <c r="A2384" s="2">
        <v>2248</v>
      </c>
      <c r="B2384" s="1">
        <v>799</v>
      </c>
      <c r="C2384" s="10">
        <v>45105</v>
      </c>
      <c r="D2384" s="10">
        <v>45114</v>
      </c>
      <c r="E2384" s="1">
        <v>9</v>
      </c>
      <c r="F2384" s="1" t="s">
        <v>1034</v>
      </c>
      <c r="G2384" s="1" t="s">
        <v>1035</v>
      </c>
      <c r="H2384" s="1">
        <v>128</v>
      </c>
      <c r="I2384" s="1" t="s">
        <v>1042</v>
      </c>
      <c r="J2384" s="1">
        <f t="shared" si="74"/>
        <v>0</v>
      </c>
      <c r="K2384" s="12" t="str">
        <f t="shared" si="75"/>
        <v/>
      </c>
    </row>
    <row r="2385" spans="1:11" x14ac:dyDescent="0.3">
      <c r="A2385" s="2">
        <v>2493</v>
      </c>
      <c r="B2385" s="1">
        <v>799</v>
      </c>
      <c r="C2385" s="10">
        <v>45206</v>
      </c>
      <c r="D2385" s="10">
        <v>45225</v>
      </c>
      <c r="E2385" s="1">
        <v>19</v>
      </c>
      <c r="F2385" s="1" t="s">
        <v>1027</v>
      </c>
      <c r="G2385" s="1" t="s">
        <v>1040</v>
      </c>
      <c r="H2385" s="1">
        <v>39</v>
      </c>
      <c r="I2385" s="1" t="s">
        <v>1044</v>
      </c>
      <c r="J2385" s="1">
        <f t="shared" si="74"/>
        <v>0</v>
      </c>
      <c r="K2385" s="12" t="str">
        <f t="shared" si="75"/>
        <v/>
      </c>
    </row>
    <row r="2386" spans="1:11" x14ac:dyDescent="0.3">
      <c r="A2386" s="2">
        <v>746</v>
      </c>
      <c r="B2386" s="1">
        <v>799</v>
      </c>
      <c r="C2386" s="10">
        <v>45365</v>
      </c>
      <c r="D2386" s="10">
        <v>45368</v>
      </c>
      <c r="E2386" s="1">
        <v>3</v>
      </c>
      <c r="F2386" s="1" t="s">
        <v>1033</v>
      </c>
      <c r="G2386" s="1" t="s">
        <v>1038</v>
      </c>
      <c r="H2386" s="1">
        <v>99</v>
      </c>
      <c r="I2386" s="1" t="s">
        <v>1042</v>
      </c>
      <c r="J2386" s="1">
        <f t="shared" si="74"/>
        <v>0</v>
      </c>
      <c r="K2386" s="12" t="str">
        <f t="shared" si="75"/>
        <v/>
      </c>
    </row>
    <row r="2387" spans="1:11" x14ac:dyDescent="0.3">
      <c r="A2387" s="2">
        <v>1241</v>
      </c>
      <c r="B2387" s="1">
        <v>799</v>
      </c>
      <c r="C2387" s="10">
        <v>45474</v>
      </c>
      <c r="D2387" s="10">
        <v>45484</v>
      </c>
      <c r="E2387" s="1">
        <v>10</v>
      </c>
      <c r="F2387" s="1" t="s">
        <v>1031</v>
      </c>
      <c r="G2387" s="1" t="s">
        <v>1036</v>
      </c>
      <c r="H2387" s="1">
        <v>68</v>
      </c>
      <c r="I2387" s="1" t="s">
        <v>1044</v>
      </c>
      <c r="J2387" s="1">
        <f t="shared" si="74"/>
        <v>0</v>
      </c>
      <c r="K2387" s="12" t="str">
        <f t="shared" si="75"/>
        <v/>
      </c>
    </row>
    <row r="2388" spans="1:11" x14ac:dyDescent="0.3">
      <c r="A2388" s="2">
        <v>2399</v>
      </c>
      <c r="B2388" s="1">
        <v>800</v>
      </c>
      <c r="C2388" s="10">
        <v>44760</v>
      </c>
      <c r="D2388" s="10">
        <v>44763</v>
      </c>
      <c r="E2388" s="1">
        <v>3</v>
      </c>
      <c r="F2388" s="1" t="s">
        <v>1032</v>
      </c>
      <c r="G2388" s="1" t="s">
        <v>1039</v>
      </c>
      <c r="H2388" s="1">
        <v>32</v>
      </c>
      <c r="I2388" s="1" t="s">
        <v>1042</v>
      </c>
      <c r="J2388" s="1">
        <f t="shared" si="74"/>
        <v>0</v>
      </c>
      <c r="K2388" s="12" t="str">
        <f t="shared" si="75"/>
        <v/>
      </c>
    </row>
    <row r="2389" spans="1:11" x14ac:dyDescent="0.3">
      <c r="A2389" s="2">
        <v>2442</v>
      </c>
      <c r="B2389" s="1">
        <v>801</v>
      </c>
      <c r="C2389" s="10">
        <v>44770</v>
      </c>
      <c r="D2389" s="10">
        <v>44774</v>
      </c>
      <c r="E2389" s="1">
        <v>4</v>
      </c>
      <c r="F2389" s="1" t="s">
        <v>1030</v>
      </c>
      <c r="G2389" s="1" t="s">
        <v>1038</v>
      </c>
      <c r="H2389" s="1">
        <v>26</v>
      </c>
      <c r="I2389" s="1" t="s">
        <v>1042</v>
      </c>
      <c r="J2389" s="1">
        <f t="shared" si="74"/>
        <v>1</v>
      </c>
      <c r="K2389" s="12">
        <f t="shared" si="75"/>
        <v>44802</v>
      </c>
    </row>
    <row r="2390" spans="1:11" x14ac:dyDescent="0.3">
      <c r="A2390" s="2">
        <v>2488</v>
      </c>
      <c r="B2390" s="1">
        <v>801</v>
      </c>
      <c r="C2390" s="10">
        <v>44802</v>
      </c>
      <c r="D2390" s="10">
        <v>44816</v>
      </c>
      <c r="E2390" s="1">
        <v>14</v>
      </c>
      <c r="F2390" s="1" t="s">
        <v>1028</v>
      </c>
      <c r="G2390" s="1" t="s">
        <v>1040</v>
      </c>
      <c r="H2390" s="1">
        <v>112</v>
      </c>
      <c r="I2390" s="1" t="s">
        <v>1044</v>
      </c>
      <c r="J2390" s="1">
        <f t="shared" si="74"/>
        <v>0</v>
      </c>
      <c r="K2390" s="12" t="str">
        <f t="shared" si="75"/>
        <v/>
      </c>
    </row>
    <row r="2391" spans="1:11" x14ac:dyDescent="0.3">
      <c r="A2391" s="2">
        <v>2807</v>
      </c>
      <c r="B2391" s="1">
        <v>801</v>
      </c>
      <c r="C2391" s="10">
        <v>45087</v>
      </c>
      <c r="D2391" s="10">
        <v>45098</v>
      </c>
      <c r="E2391" s="1">
        <v>11</v>
      </c>
      <c r="F2391" s="1" t="s">
        <v>1023</v>
      </c>
      <c r="G2391" s="1" t="s">
        <v>1036</v>
      </c>
      <c r="H2391" s="1">
        <v>89</v>
      </c>
      <c r="I2391" s="1" t="s">
        <v>1043</v>
      </c>
      <c r="J2391" s="1">
        <f t="shared" si="74"/>
        <v>1</v>
      </c>
      <c r="K2391" s="12">
        <f t="shared" si="75"/>
        <v>45113</v>
      </c>
    </row>
    <row r="2392" spans="1:11" x14ac:dyDescent="0.3">
      <c r="A2392" s="2">
        <v>476</v>
      </c>
      <c r="B2392" s="1">
        <v>801</v>
      </c>
      <c r="C2392" s="10">
        <v>45113</v>
      </c>
      <c r="D2392" s="10">
        <v>45119</v>
      </c>
      <c r="E2392" s="1">
        <v>6</v>
      </c>
      <c r="F2392" s="1" t="s">
        <v>1023</v>
      </c>
      <c r="G2392" s="1" t="s">
        <v>1036</v>
      </c>
      <c r="H2392" s="1">
        <v>141</v>
      </c>
      <c r="I2392" s="1" t="s">
        <v>1043</v>
      </c>
      <c r="J2392" s="1">
        <f t="shared" si="74"/>
        <v>0</v>
      </c>
      <c r="K2392" s="12" t="str">
        <f t="shared" si="75"/>
        <v/>
      </c>
    </row>
    <row r="2393" spans="1:11" x14ac:dyDescent="0.3">
      <c r="A2393" s="2">
        <v>1984</v>
      </c>
      <c r="B2393" s="1">
        <v>801</v>
      </c>
      <c r="C2393" s="10">
        <v>45568</v>
      </c>
      <c r="D2393" s="10">
        <v>45570</v>
      </c>
      <c r="E2393" s="1">
        <v>2</v>
      </c>
      <c r="F2393" s="1" t="s">
        <v>1029</v>
      </c>
      <c r="G2393" s="1" t="s">
        <v>1037</v>
      </c>
      <c r="H2393" s="1">
        <v>70</v>
      </c>
      <c r="I2393" s="1" t="s">
        <v>1042</v>
      </c>
      <c r="J2393" s="1">
        <f t="shared" si="74"/>
        <v>0</v>
      </c>
      <c r="K2393" s="12" t="str">
        <f t="shared" si="75"/>
        <v/>
      </c>
    </row>
    <row r="2394" spans="1:11" x14ac:dyDescent="0.3">
      <c r="A2394" s="2">
        <v>487</v>
      </c>
      <c r="B2394" s="1">
        <v>802</v>
      </c>
      <c r="C2394" s="10">
        <v>44571</v>
      </c>
      <c r="D2394" s="10">
        <v>44574</v>
      </c>
      <c r="E2394" s="1">
        <v>3</v>
      </c>
      <c r="F2394" s="1" t="s">
        <v>1022</v>
      </c>
      <c r="G2394" s="1" t="s">
        <v>1035</v>
      </c>
      <c r="H2394" s="1">
        <v>164</v>
      </c>
      <c r="I2394" s="1" t="s">
        <v>1041</v>
      </c>
      <c r="J2394" s="1">
        <f t="shared" si="74"/>
        <v>0</v>
      </c>
      <c r="K2394" s="12" t="str">
        <f t="shared" si="75"/>
        <v/>
      </c>
    </row>
    <row r="2395" spans="1:11" x14ac:dyDescent="0.3">
      <c r="A2395" s="2">
        <v>1656</v>
      </c>
      <c r="B2395" s="1">
        <v>802</v>
      </c>
      <c r="C2395" s="10">
        <v>45291</v>
      </c>
      <c r="D2395" s="10">
        <v>45295</v>
      </c>
      <c r="E2395" s="1">
        <v>4</v>
      </c>
      <c r="F2395" s="1" t="s">
        <v>1024</v>
      </c>
      <c r="G2395" s="1" t="s">
        <v>1037</v>
      </c>
      <c r="H2395" s="1">
        <v>24</v>
      </c>
      <c r="I2395" s="1" t="s">
        <v>1042</v>
      </c>
      <c r="J2395" s="1">
        <f t="shared" si="74"/>
        <v>0</v>
      </c>
      <c r="K2395" s="12" t="str">
        <f t="shared" si="75"/>
        <v/>
      </c>
    </row>
    <row r="2396" spans="1:11" x14ac:dyDescent="0.3">
      <c r="A2396" s="2">
        <v>2559</v>
      </c>
      <c r="B2396" s="1">
        <v>803</v>
      </c>
      <c r="C2396" s="10">
        <v>44654</v>
      </c>
      <c r="D2396" s="10">
        <v>44658</v>
      </c>
      <c r="E2396" s="1">
        <v>4</v>
      </c>
      <c r="F2396" s="1" t="s">
        <v>1031</v>
      </c>
      <c r="G2396" s="1" t="s">
        <v>1036</v>
      </c>
      <c r="H2396" s="1">
        <v>157</v>
      </c>
      <c r="I2396" s="1" t="s">
        <v>1042</v>
      </c>
      <c r="J2396" s="1">
        <f t="shared" si="74"/>
        <v>0</v>
      </c>
      <c r="K2396" s="12" t="str">
        <f t="shared" si="75"/>
        <v/>
      </c>
    </row>
    <row r="2397" spans="1:11" x14ac:dyDescent="0.3">
      <c r="A2397" s="2">
        <v>231</v>
      </c>
      <c r="B2397" s="1">
        <v>803</v>
      </c>
      <c r="C2397" s="10">
        <v>45446</v>
      </c>
      <c r="D2397" s="10">
        <v>45458</v>
      </c>
      <c r="E2397" s="1">
        <v>12</v>
      </c>
      <c r="F2397" s="1" t="s">
        <v>1023</v>
      </c>
      <c r="G2397" s="1" t="s">
        <v>1036</v>
      </c>
      <c r="H2397" s="1">
        <v>25</v>
      </c>
      <c r="I2397" s="1" t="s">
        <v>1043</v>
      </c>
      <c r="J2397" s="1">
        <f t="shared" si="74"/>
        <v>0</v>
      </c>
      <c r="K2397" s="12" t="str">
        <f t="shared" si="75"/>
        <v/>
      </c>
    </row>
    <row r="2398" spans="1:11" x14ac:dyDescent="0.3">
      <c r="A2398" s="2">
        <v>1549</v>
      </c>
      <c r="B2398" s="1">
        <v>804</v>
      </c>
      <c r="C2398" s="10">
        <v>44857</v>
      </c>
      <c r="D2398" s="10">
        <v>44867</v>
      </c>
      <c r="E2398" s="1">
        <v>10</v>
      </c>
      <c r="F2398" s="1" t="s">
        <v>1031</v>
      </c>
      <c r="G2398" s="1" t="s">
        <v>1036</v>
      </c>
      <c r="H2398" s="1">
        <v>161</v>
      </c>
      <c r="I2398" s="1" t="s">
        <v>1043</v>
      </c>
      <c r="J2398" s="1">
        <f t="shared" si="74"/>
        <v>0</v>
      </c>
      <c r="K2398" s="12" t="str">
        <f t="shared" si="75"/>
        <v/>
      </c>
    </row>
    <row r="2399" spans="1:11" x14ac:dyDescent="0.3">
      <c r="A2399" s="2">
        <v>1182</v>
      </c>
      <c r="B2399" s="1">
        <v>804</v>
      </c>
      <c r="C2399" s="10">
        <v>44914</v>
      </c>
      <c r="D2399" s="10">
        <v>44928</v>
      </c>
      <c r="E2399" s="1">
        <v>14</v>
      </c>
      <c r="F2399" s="1" t="s">
        <v>1028</v>
      </c>
      <c r="G2399" s="1" t="s">
        <v>1040</v>
      </c>
      <c r="H2399" s="1">
        <v>130</v>
      </c>
      <c r="I2399" s="1" t="s">
        <v>1042</v>
      </c>
      <c r="J2399" s="1">
        <f t="shared" si="74"/>
        <v>0</v>
      </c>
      <c r="K2399" s="12" t="str">
        <f t="shared" si="75"/>
        <v/>
      </c>
    </row>
    <row r="2400" spans="1:11" x14ac:dyDescent="0.3">
      <c r="A2400" s="2">
        <v>1167</v>
      </c>
      <c r="B2400" s="1">
        <v>804</v>
      </c>
      <c r="C2400" s="10">
        <v>45219</v>
      </c>
      <c r="D2400" s="10">
        <v>45225</v>
      </c>
      <c r="E2400" s="1">
        <v>6</v>
      </c>
      <c r="F2400" s="1" t="s">
        <v>1030</v>
      </c>
      <c r="G2400" s="1" t="s">
        <v>1038</v>
      </c>
      <c r="H2400" s="1">
        <v>83</v>
      </c>
      <c r="I2400" s="1" t="s">
        <v>1041</v>
      </c>
      <c r="J2400" s="1">
        <f t="shared" si="74"/>
        <v>0</v>
      </c>
      <c r="K2400" s="12" t="str">
        <f t="shared" si="75"/>
        <v/>
      </c>
    </row>
    <row r="2401" spans="1:11" x14ac:dyDescent="0.3">
      <c r="A2401" s="2">
        <v>1062</v>
      </c>
      <c r="B2401" s="1">
        <v>805</v>
      </c>
      <c r="C2401" s="10">
        <v>44637</v>
      </c>
      <c r="D2401" s="10">
        <v>44642</v>
      </c>
      <c r="E2401" s="1">
        <v>5</v>
      </c>
      <c r="F2401" s="1" t="s">
        <v>1025</v>
      </c>
      <c r="G2401" s="1" t="s">
        <v>1038</v>
      </c>
      <c r="H2401" s="1">
        <v>6</v>
      </c>
      <c r="I2401" s="1" t="s">
        <v>1041</v>
      </c>
      <c r="J2401" s="1">
        <f t="shared" si="74"/>
        <v>0</v>
      </c>
      <c r="K2401" s="12" t="str">
        <f t="shared" si="75"/>
        <v/>
      </c>
    </row>
    <row r="2402" spans="1:11" x14ac:dyDescent="0.3">
      <c r="A2402" s="2">
        <v>597</v>
      </c>
      <c r="B2402" s="1">
        <v>805</v>
      </c>
      <c r="C2402" s="10">
        <v>44928</v>
      </c>
      <c r="D2402" s="10">
        <v>44929</v>
      </c>
      <c r="E2402" s="1">
        <v>1</v>
      </c>
      <c r="F2402" s="1" t="s">
        <v>1032</v>
      </c>
      <c r="G2402" s="1" t="s">
        <v>1039</v>
      </c>
      <c r="H2402" s="1">
        <v>6</v>
      </c>
      <c r="I2402" s="1" t="s">
        <v>1042</v>
      </c>
      <c r="J2402" s="1">
        <f t="shared" si="74"/>
        <v>0</v>
      </c>
      <c r="K2402" s="12" t="str">
        <f t="shared" si="75"/>
        <v/>
      </c>
    </row>
    <row r="2403" spans="1:11" x14ac:dyDescent="0.3">
      <c r="A2403" s="2">
        <v>2588</v>
      </c>
      <c r="B2403" s="1">
        <v>805</v>
      </c>
      <c r="C2403" s="10">
        <v>45363</v>
      </c>
      <c r="D2403" s="10">
        <v>45366</v>
      </c>
      <c r="E2403" s="1">
        <v>3</v>
      </c>
      <c r="F2403" s="1" t="s">
        <v>1025</v>
      </c>
      <c r="G2403" s="1" t="s">
        <v>1038</v>
      </c>
      <c r="H2403" s="1">
        <v>48</v>
      </c>
      <c r="I2403" s="1" t="s">
        <v>1042</v>
      </c>
      <c r="J2403" s="1">
        <f t="shared" si="74"/>
        <v>0</v>
      </c>
      <c r="K2403" s="12" t="str">
        <f t="shared" si="75"/>
        <v/>
      </c>
    </row>
    <row r="2404" spans="1:11" x14ac:dyDescent="0.3">
      <c r="A2404" s="2">
        <v>2521</v>
      </c>
      <c r="B2404" s="1">
        <v>805</v>
      </c>
      <c r="C2404" s="10">
        <v>45568</v>
      </c>
      <c r="D2404" s="10">
        <v>45572</v>
      </c>
      <c r="E2404" s="1">
        <v>4</v>
      </c>
      <c r="F2404" s="1" t="s">
        <v>1029</v>
      </c>
      <c r="G2404" s="1" t="s">
        <v>1037</v>
      </c>
      <c r="H2404" s="1">
        <v>105</v>
      </c>
      <c r="I2404" s="1" t="s">
        <v>1043</v>
      </c>
      <c r="J2404" s="1">
        <f t="shared" si="74"/>
        <v>0</v>
      </c>
      <c r="K2404" s="12" t="str">
        <f t="shared" si="75"/>
        <v/>
      </c>
    </row>
    <row r="2405" spans="1:11" x14ac:dyDescent="0.3">
      <c r="A2405" s="2">
        <v>94</v>
      </c>
      <c r="B2405" s="1">
        <v>806</v>
      </c>
      <c r="C2405" s="10">
        <v>44684</v>
      </c>
      <c r="D2405" s="10">
        <v>44689</v>
      </c>
      <c r="E2405" s="1">
        <v>5</v>
      </c>
      <c r="F2405" s="1" t="s">
        <v>1034</v>
      </c>
      <c r="G2405" s="1" t="s">
        <v>1035</v>
      </c>
      <c r="H2405" s="1">
        <v>125</v>
      </c>
      <c r="I2405" s="1" t="s">
        <v>1042</v>
      </c>
      <c r="J2405" s="1">
        <f t="shared" si="74"/>
        <v>0</v>
      </c>
      <c r="K2405" s="12" t="str">
        <f t="shared" si="75"/>
        <v/>
      </c>
    </row>
    <row r="2406" spans="1:11" x14ac:dyDescent="0.3">
      <c r="A2406" s="2">
        <v>2528</v>
      </c>
      <c r="B2406" s="1">
        <v>806</v>
      </c>
      <c r="C2406" s="10">
        <v>44853</v>
      </c>
      <c r="D2406" s="10">
        <v>44861</v>
      </c>
      <c r="E2406" s="1">
        <v>8</v>
      </c>
      <c r="F2406" s="1" t="s">
        <v>1031</v>
      </c>
      <c r="G2406" s="1" t="s">
        <v>1036</v>
      </c>
      <c r="H2406" s="1">
        <v>103</v>
      </c>
      <c r="I2406" s="1" t="s">
        <v>1042</v>
      </c>
      <c r="J2406" s="1">
        <f t="shared" si="74"/>
        <v>0</v>
      </c>
      <c r="K2406" s="12" t="str">
        <f t="shared" si="75"/>
        <v/>
      </c>
    </row>
    <row r="2407" spans="1:11" x14ac:dyDescent="0.3">
      <c r="A2407" s="2">
        <v>2919</v>
      </c>
      <c r="B2407" s="1">
        <v>806</v>
      </c>
      <c r="C2407" s="10">
        <v>45083</v>
      </c>
      <c r="D2407" s="10">
        <v>45095</v>
      </c>
      <c r="E2407" s="1">
        <v>12</v>
      </c>
      <c r="F2407" s="1" t="s">
        <v>1023</v>
      </c>
      <c r="G2407" s="1" t="s">
        <v>1036</v>
      </c>
      <c r="H2407" s="1">
        <v>145</v>
      </c>
      <c r="I2407" s="1" t="s">
        <v>1044</v>
      </c>
      <c r="J2407" s="1">
        <f t="shared" si="74"/>
        <v>0</v>
      </c>
      <c r="K2407" s="12" t="str">
        <f t="shared" si="75"/>
        <v/>
      </c>
    </row>
    <row r="2408" spans="1:11" x14ac:dyDescent="0.3">
      <c r="A2408" s="2">
        <v>2102</v>
      </c>
      <c r="B2408" s="1">
        <v>806</v>
      </c>
      <c r="C2408" s="10">
        <v>45252</v>
      </c>
      <c r="D2408" s="10">
        <v>45258</v>
      </c>
      <c r="E2408" s="1">
        <v>6</v>
      </c>
      <c r="F2408" s="1" t="s">
        <v>1028</v>
      </c>
      <c r="G2408" s="1" t="s">
        <v>1040</v>
      </c>
      <c r="H2408" s="1">
        <v>192</v>
      </c>
      <c r="I2408" s="1" t="s">
        <v>1041</v>
      </c>
      <c r="J2408" s="1">
        <f t="shared" si="74"/>
        <v>0</v>
      </c>
      <c r="K2408" s="12" t="str">
        <f t="shared" si="75"/>
        <v/>
      </c>
    </row>
    <row r="2409" spans="1:11" x14ac:dyDescent="0.3">
      <c r="A2409" s="2">
        <v>2882</v>
      </c>
      <c r="B2409" s="1">
        <v>806</v>
      </c>
      <c r="C2409" s="10">
        <v>45361</v>
      </c>
      <c r="D2409" s="10">
        <v>45367</v>
      </c>
      <c r="E2409" s="1">
        <v>6</v>
      </c>
      <c r="F2409" s="1" t="s">
        <v>1033</v>
      </c>
      <c r="G2409" s="1" t="s">
        <v>1038</v>
      </c>
      <c r="H2409" s="1">
        <v>157</v>
      </c>
      <c r="I2409" s="1" t="s">
        <v>1043</v>
      </c>
      <c r="J2409" s="1">
        <f t="shared" si="74"/>
        <v>0</v>
      </c>
      <c r="K2409" s="12" t="str">
        <f t="shared" si="75"/>
        <v/>
      </c>
    </row>
    <row r="2410" spans="1:11" x14ac:dyDescent="0.3">
      <c r="A2410" s="2">
        <v>1877</v>
      </c>
      <c r="B2410" s="1">
        <v>806</v>
      </c>
      <c r="C2410" s="10">
        <v>45607</v>
      </c>
      <c r="D2410" s="10">
        <v>45616</v>
      </c>
      <c r="E2410" s="1">
        <v>9</v>
      </c>
      <c r="F2410" s="1" t="s">
        <v>1027</v>
      </c>
      <c r="G2410" s="1" t="s">
        <v>1040</v>
      </c>
      <c r="H2410" s="1">
        <v>90</v>
      </c>
      <c r="I2410" s="1" t="s">
        <v>1041</v>
      </c>
      <c r="J2410" s="1">
        <f t="shared" si="74"/>
        <v>0</v>
      </c>
      <c r="K2410" s="12" t="str">
        <f t="shared" si="75"/>
        <v/>
      </c>
    </row>
    <row r="2411" spans="1:11" x14ac:dyDescent="0.3">
      <c r="A2411" s="2">
        <v>183</v>
      </c>
      <c r="B2411" s="1">
        <v>807</v>
      </c>
      <c r="C2411" s="10">
        <v>44614</v>
      </c>
      <c r="D2411" s="10">
        <v>44627</v>
      </c>
      <c r="E2411" s="1">
        <v>13</v>
      </c>
      <c r="F2411" s="1" t="s">
        <v>1028</v>
      </c>
      <c r="G2411" s="1" t="s">
        <v>1040</v>
      </c>
      <c r="H2411" s="1">
        <v>115</v>
      </c>
      <c r="I2411" s="1" t="s">
        <v>1041</v>
      </c>
      <c r="J2411" s="1">
        <f t="shared" si="74"/>
        <v>0</v>
      </c>
      <c r="K2411" s="12" t="str">
        <f t="shared" si="75"/>
        <v/>
      </c>
    </row>
    <row r="2412" spans="1:11" x14ac:dyDescent="0.3">
      <c r="A2412" s="2">
        <v>2553</v>
      </c>
      <c r="B2412" s="1">
        <v>807</v>
      </c>
      <c r="C2412" s="10">
        <v>45622</v>
      </c>
      <c r="D2412" s="10">
        <v>45624</v>
      </c>
      <c r="E2412" s="1">
        <v>2</v>
      </c>
      <c r="F2412" s="1" t="s">
        <v>1029</v>
      </c>
      <c r="G2412" s="1" t="s">
        <v>1037</v>
      </c>
      <c r="H2412" s="1">
        <v>63</v>
      </c>
      <c r="I2412" s="1" t="s">
        <v>1042</v>
      </c>
      <c r="J2412" s="1">
        <f t="shared" si="74"/>
        <v>0</v>
      </c>
      <c r="K2412" s="12" t="str">
        <f t="shared" si="75"/>
        <v/>
      </c>
    </row>
    <row r="2413" spans="1:11" x14ac:dyDescent="0.3">
      <c r="A2413" s="2">
        <v>1212</v>
      </c>
      <c r="B2413" s="1">
        <v>808</v>
      </c>
      <c r="C2413" s="10">
        <v>44732</v>
      </c>
      <c r="D2413" s="10">
        <v>44735</v>
      </c>
      <c r="E2413" s="1">
        <v>3</v>
      </c>
      <c r="F2413" s="1" t="s">
        <v>1032</v>
      </c>
      <c r="G2413" s="1" t="s">
        <v>1039</v>
      </c>
      <c r="H2413" s="1">
        <v>183</v>
      </c>
      <c r="I2413" s="1" t="s">
        <v>1041</v>
      </c>
      <c r="J2413" s="1">
        <f t="shared" si="74"/>
        <v>0</v>
      </c>
      <c r="K2413" s="12" t="str">
        <f t="shared" si="75"/>
        <v/>
      </c>
    </row>
    <row r="2414" spans="1:11" x14ac:dyDescent="0.3">
      <c r="A2414" s="2">
        <v>1680</v>
      </c>
      <c r="B2414" s="1">
        <v>808</v>
      </c>
      <c r="C2414" s="10">
        <v>45093</v>
      </c>
      <c r="D2414" s="10">
        <v>45101</v>
      </c>
      <c r="E2414" s="1">
        <v>8</v>
      </c>
      <c r="F2414" s="1" t="s">
        <v>1023</v>
      </c>
      <c r="G2414" s="1" t="s">
        <v>1036</v>
      </c>
      <c r="H2414" s="1">
        <v>173</v>
      </c>
      <c r="I2414" s="1" t="s">
        <v>1042</v>
      </c>
      <c r="J2414" s="1">
        <f t="shared" si="74"/>
        <v>0</v>
      </c>
      <c r="K2414" s="12" t="str">
        <f t="shared" si="75"/>
        <v/>
      </c>
    </row>
    <row r="2415" spans="1:11" x14ac:dyDescent="0.3">
      <c r="A2415" s="2">
        <v>792</v>
      </c>
      <c r="B2415" s="1">
        <v>808</v>
      </c>
      <c r="C2415" s="10">
        <v>45338</v>
      </c>
      <c r="D2415" s="10">
        <v>45340</v>
      </c>
      <c r="E2415" s="1">
        <v>2</v>
      </c>
      <c r="F2415" s="1" t="s">
        <v>1026</v>
      </c>
      <c r="G2415" s="1" t="s">
        <v>1039</v>
      </c>
      <c r="H2415" s="1">
        <v>130</v>
      </c>
      <c r="I2415" s="1" t="s">
        <v>1042</v>
      </c>
      <c r="J2415" s="1">
        <f t="shared" si="74"/>
        <v>0</v>
      </c>
      <c r="K2415" s="12" t="str">
        <f t="shared" si="75"/>
        <v/>
      </c>
    </row>
    <row r="2416" spans="1:11" x14ac:dyDescent="0.3">
      <c r="A2416" s="2">
        <v>1802</v>
      </c>
      <c r="B2416" s="1">
        <v>808</v>
      </c>
      <c r="C2416" s="10">
        <v>45606</v>
      </c>
      <c r="D2416" s="10">
        <v>45610</v>
      </c>
      <c r="E2416" s="1">
        <v>4</v>
      </c>
      <c r="F2416" s="1" t="s">
        <v>1029</v>
      </c>
      <c r="G2416" s="1" t="s">
        <v>1037</v>
      </c>
      <c r="H2416" s="1">
        <v>175</v>
      </c>
      <c r="I2416" s="1" t="s">
        <v>1041</v>
      </c>
      <c r="J2416" s="1">
        <f t="shared" si="74"/>
        <v>0</v>
      </c>
      <c r="K2416" s="12" t="str">
        <f t="shared" si="75"/>
        <v/>
      </c>
    </row>
    <row r="2417" spans="1:11" x14ac:dyDescent="0.3">
      <c r="A2417" s="2">
        <v>2130</v>
      </c>
      <c r="B2417" s="1">
        <v>809</v>
      </c>
      <c r="C2417" s="10">
        <v>44767</v>
      </c>
      <c r="D2417" s="10">
        <v>44770</v>
      </c>
      <c r="E2417" s="1">
        <v>3</v>
      </c>
      <c r="F2417" s="1" t="s">
        <v>1026</v>
      </c>
      <c r="G2417" s="1" t="s">
        <v>1039</v>
      </c>
      <c r="H2417" s="1">
        <v>8</v>
      </c>
      <c r="I2417" s="1" t="s">
        <v>1044</v>
      </c>
      <c r="J2417" s="1">
        <f t="shared" si="74"/>
        <v>0</v>
      </c>
      <c r="K2417" s="12" t="str">
        <f t="shared" si="75"/>
        <v/>
      </c>
    </row>
    <row r="2418" spans="1:11" x14ac:dyDescent="0.3">
      <c r="A2418" s="2">
        <v>2852</v>
      </c>
      <c r="B2418" s="1">
        <v>809</v>
      </c>
      <c r="C2418" s="10">
        <v>44924</v>
      </c>
      <c r="D2418" s="10">
        <v>44927</v>
      </c>
      <c r="E2418" s="1">
        <v>3</v>
      </c>
      <c r="F2418" s="1" t="s">
        <v>1022</v>
      </c>
      <c r="G2418" s="1" t="s">
        <v>1035</v>
      </c>
      <c r="H2418" s="1">
        <v>91</v>
      </c>
      <c r="I2418" s="1" t="s">
        <v>1044</v>
      </c>
      <c r="J2418" s="1">
        <f t="shared" si="74"/>
        <v>0</v>
      </c>
      <c r="K2418" s="12" t="str">
        <f t="shared" si="75"/>
        <v/>
      </c>
    </row>
    <row r="2419" spans="1:11" x14ac:dyDescent="0.3">
      <c r="A2419" s="2">
        <v>671</v>
      </c>
      <c r="B2419" s="1">
        <v>809</v>
      </c>
      <c r="C2419" s="10">
        <v>45073</v>
      </c>
      <c r="D2419" s="10">
        <v>45081</v>
      </c>
      <c r="E2419" s="1">
        <v>8</v>
      </c>
      <c r="F2419" s="1" t="s">
        <v>1023</v>
      </c>
      <c r="G2419" s="1" t="s">
        <v>1036</v>
      </c>
      <c r="H2419" s="1">
        <v>119</v>
      </c>
      <c r="I2419" s="1" t="s">
        <v>1042</v>
      </c>
      <c r="J2419" s="1">
        <f t="shared" si="74"/>
        <v>1</v>
      </c>
      <c r="K2419" s="12">
        <f t="shared" si="75"/>
        <v>45084</v>
      </c>
    </row>
    <row r="2420" spans="1:11" x14ac:dyDescent="0.3">
      <c r="A2420" s="2">
        <v>1855</v>
      </c>
      <c r="B2420" s="1">
        <v>809</v>
      </c>
      <c r="C2420" s="10">
        <v>45084</v>
      </c>
      <c r="D2420" s="10">
        <v>45086</v>
      </c>
      <c r="E2420" s="1">
        <v>2</v>
      </c>
      <c r="F2420" s="1" t="s">
        <v>1024</v>
      </c>
      <c r="G2420" s="1" t="s">
        <v>1037</v>
      </c>
      <c r="H2420" s="1">
        <v>155</v>
      </c>
      <c r="I2420" s="1" t="s">
        <v>1041</v>
      </c>
      <c r="J2420" s="1">
        <f t="shared" si="74"/>
        <v>0</v>
      </c>
      <c r="K2420" s="12" t="str">
        <f t="shared" si="75"/>
        <v/>
      </c>
    </row>
    <row r="2421" spans="1:11" x14ac:dyDescent="0.3">
      <c r="A2421" s="2">
        <v>1326</v>
      </c>
      <c r="B2421" s="1">
        <v>809</v>
      </c>
      <c r="C2421" s="10">
        <v>45261</v>
      </c>
      <c r="D2421" s="10">
        <v>45263</v>
      </c>
      <c r="E2421" s="1">
        <v>2</v>
      </c>
      <c r="F2421" s="1" t="s">
        <v>1024</v>
      </c>
      <c r="G2421" s="1" t="s">
        <v>1037</v>
      </c>
      <c r="H2421" s="1">
        <v>102</v>
      </c>
      <c r="I2421" s="1" t="s">
        <v>1043</v>
      </c>
      <c r="J2421" s="1">
        <f t="shared" si="74"/>
        <v>0</v>
      </c>
      <c r="K2421" s="12" t="str">
        <f t="shared" si="75"/>
        <v/>
      </c>
    </row>
    <row r="2422" spans="1:11" x14ac:dyDescent="0.3">
      <c r="A2422" s="2">
        <v>269</v>
      </c>
      <c r="B2422" s="1">
        <v>809</v>
      </c>
      <c r="C2422" s="10">
        <v>45593</v>
      </c>
      <c r="D2422" s="10">
        <v>45599</v>
      </c>
      <c r="E2422" s="1">
        <v>6</v>
      </c>
      <c r="F2422" s="1" t="s">
        <v>1030</v>
      </c>
      <c r="G2422" s="1" t="s">
        <v>1038</v>
      </c>
      <c r="H2422" s="1">
        <v>83</v>
      </c>
      <c r="I2422" s="1" t="s">
        <v>1044</v>
      </c>
      <c r="J2422" s="1">
        <f t="shared" si="74"/>
        <v>0</v>
      </c>
      <c r="K2422" s="12" t="str">
        <f t="shared" si="75"/>
        <v/>
      </c>
    </row>
    <row r="2423" spans="1:11" x14ac:dyDescent="0.3">
      <c r="A2423" s="2">
        <v>2701</v>
      </c>
      <c r="B2423" s="1">
        <v>810</v>
      </c>
      <c r="C2423" s="10">
        <v>45135</v>
      </c>
      <c r="D2423" s="10">
        <v>45147</v>
      </c>
      <c r="E2423" s="1">
        <v>12</v>
      </c>
      <c r="F2423" s="1" t="s">
        <v>1031</v>
      </c>
      <c r="G2423" s="1" t="s">
        <v>1036</v>
      </c>
      <c r="H2423" s="1">
        <v>171</v>
      </c>
      <c r="I2423" s="1" t="s">
        <v>1043</v>
      </c>
      <c r="J2423" s="1">
        <f t="shared" si="74"/>
        <v>0</v>
      </c>
      <c r="K2423" s="12" t="str">
        <f t="shared" si="75"/>
        <v/>
      </c>
    </row>
    <row r="2424" spans="1:11" x14ac:dyDescent="0.3">
      <c r="A2424" s="2">
        <v>437</v>
      </c>
      <c r="B2424" s="1">
        <v>810</v>
      </c>
      <c r="C2424" s="10">
        <v>45262</v>
      </c>
      <c r="D2424" s="10">
        <v>45267</v>
      </c>
      <c r="E2424" s="1">
        <v>5</v>
      </c>
      <c r="F2424" s="1" t="s">
        <v>1034</v>
      </c>
      <c r="G2424" s="1" t="s">
        <v>1035</v>
      </c>
      <c r="H2424" s="1">
        <v>135</v>
      </c>
      <c r="I2424" s="1" t="s">
        <v>1042</v>
      </c>
      <c r="J2424" s="1">
        <f t="shared" si="74"/>
        <v>0</v>
      </c>
      <c r="K2424" s="12" t="str">
        <f t="shared" si="75"/>
        <v/>
      </c>
    </row>
    <row r="2425" spans="1:11" x14ac:dyDescent="0.3">
      <c r="A2425" s="2">
        <v>1517</v>
      </c>
      <c r="B2425" s="1">
        <v>811</v>
      </c>
      <c r="C2425" s="10">
        <v>44593</v>
      </c>
      <c r="D2425" s="10">
        <v>44597</v>
      </c>
      <c r="E2425" s="1">
        <v>4</v>
      </c>
      <c r="F2425" s="1" t="s">
        <v>1024</v>
      </c>
      <c r="G2425" s="1" t="s">
        <v>1037</v>
      </c>
      <c r="H2425" s="1">
        <v>195</v>
      </c>
      <c r="I2425" s="1" t="s">
        <v>1042</v>
      </c>
      <c r="J2425" s="1">
        <f t="shared" si="74"/>
        <v>0</v>
      </c>
      <c r="K2425" s="12" t="str">
        <f t="shared" si="75"/>
        <v/>
      </c>
    </row>
    <row r="2426" spans="1:11" x14ac:dyDescent="0.3">
      <c r="A2426" s="2">
        <v>2061</v>
      </c>
      <c r="B2426" s="1">
        <v>811</v>
      </c>
      <c r="C2426" s="10">
        <v>45264</v>
      </c>
      <c r="D2426" s="10">
        <v>45268</v>
      </c>
      <c r="E2426" s="1">
        <v>4</v>
      </c>
      <c r="F2426" s="1" t="s">
        <v>1024</v>
      </c>
      <c r="G2426" s="1" t="s">
        <v>1037</v>
      </c>
      <c r="H2426" s="1">
        <v>34</v>
      </c>
      <c r="I2426" s="1" t="s">
        <v>1044</v>
      </c>
      <c r="J2426" s="1">
        <f t="shared" si="74"/>
        <v>0</v>
      </c>
      <c r="K2426" s="12" t="str">
        <f t="shared" si="75"/>
        <v/>
      </c>
    </row>
    <row r="2427" spans="1:11" x14ac:dyDescent="0.3">
      <c r="A2427" s="2">
        <v>867</v>
      </c>
      <c r="B2427" s="1">
        <v>811</v>
      </c>
      <c r="C2427" s="10">
        <v>45556</v>
      </c>
      <c r="D2427" s="10">
        <v>45560</v>
      </c>
      <c r="E2427" s="1">
        <v>4</v>
      </c>
      <c r="F2427" s="1" t="s">
        <v>1033</v>
      </c>
      <c r="G2427" s="1" t="s">
        <v>1038</v>
      </c>
      <c r="H2427" s="1">
        <v>16</v>
      </c>
      <c r="I2427" s="1" t="s">
        <v>1043</v>
      </c>
      <c r="J2427" s="1">
        <f t="shared" si="74"/>
        <v>1</v>
      </c>
      <c r="K2427" s="12">
        <f t="shared" si="75"/>
        <v>45582</v>
      </c>
    </row>
    <row r="2428" spans="1:11" x14ac:dyDescent="0.3">
      <c r="A2428" s="2">
        <v>1100</v>
      </c>
      <c r="B2428" s="1">
        <v>811</v>
      </c>
      <c r="C2428" s="10">
        <v>45582</v>
      </c>
      <c r="D2428" s="10">
        <v>45590</v>
      </c>
      <c r="E2428" s="1">
        <v>8</v>
      </c>
      <c r="F2428" s="1" t="s">
        <v>1028</v>
      </c>
      <c r="G2428" s="1" t="s">
        <v>1040</v>
      </c>
      <c r="H2428" s="1">
        <v>183</v>
      </c>
      <c r="I2428" s="1" t="s">
        <v>1042</v>
      </c>
      <c r="J2428" s="1">
        <f t="shared" si="74"/>
        <v>0</v>
      </c>
      <c r="K2428" s="12" t="str">
        <f t="shared" si="75"/>
        <v/>
      </c>
    </row>
    <row r="2429" spans="1:11" x14ac:dyDescent="0.3">
      <c r="A2429" s="2">
        <v>402</v>
      </c>
      <c r="B2429" s="1">
        <v>812</v>
      </c>
      <c r="C2429" s="10">
        <v>44664</v>
      </c>
      <c r="D2429" s="10">
        <v>44676</v>
      </c>
      <c r="E2429" s="1">
        <v>12</v>
      </c>
      <c r="F2429" s="1" t="s">
        <v>1023</v>
      </c>
      <c r="G2429" s="1" t="s">
        <v>1036</v>
      </c>
      <c r="H2429" s="1">
        <v>113</v>
      </c>
      <c r="I2429" s="1" t="s">
        <v>1043</v>
      </c>
      <c r="J2429" s="1">
        <f t="shared" si="74"/>
        <v>0</v>
      </c>
      <c r="K2429" s="12" t="str">
        <f t="shared" si="75"/>
        <v/>
      </c>
    </row>
    <row r="2430" spans="1:11" x14ac:dyDescent="0.3">
      <c r="A2430" s="2">
        <v>1352</v>
      </c>
      <c r="B2430" s="1">
        <v>812</v>
      </c>
      <c r="C2430" s="10">
        <v>44823</v>
      </c>
      <c r="D2430" s="10">
        <v>44832</v>
      </c>
      <c r="E2430" s="1">
        <v>9</v>
      </c>
      <c r="F2430" s="1" t="s">
        <v>1027</v>
      </c>
      <c r="G2430" s="1" t="s">
        <v>1040</v>
      </c>
      <c r="H2430" s="1">
        <v>184</v>
      </c>
      <c r="I2430" s="1" t="s">
        <v>1042</v>
      </c>
      <c r="J2430" s="1">
        <f t="shared" si="74"/>
        <v>1</v>
      </c>
      <c r="K2430" s="12">
        <f t="shared" si="75"/>
        <v>44845</v>
      </c>
    </row>
    <row r="2431" spans="1:11" x14ac:dyDescent="0.3">
      <c r="A2431" s="2">
        <v>185</v>
      </c>
      <c r="B2431" s="1">
        <v>812</v>
      </c>
      <c r="C2431" s="10">
        <v>44845</v>
      </c>
      <c r="D2431" s="10">
        <v>44848</v>
      </c>
      <c r="E2431" s="1">
        <v>3</v>
      </c>
      <c r="F2431" s="1" t="s">
        <v>1033</v>
      </c>
      <c r="G2431" s="1" t="s">
        <v>1038</v>
      </c>
      <c r="H2431" s="1">
        <v>185</v>
      </c>
      <c r="I2431" s="1" t="s">
        <v>1042</v>
      </c>
      <c r="J2431" s="1">
        <f t="shared" si="74"/>
        <v>0</v>
      </c>
      <c r="K2431" s="12" t="str">
        <f t="shared" si="75"/>
        <v/>
      </c>
    </row>
    <row r="2432" spans="1:11" x14ac:dyDescent="0.3">
      <c r="A2432" s="2">
        <v>2692</v>
      </c>
      <c r="B2432" s="1">
        <v>812</v>
      </c>
      <c r="C2432" s="10">
        <v>44982</v>
      </c>
      <c r="D2432" s="10">
        <v>44985</v>
      </c>
      <c r="E2432" s="1">
        <v>3</v>
      </c>
      <c r="F2432" s="1" t="s">
        <v>1022</v>
      </c>
      <c r="G2432" s="1" t="s">
        <v>1035</v>
      </c>
      <c r="H2432" s="1">
        <v>105</v>
      </c>
      <c r="I2432" s="1" t="s">
        <v>1041</v>
      </c>
      <c r="J2432" s="1">
        <f t="shared" si="74"/>
        <v>0</v>
      </c>
      <c r="K2432" s="12" t="str">
        <f t="shared" si="75"/>
        <v/>
      </c>
    </row>
    <row r="2433" spans="1:11" x14ac:dyDescent="0.3">
      <c r="A2433" s="2">
        <v>2077</v>
      </c>
      <c r="B2433" s="1">
        <v>812</v>
      </c>
      <c r="C2433" s="10">
        <v>45613</v>
      </c>
      <c r="D2433" s="10">
        <v>45629</v>
      </c>
      <c r="E2433" s="1">
        <v>16</v>
      </c>
      <c r="F2433" s="1" t="s">
        <v>1027</v>
      </c>
      <c r="G2433" s="1" t="s">
        <v>1040</v>
      </c>
      <c r="H2433" s="1">
        <v>81</v>
      </c>
      <c r="I2433" s="1" t="s">
        <v>1043</v>
      </c>
      <c r="J2433" s="1">
        <f t="shared" si="74"/>
        <v>0</v>
      </c>
      <c r="K2433" s="12" t="str">
        <f t="shared" si="75"/>
        <v/>
      </c>
    </row>
    <row r="2434" spans="1:11" x14ac:dyDescent="0.3">
      <c r="A2434" s="2">
        <v>742</v>
      </c>
      <c r="B2434" s="1">
        <v>813</v>
      </c>
      <c r="C2434" s="10">
        <v>44811</v>
      </c>
      <c r="D2434" s="10">
        <v>44816</v>
      </c>
      <c r="E2434" s="1">
        <v>5</v>
      </c>
      <c r="F2434" s="1" t="s">
        <v>1024</v>
      </c>
      <c r="G2434" s="1" t="s">
        <v>1037</v>
      </c>
      <c r="H2434" s="1">
        <v>113</v>
      </c>
      <c r="I2434" s="1" t="s">
        <v>1041</v>
      </c>
      <c r="J2434" s="1">
        <f t="shared" ref="J2434:J2497" si="76">IF(AND(B2435=B2434,C2435-D2434&lt;=30),1,0)</f>
        <v>0</v>
      </c>
      <c r="K2434" s="12" t="str">
        <f t="shared" ref="K2434:K2497" si="77">IF(J2434=0,"",C2435)</f>
        <v/>
      </c>
    </row>
    <row r="2435" spans="1:11" x14ac:dyDescent="0.3">
      <c r="A2435" s="2">
        <v>429</v>
      </c>
      <c r="B2435" s="1">
        <v>813</v>
      </c>
      <c r="C2435" s="10">
        <v>45216</v>
      </c>
      <c r="D2435" s="10">
        <v>45220</v>
      </c>
      <c r="E2435" s="1">
        <v>4</v>
      </c>
      <c r="F2435" s="1" t="s">
        <v>1031</v>
      </c>
      <c r="G2435" s="1" t="s">
        <v>1036</v>
      </c>
      <c r="H2435" s="1">
        <v>55</v>
      </c>
      <c r="I2435" s="1" t="s">
        <v>1043</v>
      </c>
      <c r="J2435" s="1">
        <f t="shared" si="76"/>
        <v>0</v>
      </c>
      <c r="K2435" s="12" t="str">
        <f t="shared" si="77"/>
        <v/>
      </c>
    </row>
    <row r="2436" spans="1:11" x14ac:dyDescent="0.3">
      <c r="A2436" s="2">
        <v>1077</v>
      </c>
      <c r="B2436" s="1">
        <v>814</v>
      </c>
      <c r="C2436" s="10">
        <v>45020</v>
      </c>
      <c r="D2436" s="10">
        <v>45026</v>
      </c>
      <c r="E2436" s="1">
        <v>6</v>
      </c>
      <c r="F2436" s="1" t="s">
        <v>1030</v>
      </c>
      <c r="G2436" s="1" t="s">
        <v>1038</v>
      </c>
      <c r="H2436" s="1">
        <v>63</v>
      </c>
      <c r="I2436" s="1" t="s">
        <v>1042</v>
      </c>
      <c r="J2436" s="1">
        <f t="shared" si="76"/>
        <v>0</v>
      </c>
      <c r="K2436" s="12" t="str">
        <f t="shared" si="77"/>
        <v/>
      </c>
    </row>
    <row r="2437" spans="1:11" x14ac:dyDescent="0.3">
      <c r="A2437" s="2">
        <v>1222</v>
      </c>
      <c r="B2437" s="1">
        <v>814</v>
      </c>
      <c r="C2437" s="10">
        <v>45260</v>
      </c>
      <c r="D2437" s="10">
        <v>45269</v>
      </c>
      <c r="E2437" s="1">
        <v>9</v>
      </c>
      <c r="F2437" s="1" t="s">
        <v>1022</v>
      </c>
      <c r="G2437" s="1" t="s">
        <v>1035</v>
      </c>
      <c r="H2437" s="1">
        <v>183</v>
      </c>
      <c r="I2437" s="1" t="s">
        <v>1042</v>
      </c>
      <c r="J2437" s="1">
        <f t="shared" si="76"/>
        <v>0</v>
      </c>
      <c r="K2437" s="12" t="str">
        <f t="shared" si="77"/>
        <v/>
      </c>
    </row>
    <row r="2438" spans="1:11" x14ac:dyDescent="0.3">
      <c r="A2438" s="2">
        <v>1643</v>
      </c>
      <c r="B2438" s="1">
        <v>815</v>
      </c>
      <c r="C2438" s="10">
        <v>44717</v>
      </c>
      <c r="D2438" s="10">
        <v>44722</v>
      </c>
      <c r="E2438" s="1">
        <v>5</v>
      </c>
      <c r="F2438" s="1" t="s">
        <v>1024</v>
      </c>
      <c r="G2438" s="1" t="s">
        <v>1037</v>
      </c>
      <c r="H2438" s="1">
        <v>10</v>
      </c>
      <c r="I2438" s="1" t="s">
        <v>1043</v>
      </c>
      <c r="J2438" s="1">
        <f t="shared" si="76"/>
        <v>0</v>
      </c>
      <c r="K2438" s="12" t="str">
        <f t="shared" si="77"/>
        <v/>
      </c>
    </row>
    <row r="2439" spans="1:11" x14ac:dyDescent="0.3">
      <c r="A2439" s="2">
        <v>762</v>
      </c>
      <c r="B2439" s="1">
        <v>815</v>
      </c>
      <c r="C2439" s="10">
        <v>44818</v>
      </c>
      <c r="D2439" s="10">
        <v>44823</v>
      </c>
      <c r="E2439" s="1">
        <v>5</v>
      </c>
      <c r="F2439" s="1" t="s">
        <v>1031</v>
      </c>
      <c r="G2439" s="1" t="s">
        <v>1036</v>
      </c>
      <c r="H2439" s="1">
        <v>74</v>
      </c>
      <c r="I2439" s="1" t="s">
        <v>1043</v>
      </c>
      <c r="J2439" s="1">
        <f t="shared" si="76"/>
        <v>0</v>
      </c>
      <c r="K2439" s="12" t="str">
        <f t="shared" si="77"/>
        <v/>
      </c>
    </row>
    <row r="2440" spans="1:11" x14ac:dyDescent="0.3">
      <c r="A2440" s="2">
        <v>901</v>
      </c>
      <c r="B2440" s="1">
        <v>815</v>
      </c>
      <c r="C2440" s="10">
        <v>44989</v>
      </c>
      <c r="D2440" s="10">
        <v>44990</v>
      </c>
      <c r="E2440" s="1">
        <v>1</v>
      </c>
      <c r="F2440" s="1" t="s">
        <v>1034</v>
      </c>
      <c r="G2440" s="1" t="s">
        <v>1035</v>
      </c>
      <c r="H2440" s="1">
        <v>118</v>
      </c>
      <c r="I2440" s="1" t="s">
        <v>1044</v>
      </c>
      <c r="J2440" s="1">
        <f t="shared" si="76"/>
        <v>0</v>
      </c>
      <c r="K2440" s="12" t="str">
        <f t="shared" si="77"/>
        <v/>
      </c>
    </row>
    <row r="2441" spans="1:11" x14ac:dyDescent="0.3">
      <c r="A2441" s="2">
        <v>2467</v>
      </c>
      <c r="B2441" s="1">
        <v>815</v>
      </c>
      <c r="C2441" s="10">
        <v>45080</v>
      </c>
      <c r="D2441" s="10">
        <v>45087</v>
      </c>
      <c r="E2441" s="1">
        <v>7</v>
      </c>
      <c r="F2441" s="1" t="s">
        <v>1030</v>
      </c>
      <c r="G2441" s="1" t="s">
        <v>1038</v>
      </c>
      <c r="H2441" s="1">
        <v>103</v>
      </c>
      <c r="I2441" s="1" t="s">
        <v>1043</v>
      </c>
      <c r="J2441" s="1">
        <f t="shared" si="76"/>
        <v>0</v>
      </c>
      <c r="K2441" s="12" t="str">
        <f t="shared" si="77"/>
        <v/>
      </c>
    </row>
    <row r="2442" spans="1:11" x14ac:dyDescent="0.3">
      <c r="A2442" s="2">
        <v>2177</v>
      </c>
      <c r="B2442" s="1">
        <v>815</v>
      </c>
      <c r="C2442" s="10">
        <v>45119</v>
      </c>
      <c r="D2442" s="10">
        <v>45121</v>
      </c>
      <c r="E2442" s="1">
        <v>2</v>
      </c>
      <c r="F2442" s="1" t="s">
        <v>1024</v>
      </c>
      <c r="G2442" s="1" t="s">
        <v>1037</v>
      </c>
      <c r="H2442" s="1">
        <v>28</v>
      </c>
      <c r="I2442" s="1" t="s">
        <v>1041</v>
      </c>
      <c r="J2442" s="1">
        <f t="shared" si="76"/>
        <v>0</v>
      </c>
      <c r="K2442" s="12" t="str">
        <f t="shared" si="77"/>
        <v/>
      </c>
    </row>
    <row r="2443" spans="1:11" x14ac:dyDescent="0.3">
      <c r="A2443" s="2">
        <v>2414</v>
      </c>
      <c r="B2443" s="1">
        <v>815</v>
      </c>
      <c r="C2443" s="10">
        <v>45283</v>
      </c>
      <c r="D2443" s="10">
        <v>45288</v>
      </c>
      <c r="E2443" s="1">
        <v>5</v>
      </c>
      <c r="F2443" s="1" t="s">
        <v>1022</v>
      </c>
      <c r="G2443" s="1" t="s">
        <v>1035</v>
      </c>
      <c r="H2443" s="1">
        <v>136</v>
      </c>
      <c r="I2443" s="1" t="s">
        <v>1043</v>
      </c>
      <c r="J2443" s="1">
        <f t="shared" si="76"/>
        <v>0</v>
      </c>
      <c r="K2443" s="12" t="str">
        <f t="shared" si="77"/>
        <v/>
      </c>
    </row>
    <row r="2444" spans="1:11" x14ac:dyDescent="0.3">
      <c r="A2444" s="2">
        <v>466</v>
      </c>
      <c r="B2444" s="1">
        <v>815</v>
      </c>
      <c r="C2444" s="10">
        <v>45565</v>
      </c>
      <c r="D2444" s="10">
        <v>45572</v>
      </c>
      <c r="E2444" s="1">
        <v>7</v>
      </c>
      <c r="F2444" s="1" t="s">
        <v>1025</v>
      </c>
      <c r="G2444" s="1" t="s">
        <v>1038</v>
      </c>
      <c r="H2444" s="1">
        <v>108</v>
      </c>
      <c r="I2444" s="1" t="s">
        <v>1044</v>
      </c>
      <c r="J2444" s="1">
        <f t="shared" si="76"/>
        <v>0</v>
      </c>
      <c r="K2444" s="12" t="str">
        <f t="shared" si="77"/>
        <v/>
      </c>
    </row>
    <row r="2445" spans="1:11" x14ac:dyDescent="0.3">
      <c r="A2445" s="2">
        <v>527</v>
      </c>
      <c r="B2445" s="1">
        <v>816</v>
      </c>
      <c r="C2445" s="10">
        <v>45089</v>
      </c>
      <c r="D2445" s="10">
        <v>45094</v>
      </c>
      <c r="E2445" s="1">
        <v>5</v>
      </c>
      <c r="F2445" s="1" t="s">
        <v>1033</v>
      </c>
      <c r="G2445" s="1" t="s">
        <v>1038</v>
      </c>
      <c r="H2445" s="1">
        <v>37</v>
      </c>
      <c r="I2445" s="1" t="s">
        <v>1044</v>
      </c>
      <c r="J2445" s="1">
        <f t="shared" si="76"/>
        <v>0</v>
      </c>
      <c r="K2445" s="12" t="str">
        <f t="shared" si="77"/>
        <v/>
      </c>
    </row>
    <row r="2446" spans="1:11" x14ac:dyDescent="0.3">
      <c r="A2446" s="2">
        <v>2776</v>
      </c>
      <c r="B2446" s="1">
        <v>816</v>
      </c>
      <c r="C2446" s="10">
        <v>45391</v>
      </c>
      <c r="D2446" s="10">
        <v>45392</v>
      </c>
      <c r="E2446" s="1">
        <v>1</v>
      </c>
      <c r="F2446" s="1" t="s">
        <v>1026</v>
      </c>
      <c r="G2446" s="1" t="s">
        <v>1039</v>
      </c>
      <c r="H2446" s="1">
        <v>177</v>
      </c>
      <c r="I2446" s="1" t="s">
        <v>1041</v>
      </c>
      <c r="J2446" s="1">
        <f t="shared" si="76"/>
        <v>0</v>
      </c>
      <c r="K2446" s="12" t="str">
        <f t="shared" si="77"/>
        <v/>
      </c>
    </row>
    <row r="2447" spans="1:11" x14ac:dyDescent="0.3">
      <c r="A2447" s="2">
        <v>2967</v>
      </c>
      <c r="B2447" s="1">
        <v>816</v>
      </c>
      <c r="C2447" s="10">
        <v>45437</v>
      </c>
      <c r="D2447" s="10">
        <v>45449</v>
      </c>
      <c r="E2447" s="1">
        <v>12</v>
      </c>
      <c r="F2447" s="1" t="s">
        <v>1023</v>
      </c>
      <c r="G2447" s="1" t="s">
        <v>1036</v>
      </c>
      <c r="H2447" s="1">
        <v>116</v>
      </c>
      <c r="I2447" s="1" t="s">
        <v>1041</v>
      </c>
      <c r="J2447" s="1">
        <f t="shared" si="76"/>
        <v>0</v>
      </c>
      <c r="K2447" s="12" t="str">
        <f t="shared" si="77"/>
        <v/>
      </c>
    </row>
    <row r="2448" spans="1:11" x14ac:dyDescent="0.3">
      <c r="A2448" s="2">
        <v>1469</v>
      </c>
      <c r="B2448" s="1">
        <v>816</v>
      </c>
      <c r="C2448" s="10">
        <v>45597</v>
      </c>
      <c r="D2448" s="10">
        <v>45600</v>
      </c>
      <c r="E2448" s="1">
        <v>3</v>
      </c>
      <c r="F2448" s="1" t="s">
        <v>1029</v>
      </c>
      <c r="G2448" s="1" t="s">
        <v>1037</v>
      </c>
      <c r="H2448" s="1">
        <v>152</v>
      </c>
      <c r="I2448" s="1" t="s">
        <v>1042</v>
      </c>
      <c r="J2448" s="1">
        <f t="shared" si="76"/>
        <v>0</v>
      </c>
      <c r="K2448" s="12" t="str">
        <f t="shared" si="77"/>
        <v/>
      </c>
    </row>
    <row r="2449" spans="1:11" x14ac:dyDescent="0.3">
      <c r="A2449" s="2">
        <v>1914</v>
      </c>
      <c r="B2449" s="1">
        <v>817</v>
      </c>
      <c r="C2449" s="10">
        <v>44851</v>
      </c>
      <c r="D2449" s="10">
        <v>44853</v>
      </c>
      <c r="E2449" s="1">
        <v>2</v>
      </c>
      <c r="F2449" s="1" t="s">
        <v>1029</v>
      </c>
      <c r="G2449" s="1" t="s">
        <v>1037</v>
      </c>
      <c r="H2449" s="1">
        <v>178</v>
      </c>
      <c r="I2449" s="1" t="s">
        <v>1042</v>
      </c>
      <c r="J2449" s="1">
        <f t="shared" si="76"/>
        <v>0</v>
      </c>
      <c r="K2449" s="12" t="str">
        <f t="shared" si="77"/>
        <v/>
      </c>
    </row>
    <row r="2450" spans="1:11" x14ac:dyDescent="0.3">
      <c r="A2450" s="2">
        <v>639</v>
      </c>
      <c r="B2450" s="1">
        <v>817</v>
      </c>
      <c r="C2450" s="10">
        <v>45634</v>
      </c>
      <c r="D2450" s="10">
        <v>45638</v>
      </c>
      <c r="E2450" s="1">
        <v>4</v>
      </c>
      <c r="F2450" s="1" t="s">
        <v>1029</v>
      </c>
      <c r="G2450" s="1" t="s">
        <v>1037</v>
      </c>
      <c r="H2450" s="1">
        <v>174</v>
      </c>
      <c r="I2450" s="1" t="s">
        <v>1042</v>
      </c>
      <c r="J2450" s="1">
        <f t="shared" si="76"/>
        <v>0</v>
      </c>
      <c r="K2450" s="12" t="str">
        <f t="shared" si="77"/>
        <v/>
      </c>
    </row>
    <row r="2451" spans="1:11" x14ac:dyDescent="0.3">
      <c r="A2451" s="2">
        <v>2431</v>
      </c>
      <c r="B2451" s="1">
        <v>818</v>
      </c>
      <c r="C2451" s="10">
        <v>44995</v>
      </c>
      <c r="D2451" s="10">
        <v>44996</v>
      </c>
      <c r="E2451" s="1">
        <v>1</v>
      </c>
      <c r="F2451" s="1" t="s">
        <v>1026</v>
      </c>
      <c r="G2451" s="1" t="s">
        <v>1039</v>
      </c>
      <c r="H2451" s="1">
        <v>163</v>
      </c>
      <c r="I2451" s="1" t="s">
        <v>1041</v>
      </c>
      <c r="J2451" s="1">
        <f t="shared" si="76"/>
        <v>0</v>
      </c>
      <c r="K2451" s="12" t="str">
        <f t="shared" si="77"/>
        <v/>
      </c>
    </row>
    <row r="2452" spans="1:11" x14ac:dyDescent="0.3">
      <c r="A2452" s="2">
        <v>1637</v>
      </c>
      <c r="B2452" s="1">
        <v>818</v>
      </c>
      <c r="C2452" s="10">
        <v>45462</v>
      </c>
      <c r="D2452" s="10">
        <v>45467</v>
      </c>
      <c r="E2452" s="1">
        <v>5</v>
      </c>
      <c r="F2452" s="1" t="s">
        <v>1025</v>
      </c>
      <c r="G2452" s="1" t="s">
        <v>1038</v>
      </c>
      <c r="H2452" s="1">
        <v>175</v>
      </c>
      <c r="I2452" s="1" t="s">
        <v>1042</v>
      </c>
      <c r="J2452" s="1">
        <f t="shared" si="76"/>
        <v>0</v>
      </c>
      <c r="K2452" s="12" t="str">
        <f t="shared" si="77"/>
        <v/>
      </c>
    </row>
    <row r="2453" spans="1:11" x14ac:dyDescent="0.3">
      <c r="A2453" s="2">
        <v>165</v>
      </c>
      <c r="B2453" s="1">
        <v>819</v>
      </c>
      <c r="C2453" s="10">
        <v>44664</v>
      </c>
      <c r="D2453" s="10">
        <v>44667</v>
      </c>
      <c r="E2453" s="1">
        <v>3</v>
      </c>
      <c r="F2453" s="1" t="s">
        <v>1025</v>
      </c>
      <c r="G2453" s="1" t="s">
        <v>1038</v>
      </c>
      <c r="H2453" s="1">
        <v>114</v>
      </c>
      <c r="I2453" s="1" t="s">
        <v>1043</v>
      </c>
      <c r="J2453" s="1">
        <f t="shared" si="76"/>
        <v>0</v>
      </c>
      <c r="K2453" s="12" t="str">
        <f t="shared" si="77"/>
        <v/>
      </c>
    </row>
    <row r="2454" spans="1:11" x14ac:dyDescent="0.3">
      <c r="A2454" s="2">
        <v>2965</v>
      </c>
      <c r="B2454" s="1">
        <v>820</v>
      </c>
      <c r="C2454" s="10">
        <v>44668</v>
      </c>
      <c r="D2454" s="10">
        <v>44678</v>
      </c>
      <c r="E2454" s="1">
        <v>10</v>
      </c>
      <c r="F2454" s="1" t="s">
        <v>1023</v>
      </c>
      <c r="G2454" s="1" t="s">
        <v>1036</v>
      </c>
      <c r="H2454" s="1">
        <v>6</v>
      </c>
      <c r="I2454" s="1" t="s">
        <v>1043</v>
      </c>
      <c r="J2454" s="1">
        <f t="shared" si="76"/>
        <v>0</v>
      </c>
      <c r="K2454" s="12" t="str">
        <f t="shared" si="77"/>
        <v/>
      </c>
    </row>
    <row r="2455" spans="1:11" x14ac:dyDescent="0.3">
      <c r="A2455" s="2">
        <v>640</v>
      </c>
      <c r="B2455" s="1">
        <v>820</v>
      </c>
      <c r="C2455" s="10">
        <v>44939</v>
      </c>
      <c r="D2455" s="10">
        <v>44942</v>
      </c>
      <c r="E2455" s="1">
        <v>3</v>
      </c>
      <c r="F2455" s="1" t="s">
        <v>1033</v>
      </c>
      <c r="G2455" s="1" t="s">
        <v>1038</v>
      </c>
      <c r="H2455" s="1">
        <v>182</v>
      </c>
      <c r="I2455" s="1" t="s">
        <v>1044</v>
      </c>
      <c r="J2455" s="1">
        <f t="shared" si="76"/>
        <v>0</v>
      </c>
      <c r="K2455" s="12" t="str">
        <f t="shared" si="77"/>
        <v/>
      </c>
    </row>
    <row r="2456" spans="1:11" x14ac:dyDescent="0.3">
      <c r="A2456" s="2">
        <v>904</v>
      </c>
      <c r="B2456" s="1">
        <v>820</v>
      </c>
      <c r="C2456" s="10">
        <v>45647</v>
      </c>
      <c r="D2456" s="10">
        <v>45651</v>
      </c>
      <c r="E2456" s="1">
        <v>4</v>
      </c>
      <c r="F2456" s="1" t="s">
        <v>1023</v>
      </c>
      <c r="G2456" s="1" t="s">
        <v>1036</v>
      </c>
      <c r="H2456" s="1">
        <v>62</v>
      </c>
      <c r="I2456" s="1" t="s">
        <v>1043</v>
      </c>
      <c r="J2456" s="1">
        <f t="shared" si="76"/>
        <v>0</v>
      </c>
      <c r="K2456" s="12" t="str">
        <f t="shared" si="77"/>
        <v/>
      </c>
    </row>
    <row r="2457" spans="1:11" x14ac:dyDescent="0.3">
      <c r="A2457" s="2">
        <v>928</v>
      </c>
      <c r="B2457" s="1">
        <v>821</v>
      </c>
      <c r="C2457" s="10">
        <v>44741</v>
      </c>
      <c r="D2457" s="10">
        <v>44746</v>
      </c>
      <c r="E2457" s="1">
        <v>5</v>
      </c>
      <c r="F2457" s="1" t="s">
        <v>1022</v>
      </c>
      <c r="G2457" s="1" t="s">
        <v>1035</v>
      </c>
      <c r="H2457" s="1">
        <v>135</v>
      </c>
      <c r="I2457" s="1" t="s">
        <v>1044</v>
      </c>
      <c r="J2457" s="1">
        <f t="shared" si="76"/>
        <v>0</v>
      </c>
      <c r="K2457" s="12" t="str">
        <f t="shared" si="77"/>
        <v/>
      </c>
    </row>
    <row r="2458" spans="1:11" x14ac:dyDescent="0.3">
      <c r="A2458" s="2">
        <v>2893</v>
      </c>
      <c r="B2458" s="1">
        <v>821</v>
      </c>
      <c r="C2458" s="10">
        <v>44817</v>
      </c>
      <c r="D2458" s="10">
        <v>44821</v>
      </c>
      <c r="E2458" s="1">
        <v>4</v>
      </c>
      <c r="F2458" s="1" t="s">
        <v>1029</v>
      </c>
      <c r="G2458" s="1" t="s">
        <v>1037</v>
      </c>
      <c r="H2458" s="1">
        <v>12</v>
      </c>
      <c r="I2458" s="1" t="s">
        <v>1041</v>
      </c>
      <c r="J2458" s="1">
        <f t="shared" si="76"/>
        <v>0</v>
      </c>
      <c r="K2458" s="12" t="str">
        <f t="shared" si="77"/>
        <v/>
      </c>
    </row>
    <row r="2459" spans="1:11" x14ac:dyDescent="0.3">
      <c r="A2459" s="2">
        <v>266</v>
      </c>
      <c r="B2459" s="1">
        <v>821</v>
      </c>
      <c r="C2459" s="10">
        <v>44980</v>
      </c>
      <c r="D2459" s="10">
        <v>44985</v>
      </c>
      <c r="E2459" s="1">
        <v>5</v>
      </c>
      <c r="F2459" s="1" t="s">
        <v>1024</v>
      </c>
      <c r="G2459" s="1" t="s">
        <v>1037</v>
      </c>
      <c r="H2459" s="1">
        <v>184</v>
      </c>
      <c r="I2459" s="1" t="s">
        <v>1041</v>
      </c>
      <c r="J2459" s="1">
        <f t="shared" si="76"/>
        <v>0</v>
      </c>
      <c r="K2459" s="12" t="str">
        <f t="shared" si="77"/>
        <v/>
      </c>
    </row>
    <row r="2460" spans="1:11" x14ac:dyDescent="0.3">
      <c r="A2460" s="2">
        <v>2307</v>
      </c>
      <c r="B2460" s="1">
        <v>822</v>
      </c>
      <c r="C2460" s="10">
        <v>44814</v>
      </c>
      <c r="D2460" s="10">
        <v>44834</v>
      </c>
      <c r="E2460" s="1">
        <v>20</v>
      </c>
      <c r="F2460" s="1" t="s">
        <v>1027</v>
      </c>
      <c r="G2460" s="1" t="s">
        <v>1040</v>
      </c>
      <c r="H2460" s="1">
        <v>143</v>
      </c>
      <c r="I2460" s="1" t="s">
        <v>1043</v>
      </c>
      <c r="J2460" s="1">
        <f t="shared" si="76"/>
        <v>0</v>
      </c>
      <c r="K2460" s="12" t="str">
        <f t="shared" si="77"/>
        <v/>
      </c>
    </row>
    <row r="2461" spans="1:11" x14ac:dyDescent="0.3">
      <c r="A2461" s="2">
        <v>1596</v>
      </c>
      <c r="B2461" s="1">
        <v>822</v>
      </c>
      <c r="C2461" s="10">
        <v>45324</v>
      </c>
      <c r="D2461" s="10">
        <v>45326</v>
      </c>
      <c r="E2461" s="1">
        <v>2</v>
      </c>
      <c r="F2461" s="1" t="s">
        <v>1026</v>
      </c>
      <c r="G2461" s="1" t="s">
        <v>1039</v>
      </c>
      <c r="H2461" s="1">
        <v>125</v>
      </c>
      <c r="I2461" s="1" t="s">
        <v>1043</v>
      </c>
      <c r="J2461" s="1">
        <f t="shared" si="76"/>
        <v>0</v>
      </c>
      <c r="K2461" s="12" t="str">
        <f t="shared" si="77"/>
        <v/>
      </c>
    </row>
    <row r="2462" spans="1:11" x14ac:dyDescent="0.3">
      <c r="A2462" s="2">
        <v>1679</v>
      </c>
      <c r="B2462" s="1">
        <v>822</v>
      </c>
      <c r="C2462" s="10">
        <v>45575</v>
      </c>
      <c r="D2462" s="10">
        <v>45583</v>
      </c>
      <c r="E2462" s="1">
        <v>8</v>
      </c>
      <c r="F2462" s="1" t="s">
        <v>1023</v>
      </c>
      <c r="G2462" s="1" t="s">
        <v>1036</v>
      </c>
      <c r="H2462" s="1">
        <v>132</v>
      </c>
      <c r="I2462" s="1" t="s">
        <v>1041</v>
      </c>
      <c r="J2462" s="1">
        <f t="shared" si="76"/>
        <v>0</v>
      </c>
      <c r="K2462" s="12" t="str">
        <f t="shared" si="77"/>
        <v/>
      </c>
    </row>
    <row r="2463" spans="1:11" x14ac:dyDescent="0.3">
      <c r="A2463" s="2">
        <v>2906</v>
      </c>
      <c r="B2463" s="1">
        <v>823</v>
      </c>
      <c r="C2463" s="10">
        <v>44594</v>
      </c>
      <c r="D2463" s="10">
        <v>44604</v>
      </c>
      <c r="E2463" s="1">
        <v>10</v>
      </c>
      <c r="F2463" s="1" t="s">
        <v>1022</v>
      </c>
      <c r="G2463" s="1" t="s">
        <v>1035</v>
      </c>
      <c r="H2463" s="1">
        <v>96</v>
      </c>
      <c r="I2463" s="1" t="s">
        <v>1041</v>
      </c>
      <c r="J2463" s="1">
        <f t="shared" si="76"/>
        <v>1</v>
      </c>
      <c r="K2463" s="12">
        <f t="shared" si="77"/>
        <v>44595</v>
      </c>
    </row>
    <row r="2464" spans="1:11" x14ac:dyDescent="0.3">
      <c r="A2464" s="2">
        <v>2693</v>
      </c>
      <c r="B2464" s="1">
        <v>823</v>
      </c>
      <c r="C2464" s="10">
        <v>44595</v>
      </c>
      <c r="D2464" s="10">
        <v>44603</v>
      </c>
      <c r="E2464" s="1">
        <v>8</v>
      </c>
      <c r="F2464" s="1" t="s">
        <v>1031</v>
      </c>
      <c r="G2464" s="1" t="s">
        <v>1036</v>
      </c>
      <c r="H2464" s="1">
        <v>53</v>
      </c>
      <c r="I2464" s="1" t="s">
        <v>1043</v>
      </c>
      <c r="J2464" s="1">
        <f t="shared" si="76"/>
        <v>0</v>
      </c>
      <c r="K2464" s="12" t="str">
        <f t="shared" si="77"/>
        <v/>
      </c>
    </row>
    <row r="2465" spans="1:11" x14ac:dyDescent="0.3">
      <c r="A2465" s="2">
        <v>649</v>
      </c>
      <c r="B2465" s="1">
        <v>823</v>
      </c>
      <c r="C2465" s="10">
        <v>45640</v>
      </c>
      <c r="D2465" s="10">
        <v>45648</v>
      </c>
      <c r="E2465" s="1">
        <v>8</v>
      </c>
      <c r="F2465" s="1" t="s">
        <v>1023</v>
      </c>
      <c r="G2465" s="1" t="s">
        <v>1036</v>
      </c>
      <c r="H2465" s="1">
        <v>142</v>
      </c>
      <c r="I2465" s="1" t="s">
        <v>1041</v>
      </c>
      <c r="J2465" s="1">
        <f t="shared" si="76"/>
        <v>0</v>
      </c>
      <c r="K2465" s="12" t="str">
        <f t="shared" si="77"/>
        <v/>
      </c>
    </row>
    <row r="2466" spans="1:11" x14ac:dyDescent="0.3">
      <c r="A2466" s="2">
        <v>2535</v>
      </c>
      <c r="B2466" s="1">
        <v>824</v>
      </c>
      <c r="C2466" s="10">
        <v>44696</v>
      </c>
      <c r="D2466" s="10">
        <v>44701</v>
      </c>
      <c r="E2466" s="1">
        <v>5</v>
      </c>
      <c r="F2466" s="1" t="s">
        <v>1024</v>
      </c>
      <c r="G2466" s="1" t="s">
        <v>1037</v>
      </c>
      <c r="H2466" s="1">
        <v>120</v>
      </c>
      <c r="I2466" s="1" t="s">
        <v>1041</v>
      </c>
      <c r="J2466" s="1">
        <f t="shared" si="76"/>
        <v>0</v>
      </c>
      <c r="K2466" s="12" t="str">
        <f t="shared" si="77"/>
        <v/>
      </c>
    </row>
    <row r="2467" spans="1:11" x14ac:dyDescent="0.3">
      <c r="A2467" s="2">
        <v>1830</v>
      </c>
      <c r="B2467" s="1">
        <v>825</v>
      </c>
      <c r="C2467" s="10">
        <v>44965</v>
      </c>
      <c r="D2467" s="10">
        <v>44968</v>
      </c>
      <c r="E2467" s="1">
        <v>3</v>
      </c>
      <c r="F2467" s="1" t="s">
        <v>1026</v>
      </c>
      <c r="G2467" s="1" t="s">
        <v>1039</v>
      </c>
      <c r="H2467" s="1">
        <v>50</v>
      </c>
      <c r="I2467" s="1" t="s">
        <v>1043</v>
      </c>
      <c r="J2467" s="1">
        <f t="shared" si="76"/>
        <v>0</v>
      </c>
      <c r="K2467" s="12" t="str">
        <f t="shared" si="77"/>
        <v/>
      </c>
    </row>
    <row r="2468" spans="1:11" x14ac:dyDescent="0.3">
      <c r="A2468" s="2">
        <v>1758</v>
      </c>
      <c r="B2468" s="1">
        <v>825</v>
      </c>
      <c r="C2468" s="10">
        <v>45238</v>
      </c>
      <c r="D2468" s="10">
        <v>45240</v>
      </c>
      <c r="E2468" s="1">
        <v>2</v>
      </c>
      <c r="F2468" s="1" t="s">
        <v>1026</v>
      </c>
      <c r="G2468" s="1" t="s">
        <v>1039</v>
      </c>
      <c r="H2468" s="1">
        <v>73</v>
      </c>
      <c r="I2468" s="1" t="s">
        <v>1041</v>
      </c>
      <c r="J2468" s="1">
        <f t="shared" si="76"/>
        <v>0</v>
      </c>
      <c r="K2468" s="12" t="str">
        <f t="shared" si="77"/>
        <v/>
      </c>
    </row>
    <row r="2469" spans="1:11" x14ac:dyDescent="0.3">
      <c r="A2469" s="2">
        <v>2385</v>
      </c>
      <c r="B2469" s="1">
        <v>825</v>
      </c>
      <c r="C2469" s="10">
        <v>45618</v>
      </c>
      <c r="D2469" s="10">
        <v>45620</v>
      </c>
      <c r="E2469" s="1">
        <v>2</v>
      </c>
      <c r="F2469" s="1" t="s">
        <v>1026</v>
      </c>
      <c r="G2469" s="1" t="s">
        <v>1039</v>
      </c>
      <c r="H2469" s="1">
        <v>199</v>
      </c>
      <c r="I2469" s="1" t="s">
        <v>1041</v>
      </c>
      <c r="J2469" s="1">
        <f t="shared" si="76"/>
        <v>0</v>
      </c>
      <c r="K2469" s="12" t="str">
        <f t="shared" si="77"/>
        <v/>
      </c>
    </row>
    <row r="2470" spans="1:11" x14ac:dyDescent="0.3">
      <c r="A2470" s="2">
        <v>1070</v>
      </c>
      <c r="B2470" s="1">
        <v>826</v>
      </c>
      <c r="C2470" s="10">
        <v>44740</v>
      </c>
      <c r="D2470" s="10">
        <v>44742</v>
      </c>
      <c r="E2470" s="1">
        <v>2</v>
      </c>
      <c r="F2470" s="1" t="s">
        <v>1026</v>
      </c>
      <c r="G2470" s="1" t="s">
        <v>1039</v>
      </c>
      <c r="H2470" s="1">
        <v>19</v>
      </c>
      <c r="I2470" s="1" t="s">
        <v>1042</v>
      </c>
      <c r="J2470" s="1">
        <f t="shared" si="76"/>
        <v>0</v>
      </c>
      <c r="K2470" s="12" t="str">
        <f t="shared" si="77"/>
        <v/>
      </c>
    </row>
    <row r="2471" spans="1:11" x14ac:dyDescent="0.3">
      <c r="A2471" s="2">
        <v>179</v>
      </c>
      <c r="B2471" s="1">
        <v>826</v>
      </c>
      <c r="C2471" s="10">
        <v>44989</v>
      </c>
      <c r="D2471" s="10">
        <v>44995</v>
      </c>
      <c r="E2471" s="1">
        <v>6</v>
      </c>
      <c r="F2471" s="1" t="s">
        <v>1025</v>
      </c>
      <c r="G2471" s="1" t="s">
        <v>1038</v>
      </c>
      <c r="H2471" s="1">
        <v>41</v>
      </c>
      <c r="I2471" s="1" t="s">
        <v>1042</v>
      </c>
      <c r="J2471" s="1">
        <f t="shared" si="76"/>
        <v>1</v>
      </c>
      <c r="K2471" s="12">
        <f t="shared" si="77"/>
        <v>45005</v>
      </c>
    </row>
    <row r="2472" spans="1:11" x14ac:dyDescent="0.3">
      <c r="A2472" s="2">
        <v>2129</v>
      </c>
      <c r="B2472" s="1">
        <v>826</v>
      </c>
      <c r="C2472" s="10">
        <v>45005</v>
      </c>
      <c r="D2472" s="10">
        <v>45017</v>
      </c>
      <c r="E2472" s="1">
        <v>12</v>
      </c>
      <c r="F2472" s="1" t="s">
        <v>1027</v>
      </c>
      <c r="G2472" s="1" t="s">
        <v>1040</v>
      </c>
      <c r="H2472" s="1">
        <v>11</v>
      </c>
      <c r="I2472" s="1" t="s">
        <v>1041</v>
      </c>
      <c r="J2472" s="1">
        <f t="shared" si="76"/>
        <v>0</v>
      </c>
      <c r="K2472" s="12" t="str">
        <f t="shared" si="77"/>
        <v/>
      </c>
    </row>
    <row r="2473" spans="1:11" x14ac:dyDescent="0.3">
      <c r="A2473" s="2">
        <v>1022</v>
      </c>
      <c r="B2473" s="1">
        <v>826</v>
      </c>
      <c r="C2473" s="10">
        <v>45094</v>
      </c>
      <c r="D2473" s="10">
        <v>45101</v>
      </c>
      <c r="E2473" s="1">
        <v>7</v>
      </c>
      <c r="F2473" s="1" t="s">
        <v>1033</v>
      </c>
      <c r="G2473" s="1" t="s">
        <v>1038</v>
      </c>
      <c r="H2473" s="1">
        <v>17</v>
      </c>
      <c r="I2473" s="1" t="s">
        <v>1044</v>
      </c>
      <c r="J2473" s="1">
        <f t="shared" si="76"/>
        <v>0</v>
      </c>
      <c r="K2473" s="12" t="str">
        <f t="shared" si="77"/>
        <v/>
      </c>
    </row>
    <row r="2474" spans="1:11" x14ac:dyDescent="0.3">
      <c r="A2474" s="2">
        <v>2005</v>
      </c>
      <c r="B2474" s="1">
        <v>827</v>
      </c>
      <c r="C2474" s="10">
        <v>45120</v>
      </c>
      <c r="D2474" s="10">
        <v>45123</v>
      </c>
      <c r="E2474" s="1">
        <v>3</v>
      </c>
      <c r="F2474" s="1" t="s">
        <v>1033</v>
      </c>
      <c r="G2474" s="1" t="s">
        <v>1038</v>
      </c>
      <c r="H2474" s="1">
        <v>156</v>
      </c>
      <c r="I2474" s="1" t="s">
        <v>1043</v>
      </c>
      <c r="J2474" s="1">
        <f t="shared" si="76"/>
        <v>0</v>
      </c>
      <c r="K2474" s="12" t="str">
        <f t="shared" si="77"/>
        <v/>
      </c>
    </row>
    <row r="2475" spans="1:11" x14ac:dyDescent="0.3">
      <c r="A2475" s="2">
        <v>1392</v>
      </c>
      <c r="B2475" s="1">
        <v>827</v>
      </c>
      <c r="C2475" s="10">
        <v>45561</v>
      </c>
      <c r="D2475" s="10">
        <v>45571</v>
      </c>
      <c r="E2475" s="1">
        <v>10</v>
      </c>
      <c r="F2475" s="1" t="s">
        <v>1031</v>
      </c>
      <c r="G2475" s="1" t="s">
        <v>1036</v>
      </c>
      <c r="H2475" s="1">
        <v>57</v>
      </c>
      <c r="I2475" s="1" t="s">
        <v>1041</v>
      </c>
      <c r="J2475" s="1">
        <f t="shared" si="76"/>
        <v>0</v>
      </c>
      <c r="K2475" s="12" t="str">
        <f t="shared" si="77"/>
        <v/>
      </c>
    </row>
    <row r="2476" spans="1:11" x14ac:dyDescent="0.3">
      <c r="A2476" s="2">
        <v>1451</v>
      </c>
      <c r="B2476" s="1">
        <v>828</v>
      </c>
      <c r="C2476" s="10">
        <v>44723</v>
      </c>
      <c r="D2476" s="10">
        <v>44728</v>
      </c>
      <c r="E2476" s="1">
        <v>5</v>
      </c>
      <c r="F2476" s="1" t="s">
        <v>1033</v>
      </c>
      <c r="G2476" s="1" t="s">
        <v>1038</v>
      </c>
      <c r="H2476" s="1">
        <v>24</v>
      </c>
      <c r="I2476" s="1" t="s">
        <v>1042</v>
      </c>
      <c r="J2476" s="1">
        <f t="shared" si="76"/>
        <v>0</v>
      </c>
      <c r="K2476" s="12" t="str">
        <f t="shared" si="77"/>
        <v/>
      </c>
    </row>
    <row r="2477" spans="1:11" x14ac:dyDescent="0.3">
      <c r="A2477" s="2">
        <v>372</v>
      </c>
      <c r="B2477" s="1">
        <v>828</v>
      </c>
      <c r="C2477" s="10">
        <v>44849</v>
      </c>
      <c r="D2477" s="10">
        <v>44851</v>
      </c>
      <c r="E2477" s="1">
        <v>2</v>
      </c>
      <c r="F2477" s="1" t="s">
        <v>1032</v>
      </c>
      <c r="G2477" s="1" t="s">
        <v>1039</v>
      </c>
      <c r="H2477" s="1">
        <v>102</v>
      </c>
      <c r="I2477" s="1" t="s">
        <v>1042</v>
      </c>
      <c r="J2477" s="1">
        <f t="shared" si="76"/>
        <v>0</v>
      </c>
      <c r="K2477" s="12" t="str">
        <f t="shared" si="77"/>
        <v/>
      </c>
    </row>
    <row r="2478" spans="1:11" x14ac:dyDescent="0.3">
      <c r="A2478" s="2">
        <v>2359</v>
      </c>
      <c r="B2478" s="1">
        <v>829</v>
      </c>
      <c r="C2478" s="10">
        <v>44955</v>
      </c>
      <c r="D2478" s="10">
        <v>44966</v>
      </c>
      <c r="E2478" s="1">
        <v>11</v>
      </c>
      <c r="F2478" s="1" t="s">
        <v>1028</v>
      </c>
      <c r="G2478" s="1" t="s">
        <v>1040</v>
      </c>
      <c r="H2478" s="1">
        <v>48</v>
      </c>
      <c r="I2478" s="1" t="s">
        <v>1043</v>
      </c>
      <c r="J2478" s="1">
        <f t="shared" si="76"/>
        <v>0</v>
      </c>
      <c r="K2478" s="12" t="str">
        <f t="shared" si="77"/>
        <v/>
      </c>
    </row>
    <row r="2479" spans="1:11" x14ac:dyDescent="0.3">
      <c r="A2479" s="2">
        <v>930</v>
      </c>
      <c r="B2479" s="1">
        <v>829</v>
      </c>
      <c r="C2479" s="10">
        <v>45090</v>
      </c>
      <c r="D2479" s="10">
        <v>45091</v>
      </c>
      <c r="E2479" s="1">
        <v>1</v>
      </c>
      <c r="F2479" s="1" t="s">
        <v>1032</v>
      </c>
      <c r="G2479" s="1" t="s">
        <v>1039</v>
      </c>
      <c r="H2479" s="1">
        <v>12</v>
      </c>
      <c r="I2479" s="1" t="s">
        <v>1043</v>
      </c>
      <c r="J2479" s="1">
        <f t="shared" si="76"/>
        <v>0</v>
      </c>
      <c r="K2479" s="12" t="str">
        <f t="shared" si="77"/>
        <v/>
      </c>
    </row>
    <row r="2480" spans="1:11" x14ac:dyDescent="0.3">
      <c r="A2480" s="2">
        <v>2245</v>
      </c>
      <c r="B2480" s="1">
        <v>829</v>
      </c>
      <c r="C2480" s="10">
        <v>45244</v>
      </c>
      <c r="D2480" s="10">
        <v>45246</v>
      </c>
      <c r="E2480" s="1">
        <v>2</v>
      </c>
      <c r="F2480" s="1" t="s">
        <v>1022</v>
      </c>
      <c r="G2480" s="1" t="s">
        <v>1035</v>
      </c>
      <c r="H2480" s="1">
        <v>32</v>
      </c>
      <c r="I2480" s="1" t="s">
        <v>1042</v>
      </c>
      <c r="J2480" s="1">
        <f t="shared" si="76"/>
        <v>0</v>
      </c>
      <c r="K2480" s="12" t="str">
        <f t="shared" si="77"/>
        <v/>
      </c>
    </row>
    <row r="2481" spans="1:11" x14ac:dyDescent="0.3">
      <c r="A2481" s="2">
        <v>2090</v>
      </c>
      <c r="B2481" s="1">
        <v>830</v>
      </c>
      <c r="C2481" s="10">
        <v>44847</v>
      </c>
      <c r="D2481" s="10">
        <v>44850</v>
      </c>
      <c r="E2481" s="1">
        <v>3</v>
      </c>
      <c r="F2481" s="1" t="s">
        <v>1025</v>
      </c>
      <c r="G2481" s="1" t="s">
        <v>1038</v>
      </c>
      <c r="H2481" s="1">
        <v>78</v>
      </c>
      <c r="I2481" s="1" t="s">
        <v>1042</v>
      </c>
      <c r="J2481" s="1">
        <f t="shared" si="76"/>
        <v>0</v>
      </c>
      <c r="K2481" s="12" t="str">
        <f t="shared" si="77"/>
        <v/>
      </c>
    </row>
    <row r="2482" spans="1:11" x14ac:dyDescent="0.3">
      <c r="A2482" s="2">
        <v>77</v>
      </c>
      <c r="B2482" s="1">
        <v>830</v>
      </c>
      <c r="C2482" s="10">
        <v>44979</v>
      </c>
      <c r="D2482" s="10">
        <v>44988</v>
      </c>
      <c r="E2482" s="1">
        <v>9</v>
      </c>
      <c r="F2482" s="1" t="s">
        <v>1031</v>
      </c>
      <c r="G2482" s="1" t="s">
        <v>1036</v>
      </c>
      <c r="H2482" s="1">
        <v>60</v>
      </c>
      <c r="I2482" s="1" t="s">
        <v>1043</v>
      </c>
      <c r="J2482" s="1">
        <f t="shared" si="76"/>
        <v>0</v>
      </c>
      <c r="K2482" s="12" t="str">
        <f t="shared" si="77"/>
        <v/>
      </c>
    </row>
    <row r="2483" spans="1:11" x14ac:dyDescent="0.3">
      <c r="A2483" s="2">
        <v>955</v>
      </c>
      <c r="B2483" s="1">
        <v>830</v>
      </c>
      <c r="C2483" s="10">
        <v>45141</v>
      </c>
      <c r="D2483" s="10">
        <v>45145</v>
      </c>
      <c r="E2483" s="1">
        <v>4</v>
      </c>
      <c r="F2483" s="1" t="s">
        <v>1024</v>
      </c>
      <c r="G2483" s="1" t="s">
        <v>1037</v>
      </c>
      <c r="H2483" s="1">
        <v>89</v>
      </c>
      <c r="I2483" s="1" t="s">
        <v>1042</v>
      </c>
      <c r="J2483" s="1">
        <f t="shared" si="76"/>
        <v>0</v>
      </c>
      <c r="K2483" s="12" t="str">
        <f t="shared" si="77"/>
        <v/>
      </c>
    </row>
    <row r="2484" spans="1:11" x14ac:dyDescent="0.3">
      <c r="A2484" s="2">
        <v>2060</v>
      </c>
      <c r="B2484" s="1">
        <v>830</v>
      </c>
      <c r="C2484" s="10">
        <v>45654</v>
      </c>
      <c r="D2484" s="10">
        <v>45665</v>
      </c>
      <c r="E2484" s="1">
        <v>11</v>
      </c>
      <c r="F2484" s="1" t="s">
        <v>1031</v>
      </c>
      <c r="G2484" s="1" t="s">
        <v>1036</v>
      </c>
      <c r="H2484" s="1">
        <v>175</v>
      </c>
      <c r="I2484" s="1" t="s">
        <v>1042</v>
      </c>
      <c r="J2484" s="1">
        <f t="shared" si="76"/>
        <v>0</v>
      </c>
      <c r="K2484" s="12" t="str">
        <f t="shared" si="77"/>
        <v/>
      </c>
    </row>
    <row r="2485" spans="1:11" x14ac:dyDescent="0.3">
      <c r="A2485" s="2">
        <v>337</v>
      </c>
      <c r="B2485" s="1">
        <v>831</v>
      </c>
      <c r="C2485" s="10">
        <v>45643</v>
      </c>
      <c r="D2485" s="10">
        <v>45647</v>
      </c>
      <c r="E2485" s="1">
        <v>4</v>
      </c>
      <c r="F2485" s="1" t="s">
        <v>1025</v>
      </c>
      <c r="G2485" s="1" t="s">
        <v>1038</v>
      </c>
      <c r="H2485" s="1">
        <v>188</v>
      </c>
      <c r="I2485" s="1" t="s">
        <v>1043</v>
      </c>
      <c r="J2485" s="1">
        <f t="shared" si="76"/>
        <v>0</v>
      </c>
      <c r="K2485" s="12" t="str">
        <f t="shared" si="77"/>
        <v/>
      </c>
    </row>
    <row r="2486" spans="1:11" x14ac:dyDescent="0.3">
      <c r="A2486" s="2">
        <v>1889</v>
      </c>
      <c r="B2486" s="1">
        <v>832</v>
      </c>
      <c r="C2486" s="10">
        <v>44584</v>
      </c>
      <c r="D2486" s="10">
        <v>44586</v>
      </c>
      <c r="E2486" s="1">
        <v>2</v>
      </c>
      <c r="F2486" s="1" t="s">
        <v>1029</v>
      </c>
      <c r="G2486" s="1" t="s">
        <v>1037</v>
      </c>
      <c r="H2486" s="1">
        <v>4</v>
      </c>
      <c r="I2486" s="1" t="s">
        <v>1042</v>
      </c>
      <c r="J2486" s="1">
        <f t="shared" si="76"/>
        <v>1</v>
      </c>
      <c r="K2486" s="12">
        <f t="shared" si="77"/>
        <v>44591</v>
      </c>
    </row>
    <row r="2487" spans="1:11" x14ac:dyDescent="0.3">
      <c r="A2487" s="2">
        <v>421</v>
      </c>
      <c r="B2487" s="1">
        <v>832</v>
      </c>
      <c r="C2487" s="10">
        <v>44591</v>
      </c>
      <c r="D2487" s="10">
        <v>44592</v>
      </c>
      <c r="E2487" s="1">
        <v>1</v>
      </c>
      <c r="F2487" s="1" t="s">
        <v>1034</v>
      </c>
      <c r="G2487" s="1" t="s">
        <v>1035</v>
      </c>
      <c r="H2487" s="1">
        <v>148</v>
      </c>
      <c r="I2487" s="1" t="s">
        <v>1043</v>
      </c>
      <c r="J2487" s="1">
        <f t="shared" si="76"/>
        <v>0</v>
      </c>
      <c r="K2487" s="12" t="str">
        <f t="shared" si="77"/>
        <v/>
      </c>
    </row>
    <row r="2488" spans="1:11" x14ac:dyDescent="0.3">
      <c r="A2488" s="2">
        <v>914</v>
      </c>
      <c r="B2488" s="1">
        <v>832</v>
      </c>
      <c r="C2488" s="10">
        <v>44652</v>
      </c>
      <c r="D2488" s="10">
        <v>44665</v>
      </c>
      <c r="E2488" s="1">
        <v>13</v>
      </c>
      <c r="F2488" s="1" t="s">
        <v>1028</v>
      </c>
      <c r="G2488" s="1" t="s">
        <v>1040</v>
      </c>
      <c r="H2488" s="1">
        <v>78</v>
      </c>
      <c r="I2488" s="1" t="s">
        <v>1042</v>
      </c>
      <c r="J2488" s="1">
        <f t="shared" si="76"/>
        <v>0</v>
      </c>
      <c r="K2488" s="12" t="str">
        <f t="shared" si="77"/>
        <v/>
      </c>
    </row>
    <row r="2489" spans="1:11" x14ac:dyDescent="0.3">
      <c r="A2489" s="2">
        <v>134</v>
      </c>
      <c r="B2489" s="1">
        <v>832</v>
      </c>
      <c r="C2489" s="10">
        <v>44816</v>
      </c>
      <c r="D2489" s="10">
        <v>44826</v>
      </c>
      <c r="E2489" s="1">
        <v>10</v>
      </c>
      <c r="F2489" s="1" t="s">
        <v>1034</v>
      </c>
      <c r="G2489" s="1" t="s">
        <v>1035</v>
      </c>
      <c r="H2489" s="1">
        <v>3</v>
      </c>
      <c r="I2489" s="1" t="s">
        <v>1042</v>
      </c>
      <c r="J2489" s="1">
        <f t="shared" si="76"/>
        <v>0</v>
      </c>
      <c r="K2489" s="12" t="str">
        <f t="shared" si="77"/>
        <v/>
      </c>
    </row>
    <row r="2490" spans="1:11" x14ac:dyDescent="0.3">
      <c r="A2490" s="2">
        <v>1388</v>
      </c>
      <c r="B2490" s="1">
        <v>832</v>
      </c>
      <c r="C2490" s="10">
        <v>45057</v>
      </c>
      <c r="D2490" s="10">
        <v>45060</v>
      </c>
      <c r="E2490" s="1">
        <v>3</v>
      </c>
      <c r="F2490" s="1" t="s">
        <v>1026</v>
      </c>
      <c r="G2490" s="1" t="s">
        <v>1039</v>
      </c>
      <c r="H2490" s="1">
        <v>6</v>
      </c>
      <c r="I2490" s="1" t="s">
        <v>1042</v>
      </c>
      <c r="J2490" s="1">
        <f t="shared" si="76"/>
        <v>0</v>
      </c>
      <c r="K2490" s="12" t="str">
        <f t="shared" si="77"/>
        <v/>
      </c>
    </row>
    <row r="2491" spans="1:11" x14ac:dyDescent="0.3">
      <c r="A2491" s="2">
        <v>2137</v>
      </c>
      <c r="B2491" s="1">
        <v>832</v>
      </c>
      <c r="C2491" s="10">
        <v>45206</v>
      </c>
      <c r="D2491" s="10">
        <v>45213</v>
      </c>
      <c r="E2491" s="1">
        <v>7</v>
      </c>
      <c r="F2491" s="1" t="s">
        <v>1025</v>
      </c>
      <c r="G2491" s="1" t="s">
        <v>1038</v>
      </c>
      <c r="H2491" s="1">
        <v>79</v>
      </c>
      <c r="I2491" s="1" t="s">
        <v>1042</v>
      </c>
      <c r="J2491" s="1">
        <f t="shared" si="76"/>
        <v>1</v>
      </c>
      <c r="K2491" s="12">
        <f t="shared" si="77"/>
        <v>45207</v>
      </c>
    </row>
    <row r="2492" spans="1:11" x14ac:dyDescent="0.3">
      <c r="A2492" s="2">
        <v>1676</v>
      </c>
      <c r="B2492" s="1">
        <v>832</v>
      </c>
      <c r="C2492" s="10">
        <v>45207</v>
      </c>
      <c r="D2492" s="10">
        <v>45210</v>
      </c>
      <c r="E2492" s="1">
        <v>3</v>
      </c>
      <c r="F2492" s="1" t="s">
        <v>1032</v>
      </c>
      <c r="G2492" s="1" t="s">
        <v>1039</v>
      </c>
      <c r="H2492" s="1">
        <v>173</v>
      </c>
      <c r="I2492" s="1" t="s">
        <v>1043</v>
      </c>
      <c r="J2492" s="1">
        <f t="shared" si="76"/>
        <v>0</v>
      </c>
      <c r="K2492" s="12" t="str">
        <f t="shared" si="77"/>
        <v/>
      </c>
    </row>
    <row r="2493" spans="1:11" x14ac:dyDescent="0.3">
      <c r="A2493" s="2">
        <v>1685</v>
      </c>
      <c r="B2493" s="1">
        <v>832</v>
      </c>
      <c r="C2493" s="10">
        <v>45353</v>
      </c>
      <c r="D2493" s="10">
        <v>45356</v>
      </c>
      <c r="E2493" s="1">
        <v>3</v>
      </c>
      <c r="F2493" s="1" t="s">
        <v>1026</v>
      </c>
      <c r="G2493" s="1" t="s">
        <v>1039</v>
      </c>
      <c r="H2493" s="1">
        <v>53</v>
      </c>
      <c r="I2493" s="1" t="s">
        <v>1044</v>
      </c>
      <c r="J2493" s="1">
        <f t="shared" si="76"/>
        <v>0</v>
      </c>
      <c r="K2493" s="12" t="str">
        <f t="shared" si="77"/>
        <v/>
      </c>
    </row>
    <row r="2494" spans="1:11" x14ac:dyDescent="0.3">
      <c r="A2494" s="2">
        <v>2000</v>
      </c>
      <c r="B2494" s="1">
        <v>832</v>
      </c>
      <c r="C2494" s="10">
        <v>45543</v>
      </c>
      <c r="D2494" s="10">
        <v>45547</v>
      </c>
      <c r="E2494" s="1">
        <v>4</v>
      </c>
      <c r="F2494" s="1" t="s">
        <v>1024</v>
      </c>
      <c r="G2494" s="1" t="s">
        <v>1037</v>
      </c>
      <c r="H2494" s="1">
        <v>30</v>
      </c>
      <c r="I2494" s="1" t="s">
        <v>1044</v>
      </c>
      <c r="J2494" s="1">
        <f t="shared" si="76"/>
        <v>0</v>
      </c>
      <c r="K2494" s="12" t="str">
        <f t="shared" si="77"/>
        <v/>
      </c>
    </row>
    <row r="2495" spans="1:11" x14ac:dyDescent="0.3">
      <c r="A2495" s="2">
        <v>1665</v>
      </c>
      <c r="B2495" s="1">
        <v>833</v>
      </c>
      <c r="C2495" s="10">
        <v>44728</v>
      </c>
      <c r="D2495" s="10">
        <v>44730</v>
      </c>
      <c r="E2495" s="1">
        <v>2</v>
      </c>
      <c r="F2495" s="1" t="s">
        <v>1029</v>
      </c>
      <c r="G2495" s="1" t="s">
        <v>1037</v>
      </c>
      <c r="H2495" s="1">
        <v>111</v>
      </c>
      <c r="I2495" s="1" t="s">
        <v>1044</v>
      </c>
      <c r="J2495" s="1">
        <f t="shared" si="76"/>
        <v>0</v>
      </c>
      <c r="K2495" s="12" t="str">
        <f t="shared" si="77"/>
        <v/>
      </c>
    </row>
    <row r="2496" spans="1:11" x14ac:dyDescent="0.3">
      <c r="A2496" s="2">
        <v>455</v>
      </c>
      <c r="B2496" s="1">
        <v>833</v>
      </c>
      <c r="C2496" s="10">
        <v>44768</v>
      </c>
      <c r="D2496" s="10">
        <v>44773</v>
      </c>
      <c r="E2496" s="1">
        <v>5</v>
      </c>
      <c r="F2496" s="1" t="s">
        <v>1029</v>
      </c>
      <c r="G2496" s="1" t="s">
        <v>1037</v>
      </c>
      <c r="H2496" s="1">
        <v>25</v>
      </c>
      <c r="I2496" s="1" t="s">
        <v>1044</v>
      </c>
      <c r="J2496" s="1">
        <f t="shared" si="76"/>
        <v>0</v>
      </c>
      <c r="K2496" s="12" t="str">
        <f t="shared" si="77"/>
        <v/>
      </c>
    </row>
    <row r="2497" spans="1:11" x14ac:dyDescent="0.3">
      <c r="A2497" s="2">
        <v>548</v>
      </c>
      <c r="B2497" s="1">
        <v>833</v>
      </c>
      <c r="C2497" s="10">
        <v>45184</v>
      </c>
      <c r="D2497" s="10">
        <v>45187</v>
      </c>
      <c r="E2497" s="1">
        <v>3</v>
      </c>
      <c r="F2497" s="1" t="s">
        <v>1032</v>
      </c>
      <c r="G2497" s="1" t="s">
        <v>1039</v>
      </c>
      <c r="H2497" s="1">
        <v>10</v>
      </c>
      <c r="I2497" s="1" t="s">
        <v>1043</v>
      </c>
      <c r="J2497" s="1">
        <f t="shared" si="76"/>
        <v>0</v>
      </c>
      <c r="K2497" s="12" t="str">
        <f t="shared" si="77"/>
        <v/>
      </c>
    </row>
    <row r="2498" spans="1:11" x14ac:dyDescent="0.3">
      <c r="A2498" s="2">
        <v>2600</v>
      </c>
      <c r="B2498" s="1">
        <v>833</v>
      </c>
      <c r="C2498" s="10">
        <v>45462</v>
      </c>
      <c r="D2498" s="10">
        <v>45473</v>
      </c>
      <c r="E2498" s="1">
        <v>11</v>
      </c>
      <c r="F2498" s="1" t="s">
        <v>1028</v>
      </c>
      <c r="G2498" s="1" t="s">
        <v>1040</v>
      </c>
      <c r="H2498" s="1">
        <v>188</v>
      </c>
      <c r="I2498" s="1" t="s">
        <v>1043</v>
      </c>
      <c r="J2498" s="1">
        <f t="shared" ref="J2498:J2561" si="78">IF(AND(B2499=B2498,C2499-D2498&lt;=30),1,0)</f>
        <v>0</v>
      </c>
      <c r="K2498" s="12" t="str">
        <f t="shared" ref="K2498:K2561" si="79">IF(J2498=0,"",C2499)</f>
        <v/>
      </c>
    </row>
    <row r="2499" spans="1:11" x14ac:dyDescent="0.3">
      <c r="A2499" s="2">
        <v>2183</v>
      </c>
      <c r="B2499" s="1">
        <v>834</v>
      </c>
      <c r="C2499" s="10">
        <v>44674</v>
      </c>
      <c r="D2499" s="10">
        <v>44677</v>
      </c>
      <c r="E2499" s="1">
        <v>3</v>
      </c>
      <c r="F2499" s="1" t="s">
        <v>1030</v>
      </c>
      <c r="G2499" s="1" t="s">
        <v>1038</v>
      </c>
      <c r="H2499" s="1">
        <v>56</v>
      </c>
      <c r="I2499" s="1" t="s">
        <v>1041</v>
      </c>
      <c r="J2499" s="1">
        <f t="shared" si="78"/>
        <v>0</v>
      </c>
      <c r="K2499" s="12" t="str">
        <f t="shared" si="79"/>
        <v/>
      </c>
    </row>
    <row r="2500" spans="1:11" x14ac:dyDescent="0.3">
      <c r="A2500" s="2">
        <v>2874</v>
      </c>
      <c r="B2500" s="1">
        <v>834</v>
      </c>
      <c r="C2500" s="10">
        <v>44879</v>
      </c>
      <c r="D2500" s="10">
        <v>44880</v>
      </c>
      <c r="E2500" s="1">
        <v>1</v>
      </c>
      <c r="F2500" s="1" t="s">
        <v>1026</v>
      </c>
      <c r="G2500" s="1" t="s">
        <v>1039</v>
      </c>
      <c r="H2500" s="1">
        <v>193</v>
      </c>
      <c r="I2500" s="1" t="s">
        <v>1042</v>
      </c>
      <c r="J2500" s="1">
        <f t="shared" si="78"/>
        <v>0</v>
      </c>
      <c r="K2500" s="12" t="str">
        <f t="shared" si="79"/>
        <v/>
      </c>
    </row>
    <row r="2501" spans="1:11" x14ac:dyDescent="0.3">
      <c r="A2501" s="2">
        <v>1422</v>
      </c>
      <c r="B2501" s="1">
        <v>834</v>
      </c>
      <c r="C2501" s="10">
        <v>45246</v>
      </c>
      <c r="D2501" s="10">
        <v>45247</v>
      </c>
      <c r="E2501" s="1">
        <v>1</v>
      </c>
      <c r="F2501" s="1" t="s">
        <v>1026</v>
      </c>
      <c r="G2501" s="1" t="s">
        <v>1039</v>
      </c>
      <c r="H2501" s="1">
        <v>101</v>
      </c>
      <c r="I2501" s="1" t="s">
        <v>1041</v>
      </c>
      <c r="J2501" s="1">
        <f t="shared" si="78"/>
        <v>0</v>
      </c>
      <c r="K2501" s="12" t="str">
        <f t="shared" si="79"/>
        <v/>
      </c>
    </row>
    <row r="2502" spans="1:11" x14ac:dyDescent="0.3">
      <c r="A2502" s="2">
        <v>96</v>
      </c>
      <c r="B2502" s="1">
        <v>835</v>
      </c>
      <c r="C2502" s="10">
        <v>44746</v>
      </c>
      <c r="D2502" s="10">
        <v>44752</v>
      </c>
      <c r="E2502" s="1">
        <v>6</v>
      </c>
      <c r="F2502" s="1" t="s">
        <v>1023</v>
      </c>
      <c r="G2502" s="1" t="s">
        <v>1036</v>
      </c>
      <c r="H2502" s="1">
        <v>67</v>
      </c>
      <c r="I2502" s="1" t="s">
        <v>1041</v>
      </c>
      <c r="J2502" s="1">
        <f t="shared" si="78"/>
        <v>1</v>
      </c>
      <c r="K2502" s="12">
        <f t="shared" si="79"/>
        <v>44756</v>
      </c>
    </row>
    <row r="2503" spans="1:11" x14ac:dyDescent="0.3">
      <c r="A2503" s="2">
        <v>2320</v>
      </c>
      <c r="B2503" s="1">
        <v>835</v>
      </c>
      <c r="C2503" s="10">
        <v>44756</v>
      </c>
      <c r="D2503" s="10">
        <v>44757</v>
      </c>
      <c r="E2503" s="1">
        <v>1</v>
      </c>
      <c r="F2503" s="1" t="s">
        <v>1026</v>
      </c>
      <c r="G2503" s="1" t="s">
        <v>1039</v>
      </c>
      <c r="H2503" s="1">
        <v>129</v>
      </c>
      <c r="I2503" s="1" t="s">
        <v>1042</v>
      </c>
      <c r="J2503" s="1">
        <f t="shared" si="78"/>
        <v>0</v>
      </c>
      <c r="K2503" s="12" t="str">
        <f t="shared" si="79"/>
        <v/>
      </c>
    </row>
    <row r="2504" spans="1:11" x14ac:dyDescent="0.3">
      <c r="A2504" s="2">
        <v>2741</v>
      </c>
      <c r="B2504" s="1">
        <v>836</v>
      </c>
      <c r="C2504" s="10">
        <v>44667</v>
      </c>
      <c r="D2504" s="10">
        <v>44673</v>
      </c>
      <c r="E2504" s="1">
        <v>6</v>
      </c>
      <c r="F2504" s="1" t="s">
        <v>1023</v>
      </c>
      <c r="G2504" s="1" t="s">
        <v>1036</v>
      </c>
      <c r="H2504" s="1">
        <v>178</v>
      </c>
      <c r="I2504" s="1" t="s">
        <v>1043</v>
      </c>
      <c r="J2504" s="1">
        <f t="shared" si="78"/>
        <v>0</v>
      </c>
      <c r="K2504" s="12" t="str">
        <f t="shared" si="79"/>
        <v/>
      </c>
    </row>
    <row r="2505" spans="1:11" x14ac:dyDescent="0.3">
      <c r="A2505" s="2">
        <v>2386</v>
      </c>
      <c r="B2505" s="1">
        <v>836</v>
      </c>
      <c r="C2505" s="10">
        <v>45257</v>
      </c>
      <c r="D2505" s="10">
        <v>45260</v>
      </c>
      <c r="E2505" s="1">
        <v>3</v>
      </c>
      <c r="F2505" s="1" t="s">
        <v>1030</v>
      </c>
      <c r="G2505" s="1" t="s">
        <v>1038</v>
      </c>
      <c r="H2505" s="1">
        <v>118</v>
      </c>
      <c r="I2505" s="1" t="s">
        <v>1044</v>
      </c>
      <c r="J2505" s="1">
        <f t="shared" si="78"/>
        <v>0</v>
      </c>
      <c r="K2505" s="12" t="str">
        <f t="shared" si="79"/>
        <v/>
      </c>
    </row>
    <row r="2506" spans="1:11" x14ac:dyDescent="0.3">
      <c r="A2506" s="2">
        <v>2235</v>
      </c>
      <c r="B2506" s="1">
        <v>836</v>
      </c>
      <c r="C2506" s="10">
        <v>45430</v>
      </c>
      <c r="D2506" s="10">
        <v>45433</v>
      </c>
      <c r="E2506" s="1">
        <v>3</v>
      </c>
      <c r="F2506" s="1" t="s">
        <v>1032</v>
      </c>
      <c r="G2506" s="1" t="s">
        <v>1039</v>
      </c>
      <c r="H2506" s="1">
        <v>43</v>
      </c>
      <c r="I2506" s="1" t="s">
        <v>1043</v>
      </c>
      <c r="J2506" s="1">
        <f t="shared" si="78"/>
        <v>0</v>
      </c>
      <c r="K2506" s="12" t="str">
        <f t="shared" si="79"/>
        <v/>
      </c>
    </row>
    <row r="2507" spans="1:11" x14ac:dyDescent="0.3">
      <c r="A2507" s="2">
        <v>1113</v>
      </c>
      <c r="B2507" s="1">
        <v>838</v>
      </c>
      <c r="C2507" s="10">
        <v>44999</v>
      </c>
      <c r="D2507" s="10">
        <v>45015</v>
      </c>
      <c r="E2507" s="1">
        <v>16</v>
      </c>
      <c r="F2507" s="1" t="s">
        <v>1027</v>
      </c>
      <c r="G2507" s="1" t="s">
        <v>1040</v>
      </c>
      <c r="H2507" s="1">
        <v>21</v>
      </c>
      <c r="I2507" s="1" t="s">
        <v>1043</v>
      </c>
      <c r="J2507" s="1">
        <f t="shared" si="78"/>
        <v>0</v>
      </c>
      <c r="K2507" s="12" t="str">
        <f t="shared" si="79"/>
        <v/>
      </c>
    </row>
    <row r="2508" spans="1:11" x14ac:dyDescent="0.3">
      <c r="A2508" s="2">
        <v>1429</v>
      </c>
      <c r="B2508" s="1">
        <v>838</v>
      </c>
      <c r="C2508" s="10">
        <v>45117</v>
      </c>
      <c r="D2508" s="10">
        <v>45120</v>
      </c>
      <c r="E2508" s="1">
        <v>3</v>
      </c>
      <c r="F2508" s="1" t="s">
        <v>1032</v>
      </c>
      <c r="G2508" s="1" t="s">
        <v>1039</v>
      </c>
      <c r="H2508" s="1">
        <v>130</v>
      </c>
      <c r="I2508" s="1" t="s">
        <v>1043</v>
      </c>
      <c r="J2508" s="1">
        <f t="shared" si="78"/>
        <v>0</v>
      </c>
      <c r="K2508" s="12" t="str">
        <f t="shared" si="79"/>
        <v/>
      </c>
    </row>
    <row r="2509" spans="1:11" x14ac:dyDescent="0.3">
      <c r="A2509" s="2">
        <v>86</v>
      </c>
      <c r="B2509" s="1">
        <v>839</v>
      </c>
      <c r="C2509" s="10">
        <v>44620</v>
      </c>
      <c r="D2509" s="10">
        <v>44623</v>
      </c>
      <c r="E2509" s="1">
        <v>3</v>
      </c>
      <c r="F2509" s="1" t="s">
        <v>1030</v>
      </c>
      <c r="G2509" s="1" t="s">
        <v>1038</v>
      </c>
      <c r="H2509" s="1">
        <v>18</v>
      </c>
      <c r="I2509" s="1" t="s">
        <v>1042</v>
      </c>
      <c r="J2509" s="1">
        <f t="shared" si="78"/>
        <v>0</v>
      </c>
      <c r="K2509" s="12" t="str">
        <f t="shared" si="79"/>
        <v/>
      </c>
    </row>
    <row r="2510" spans="1:11" x14ac:dyDescent="0.3">
      <c r="A2510" s="2">
        <v>1782</v>
      </c>
      <c r="B2510" s="1">
        <v>839</v>
      </c>
      <c r="C2510" s="10">
        <v>44730</v>
      </c>
      <c r="D2510" s="10">
        <v>44749</v>
      </c>
      <c r="E2510" s="1">
        <v>19</v>
      </c>
      <c r="F2510" s="1" t="s">
        <v>1028</v>
      </c>
      <c r="G2510" s="1" t="s">
        <v>1040</v>
      </c>
      <c r="H2510" s="1">
        <v>141</v>
      </c>
      <c r="I2510" s="1" t="s">
        <v>1043</v>
      </c>
      <c r="J2510" s="1">
        <f t="shared" si="78"/>
        <v>0</v>
      </c>
      <c r="K2510" s="12" t="str">
        <f t="shared" si="79"/>
        <v/>
      </c>
    </row>
    <row r="2511" spans="1:11" x14ac:dyDescent="0.3">
      <c r="A2511" s="2">
        <v>399</v>
      </c>
      <c r="B2511" s="1">
        <v>839</v>
      </c>
      <c r="C2511" s="10">
        <v>44881</v>
      </c>
      <c r="D2511" s="10">
        <v>44885</v>
      </c>
      <c r="E2511" s="1">
        <v>4</v>
      </c>
      <c r="F2511" s="1" t="s">
        <v>1025</v>
      </c>
      <c r="G2511" s="1" t="s">
        <v>1038</v>
      </c>
      <c r="H2511" s="1">
        <v>64</v>
      </c>
      <c r="I2511" s="1" t="s">
        <v>1044</v>
      </c>
      <c r="J2511" s="1">
        <f t="shared" si="78"/>
        <v>0</v>
      </c>
      <c r="K2511" s="12" t="str">
        <f t="shared" si="79"/>
        <v/>
      </c>
    </row>
    <row r="2512" spans="1:11" x14ac:dyDescent="0.3">
      <c r="A2512" s="2">
        <v>2942</v>
      </c>
      <c r="B2512" s="1">
        <v>839</v>
      </c>
      <c r="C2512" s="10">
        <v>45007</v>
      </c>
      <c r="D2512" s="10">
        <v>45012</v>
      </c>
      <c r="E2512" s="1">
        <v>5</v>
      </c>
      <c r="F2512" s="1" t="s">
        <v>1025</v>
      </c>
      <c r="G2512" s="1" t="s">
        <v>1038</v>
      </c>
      <c r="H2512" s="1">
        <v>162</v>
      </c>
      <c r="I2512" s="1" t="s">
        <v>1043</v>
      </c>
      <c r="J2512" s="1">
        <f t="shared" si="78"/>
        <v>0</v>
      </c>
      <c r="K2512" s="12" t="str">
        <f t="shared" si="79"/>
        <v/>
      </c>
    </row>
    <row r="2513" spans="1:11" x14ac:dyDescent="0.3">
      <c r="A2513" s="2">
        <v>567</v>
      </c>
      <c r="B2513" s="1">
        <v>839</v>
      </c>
      <c r="C2513" s="10">
        <v>45262</v>
      </c>
      <c r="D2513" s="10">
        <v>45272</v>
      </c>
      <c r="E2513" s="1">
        <v>10</v>
      </c>
      <c r="F2513" s="1" t="s">
        <v>1031</v>
      </c>
      <c r="G2513" s="1" t="s">
        <v>1036</v>
      </c>
      <c r="H2513" s="1">
        <v>118</v>
      </c>
      <c r="I2513" s="1" t="s">
        <v>1043</v>
      </c>
      <c r="J2513" s="1">
        <f t="shared" si="78"/>
        <v>1</v>
      </c>
      <c r="K2513" s="12">
        <f t="shared" si="79"/>
        <v>45298</v>
      </c>
    </row>
    <row r="2514" spans="1:11" x14ac:dyDescent="0.3">
      <c r="A2514" s="2">
        <v>1291</v>
      </c>
      <c r="B2514" s="1">
        <v>839</v>
      </c>
      <c r="C2514" s="10">
        <v>45298</v>
      </c>
      <c r="D2514" s="10">
        <v>45306</v>
      </c>
      <c r="E2514" s="1">
        <v>8</v>
      </c>
      <c r="F2514" s="1" t="s">
        <v>1023</v>
      </c>
      <c r="G2514" s="1" t="s">
        <v>1036</v>
      </c>
      <c r="H2514" s="1">
        <v>167</v>
      </c>
      <c r="I2514" s="1" t="s">
        <v>1043</v>
      </c>
      <c r="J2514" s="1">
        <f t="shared" si="78"/>
        <v>0</v>
      </c>
      <c r="K2514" s="12" t="str">
        <f t="shared" si="79"/>
        <v/>
      </c>
    </row>
    <row r="2515" spans="1:11" x14ac:dyDescent="0.3">
      <c r="A2515" s="2">
        <v>1841</v>
      </c>
      <c r="B2515" s="1">
        <v>839</v>
      </c>
      <c r="C2515" s="10">
        <v>45506</v>
      </c>
      <c r="D2515" s="10">
        <v>45508</v>
      </c>
      <c r="E2515" s="1">
        <v>2</v>
      </c>
      <c r="F2515" s="1" t="s">
        <v>1032</v>
      </c>
      <c r="G2515" s="1" t="s">
        <v>1039</v>
      </c>
      <c r="H2515" s="1">
        <v>82</v>
      </c>
      <c r="I2515" s="1" t="s">
        <v>1043</v>
      </c>
      <c r="J2515" s="1">
        <f t="shared" si="78"/>
        <v>0</v>
      </c>
      <c r="K2515" s="12" t="str">
        <f t="shared" si="79"/>
        <v/>
      </c>
    </row>
    <row r="2516" spans="1:11" x14ac:dyDescent="0.3">
      <c r="A2516" s="2">
        <v>1540</v>
      </c>
      <c r="B2516" s="1">
        <v>840</v>
      </c>
      <c r="C2516" s="10">
        <v>44596</v>
      </c>
      <c r="D2516" s="10">
        <v>44606</v>
      </c>
      <c r="E2516" s="1">
        <v>10</v>
      </c>
      <c r="F2516" s="1" t="s">
        <v>1028</v>
      </c>
      <c r="G2516" s="1" t="s">
        <v>1040</v>
      </c>
      <c r="H2516" s="1">
        <v>146</v>
      </c>
      <c r="I2516" s="1" t="s">
        <v>1044</v>
      </c>
      <c r="J2516" s="1">
        <f t="shared" si="78"/>
        <v>0</v>
      </c>
      <c r="K2516" s="12" t="str">
        <f t="shared" si="79"/>
        <v/>
      </c>
    </row>
    <row r="2517" spans="1:11" x14ac:dyDescent="0.3">
      <c r="A2517" s="2">
        <v>2515</v>
      </c>
      <c r="B2517" s="1">
        <v>840</v>
      </c>
      <c r="C2517" s="10">
        <v>45108</v>
      </c>
      <c r="D2517" s="10">
        <v>45115</v>
      </c>
      <c r="E2517" s="1">
        <v>7</v>
      </c>
      <c r="F2517" s="1" t="s">
        <v>1033</v>
      </c>
      <c r="G2517" s="1" t="s">
        <v>1038</v>
      </c>
      <c r="H2517" s="1">
        <v>76</v>
      </c>
      <c r="I2517" s="1" t="s">
        <v>1042</v>
      </c>
      <c r="J2517" s="1">
        <f t="shared" si="78"/>
        <v>0</v>
      </c>
      <c r="K2517" s="12" t="str">
        <f t="shared" si="79"/>
        <v/>
      </c>
    </row>
    <row r="2518" spans="1:11" x14ac:dyDescent="0.3">
      <c r="A2518" s="2">
        <v>175</v>
      </c>
      <c r="B2518" s="1">
        <v>840</v>
      </c>
      <c r="C2518" s="10">
        <v>45549</v>
      </c>
      <c r="D2518" s="10">
        <v>45554</v>
      </c>
      <c r="E2518" s="1">
        <v>5</v>
      </c>
      <c r="F2518" s="1" t="s">
        <v>1031</v>
      </c>
      <c r="G2518" s="1" t="s">
        <v>1036</v>
      </c>
      <c r="H2518" s="1">
        <v>47</v>
      </c>
      <c r="I2518" s="1" t="s">
        <v>1044</v>
      </c>
      <c r="J2518" s="1">
        <f t="shared" si="78"/>
        <v>0</v>
      </c>
      <c r="K2518" s="12" t="str">
        <f t="shared" si="79"/>
        <v/>
      </c>
    </row>
    <row r="2519" spans="1:11" x14ac:dyDescent="0.3">
      <c r="A2519" s="2">
        <v>1778</v>
      </c>
      <c r="B2519" s="1">
        <v>841</v>
      </c>
      <c r="C2519" s="10">
        <v>44697</v>
      </c>
      <c r="D2519" s="10">
        <v>44704</v>
      </c>
      <c r="E2519" s="1">
        <v>7</v>
      </c>
      <c r="F2519" s="1" t="s">
        <v>1030</v>
      </c>
      <c r="G2519" s="1" t="s">
        <v>1038</v>
      </c>
      <c r="H2519" s="1">
        <v>147</v>
      </c>
      <c r="I2519" s="1" t="s">
        <v>1044</v>
      </c>
      <c r="J2519" s="1">
        <f t="shared" si="78"/>
        <v>1</v>
      </c>
      <c r="K2519" s="12">
        <f t="shared" si="79"/>
        <v>44734</v>
      </c>
    </row>
    <row r="2520" spans="1:11" x14ac:dyDescent="0.3">
      <c r="A2520" s="2">
        <v>2873</v>
      </c>
      <c r="B2520" s="1">
        <v>841</v>
      </c>
      <c r="C2520" s="10">
        <v>44734</v>
      </c>
      <c r="D2520" s="10">
        <v>44736</v>
      </c>
      <c r="E2520" s="1">
        <v>2</v>
      </c>
      <c r="F2520" s="1" t="s">
        <v>1026</v>
      </c>
      <c r="G2520" s="1" t="s">
        <v>1039</v>
      </c>
      <c r="H2520" s="1">
        <v>9</v>
      </c>
      <c r="I2520" s="1" t="s">
        <v>1041</v>
      </c>
      <c r="J2520" s="1">
        <f t="shared" si="78"/>
        <v>0</v>
      </c>
      <c r="K2520" s="12" t="str">
        <f t="shared" si="79"/>
        <v/>
      </c>
    </row>
    <row r="2521" spans="1:11" x14ac:dyDescent="0.3">
      <c r="A2521" s="2">
        <v>1112</v>
      </c>
      <c r="B2521" s="1">
        <v>841</v>
      </c>
      <c r="C2521" s="10">
        <v>45087</v>
      </c>
      <c r="D2521" s="10">
        <v>45089</v>
      </c>
      <c r="E2521" s="1">
        <v>2</v>
      </c>
      <c r="F2521" s="1" t="s">
        <v>1032</v>
      </c>
      <c r="G2521" s="1" t="s">
        <v>1039</v>
      </c>
      <c r="H2521" s="1">
        <v>118</v>
      </c>
      <c r="I2521" s="1" t="s">
        <v>1042</v>
      </c>
      <c r="J2521" s="1">
        <f t="shared" si="78"/>
        <v>0</v>
      </c>
      <c r="K2521" s="12" t="str">
        <f t="shared" si="79"/>
        <v/>
      </c>
    </row>
    <row r="2522" spans="1:11" x14ac:dyDescent="0.3">
      <c r="A2522" s="2">
        <v>1325</v>
      </c>
      <c r="B2522" s="1">
        <v>841</v>
      </c>
      <c r="C2522" s="10">
        <v>45248</v>
      </c>
      <c r="D2522" s="10">
        <v>45256</v>
      </c>
      <c r="E2522" s="1">
        <v>8</v>
      </c>
      <c r="F2522" s="1" t="s">
        <v>1022</v>
      </c>
      <c r="G2522" s="1" t="s">
        <v>1035</v>
      </c>
      <c r="H2522" s="1">
        <v>28</v>
      </c>
      <c r="I2522" s="1" t="s">
        <v>1044</v>
      </c>
      <c r="J2522" s="1">
        <f t="shared" si="78"/>
        <v>0</v>
      </c>
      <c r="K2522" s="12" t="str">
        <f t="shared" si="79"/>
        <v/>
      </c>
    </row>
    <row r="2523" spans="1:11" x14ac:dyDescent="0.3">
      <c r="A2523" s="2">
        <v>680</v>
      </c>
      <c r="B2523" s="1">
        <v>842</v>
      </c>
      <c r="C2523" s="10">
        <v>44716</v>
      </c>
      <c r="D2523" s="10">
        <v>44726</v>
      </c>
      <c r="E2523" s="1">
        <v>10</v>
      </c>
      <c r="F2523" s="1" t="s">
        <v>1023</v>
      </c>
      <c r="G2523" s="1" t="s">
        <v>1036</v>
      </c>
      <c r="H2523" s="1">
        <v>145</v>
      </c>
      <c r="I2523" s="1" t="s">
        <v>1041</v>
      </c>
      <c r="J2523" s="1">
        <f t="shared" si="78"/>
        <v>0</v>
      </c>
      <c r="K2523" s="12" t="str">
        <f t="shared" si="79"/>
        <v/>
      </c>
    </row>
    <row r="2524" spans="1:11" x14ac:dyDescent="0.3">
      <c r="A2524" s="2">
        <v>2611</v>
      </c>
      <c r="B2524" s="1">
        <v>842</v>
      </c>
      <c r="C2524" s="10">
        <v>44815</v>
      </c>
      <c r="D2524" s="10">
        <v>44820</v>
      </c>
      <c r="E2524" s="1">
        <v>5</v>
      </c>
      <c r="F2524" s="1" t="s">
        <v>1023</v>
      </c>
      <c r="G2524" s="1" t="s">
        <v>1036</v>
      </c>
      <c r="H2524" s="1">
        <v>106</v>
      </c>
      <c r="I2524" s="1" t="s">
        <v>1041</v>
      </c>
      <c r="J2524" s="1">
        <f t="shared" si="78"/>
        <v>0</v>
      </c>
      <c r="K2524" s="12" t="str">
        <f t="shared" si="79"/>
        <v/>
      </c>
    </row>
    <row r="2525" spans="1:11" x14ac:dyDescent="0.3">
      <c r="A2525" s="2">
        <v>506</v>
      </c>
      <c r="B2525" s="1">
        <v>842</v>
      </c>
      <c r="C2525" s="10">
        <v>44975</v>
      </c>
      <c r="D2525" s="10">
        <v>44978</v>
      </c>
      <c r="E2525" s="1">
        <v>3</v>
      </c>
      <c r="F2525" s="1" t="s">
        <v>1032</v>
      </c>
      <c r="G2525" s="1" t="s">
        <v>1039</v>
      </c>
      <c r="H2525" s="1">
        <v>8</v>
      </c>
      <c r="I2525" s="1" t="s">
        <v>1041</v>
      </c>
      <c r="J2525" s="1">
        <f t="shared" si="78"/>
        <v>0</v>
      </c>
      <c r="K2525" s="12" t="str">
        <f t="shared" si="79"/>
        <v/>
      </c>
    </row>
    <row r="2526" spans="1:11" x14ac:dyDescent="0.3">
      <c r="A2526" s="2">
        <v>851</v>
      </c>
      <c r="B2526" s="1">
        <v>842</v>
      </c>
      <c r="C2526" s="10">
        <v>45225</v>
      </c>
      <c r="D2526" s="10">
        <v>45234</v>
      </c>
      <c r="E2526" s="1">
        <v>9</v>
      </c>
      <c r="F2526" s="1" t="s">
        <v>1023</v>
      </c>
      <c r="G2526" s="1" t="s">
        <v>1036</v>
      </c>
      <c r="H2526" s="1">
        <v>183</v>
      </c>
      <c r="I2526" s="1" t="s">
        <v>1041</v>
      </c>
      <c r="J2526" s="1">
        <f t="shared" si="78"/>
        <v>0</v>
      </c>
      <c r="K2526" s="12" t="str">
        <f t="shared" si="79"/>
        <v/>
      </c>
    </row>
    <row r="2527" spans="1:11" x14ac:dyDescent="0.3">
      <c r="A2527" s="2">
        <v>2497</v>
      </c>
      <c r="B2527" s="1">
        <v>842</v>
      </c>
      <c r="C2527" s="10">
        <v>45273</v>
      </c>
      <c r="D2527" s="10">
        <v>45276</v>
      </c>
      <c r="E2527" s="1">
        <v>3</v>
      </c>
      <c r="F2527" s="1" t="s">
        <v>1026</v>
      </c>
      <c r="G2527" s="1" t="s">
        <v>1039</v>
      </c>
      <c r="H2527" s="1">
        <v>101</v>
      </c>
      <c r="I2527" s="1" t="s">
        <v>1043</v>
      </c>
      <c r="J2527" s="1">
        <f t="shared" si="78"/>
        <v>0</v>
      </c>
      <c r="K2527" s="12" t="str">
        <f t="shared" si="79"/>
        <v/>
      </c>
    </row>
    <row r="2528" spans="1:11" x14ac:dyDescent="0.3">
      <c r="A2528" s="2">
        <v>32</v>
      </c>
      <c r="B2528" s="1">
        <v>842</v>
      </c>
      <c r="C2528" s="10">
        <v>45478</v>
      </c>
      <c r="D2528" s="10">
        <v>45484</v>
      </c>
      <c r="E2528" s="1">
        <v>6</v>
      </c>
      <c r="F2528" s="1" t="s">
        <v>1030</v>
      </c>
      <c r="G2528" s="1" t="s">
        <v>1038</v>
      </c>
      <c r="H2528" s="1">
        <v>39</v>
      </c>
      <c r="I2528" s="1" t="s">
        <v>1043</v>
      </c>
      <c r="J2528" s="1">
        <f t="shared" si="78"/>
        <v>1</v>
      </c>
      <c r="K2528" s="12">
        <f t="shared" si="79"/>
        <v>45482</v>
      </c>
    </row>
    <row r="2529" spans="1:11" x14ac:dyDescent="0.3">
      <c r="A2529" s="2">
        <v>645</v>
      </c>
      <c r="B2529" s="1">
        <v>842</v>
      </c>
      <c r="C2529" s="10">
        <v>45482</v>
      </c>
      <c r="D2529" s="10">
        <v>45484</v>
      </c>
      <c r="E2529" s="1">
        <v>2</v>
      </c>
      <c r="F2529" s="1" t="s">
        <v>1024</v>
      </c>
      <c r="G2529" s="1" t="s">
        <v>1037</v>
      </c>
      <c r="H2529" s="1">
        <v>187</v>
      </c>
      <c r="I2529" s="1" t="s">
        <v>1044</v>
      </c>
      <c r="J2529" s="1">
        <f t="shared" si="78"/>
        <v>0</v>
      </c>
      <c r="K2529" s="12" t="str">
        <f t="shared" si="79"/>
        <v/>
      </c>
    </row>
    <row r="2530" spans="1:11" x14ac:dyDescent="0.3">
      <c r="A2530" s="2">
        <v>2270</v>
      </c>
      <c r="B2530" s="1">
        <v>843</v>
      </c>
      <c r="C2530" s="10">
        <v>44701</v>
      </c>
      <c r="D2530" s="10">
        <v>44714</v>
      </c>
      <c r="E2530" s="1">
        <v>13</v>
      </c>
      <c r="F2530" s="1" t="s">
        <v>1027</v>
      </c>
      <c r="G2530" s="1" t="s">
        <v>1040</v>
      </c>
      <c r="H2530" s="1">
        <v>92</v>
      </c>
      <c r="I2530" s="1" t="s">
        <v>1043</v>
      </c>
      <c r="J2530" s="1">
        <f t="shared" si="78"/>
        <v>0</v>
      </c>
      <c r="K2530" s="12" t="str">
        <f t="shared" si="79"/>
        <v/>
      </c>
    </row>
    <row r="2531" spans="1:11" x14ac:dyDescent="0.3">
      <c r="A2531" s="2">
        <v>1863</v>
      </c>
      <c r="B2531" s="1">
        <v>844</v>
      </c>
      <c r="C2531" s="10">
        <v>44702</v>
      </c>
      <c r="D2531" s="10">
        <v>44707</v>
      </c>
      <c r="E2531" s="1">
        <v>5</v>
      </c>
      <c r="F2531" s="1" t="s">
        <v>1034</v>
      </c>
      <c r="G2531" s="1" t="s">
        <v>1035</v>
      </c>
      <c r="H2531" s="1">
        <v>104</v>
      </c>
      <c r="I2531" s="1" t="s">
        <v>1042</v>
      </c>
      <c r="J2531" s="1">
        <f t="shared" si="78"/>
        <v>0</v>
      </c>
      <c r="K2531" s="12" t="str">
        <f t="shared" si="79"/>
        <v/>
      </c>
    </row>
    <row r="2532" spans="1:11" x14ac:dyDescent="0.3">
      <c r="A2532" s="2">
        <v>2481</v>
      </c>
      <c r="B2532" s="1">
        <v>845</v>
      </c>
      <c r="C2532" s="10">
        <v>45505</v>
      </c>
      <c r="D2532" s="10">
        <v>45509</v>
      </c>
      <c r="E2532" s="1">
        <v>4</v>
      </c>
      <c r="F2532" s="1" t="s">
        <v>1030</v>
      </c>
      <c r="G2532" s="1" t="s">
        <v>1038</v>
      </c>
      <c r="H2532" s="1">
        <v>22</v>
      </c>
      <c r="I2532" s="1" t="s">
        <v>1043</v>
      </c>
      <c r="J2532" s="1">
        <f t="shared" si="78"/>
        <v>0</v>
      </c>
      <c r="K2532" s="12" t="str">
        <f t="shared" si="79"/>
        <v/>
      </c>
    </row>
    <row r="2533" spans="1:11" x14ac:dyDescent="0.3">
      <c r="A2533" s="2">
        <v>1884</v>
      </c>
      <c r="B2533" s="1">
        <v>846</v>
      </c>
      <c r="C2533" s="10">
        <v>44783</v>
      </c>
      <c r="D2533" s="10">
        <v>44789</v>
      </c>
      <c r="E2533" s="1">
        <v>6</v>
      </c>
      <c r="F2533" s="1" t="s">
        <v>1031</v>
      </c>
      <c r="G2533" s="1" t="s">
        <v>1036</v>
      </c>
      <c r="H2533" s="1">
        <v>152</v>
      </c>
      <c r="I2533" s="1" t="s">
        <v>1044</v>
      </c>
      <c r="J2533" s="1">
        <f t="shared" si="78"/>
        <v>0</v>
      </c>
      <c r="K2533" s="12" t="str">
        <f t="shared" si="79"/>
        <v/>
      </c>
    </row>
    <row r="2534" spans="1:11" x14ac:dyDescent="0.3">
      <c r="A2534" s="2">
        <v>2891</v>
      </c>
      <c r="B2534" s="1">
        <v>846</v>
      </c>
      <c r="C2534" s="10">
        <v>45174</v>
      </c>
      <c r="D2534" s="10">
        <v>45180</v>
      </c>
      <c r="E2534" s="1">
        <v>6</v>
      </c>
      <c r="F2534" s="1" t="s">
        <v>1031</v>
      </c>
      <c r="G2534" s="1" t="s">
        <v>1036</v>
      </c>
      <c r="H2534" s="1">
        <v>193</v>
      </c>
      <c r="I2534" s="1" t="s">
        <v>1044</v>
      </c>
      <c r="J2534" s="1">
        <f t="shared" si="78"/>
        <v>0</v>
      </c>
      <c r="K2534" s="12" t="str">
        <f t="shared" si="79"/>
        <v/>
      </c>
    </row>
    <row r="2535" spans="1:11" x14ac:dyDescent="0.3">
      <c r="A2535" s="2">
        <v>1196</v>
      </c>
      <c r="B2535" s="1">
        <v>846</v>
      </c>
      <c r="C2535" s="10">
        <v>45292</v>
      </c>
      <c r="D2535" s="10">
        <v>45299</v>
      </c>
      <c r="E2535" s="1">
        <v>7</v>
      </c>
      <c r="F2535" s="1" t="s">
        <v>1025</v>
      </c>
      <c r="G2535" s="1" t="s">
        <v>1038</v>
      </c>
      <c r="H2535" s="1">
        <v>4</v>
      </c>
      <c r="I2535" s="1" t="s">
        <v>1041</v>
      </c>
      <c r="J2535" s="1">
        <f t="shared" si="78"/>
        <v>0</v>
      </c>
      <c r="K2535" s="12" t="str">
        <f t="shared" si="79"/>
        <v/>
      </c>
    </row>
    <row r="2536" spans="1:11" x14ac:dyDescent="0.3">
      <c r="A2536" s="2">
        <v>1094</v>
      </c>
      <c r="B2536" s="1">
        <v>847</v>
      </c>
      <c r="C2536" s="10">
        <v>44847</v>
      </c>
      <c r="D2536" s="10">
        <v>44850</v>
      </c>
      <c r="E2536" s="1">
        <v>3</v>
      </c>
      <c r="F2536" s="1" t="s">
        <v>1024</v>
      </c>
      <c r="G2536" s="1" t="s">
        <v>1037</v>
      </c>
      <c r="H2536" s="1">
        <v>27</v>
      </c>
      <c r="I2536" s="1" t="s">
        <v>1044</v>
      </c>
      <c r="J2536" s="1">
        <f t="shared" si="78"/>
        <v>0</v>
      </c>
      <c r="K2536" s="12" t="str">
        <f t="shared" si="79"/>
        <v/>
      </c>
    </row>
    <row r="2537" spans="1:11" x14ac:dyDescent="0.3">
      <c r="A2537" s="2">
        <v>1024</v>
      </c>
      <c r="B2537" s="1">
        <v>848</v>
      </c>
      <c r="C2537" s="10">
        <v>44563</v>
      </c>
      <c r="D2537" s="10">
        <v>44571</v>
      </c>
      <c r="E2537" s="1">
        <v>8</v>
      </c>
      <c r="F2537" s="1" t="s">
        <v>1034</v>
      </c>
      <c r="G2537" s="1" t="s">
        <v>1035</v>
      </c>
      <c r="H2537" s="1">
        <v>147</v>
      </c>
      <c r="I2537" s="1" t="s">
        <v>1044</v>
      </c>
      <c r="J2537" s="1">
        <f t="shared" si="78"/>
        <v>0</v>
      </c>
      <c r="K2537" s="12" t="str">
        <f t="shared" si="79"/>
        <v/>
      </c>
    </row>
    <row r="2538" spans="1:11" x14ac:dyDescent="0.3">
      <c r="A2538" s="2">
        <v>2908</v>
      </c>
      <c r="B2538" s="1">
        <v>848</v>
      </c>
      <c r="C2538" s="10">
        <v>44668</v>
      </c>
      <c r="D2538" s="10">
        <v>44671</v>
      </c>
      <c r="E2538" s="1">
        <v>3</v>
      </c>
      <c r="F2538" s="1" t="s">
        <v>1029</v>
      </c>
      <c r="G2538" s="1" t="s">
        <v>1037</v>
      </c>
      <c r="H2538" s="1">
        <v>148</v>
      </c>
      <c r="I2538" s="1" t="s">
        <v>1041</v>
      </c>
      <c r="J2538" s="1">
        <f t="shared" si="78"/>
        <v>0</v>
      </c>
      <c r="K2538" s="12" t="str">
        <f t="shared" si="79"/>
        <v/>
      </c>
    </row>
    <row r="2539" spans="1:11" x14ac:dyDescent="0.3">
      <c r="A2539" s="2">
        <v>838</v>
      </c>
      <c r="B2539" s="1">
        <v>848</v>
      </c>
      <c r="C2539" s="10">
        <v>44704</v>
      </c>
      <c r="D2539" s="10">
        <v>44708</v>
      </c>
      <c r="E2539" s="1">
        <v>4</v>
      </c>
      <c r="F2539" s="1" t="s">
        <v>1025</v>
      </c>
      <c r="G2539" s="1" t="s">
        <v>1038</v>
      </c>
      <c r="H2539" s="1">
        <v>69</v>
      </c>
      <c r="I2539" s="1" t="s">
        <v>1043</v>
      </c>
      <c r="J2539" s="1">
        <f t="shared" si="78"/>
        <v>0</v>
      </c>
      <c r="K2539" s="12" t="str">
        <f t="shared" si="79"/>
        <v/>
      </c>
    </row>
    <row r="2540" spans="1:11" x14ac:dyDescent="0.3">
      <c r="A2540" s="2">
        <v>2921</v>
      </c>
      <c r="B2540" s="1">
        <v>848</v>
      </c>
      <c r="C2540" s="10">
        <v>44794</v>
      </c>
      <c r="D2540" s="10">
        <v>44801</v>
      </c>
      <c r="E2540" s="1">
        <v>7</v>
      </c>
      <c r="F2540" s="1" t="s">
        <v>1030</v>
      </c>
      <c r="G2540" s="1" t="s">
        <v>1038</v>
      </c>
      <c r="H2540" s="1">
        <v>74</v>
      </c>
      <c r="I2540" s="1" t="s">
        <v>1042</v>
      </c>
      <c r="J2540" s="1">
        <f t="shared" si="78"/>
        <v>0</v>
      </c>
      <c r="K2540" s="12" t="str">
        <f t="shared" si="79"/>
        <v/>
      </c>
    </row>
    <row r="2541" spans="1:11" x14ac:dyDescent="0.3">
      <c r="A2541" s="2">
        <v>2239</v>
      </c>
      <c r="B2541" s="1">
        <v>848</v>
      </c>
      <c r="C2541" s="10">
        <v>44983</v>
      </c>
      <c r="D2541" s="10">
        <v>44985</v>
      </c>
      <c r="E2541" s="1">
        <v>2</v>
      </c>
      <c r="F2541" s="1" t="s">
        <v>1024</v>
      </c>
      <c r="G2541" s="1" t="s">
        <v>1037</v>
      </c>
      <c r="H2541" s="1">
        <v>129</v>
      </c>
      <c r="I2541" s="1" t="s">
        <v>1042</v>
      </c>
      <c r="J2541" s="1">
        <f t="shared" si="78"/>
        <v>0</v>
      </c>
      <c r="K2541" s="12" t="str">
        <f t="shared" si="79"/>
        <v/>
      </c>
    </row>
    <row r="2542" spans="1:11" x14ac:dyDescent="0.3">
      <c r="A2542" s="2">
        <v>1944</v>
      </c>
      <c r="B2542" s="1">
        <v>849</v>
      </c>
      <c r="C2542" s="10">
        <v>44618</v>
      </c>
      <c r="D2542" s="10">
        <v>44626</v>
      </c>
      <c r="E2542" s="1">
        <v>8</v>
      </c>
      <c r="F2542" s="1" t="s">
        <v>1028</v>
      </c>
      <c r="G2542" s="1" t="s">
        <v>1040</v>
      </c>
      <c r="H2542" s="1">
        <v>188</v>
      </c>
      <c r="I2542" s="1" t="s">
        <v>1041</v>
      </c>
      <c r="J2542" s="1">
        <f t="shared" si="78"/>
        <v>0</v>
      </c>
      <c r="K2542" s="12" t="str">
        <f t="shared" si="79"/>
        <v/>
      </c>
    </row>
    <row r="2543" spans="1:11" x14ac:dyDescent="0.3">
      <c r="A2543" s="2">
        <v>1501</v>
      </c>
      <c r="B2543" s="1">
        <v>849</v>
      </c>
      <c r="C2543" s="10">
        <v>45436</v>
      </c>
      <c r="D2543" s="10">
        <v>45441</v>
      </c>
      <c r="E2543" s="1">
        <v>5</v>
      </c>
      <c r="F2543" s="1" t="s">
        <v>1031</v>
      </c>
      <c r="G2543" s="1" t="s">
        <v>1036</v>
      </c>
      <c r="H2543" s="1">
        <v>100</v>
      </c>
      <c r="I2543" s="1" t="s">
        <v>1041</v>
      </c>
      <c r="J2543" s="1">
        <f t="shared" si="78"/>
        <v>1</v>
      </c>
      <c r="K2543" s="12">
        <f t="shared" si="79"/>
        <v>45449</v>
      </c>
    </row>
    <row r="2544" spans="1:11" x14ac:dyDescent="0.3">
      <c r="A2544" s="2">
        <v>1283</v>
      </c>
      <c r="B2544" s="1">
        <v>849</v>
      </c>
      <c r="C2544" s="10">
        <v>45449</v>
      </c>
      <c r="D2544" s="10">
        <v>45452</v>
      </c>
      <c r="E2544" s="1">
        <v>3</v>
      </c>
      <c r="F2544" s="1" t="s">
        <v>1032</v>
      </c>
      <c r="G2544" s="1" t="s">
        <v>1039</v>
      </c>
      <c r="H2544" s="1">
        <v>170</v>
      </c>
      <c r="I2544" s="1" t="s">
        <v>1042</v>
      </c>
      <c r="J2544" s="1">
        <f t="shared" si="78"/>
        <v>0</v>
      </c>
      <c r="K2544" s="12" t="str">
        <f t="shared" si="79"/>
        <v/>
      </c>
    </row>
    <row r="2545" spans="1:11" x14ac:dyDescent="0.3">
      <c r="A2545" s="2">
        <v>2341</v>
      </c>
      <c r="B2545" s="1">
        <v>849</v>
      </c>
      <c r="C2545" s="10">
        <v>45570</v>
      </c>
      <c r="D2545" s="10">
        <v>45576</v>
      </c>
      <c r="E2545" s="1">
        <v>6</v>
      </c>
      <c r="F2545" s="1" t="s">
        <v>1022</v>
      </c>
      <c r="G2545" s="1" t="s">
        <v>1035</v>
      </c>
      <c r="H2545" s="1">
        <v>99</v>
      </c>
      <c r="I2545" s="1" t="s">
        <v>1043</v>
      </c>
      <c r="J2545" s="1">
        <f t="shared" si="78"/>
        <v>0</v>
      </c>
      <c r="K2545" s="12" t="str">
        <f t="shared" si="79"/>
        <v/>
      </c>
    </row>
    <row r="2546" spans="1:11" x14ac:dyDescent="0.3">
      <c r="A2546" s="2">
        <v>2953</v>
      </c>
      <c r="B2546" s="1">
        <v>849</v>
      </c>
      <c r="C2546" s="10">
        <v>45647</v>
      </c>
      <c r="D2546" s="10">
        <v>45649</v>
      </c>
      <c r="E2546" s="1">
        <v>2</v>
      </c>
      <c r="F2546" s="1" t="s">
        <v>1026</v>
      </c>
      <c r="G2546" s="1" t="s">
        <v>1039</v>
      </c>
      <c r="H2546" s="1">
        <v>131</v>
      </c>
      <c r="I2546" s="1" t="s">
        <v>1044</v>
      </c>
      <c r="J2546" s="1">
        <f t="shared" si="78"/>
        <v>0</v>
      </c>
      <c r="K2546" s="12" t="str">
        <f t="shared" si="79"/>
        <v/>
      </c>
    </row>
    <row r="2547" spans="1:11" x14ac:dyDescent="0.3">
      <c r="A2547" s="2">
        <v>2606</v>
      </c>
      <c r="B2547" s="1">
        <v>850</v>
      </c>
      <c r="C2547" s="10">
        <v>45110</v>
      </c>
      <c r="D2547" s="10">
        <v>45116</v>
      </c>
      <c r="E2547" s="1">
        <v>6</v>
      </c>
      <c r="F2547" s="1" t="s">
        <v>1028</v>
      </c>
      <c r="G2547" s="1" t="s">
        <v>1040</v>
      </c>
      <c r="H2547" s="1">
        <v>87</v>
      </c>
      <c r="I2547" s="1" t="s">
        <v>1044</v>
      </c>
      <c r="J2547" s="1">
        <f t="shared" si="78"/>
        <v>0</v>
      </c>
      <c r="K2547" s="12" t="str">
        <f t="shared" si="79"/>
        <v/>
      </c>
    </row>
    <row r="2548" spans="1:11" x14ac:dyDescent="0.3">
      <c r="A2548" s="2">
        <v>1742</v>
      </c>
      <c r="B2548" s="1">
        <v>850</v>
      </c>
      <c r="C2548" s="10">
        <v>45224</v>
      </c>
      <c r="D2548" s="10">
        <v>45232</v>
      </c>
      <c r="E2548" s="1">
        <v>8</v>
      </c>
      <c r="F2548" s="1" t="s">
        <v>1031</v>
      </c>
      <c r="G2548" s="1" t="s">
        <v>1036</v>
      </c>
      <c r="H2548" s="1">
        <v>112</v>
      </c>
      <c r="I2548" s="1" t="s">
        <v>1044</v>
      </c>
      <c r="J2548" s="1">
        <f t="shared" si="78"/>
        <v>0</v>
      </c>
      <c r="K2548" s="12" t="str">
        <f t="shared" si="79"/>
        <v/>
      </c>
    </row>
    <row r="2549" spans="1:11" x14ac:dyDescent="0.3">
      <c r="A2549" s="2">
        <v>2449</v>
      </c>
      <c r="B2549" s="1">
        <v>852</v>
      </c>
      <c r="C2549" s="10">
        <v>45013</v>
      </c>
      <c r="D2549" s="10">
        <v>45019</v>
      </c>
      <c r="E2549" s="1">
        <v>6</v>
      </c>
      <c r="F2549" s="1" t="s">
        <v>1033</v>
      </c>
      <c r="G2549" s="1" t="s">
        <v>1038</v>
      </c>
      <c r="H2549" s="1">
        <v>119</v>
      </c>
      <c r="I2549" s="1" t="s">
        <v>1042</v>
      </c>
      <c r="J2549" s="1">
        <f t="shared" si="78"/>
        <v>0</v>
      </c>
      <c r="K2549" s="12" t="str">
        <f t="shared" si="79"/>
        <v/>
      </c>
    </row>
    <row r="2550" spans="1:11" x14ac:dyDescent="0.3">
      <c r="A2550" s="2">
        <v>453</v>
      </c>
      <c r="B2550" s="1">
        <v>853</v>
      </c>
      <c r="C2550" s="10">
        <v>45576</v>
      </c>
      <c r="D2550" s="10">
        <v>45585</v>
      </c>
      <c r="E2550" s="1">
        <v>9</v>
      </c>
      <c r="F2550" s="1" t="s">
        <v>1023</v>
      </c>
      <c r="G2550" s="1" t="s">
        <v>1036</v>
      </c>
      <c r="H2550" s="1">
        <v>42</v>
      </c>
      <c r="I2550" s="1" t="s">
        <v>1041</v>
      </c>
      <c r="J2550" s="1">
        <f t="shared" si="78"/>
        <v>0</v>
      </c>
      <c r="K2550" s="12" t="str">
        <f t="shared" si="79"/>
        <v/>
      </c>
    </row>
    <row r="2551" spans="1:11" x14ac:dyDescent="0.3">
      <c r="A2551" s="2">
        <v>1251</v>
      </c>
      <c r="B2551" s="1">
        <v>853</v>
      </c>
      <c r="C2551" s="10">
        <v>45641</v>
      </c>
      <c r="D2551" s="10">
        <v>45642</v>
      </c>
      <c r="E2551" s="1">
        <v>1</v>
      </c>
      <c r="F2551" s="1" t="s">
        <v>1034</v>
      </c>
      <c r="G2551" s="1" t="s">
        <v>1035</v>
      </c>
      <c r="H2551" s="1">
        <v>19</v>
      </c>
      <c r="I2551" s="1" t="s">
        <v>1042</v>
      </c>
      <c r="J2551" s="1">
        <f t="shared" si="78"/>
        <v>0</v>
      </c>
      <c r="K2551" s="12" t="str">
        <f t="shared" si="79"/>
        <v/>
      </c>
    </row>
    <row r="2552" spans="1:11" x14ac:dyDescent="0.3">
      <c r="A2552" s="2">
        <v>1710</v>
      </c>
      <c r="B2552" s="1">
        <v>854</v>
      </c>
      <c r="C2552" s="10">
        <v>44679</v>
      </c>
      <c r="D2552" s="10">
        <v>44684</v>
      </c>
      <c r="E2552" s="1">
        <v>5</v>
      </c>
      <c r="F2552" s="1" t="s">
        <v>1023</v>
      </c>
      <c r="G2552" s="1" t="s">
        <v>1036</v>
      </c>
      <c r="H2552" s="1">
        <v>160</v>
      </c>
      <c r="I2552" s="1" t="s">
        <v>1044</v>
      </c>
      <c r="J2552" s="1">
        <f t="shared" si="78"/>
        <v>0</v>
      </c>
      <c r="K2552" s="12" t="str">
        <f t="shared" si="79"/>
        <v/>
      </c>
    </row>
    <row r="2553" spans="1:11" x14ac:dyDescent="0.3">
      <c r="A2553" s="2">
        <v>353</v>
      </c>
      <c r="B2553" s="1">
        <v>854</v>
      </c>
      <c r="C2553" s="10">
        <v>44906</v>
      </c>
      <c r="D2553" s="10">
        <v>44908</v>
      </c>
      <c r="E2553" s="1">
        <v>2</v>
      </c>
      <c r="F2553" s="1" t="s">
        <v>1026</v>
      </c>
      <c r="G2553" s="1" t="s">
        <v>1039</v>
      </c>
      <c r="H2553" s="1">
        <v>51</v>
      </c>
      <c r="I2553" s="1" t="s">
        <v>1044</v>
      </c>
      <c r="J2553" s="1">
        <f t="shared" si="78"/>
        <v>1</v>
      </c>
      <c r="K2553" s="12">
        <f t="shared" si="79"/>
        <v>44917</v>
      </c>
    </row>
    <row r="2554" spans="1:11" x14ac:dyDescent="0.3">
      <c r="A2554" s="2">
        <v>774</v>
      </c>
      <c r="B2554" s="1">
        <v>854</v>
      </c>
      <c r="C2554" s="10">
        <v>44917</v>
      </c>
      <c r="D2554" s="10">
        <v>44926</v>
      </c>
      <c r="E2554" s="1">
        <v>9</v>
      </c>
      <c r="F2554" s="1" t="s">
        <v>1027</v>
      </c>
      <c r="G2554" s="1" t="s">
        <v>1040</v>
      </c>
      <c r="H2554" s="1">
        <v>198</v>
      </c>
      <c r="I2554" s="1" t="s">
        <v>1042</v>
      </c>
      <c r="J2554" s="1">
        <f t="shared" si="78"/>
        <v>0</v>
      </c>
      <c r="K2554" s="12" t="str">
        <f t="shared" si="79"/>
        <v/>
      </c>
    </row>
    <row r="2555" spans="1:11" x14ac:dyDescent="0.3">
      <c r="A2555" s="2">
        <v>507</v>
      </c>
      <c r="B2555" s="1">
        <v>854</v>
      </c>
      <c r="C2555" s="10">
        <v>45584</v>
      </c>
      <c r="D2555" s="10">
        <v>45591</v>
      </c>
      <c r="E2555" s="1">
        <v>7</v>
      </c>
      <c r="F2555" s="1" t="s">
        <v>1027</v>
      </c>
      <c r="G2555" s="1" t="s">
        <v>1040</v>
      </c>
      <c r="H2555" s="1">
        <v>153</v>
      </c>
      <c r="I2555" s="1" t="s">
        <v>1042</v>
      </c>
      <c r="J2555" s="1">
        <f t="shared" si="78"/>
        <v>0</v>
      </c>
      <c r="K2555" s="12" t="str">
        <f t="shared" si="79"/>
        <v/>
      </c>
    </row>
    <row r="2556" spans="1:11" x14ac:dyDescent="0.3">
      <c r="A2556" s="2">
        <v>2625</v>
      </c>
      <c r="B2556" s="1">
        <v>855</v>
      </c>
      <c r="C2556" s="10">
        <v>44677</v>
      </c>
      <c r="D2556" s="10">
        <v>44681</v>
      </c>
      <c r="E2556" s="1">
        <v>4</v>
      </c>
      <c r="F2556" s="1" t="s">
        <v>1034</v>
      </c>
      <c r="G2556" s="1" t="s">
        <v>1035</v>
      </c>
      <c r="H2556" s="1">
        <v>96</v>
      </c>
      <c r="I2556" s="1" t="s">
        <v>1041</v>
      </c>
      <c r="J2556" s="1">
        <f t="shared" si="78"/>
        <v>0</v>
      </c>
      <c r="K2556" s="12" t="str">
        <f t="shared" si="79"/>
        <v/>
      </c>
    </row>
    <row r="2557" spans="1:11" x14ac:dyDescent="0.3">
      <c r="A2557" s="2">
        <v>1968</v>
      </c>
      <c r="B2557" s="1">
        <v>855</v>
      </c>
      <c r="C2557" s="10">
        <v>44814</v>
      </c>
      <c r="D2557" s="10">
        <v>44821</v>
      </c>
      <c r="E2557" s="1">
        <v>7</v>
      </c>
      <c r="F2557" s="1" t="s">
        <v>1033</v>
      </c>
      <c r="G2557" s="1" t="s">
        <v>1038</v>
      </c>
      <c r="H2557" s="1">
        <v>103</v>
      </c>
      <c r="I2557" s="1" t="s">
        <v>1042</v>
      </c>
      <c r="J2557" s="1">
        <f t="shared" si="78"/>
        <v>0</v>
      </c>
      <c r="K2557" s="12" t="str">
        <f t="shared" si="79"/>
        <v/>
      </c>
    </row>
    <row r="2558" spans="1:11" x14ac:dyDescent="0.3">
      <c r="A2558" s="2">
        <v>1673</v>
      </c>
      <c r="B2558" s="1">
        <v>857</v>
      </c>
      <c r="C2558" s="10">
        <v>44614</v>
      </c>
      <c r="D2558" s="10">
        <v>44632</v>
      </c>
      <c r="E2558" s="1">
        <v>18</v>
      </c>
      <c r="F2558" s="1" t="s">
        <v>1028</v>
      </c>
      <c r="G2558" s="1" t="s">
        <v>1040</v>
      </c>
      <c r="H2558" s="1">
        <v>16</v>
      </c>
      <c r="I2558" s="1" t="s">
        <v>1042</v>
      </c>
      <c r="J2558" s="1">
        <f t="shared" si="78"/>
        <v>0</v>
      </c>
      <c r="K2558" s="12" t="str">
        <f t="shared" si="79"/>
        <v/>
      </c>
    </row>
    <row r="2559" spans="1:11" x14ac:dyDescent="0.3">
      <c r="A2559" s="2">
        <v>1477</v>
      </c>
      <c r="B2559" s="1">
        <v>857</v>
      </c>
      <c r="C2559" s="10">
        <v>44894</v>
      </c>
      <c r="D2559" s="10">
        <v>44910</v>
      </c>
      <c r="E2559" s="1">
        <v>16</v>
      </c>
      <c r="F2559" s="1" t="s">
        <v>1028</v>
      </c>
      <c r="G2559" s="1" t="s">
        <v>1040</v>
      </c>
      <c r="H2559" s="1">
        <v>146</v>
      </c>
      <c r="I2559" s="1" t="s">
        <v>1044</v>
      </c>
      <c r="J2559" s="1">
        <f t="shared" si="78"/>
        <v>0</v>
      </c>
      <c r="K2559" s="12" t="str">
        <f t="shared" si="79"/>
        <v/>
      </c>
    </row>
    <row r="2560" spans="1:11" x14ac:dyDescent="0.3">
      <c r="A2560" s="2">
        <v>1649</v>
      </c>
      <c r="B2560" s="1">
        <v>858</v>
      </c>
      <c r="C2560" s="10">
        <v>44581</v>
      </c>
      <c r="D2560" s="10">
        <v>44583</v>
      </c>
      <c r="E2560" s="1">
        <v>2</v>
      </c>
      <c r="F2560" s="1" t="s">
        <v>1032</v>
      </c>
      <c r="G2560" s="1" t="s">
        <v>1039</v>
      </c>
      <c r="H2560" s="1">
        <v>196</v>
      </c>
      <c r="I2560" s="1" t="s">
        <v>1044</v>
      </c>
      <c r="J2560" s="1">
        <f t="shared" si="78"/>
        <v>0</v>
      </c>
      <c r="K2560" s="12" t="str">
        <f t="shared" si="79"/>
        <v/>
      </c>
    </row>
    <row r="2561" spans="1:11" x14ac:dyDescent="0.3">
      <c r="A2561" s="2">
        <v>371</v>
      </c>
      <c r="B2561" s="1">
        <v>858</v>
      </c>
      <c r="C2561" s="10">
        <v>44766</v>
      </c>
      <c r="D2561" s="10">
        <v>44770</v>
      </c>
      <c r="E2561" s="1">
        <v>4</v>
      </c>
      <c r="F2561" s="1" t="s">
        <v>1031</v>
      </c>
      <c r="G2561" s="1" t="s">
        <v>1036</v>
      </c>
      <c r="H2561" s="1">
        <v>184</v>
      </c>
      <c r="I2561" s="1" t="s">
        <v>1043</v>
      </c>
      <c r="J2561" s="1">
        <f t="shared" si="78"/>
        <v>0</v>
      </c>
      <c r="K2561" s="12" t="str">
        <f t="shared" si="79"/>
        <v/>
      </c>
    </row>
    <row r="2562" spans="1:11" x14ac:dyDescent="0.3">
      <c r="A2562" s="2">
        <v>342</v>
      </c>
      <c r="B2562" s="1">
        <v>858</v>
      </c>
      <c r="C2562" s="10">
        <v>44939</v>
      </c>
      <c r="D2562" s="10">
        <v>44940</v>
      </c>
      <c r="E2562" s="1">
        <v>1</v>
      </c>
      <c r="F2562" s="1" t="s">
        <v>1032</v>
      </c>
      <c r="G2562" s="1" t="s">
        <v>1039</v>
      </c>
      <c r="H2562" s="1">
        <v>95</v>
      </c>
      <c r="I2562" s="1" t="s">
        <v>1042</v>
      </c>
      <c r="J2562" s="1">
        <f t="shared" ref="J2562:J2625" si="80">IF(AND(B2563=B2562,C2563-D2562&lt;=30),1,0)</f>
        <v>0</v>
      </c>
      <c r="K2562" s="12" t="str">
        <f t="shared" ref="K2562:K2625" si="81">IF(J2562=0,"",C2563)</f>
        <v/>
      </c>
    </row>
    <row r="2563" spans="1:11" x14ac:dyDescent="0.3">
      <c r="A2563" s="2">
        <v>294</v>
      </c>
      <c r="B2563" s="1">
        <v>858</v>
      </c>
      <c r="C2563" s="10">
        <v>45109</v>
      </c>
      <c r="D2563" s="10">
        <v>45111</v>
      </c>
      <c r="E2563" s="1">
        <v>2</v>
      </c>
      <c r="F2563" s="1" t="s">
        <v>1026</v>
      </c>
      <c r="G2563" s="1" t="s">
        <v>1039</v>
      </c>
      <c r="H2563" s="1">
        <v>107</v>
      </c>
      <c r="I2563" s="1" t="s">
        <v>1041</v>
      </c>
      <c r="J2563" s="1">
        <f t="shared" si="80"/>
        <v>0</v>
      </c>
      <c r="K2563" s="12" t="str">
        <f t="shared" si="81"/>
        <v/>
      </c>
    </row>
    <row r="2564" spans="1:11" x14ac:dyDescent="0.3">
      <c r="A2564" s="2">
        <v>1992</v>
      </c>
      <c r="B2564" s="1">
        <v>858</v>
      </c>
      <c r="C2564" s="10">
        <v>45392</v>
      </c>
      <c r="D2564" s="10">
        <v>45397</v>
      </c>
      <c r="E2564" s="1">
        <v>5</v>
      </c>
      <c r="F2564" s="1" t="s">
        <v>1031</v>
      </c>
      <c r="G2564" s="1" t="s">
        <v>1036</v>
      </c>
      <c r="H2564" s="1">
        <v>52</v>
      </c>
      <c r="I2564" s="1" t="s">
        <v>1043</v>
      </c>
      <c r="J2564" s="1">
        <f t="shared" si="80"/>
        <v>0</v>
      </c>
      <c r="K2564" s="12" t="str">
        <f t="shared" si="81"/>
        <v/>
      </c>
    </row>
    <row r="2565" spans="1:11" x14ac:dyDescent="0.3">
      <c r="A2565" s="2">
        <v>682</v>
      </c>
      <c r="B2565" s="1">
        <v>858</v>
      </c>
      <c r="C2565" s="10">
        <v>45528</v>
      </c>
      <c r="D2565" s="10">
        <v>45535</v>
      </c>
      <c r="E2565" s="1">
        <v>7</v>
      </c>
      <c r="F2565" s="1" t="s">
        <v>1025</v>
      </c>
      <c r="G2565" s="1" t="s">
        <v>1038</v>
      </c>
      <c r="H2565" s="1">
        <v>38</v>
      </c>
      <c r="I2565" s="1" t="s">
        <v>1043</v>
      </c>
      <c r="J2565" s="1">
        <f t="shared" si="80"/>
        <v>0</v>
      </c>
      <c r="K2565" s="12" t="str">
        <f t="shared" si="81"/>
        <v/>
      </c>
    </row>
    <row r="2566" spans="1:11" x14ac:dyDescent="0.3">
      <c r="A2566" s="2">
        <v>356</v>
      </c>
      <c r="B2566" s="1">
        <v>858</v>
      </c>
      <c r="C2566" s="10">
        <v>45608</v>
      </c>
      <c r="D2566" s="10">
        <v>45615</v>
      </c>
      <c r="E2566" s="1">
        <v>7</v>
      </c>
      <c r="F2566" s="1" t="s">
        <v>1034</v>
      </c>
      <c r="G2566" s="1" t="s">
        <v>1035</v>
      </c>
      <c r="H2566" s="1">
        <v>93</v>
      </c>
      <c r="I2566" s="1" t="s">
        <v>1044</v>
      </c>
      <c r="J2566" s="1">
        <f t="shared" si="80"/>
        <v>0</v>
      </c>
      <c r="K2566" s="12" t="str">
        <f t="shared" si="81"/>
        <v/>
      </c>
    </row>
    <row r="2567" spans="1:11" x14ac:dyDescent="0.3">
      <c r="A2567" s="2">
        <v>2518</v>
      </c>
      <c r="B2567" s="1">
        <v>859</v>
      </c>
      <c r="C2567" s="10">
        <v>44703</v>
      </c>
      <c r="D2567" s="10">
        <v>44707</v>
      </c>
      <c r="E2567" s="1">
        <v>4</v>
      </c>
      <c r="F2567" s="1" t="s">
        <v>1022</v>
      </c>
      <c r="G2567" s="1" t="s">
        <v>1035</v>
      </c>
      <c r="H2567" s="1">
        <v>53</v>
      </c>
      <c r="I2567" s="1" t="s">
        <v>1041</v>
      </c>
      <c r="J2567" s="1">
        <f t="shared" si="80"/>
        <v>0</v>
      </c>
      <c r="K2567" s="12" t="str">
        <f t="shared" si="81"/>
        <v/>
      </c>
    </row>
    <row r="2568" spans="1:11" x14ac:dyDescent="0.3">
      <c r="A2568" s="2">
        <v>2411</v>
      </c>
      <c r="B2568" s="1">
        <v>859</v>
      </c>
      <c r="C2568" s="10">
        <v>45640</v>
      </c>
      <c r="D2568" s="10">
        <v>45647</v>
      </c>
      <c r="E2568" s="1">
        <v>7</v>
      </c>
      <c r="F2568" s="1" t="s">
        <v>1033</v>
      </c>
      <c r="G2568" s="1" t="s">
        <v>1038</v>
      </c>
      <c r="H2568" s="1">
        <v>91</v>
      </c>
      <c r="I2568" s="1" t="s">
        <v>1042</v>
      </c>
      <c r="J2568" s="1">
        <f t="shared" si="80"/>
        <v>0</v>
      </c>
      <c r="K2568" s="12" t="str">
        <f t="shared" si="81"/>
        <v/>
      </c>
    </row>
    <row r="2569" spans="1:11" x14ac:dyDescent="0.3">
      <c r="A2569" s="2">
        <v>2734</v>
      </c>
      <c r="B2569" s="1">
        <v>860</v>
      </c>
      <c r="C2569" s="10">
        <v>45205</v>
      </c>
      <c r="D2569" s="10">
        <v>45209</v>
      </c>
      <c r="E2569" s="1">
        <v>4</v>
      </c>
      <c r="F2569" s="1" t="s">
        <v>1024</v>
      </c>
      <c r="G2569" s="1" t="s">
        <v>1037</v>
      </c>
      <c r="H2569" s="1">
        <v>147</v>
      </c>
      <c r="I2569" s="1" t="s">
        <v>1041</v>
      </c>
      <c r="J2569" s="1">
        <f t="shared" si="80"/>
        <v>0</v>
      </c>
      <c r="K2569" s="12" t="str">
        <f t="shared" si="81"/>
        <v/>
      </c>
    </row>
    <row r="2570" spans="1:11" x14ac:dyDescent="0.3">
      <c r="A2570" s="2">
        <v>820</v>
      </c>
      <c r="B2570" s="1">
        <v>861</v>
      </c>
      <c r="C2570" s="10">
        <v>44902</v>
      </c>
      <c r="D2570" s="10">
        <v>44903</v>
      </c>
      <c r="E2570" s="1">
        <v>1</v>
      </c>
      <c r="F2570" s="1" t="s">
        <v>1034</v>
      </c>
      <c r="G2570" s="1" t="s">
        <v>1035</v>
      </c>
      <c r="H2570" s="1">
        <v>89</v>
      </c>
      <c r="I2570" s="1" t="s">
        <v>1041</v>
      </c>
      <c r="J2570" s="1">
        <f t="shared" si="80"/>
        <v>0</v>
      </c>
      <c r="K2570" s="12" t="str">
        <f t="shared" si="81"/>
        <v/>
      </c>
    </row>
    <row r="2571" spans="1:11" x14ac:dyDescent="0.3">
      <c r="A2571" s="2">
        <v>1536</v>
      </c>
      <c r="B2571" s="1">
        <v>861</v>
      </c>
      <c r="C2571" s="10">
        <v>44997</v>
      </c>
      <c r="D2571" s="10">
        <v>44999</v>
      </c>
      <c r="E2571" s="1">
        <v>2</v>
      </c>
      <c r="F2571" s="1" t="s">
        <v>1026</v>
      </c>
      <c r="G2571" s="1" t="s">
        <v>1039</v>
      </c>
      <c r="H2571" s="1">
        <v>149</v>
      </c>
      <c r="I2571" s="1" t="s">
        <v>1041</v>
      </c>
      <c r="J2571" s="1">
        <f t="shared" si="80"/>
        <v>0</v>
      </c>
      <c r="K2571" s="12" t="str">
        <f t="shared" si="81"/>
        <v/>
      </c>
    </row>
    <row r="2572" spans="1:11" x14ac:dyDescent="0.3">
      <c r="A2572" s="2">
        <v>2623</v>
      </c>
      <c r="B2572" s="1">
        <v>861</v>
      </c>
      <c r="C2572" s="10">
        <v>45466</v>
      </c>
      <c r="D2572" s="10">
        <v>45469</v>
      </c>
      <c r="E2572" s="1">
        <v>3</v>
      </c>
      <c r="F2572" s="1" t="s">
        <v>1026</v>
      </c>
      <c r="G2572" s="1" t="s">
        <v>1039</v>
      </c>
      <c r="H2572" s="1">
        <v>56</v>
      </c>
      <c r="I2572" s="1" t="s">
        <v>1044</v>
      </c>
      <c r="J2572" s="1">
        <f t="shared" si="80"/>
        <v>0</v>
      </c>
      <c r="K2572" s="12" t="str">
        <f t="shared" si="81"/>
        <v/>
      </c>
    </row>
    <row r="2573" spans="1:11" x14ac:dyDescent="0.3">
      <c r="A2573" s="2">
        <v>2256</v>
      </c>
      <c r="B2573" s="1">
        <v>861</v>
      </c>
      <c r="C2573" s="10">
        <v>45606</v>
      </c>
      <c r="D2573" s="10">
        <v>45610</v>
      </c>
      <c r="E2573" s="1">
        <v>4</v>
      </c>
      <c r="F2573" s="1" t="s">
        <v>1033</v>
      </c>
      <c r="G2573" s="1" t="s">
        <v>1038</v>
      </c>
      <c r="H2573" s="1">
        <v>13</v>
      </c>
      <c r="I2573" s="1" t="s">
        <v>1041</v>
      </c>
      <c r="J2573" s="1">
        <f t="shared" si="80"/>
        <v>0</v>
      </c>
      <c r="K2573" s="12" t="str">
        <f t="shared" si="81"/>
        <v/>
      </c>
    </row>
    <row r="2574" spans="1:11" x14ac:dyDescent="0.3">
      <c r="A2574" s="2">
        <v>2832</v>
      </c>
      <c r="B2574" s="1">
        <v>862</v>
      </c>
      <c r="C2574" s="10">
        <v>44830</v>
      </c>
      <c r="D2574" s="10">
        <v>44843</v>
      </c>
      <c r="E2574" s="1">
        <v>13</v>
      </c>
      <c r="F2574" s="1" t="s">
        <v>1027</v>
      </c>
      <c r="G2574" s="1" t="s">
        <v>1040</v>
      </c>
      <c r="H2574" s="1">
        <v>128</v>
      </c>
      <c r="I2574" s="1" t="s">
        <v>1042</v>
      </c>
      <c r="J2574" s="1">
        <f t="shared" si="80"/>
        <v>0</v>
      </c>
      <c r="K2574" s="12" t="str">
        <f t="shared" si="81"/>
        <v/>
      </c>
    </row>
    <row r="2575" spans="1:11" x14ac:dyDescent="0.3">
      <c r="A2575" s="2">
        <v>2457</v>
      </c>
      <c r="B2575" s="1">
        <v>862</v>
      </c>
      <c r="C2575" s="10">
        <v>45141</v>
      </c>
      <c r="D2575" s="10">
        <v>45144</v>
      </c>
      <c r="E2575" s="1">
        <v>3</v>
      </c>
      <c r="F2575" s="1" t="s">
        <v>1029</v>
      </c>
      <c r="G2575" s="1" t="s">
        <v>1037</v>
      </c>
      <c r="H2575" s="1">
        <v>45</v>
      </c>
      <c r="I2575" s="1" t="s">
        <v>1043</v>
      </c>
      <c r="J2575" s="1">
        <f t="shared" si="80"/>
        <v>0</v>
      </c>
      <c r="K2575" s="12" t="str">
        <f t="shared" si="81"/>
        <v/>
      </c>
    </row>
    <row r="2576" spans="1:11" x14ac:dyDescent="0.3">
      <c r="A2576" s="2">
        <v>1901</v>
      </c>
      <c r="B2576" s="1">
        <v>862</v>
      </c>
      <c r="C2576" s="10">
        <v>45292</v>
      </c>
      <c r="D2576" s="10">
        <v>45300</v>
      </c>
      <c r="E2576" s="1">
        <v>8</v>
      </c>
      <c r="F2576" s="1" t="s">
        <v>1023</v>
      </c>
      <c r="G2576" s="1" t="s">
        <v>1036</v>
      </c>
      <c r="H2576" s="1">
        <v>189</v>
      </c>
      <c r="I2576" s="1" t="s">
        <v>1042</v>
      </c>
      <c r="J2576" s="1">
        <f t="shared" si="80"/>
        <v>0</v>
      </c>
      <c r="K2576" s="12" t="str">
        <f t="shared" si="81"/>
        <v/>
      </c>
    </row>
    <row r="2577" spans="1:11" x14ac:dyDescent="0.3">
      <c r="A2577" s="2">
        <v>1098</v>
      </c>
      <c r="B2577" s="1">
        <v>862</v>
      </c>
      <c r="C2577" s="10">
        <v>45498</v>
      </c>
      <c r="D2577" s="10">
        <v>45510</v>
      </c>
      <c r="E2577" s="1">
        <v>12</v>
      </c>
      <c r="F2577" s="1" t="s">
        <v>1031</v>
      </c>
      <c r="G2577" s="1" t="s">
        <v>1036</v>
      </c>
      <c r="H2577" s="1">
        <v>91</v>
      </c>
      <c r="I2577" s="1" t="s">
        <v>1042</v>
      </c>
      <c r="J2577" s="1">
        <f t="shared" si="80"/>
        <v>0</v>
      </c>
      <c r="K2577" s="12" t="str">
        <f t="shared" si="81"/>
        <v/>
      </c>
    </row>
    <row r="2578" spans="1:11" x14ac:dyDescent="0.3">
      <c r="A2578" s="2">
        <v>1369</v>
      </c>
      <c r="B2578" s="1">
        <v>863</v>
      </c>
      <c r="C2578" s="10">
        <v>45252</v>
      </c>
      <c r="D2578" s="10">
        <v>45253</v>
      </c>
      <c r="E2578" s="1">
        <v>1</v>
      </c>
      <c r="F2578" s="1" t="s">
        <v>1026</v>
      </c>
      <c r="G2578" s="1" t="s">
        <v>1039</v>
      </c>
      <c r="H2578" s="1">
        <v>154</v>
      </c>
      <c r="I2578" s="1" t="s">
        <v>1042</v>
      </c>
      <c r="J2578" s="1">
        <f t="shared" si="80"/>
        <v>0</v>
      </c>
      <c r="K2578" s="12" t="str">
        <f t="shared" si="81"/>
        <v/>
      </c>
    </row>
    <row r="2579" spans="1:11" x14ac:dyDescent="0.3">
      <c r="A2579" s="2">
        <v>2896</v>
      </c>
      <c r="B2579" s="1">
        <v>863</v>
      </c>
      <c r="C2579" s="10">
        <v>45581</v>
      </c>
      <c r="D2579" s="10">
        <v>45585</v>
      </c>
      <c r="E2579" s="1">
        <v>4</v>
      </c>
      <c r="F2579" s="1" t="s">
        <v>1030</v>
      </c>
      <c r="G2579" s="1" t="s">
        <v>1038</v>
      </c>
      <c r="H2579" s="1">
        <v>8</v>
      </c>
      <c r="I2579" s="1" t="s">
        <v>1043</v>
      </c>
      <c r="J2579" s="1">
        <f t="shared" si="80"/>
        <v>0</v>
      </c>
      <c r="K2579" s="12" t="str">
        <f t="shared" si="81"/>
        <v/>
      </c>
    </row>
    <row r="2580" spans="1:11" x14ac:dyDescent="0.3">
      <c r="A2580" s="2">
        <v>457</v>
      </c>
      <c r="B2580" s="1">
        <v>864</v>
      </c>
      <c r="C2580" s="10">
        <v>44886</v>
      </c>
      <c r="D2580" s="10">
        <v>44889</v>
      </c>
      <c r="E2580" s="1">
        <v>3</v>
      </c>
      <c r="F2580" s="1" t="s">
        <v>1025</v>
      </c>
      <c r="G2580" s="1" t="s">
        <v>1038</v>
      </c>
      <c r="H2580" s="1">
        <v>34</v>
      </c>
      <c r="I2580" s="1" t="s">
        <v>1043</v>
      </c>
      <c r="J2580" s="1">
        <f t="shared" si="80"/>
        <v>0</v>
      </c>
      <c r="K2580" s="12" t="str">
        <f t="shared" si="81"/>
        <v/>
      </c>
    </row>
    <row r="2581" spans="1:11" x14ac:dyDescent="0.3">
      <c r="A2581" s="2">
        <v>560</v>
      </c>
      <c r="B2581" s="1">
        <v>864</v>
      </c>
      <c r="C2581" s="10">
        <v>45280</v>
      </c>
      <c r="D2581" s="10">
        <v>45289</v>
      </c>
      <c r="E2581" s="1">
        <v>9</v>
      </c>
      <c r="F2581" s="1" t="s">
        <v>1022</v>
      </c>
      <c r="G2581" s="1" t="s">
        <v>1035</v>
      </c>
      <c r="H2581" s="1">
        <v>189</v>
      </c>
      <c r="I2581" s="1" t="s">
        <v>1041</v>
      </c>
      <c r="J2581" s="1">
        <f t="shared" si="80"/>
        <v>0</v>
      </c>
      <c r="K2581" s="12" t="str">
        <f t="shared" si="81"/>
        <v/>
      </c>
    </row>
    <row r="2582" spans="1:11" x14ac:dyDescent="0.3">
      <c r="A2582" s="2">
        <v>1185</v>
      </c>
      <c r="B2582" s="1">
        <v>864</v>
      </c>
      <c r="C2582" s="10">
        <v>45355</v>
      </c>
      <c r="D2582" s="10">
        <v>45367</v>
      </c>
      <c r="E2582" s="1">
        <v>12</v>
      </c>
      <c r="F2582" s="1" t="s">
        <v>1023</v>
      </c>
      <c r="G2582" s="1" t="s">
        <v>1036</v>
      </c>
      <c r="H2582" s="1">
        <v>108</v>
      </c>
      <c r="I2582" s="1" t="s">
        <v>1044</v>
      </c>
      <c r="J2582" s="1">
        <f t="shared" si="80"/>
        <v>0</v>
      </c>
      <c r="K2582" s="12" t="str">
        <f t="shared" si="81"/>
        <v/>
      </c>
    </row>
    <row r="2583" spans="1:11" x14ac:dyDescent="0.3">
      <c r="A2583" s="2">
        <v>2931</v>
      </c>
      <c r="B2583" s="1">
        <v>864</v>
      </c>
      <c r="C2583" s="10">
        <v>45471</v>
      </c>
      <c r="D2583" s="10">
        <v>45481</v>
      </c>
      <c r="E2583" s="1">
        <v>10</v>
      </c>
      <c r="F2583" s="1" t="s">
        <v>1022</v>
      </c>
      <c r="G2583" s="1" t="s">
        <v>1035</v>
      </c>
      <c r="H2583" s="1">
        <v>10</v>
      </c>
      <c r="I2583" s="1" t="s">
        <v>1041</v>
      </c>
      <c r="J2583" s="1">
        <f t="shared" si="80"/>
        <v>0</v>
      </c>
      <c r="K2583" s="12" t="str">
        <f t="shared" si="81"/>
        <v/>
      </c>
    </row>
    <row r="2584" spans="1:11" x14ac:dyDescent="0.3">
      <c r="A2584" s="2">
        <v>868</v>
      </c>
      <c r="B2584" s="1">
        <v>864</v>
      </c>
      <c r="C2584" s="10">
        <v>45543</v>
      </c>
      <c r="D2584" s="10">
        <v>45547</v>
      </c>
      <c r="E2584" s="1">
        <v>4</v>
      </c>
      <c r="F2584" s="1" t="s">
        <v>1031</v>
      </c>
      <c r="G2584" s="1" t="s">
        <v>1036</v>
      </c>
      <c r="H2584" s="1">
        <v>118</v>
      </c>
      <c r="I2584" s="1" t="s">
        <v>1041</v>
      </c>
      <c r="J2584" s="1">
        <f t="shared" si="80"/>
        <v>1</v>
      </c>
      <c r="K2584" s="12">
        <f t="shared" si="81"/>
        <v>45547</v>
      </c>
    </row>
    <row r="2585" spans="1:11" x14ac:dyDescent="0.3">
      <c r="A2585" s="2">
        <v>138</v>
      </c>
      <c r="B2585" s="1">
        <v>864</v>
      </c>
      <c r="C2585" s="10">
        <v>45547</v>
      </c>
      <c r="D2585" s="10">
        <v>45550</v>
      </c>
      <c r="E2585" s="1">
        <v>3</v>
      </c>
      <c r="F2585" s="1" t="s">
        <v>1029</v>
      </c>
      <c r="G2585" s="1" t="s">
        <v>1037</v>
      </c>
      <c r="H2585" s="1">
        <v>169</v>
      </c>
      <c r="I2585" s="1" t="s">
        <v>1044</v>
      </c>
      <c r="J2585" s="1">
        <f t="shared" si="80"/>
        <v>0</v>
      </c>
      <c r="K2585" s="12" t="str">
        <f t="shared" si="81"/>
        <v/>
      </c>
    </row>
    <row r="2586" spans="1:11" x14ac:dyDescent="0.3">
      <c r="A2586" s="2">
        <v>812</v>
      </c>
      <c r="B2586" s="1">
        <v>864</v>
      </c>
      <c r="C2586" s="10">
        <v>45583</v>
      </c>
      <c r="D2586" s="10">
        <v>45599</v>
      </c>
      <c r="E2586" s="1">
        <v>16</v>
      </c>
      <c r="F2586" s="1" t="s">
        <v>1028</v>
      </c>
      <c r="G2586" s="1" t="s">
        <v>1040</v>
      </c>
      <c r="H2586" s="1">
        <v>165</v>
      </c>
      <c r="I2586" s="1" t="s">
        <v>1043</v>
      </c>
      <c r="J2586" s="1">
        <f t="shared" si="80"/>
        <v>0</v>
      </c>
      <c r="K2586" s="12" t="str">
        <f t="shared" si="81"/>
        <v/>
      </c>
    </row>
    <row r="2587" spans="1:11" x14ac:dyDescent="0.3">
      <c r="A2587" s="2">
        <v>172</v>
      </c>
      <c r="B2587" s="1">
        <v>865</v>
      </c>
      <c r="C2587" s="10">
        <v>44848</v>
      </c>
      <c r="D2587" s="10">
        <v>44850</v>
      </c>
      <c r="E2587" s="1">
        <v>2</v>
      </c>
      <c r="F2587" s="1" t="s">
        <v>1032</v>
      </c>
      <c r="G2587" s="1" t="s">
        <v>1039</v>
      </c>
      <c r="H2587" s="1">
        <v>108</v>
      </c>
      <c r="I2587" s="1" t="s">
        <v>1043</v>
      </c>
      <c r="J2587" s="1">
        <f t="shared" si="80"/>
        <v>0</v>
      </c>
      <c r="K2587" s="12" t="str">
        <f t="shared" si="81"/>
        <v/>
      </c>
    </row>
    <row r="2588" spans="1:11" x14ac:dyDescent="0.3">
      <c r="A2588" s="2">
        <v>1119</v>
      </c>
      <c r="B2588" s="1">
        <v>865</v>
      </c>
      <c r="C2588" s="10">
        <v>44985</v>
      </c>
      <c r="D2588" s="10">
        <v>44988</v>
      </c>
      <c r="E2588" s="1">
        <v>3</v>
      </c>
      <c r="F2588" s="1" t="s">
        <v>1029</v>
      </c>
      <c r="G2588" s="1" t="s">
        <v>1037</v>
      </c>
      <c r="H2588" s="1">
        <v>83</v>
      </c>
      <c r="I2588" s="1" t="s">
        <v>1043</v>
      </c>
      <c r="J2588" s="1">
        <f t="shared" si="80"/>
        <v>0</v>
      </c>
      <c r="K2588" s="12" t="str">
        <f t="shared" si="81"/>
        <v/>
      </c>
    </row>
    <row r="2589" spans="1:11" x14ac:dyDescent="0.3">
      <c r="A2589" s="2">
        <v>784</v>
      </c>
      <c r="B2589" s="1">
        <v>865</v>
      </c>
      <c r="C2589" s="10">
        <v>45265</v>
      </c>
      <c r="D2589" s="10">
        <v>45275</v>
      </c>
      <c r="E2589" s="1">
        <v>10</v>
      </c>
      <c r="F2589" s="1" t="s">
        <v>1027</v>
      </c>
      <c r="G2589" s="1" t="s">
        <v>1040</v>
      </c>
      <c r="H2589" s="1">
        <v>102</v>
      </c>
      <c r="I2589" s="1" t="s">
        <v>1041</v>
      </c>
      <c r="J2589" s="1">
        <f t="shared" si="80"/>
        <v>0</v>
      </c>
      <c r="K2589" s="12" t="str">
        <f t="shared" si="81"/>
        <v/>
      </c>
    </row>
    <row r="2590" spans="1:11" x14ac:dyDescent="0.3">
      <c r="A2590" s="2">
        <v>520</v>
      </c>
      <c r="B2590" s="1">
        <v>865</v>
      </c>
      <c r="C2590" s="10">
        <v>45346</v>
      </c>
      <c r="D2590" s="10">
        <v>45353</v>
      </c>
      <c r="E2590" s="1">
        <v>7</v>
      </c>
      <c r="F2590" s="1" t="s">
        <v>1023</v>
      </c>
      <c r="G2590" s="1" t="s">
        <v>1036</v>
      </c>
      <c r="H2590" s="1">
        <v>108</v>
      </c>
      <c r="I2590" s="1" t="s">
        <v>1044</v>
      </c>
      <c r="J2590" s="1">
        <f t="shared" si="80"/>
        <v>0</v>
      </c>
      <c r="K2590" s="12" t="str">
        <f t="shared" si="81"/>
        <v/>
      </c>
    </row>
    <row r="2591" spans="1:11" x14ac:dyDescent="0.3">
      <c r="A2591" s="2">
        <v>1927</v>
      </c>
      <c r="B2591" s="1">
        <v>865</v>
      </c>
      <c r="C2591" s="10">
        <v>45445</v>
      </c>
      <c r="D2591" s="10">
        <v>45457</v>
      </c>
      <c r="E2591" s="1">
        <v>12</v>
      </c>
      <c r="F2591" s="1" t="s">
        <v>1031</v>
      </c>
      <c r="G2591" s="1" t="s">
        <v>1036</v>
      </c>
      <c r="H2591" s="1">
        <v>101</v>
      </c>
      <c r="I2591" s="1" t="s">
        <v>1043</v>
      </c>
      <c r="J2591" s="1">
        <f t="shared" si="80"/>
        <v>0</v>
      </c>
      <c r="K2591" s="12" t="str">
        <f t="shared" si="81"/>
        <v/>
      </c>
    </row>
    <row r="2592" spans="1:11" x14ac:dyDescent="0.3">
      <c r="A2592" s="2">
        <v>2909</v>
      </c>
      <c r="B2592" s="1">
        <v>866</v>
      </c>
      <c r="C2592" s="10">
        <v>44723</v>
      </c>
      <c r="D2592" s="10">
        <v>44727</v>
      </c>
      <c r="E2592" s="1">
        <v>4</v>
      </c>
      <c r="F2592" s="1" t="s">
        <v>1033</v>
      </c>
      <c r="G2592" s="1" t="s">
        <v>1038</v>
      </c>
      <c r="H2592" s="1">
        <v>108</v>
      </c>
      <c r="I2592" s="1" t="s">
        <v>1042</v>
      </c>
      <c r="J2592" s="1">
        <f t="shared" si="80"/>
        <v>0</v>
      </c>
      <c r="K2592" s="12" t="str">
        <f t="shared" si="81"/>
        <v/>
      </c>
    </row>
    <row r="2593" spans="1:11" x14ac:dyDescent="0.3">
      <c r="A2593" s="2">
        <v>79</v>
      </c>
      <c r="B2593" s="1">
        <v>866</v>
      </c>
      <c r="C2593" s="10">
        <v>44842</v>
      </c>
      <c r="D2593" s="10">
        <v>44850</v>
      </c>
      <c r="E2593" s="1">
        <v>8</v>
      </c>
      <c r="F2593" s="1" t="s">
        <v>1031</v>
      </c>
      <c r="G2593" s="1" t="s">
        <v>1036</v>
      </c>
      <c r="H2593" s="1">
        <v>118</v>
      </c>
      <c r="I2593" s="1" t="s">
        <v>1041</v>
      </c>
      <c r="J2593" s="1">
        <f t="shared" si="80"/>
        <v>0</v>
      </c>
      <c r="K2593" s="12" t="str">
        <f t="shared" si="81"/>
        <v/>
      </c>
    </row>
    <row r="2594" spans="1:11" x14ac:dyDescent="0.3">
      <c r="A2594" s="2">
        <v>284</v>
      </c>
      <c r="B2594" s="1">
        <v>866</v>
      </c>
      <c r="C2594" s="10">
        <v>44971</v>
      </c>
      <c r="D2594" s="10">
        <v>44981</v>
      </c>
      <c r="E2594" s="1">
        <v>10</v>
      </c>
      <c r="F2594" s="1" t="s">
        <v>1027</v>
      </c>
      <c r="G2594" s="1" t="s">
        <v>1040</v>
      </c>
      <c r="H2594" s="1">
        <v>20</v>
      </c>
      <c r="I2594" s="1" t="s">
        <v>1044</v>
      </c>
      <c r="J2594" s="1">
        <f t="shared" si="80"/>
        <v>0</v>
      </c>
      <c r="K2594" s="12" t="str">
        <f t="shared" si="81"/>
        <v/>
      </c>
    </row>
    <row r="2595" spans="1:11" x14ac:dyDescent="0.3">
      <c r="A2595" s="2">
        <v>293</v>
      </c>
      <c r="B2595" s="1">
        <v>866</v>
      </c>
      <c r="C2595" s="10">
        <v>45552</v>
      </c>
      <c r="D2595" s="10">
        <v>45555</v>
      </c>
      <c r="E2595" s="1">
        <v>3</v>
      </c>
      <c r="F2595" s="1" t="s">
        <v>1029</v>
      </c>
      <c r="G2595" s="1" t="s">
        <v>1037</v>
      </c>
      <c r="H2595" s="1">
        <v>82</v>
      </c>
      <c r="I2595" s="1" t="s">
        <v>1041</v>
      </c>
      <c r="J2595" s="1">
        <f t="shared" si="80"/>
        <v>0</v>
      </c>
      <c r="K2595" s="12" t="str">
        <f t="shared" si="81"/>
        <v/>
      </c>
    </row>
    <row r="2596" spans="1:11" x14ac:dyDescent="0.3">
      <c r="A2596" s="2">
        <v>2466</v>
      </c>
      <c r="B2596" s="1">
        <v>867</v>
      </c>
      <c r="C2596" s="10">
        <v>45060</v>
      </c>
      <c r="D2596" s="10">
        <v>45066</v>
      </c>
      <c r="E2596" s="1">
        <v>6</v>
      </c>
      <c r="F2596" s="1" t="s">
        <v>1030</v>
      </c>
      <c r="G2596" s="1" t="s">
        <v>1038</v>
      </c>
      <c r="H2596" s="1">
        <v>162</v>
      </c>
      <c r="I2596" s="1" t="s">
        <v>1044</v>
      </c>
      <c r="J2596" s="1">
        <f t="shared" si="80"/>
        <v>0</v>
      </c>
      <c r="K2596" s="12" t="str">
        <f t="shared" si="81"/>
        <v/>
      </c>
    </row>
    <row r="2597" spans="1:11" x14ac:dyDescent="0.3">
      <c r="A2597" s="2">
        <v>2856</v>
      </c>
      <c r="B2597" s="1">
        <v>867</v>
      </c>
      <c r="C2597" s="10">
        <v>45323</v>
      </c>
      <c r="D2597" s="10">
        <v>45334</v>
      </c>
      <c r="E2597" s="1">
        <v>11</v>
      </c>
      <c r="F2597" s="1" t="s">
        <v>1031</v>
      </c>
      <c r="G2597" s="1" t="s">
        <v>1036</v>
      </c>
      <c r="H2597" s="1">
        <v>38</v>
      </c>
      <c r="I2597" s="1" t="s">
        <v>1042</v>
      </c>
      <c r="J2597" s="1">
        <f t="shared" si="80"/>
        <v>0</v>
      </c>
      <c r="K2597" s="12" t="str">
        <f t="shared" si="81"/>
        <v/>
      </c>
    </row>
    <row r="2598" spans="1:11" x14ac:dyDescent="0.3">
      <c r="A2598" s="2">
        <v>460</v>
      </c>
      <c r="B2598" s="1">
        <v>868</v>
      </c>
      <c r="C2598" s="10">
        <v>44571</v>
      </c>
      <c r="D2598" s="10">
        <v>44578</v>
      </c>
      <c r="E2598" s="1">
        <v>7</v>
      </c>
      <c r="F2598" s="1" t="s">
        <v>1025</v>
      </c>
      <c r="G2598" s="1" t="s">
        <v>1038</v>
      </c>
      <c r="H2598" s="1">
        <v>98</v>
      </c>
      <c r="I2598" s="1" t="s">
        <v>1044</v>
      </c>
      <c r="J2598" s="1">
        <f t="shared" si="80"/>
        <v>0</v>
      </c>
      <c r="K2598" s="12" t="str">
        <f t="shared" si="81"/>
        <v/>
      </c>
    </row>
    <row r="2599" spans="1:11" x14ac:dyDescent="0.3">
      <c r="A2599" s="2">
        <v>155</v>
      </c>
      <c r="B2599" s="1">
        <v>868</v>
      </c>
      <c r="C2599" s="10">
        <v>45183</v>
      </c>
      <c r="D2599" s="10">
        <v>45194</v>
      </c>
      <c r="E2599" s="1">
        <v>11</v>
      </c>
      <c r="F2599" s="1" t="s">
        <v>1023</v>
      </c>
      <c r="G2599" s="1" t="s">
        <v>1036</v>
      </c>
      <c r="H2599" s="1">
        <v>121</v>
      </c>
      <c r="I2599" s="1" t="s">
        <v>1043</v>
      </c>
      <c r="J2599" s="1">
        <f t="shared" si="80"/>
        <v>0</v>
      </c>
      <c r="K2599" s="12" t="str">
        <f t="shared" si="81"/>
        <v/>
      </c>
    </row>
    <row r="2600" spans="1:11" x14ac:dyDescent="0.3">
      <c r="A2600" s="2">
        <v>194</v>
      </c>
      <c r="B2600" s="1">
        <v>868</v>
      </c>
      <c r="C2600" s="10">
        <v>45300</v>
      </c>
      <c r="D2600" s="10">
        <v>45305</v>
      </c>
      <c r="E2600" s="1">
        <v>5</v>
      </c>
      <c r="F2600" s="1" t="s">
        <v>1024</v>
      </c>
      <c r="G2600" s="1" t="s">
        <v>1037</v>
      </c>
      <c r="H2600" s="1">
        <v>185</v>
      </c>
      <c r="I2600" s="1" t="s">
        <v>1042</v>
      </c>
      <c r="J2600" s="1">
        <f t="shared" si="80"/>
        <v>0</v>
      </c>
      <c r="K2600" s="12" t="str">
        <f t="shared" si="81"/>
        <v/>
      </c>
    </row>
    <row r="2601" spans="1:11" x14ac:dyDescent="0.3">
      <c r="A2601" s="2">
        <v>692</v>
      </c>
      <c r="B2601" s="1">
        <v>868</v>
      </c>
      <c r="C2601" s="10">
        <v>45371</v>
      </c>
      <c r="D2601" s="10">
        <v>45378</v>
      </c>
      <c r="E2601" s="1">
        <v>7</v>
      </c>
      <c r="F2601" s="1" t="s">
        <v>1025</v>
      </c>
      <c r="G2601" s="1" t="s">
        <v>1038</v>
      </c>
      <c r="H2601" s="1">
        <v>24</v>
      </c>
      <c r="I2601" s="1" t="s">
        <v>1043</v>
      </c>
      <c r="J2601" s="1">
        <f t="shared" si="80"/>
        <v>1</v>
      </c>
      <c r="K2601" s="12">
        <f t="shared" si="81"/>
        <v>45383</v>
      </c>
    </row>
    <row r="2602" spans="1:11" x14ac:dyDescent="0.3">
      <c r="A2602" s="2">
        <v>1415</v>
      </c>
      <c r="B2602" s="1">
        <v>868</v>
      </c>
      <c r="C2602" s="10">
        <v>45383</v>
      </c>
      <c r="D2602" s="10">
        <v>45390</v>
      </c>
      <c r="E2602" s="1">
        <v>7</v>
      </c>
      <c r="F2602" s="1" t="s">
        <v>1025</v>
      </c>
      <c r="G2602" s="1" t="s">
        <v>1038</v>
      </c>
      <c r="H2602" s="1">
        <v>14</v>
      </c>
      <c r="I2602" s="1" t="s">
        <v>1041</v>
      </c>
      <c r="J2602" s="1">
        <f t="shared" si="80"/>
        <v>0</v>
      </c>
      <c r="K2602" s="12" t="str">
        <f t="shared" si="81"/>
        <v/>
      </c>
    </row>
    <row r="2603" spans="1:11" x14ac:dyDescent="0.3">
      <c r="A2603" s="2">
        <v>676</v>
      </c>
      <c r="B2603" s="1">
        <v>869</v>
      </c>
      <c r="C2603" s="10">
        <v>44672</v>
      </c>
      <c r="D2603" s="10">
        <v>44678</v>
      </c>
      <c r="E2603" s="1">
        <v>6</v>
      </c>
      <c r="F2603" s="1" t="s">
        <v>1022</v>
      </c>
      <c r="G2603" s="1" t="s">
        <v>1035</v>
      </c>
      <c r="H2603" s="1">
        <v>126</v>
      </c>
      <c r="I2603" s="1" t="s">
        <v>1042</v>
      </c>
      <c r="J2603" s="1">
        <f t="shared" si="80"/>
        <v>0</v>
      </c>
      <c r="K2603" s="12" t="str">
        <f t="shared" si="81"/>
        <v/>
      </c>
    </row>
    <row r="2604" spans="1:11" x14ac:dyDescent="0.3">
      <c r="A2604" s="2">
        <v>397</v>
      </c>
      <c r="B2604" s="1">
        <v>869</v>
      </c>
      <c r="C2604" s="10">
        <v>45474</v>
      </c>
      <c r="D2604" s="10">
        <v>45483</v>
      </c>
      <c r="E2604" s="1">
        <v>9</v>
      </c>
      <c r="F2604" s="1" t="s">
        <v>1023</v>
      </c>
      <c r="G2604" s="1" t="s">
        <v>1036</v>
      </c>
      <c r="H2604" s="1">
        <v>30</v>
      </c>
      <c r="I2604" s="1" t="s">
        <v>1042</v>
      </c>
      <c r="J2604" s="1">
        <f t="shared" si="80"/>
        <v>0</v>
      </c>
      <c r="K2604" s="12" t="str">
        <f t="shared" si="81"/>
        <v/>
      </c>
    </row>
    <row r="2605" spans="1:11" x14ac:dyDescent="0.3">
      <c r="A2605" s="2">
        <v>2710</v>
      </c>
      <c r="B2605" s="1">
        <v>869</v>
      </c>
      <c r="C2605" s="10">
        <v>45601</v>
      </c>
      <c r="D2605" s="10">
        <v>45614</v>
      </c>
      <c r="E2605" s="1">
        <v>13</v>
      </c>
      <c r="F2605" s="1" t="s">
        <v>1028</v>
      </c>
      <c r="G2605" s="1" t="s">
        <v>1040</v>
      </c>
      <c r="H2605" s="1">
        <v>147</v>
      </c>
      <c r="I2605" s="1" t="s">
        <v>1041</v>
      </c>
      <c r="J2605" s="1">
        <f t="shared" si="80"/>
        <v>0</v>
      </c>
      <c r="K2605" s="12" t="str">
        <f t="shared" si="81"/>
        <v/>
      </c>
    </row>
    <row r="2606" spans="1:11" x14ac:dyDescent="0.3">
      <c r="A2606" s="2">
        <v>315</v>
      </c>
      <c r="B2606" s="1">
        <v>870</v>
      </c>
      <c r="C2606" s="10">
        <v>44598</v>
      </c>
      <c r="D2606" s="10">
        <v>44600</v>
      </c>
      <c r="E2606" s="1">
        <v>2</v>
      </c>
      <c r="F2606" s="1" t="s">
        <v>1032</v>
      </c>
      <c r="G2606" s="1" t="s">
        <v>1039</v>
      </c>
      <c r="H2606" s="1">
        <v>188</v>
      </c>
      <c r="I2606" s="1" t="s">
        <v>1041</v>
      </c>
      <c r="J2606" s="1">
        <f t="shared" si="80"/>
        <v>0</v>
      </c>
      <c r="K2606" s="12" t="str">
        <f t="shared" si="81"/>
        <v/>
      </c>
    </row>
    <row r="2607" spans="1:11" x14ac:dyDescent="0.3">
      <c r="A2607" s="2">
        <v>1552</v>
      </c>
      <c r="B2607" s="1">
        <v>871</v>
      </c>
      <c r="C2607" s="10">
        <v>44580</v>
      </c>
      <c r="D2607" s="10">
        <v>44587</v>
      </c>
      <c r="E2607" s="1">
        <v>7</v>
      </c>
      <c r="F2607" s="1" t="s">
        <v>1031</v>
      </c>
      <c r="G2607" s="1" t="s">
        <v>1036</v>
      </c>
      <c r="H2607" s="1">
        <v>54</v>
      </c>
      <c r="I2607" s="1" t="s">
        <v>1044</v>
      </c>
      <c r="J2607" s="1">
        <f t="shared" si="80"/>
        <v>0</v>
      </c>
      <c r="K2607" s="12" t="str">
        <f t="shared" si="81"/>
        <v/>
      </c>
    </row>
    <row r="2608" spans="1:11" x14ac:dyDescent="0.3">
      <c r="A2608" s="2">
        <v>1431</v>
      </c>
      <c r="B2608" s="1">
        <v>871</v>
      </c>
      <c r="C2608" s="10">
        <v>45592</v>
      </c>
      <c r="D2608" s="10">
        <v>45598</v>
      </c>
      <c r="E2608" s="1">
        <v>6</v>
      </c>
      <c r="F2608" s="1" t="s">
        <v>1027</v>
      </c>
      <c r="G2608" s="1" t="s">
        <v>1040</v>
      </c>
      <c r="H2608" s="1">
        <v>71</v>
      </c>
      <c r="I2608" s="1" t="s">
        <v>1041</v>
      </c>
      <c r="J2608" s="1">
        <f t="shared" si="80"/>
        <v>0</v>
      </c>
      <c r="K2608" s="12" t="str">
        <f t="shared" si="81"/>
        <v/>
      </c>
    </row>
    <row r="2609" spans="1:11" x14ac:dyDescent="0.3">
      <c r="A2609" s="2">
        <v>2026</v>
      </c>
      <c r="B2609" s="1">
        <v>872</v>
      </c>
      <c r="C2609" s="10">
        <v>45284</v>
      </c>
      <c r="D2609" s="10">
        <v>45285</v>
      </c>
      <c r="E2609" s="1">
        <v>1</v>
      </c>
      <c r="F2609" s="1" t="s">
        <v>1032</v>
      </c>
      <c r="G2609" s="1" t="s">
        <v>1039</v>
      </c>
      <c r="H2609" s="1">
        <v>187</v>
      </c>
      <c r="I2609" s="1" t="s">
        <v>1041</v>
      </c>
      <c r="J2609" s="1">
        <f t="shared" si="80"/>
        <v>0</v>
      </c>
      <c r="K2609" s="12" t="str">
        <f t="shared" si="81"/>
        <v/>
      </c>
    </row>
    <row r="2610" spans="1:11" x14ac:dyDescent="0.3">
      <c r="A2610" s="2">
        <v>408</v>
      </c>
      <c r="B2610" s="1">
        <v>872</v>
      </c>
      <c r="C2610" s="10">
        <v>45431</v>
      </c>
      <c r="D2610" s="10">
        <v>45432</v>
      </c>
      <c r="E2610" s="1">
        <v>1</v>
      </c>
      <c r="F2610" s="1" t="s">
        <v>1026</v>
      </c>
      <c r="G2610" s="1" t="s">
        <v>1039</v>
      </c>
      <c r="H2610" s="1">
        <v>99</v>
      </c>
      <c r="I2610" s="1" t="s">
        <v>1042</v>
      </c>
      <c r="J2610" s="1">
        <f t="shared" si="80"/>
        <v>0</v>
      </c>
      <c r="K2610" s="12" t="str">
        <f t="shared" si="81"/>
        <v/>
      </c>
    </row>
    <row r="2611" spans="1:11" x14ac:dyDescent="0.3">
      <c r="A2611" s="2">
        <v>2184</v>
      </c>
      <c r="B2611" s="1">
        <v>873</v>
      </c>
      <c r="C2611" s="10">
        <v>44634</v>
      </c>
      <c r="D2611" s="10">
        <v>44641</v>
      </c>
      <c r="E2611" s="1">
        <v>7</v>
      </c>
      <c r="F2611" s="1" t="s">
        <v>1033</v>
      </c>
      <c r="G2611" s="1" t="s">
        <v>1038</v>
      </c>
      <c r="H2611" s="1">
        <v>24</v>
      </c>
      <c r="I2611" s="1" t="s">
        <v>1044</v>
      </c>
      <c r="J2611" s="1">
        <f t="shared" si="80"/>
        <v>0</v>
      </c>
      <c r="K2611" s="12" t="str">
        <f t="shared" si="81"/>
        <v/>
      </c>
    </row>
    <row r="2612" spans="1:11" x14ac:dyDescent="0.3">
      <c r="A2612" s="2">
        <v>1065</v>
      </c>
      <c r="B2612" s="1">
        <v>873</v>
      </c>
      <c r="C2612" s="10">
        <v>44956</v>
      </c>
      <c r="D2612" s="10">
        <v>44957</v>
      </c>
      <c r="E2612" s="1">
        <v>1</v>
      </c>
      <c r="F2612" s="1" t="s">
        <v>1022</v>
      </c>
      <c r="G2612" s="1" t="s">
        <v>1035</v>
      </c>
      <c r="H2612" s="1">
        <v>147</v>
      </c>
      <c r="I2612" s="1" t="s">
        <v>1042</v>
      </c>
      <c r="J2612" s="1">
        <f t="shared" si="80"/>
        <v>0</v>
      </c>
      <c r="K2612" s="12" t="str">
        <f t="shared" si="81"/>
        <v/>
      </c>
    </row>
    <row r="2613" spans="1:11" x14ac:dyDescent="0.3">
      <c r="A2613" s="2">
        <v>318</v>
      </c>
      <c r="B2613" s="1">
        <v>873</v>
      </c>
      <c r="C2613" s="10">
        <v>45443</v>
      </c>
      <c r="D2613" s="10">
        <v>45447</v>
      </c>
      <c r="E2613" s="1">
        <v>4</v>
      </c>
      <c r="F2613" s="1" t="s">
        <v>1031</v>
      </c>
      <c r="G2613" s="1" t="s">
        <v>1036</v>
      </c>
      <c r="H2613" s="1">
        <v>32</v>
      </c>
      <c r="I2613" s="1" t="s">
        <v>1044</v>
      </c>
      <c r="J2613" s="1">
        <f t="shared" si="80"/>
        <v>0</v>
      </c>
      <c r="K2613" s="12" t="str">
        <f t="shared" si="81"/>
        <v/>
      </c>
    </row>
    <row r="2614" spans="1:11" x14ac:dyDescent="0.3">
      <c r="A2614" s="2">
        <v>712</v>
      </c>
      <c r="B2614" s="1">
        <v>874</v>
      </c>
      <c r="C2614" s="10">
        <v>45643</v>
      </c>
      <c r="D2614" s="10">
        <v>45651</v>
      </c>
      <c r="E2614" s="1">
        <v>8</v>
      </c>
      <c r="F2614" s="1" t="s">
        <v>1022</v>
      </c>
      <c r="G2614" s="1" t="s">
        <v>1035</v>
      </c>
      <c r="H2614" s="1">
        <v>194</v>
      </c>
      <c r="I2614" s="1" t="s">
        <v>1041</v>
      </c>
      <c r="J2614" s="1">
        <f t="shared" si="80"/>
        <v>0</v>
      </c>
      <c r="K2614" s="12" t="str">
        <f t="shared" si="81"/>
        <v/>
      </c>
    </row>
    <row r="2615" spans="1:11" x14ac:dyDescent="0.3">
      <c r="A2615" s="2">
        <v>2975</v>
      </c>
      <c r="B2615" s="1">
        <v>875</v>
      </c>
      <c r="C2615" s="10">
        <v>44904</v>
      </c>
      <c r="D2615" s="10">
        <v>44910</v>
      </c>
      <c r="E2615" s="1">
        <v>6</v>
      </c>
      <c r="F2615" s="1" t="s">
        <v>1034</v>
      </c>
      <c r="G2615" s="1" t="s">
        <v>1035</v>
      </c>
      <c r="H2615" s="1">
        <v>48</v>
      </c>
      <c r="I2615" s="1" t="s">
        <v>1043</v>
      </c>
      <c r="J2615" s="1">
        <f t="shared" si="80"/>
        <v>0</v>
      </c>
      <c r="K2615" s="12" t="str">
        <f t="shared" si="81"/>
        <v/>
      </c>
    </row>
    <row r="2616" spans="1:11" x14ac:dyDescent="0.3">
      <c r="A2616" s="2">
        <v>2804</v>
      </c>
      <c r="B2616" s="1">
        <v>875</v>
      </c>
      <c r="C2616" s="10">
        <v>45187</v>
      </c>
      <c r="D2616" s="10">
        <v>45197</v>
      </c>
      <c r="E2616" s="1">
        <v>10</v>
      </c>
      <c r="F2616" s="1" t="s">
        <v>1022</v>
      </c>
      <c r="G2616" s="1" t="s">
        <v>1035</v>
      </c>
      <c r="H2616" s="1">
        <v>152</v>
      </c>
      <c r="I2616" s="1" t="s">
        <v>1041</v>
      </c>
      <c r="J2616" s="1">
        <f t="shared" si="80"/>
        <v>0</v>
      </c>
      <c r="K2616" s="12" t="str">
        <f t="shared" si="81"/>
        <v/>
      </c>
    </row>
    <row r="2617" spans="1:11" x14ac:dyDescent="0.3">
      <c r="A2617" s="2">
        <v>1608</v>
      </c>
      <c r="B2617" s="1">
        <v>876</v>
      </c>
      <c r="C2617" s="10">
        <v>44740</v>
      </c>
      <c r="D2617" s="10">
        <v>44745</v>
      </c>
      <c r="E2617" s="1">
        <v>5</v>
      </c>
      <c r="F2617" s="1" t="s">
        <v>1033</v>
      </c>
      <c r="G2617" s="1" t="s">
        <v>1038</v>
      </c>
      <c r="H2617" s="1">
        <v>96</v>
      </c>
      <c r="I2617" s="1" t="s">
        <v>1042</v>
      </c>
      <c r="J2617" s="1">
        <f t="shared" si="80"/>
        <v>0</v>
      </c>
      <c r="K2617" s="12" t="str">
        <f t="shared" si="81"/>
        <v/>
      </c>
    </row>
    <row r="2618" spans="1:11" x14ac:dyDescent="0.3">
      <c r="A2618" s="2">
        <v>2105</v>
      </c>
      <c r="B2618" s="1">
        <v>876</v>
      </c>
      <c r="C2618" s="10">
        <v>45392</v>
      </c>
      <c r="D2618" s="10">
        <v>45395</v>
      </c>
      <c r="E2618" s="1">
        <v>3</v>
      </c>
      <c r="F2618" s="1" t="s">
        <v>1029</v>
      </c>
      <c r="G2618" s="1" t="s">
        <v>1037</v>
      </c>
      <c r="H2618" s="1">
        <v>35</v>
      </c>
      <c r="I2618" s="1" t="s">
        <v>1042</v>
      </c>
      <c r="J2618" s="1">
        <f t="shared" si="80"/>
        <v>0</v>
      </c>
      <c r="K2618" s="12" t="str">
        <f t="shared" si="81"/>
        <v/>
      </c>
    </row>
    <row r="2619" spans="1:11" x14ac:dyDescent="0.3">
      <c r="A2619" s="2">
        <v>2851</v>
      </c>
      <c r="B2619" s="1">
        <v>876</v>
      </c>
      <c r="C2619" s="10">
        <v>45485</v>
      </c>
      <c r="D2619" s="10">
        <v>45504</v>
      </c>
      <c r="E2619" s="1">
        <v>19</v>
      </c>
      <c r="F2619" s="1" t="s">
        <v>1027</v>
      </c>
      <c r="G2619" s="1" t="s">
        <v>1040</v>
      </c>
      <c r="H2619" s="1">
        <v>147</v>
      </c>
      <c r="I2619" s="1" t="s">
        <v>1044</v>
      </c>
      <c r="J2619" s="1">
        <f t="shared" si="80"/>
        <v>1</v>
      </c>
      <c r="K2619" s="12">
        <f t="shared" si="81"/>
        <v>45490</v>
      </c>
    </row>
    <row r="2620" spans="1:11" x14ac:dyDescent="0.3">
      <c r="A2620" s="2">
        <v>1273</v>
      </c>
      <c r="B2620" s="1">
        <v>876</v>
      </c>
      <c r="C2620" s="10">
        <v>45490</v>
      </c>
      <c r="D2620" s="10">
        <v>45494</v>
      </c>
      <c r="E2620" s="1">
        <v>4</v>
      </c>
      <c r="F2620" s="1" t="s">
        <v>1025</v>
      </c>
      <c r="G2620" s="1" t="s">
        <v>1038</v>
      </c>
      <c r="H2620" s="1">
        <v>78</v>
      </c>
      <c r="I2620" s="1" t="s">
        <v>1041</v>
      </c>
      <c r="J2620" s="1">
        <f t="shared" si="80"/>
        <v>1</v>
      </c>
      <c r="K2620" s="12">
        <f t="shared" si="81"/>
        <v>45506</v>
      </c>
    </row>
    <row r="2621" spans="1:11" x14ac:dyDescent="0.3">
      <c r="A2621" s="2">
        <v>327</v>
      </c>
      <c r="B2621" s="1">
        <v>876</v>
      </c>
      <c r="C2621" s="10">
        <v>45506</v>
      </c>
      <c r="D2621" s="10">
        <v>45509</v>
      </c>
      <c r="E2621" s="1">
        <v>3</v>
      </c>
      <c r="F2621" s="1" t="s">
        <v>1026</v>
      </c>
      <c r="G2621" s="1" t="s">
        <v>1039</v>
      </c>
      <c r="H2621" s="1">
        <v>67</v>
      </c>
      <c r="I2621" s="1" t="s">
        <v>1043</v>
      </c>
      <c r="J2621" s="1">
        <f t="shared" si="80"/>
        <v>0</v>
      </c>
      <c r="K2621" s="12" t="str">
        <f t="shared" si="81"/>
        <v/>
      </c>
    </row>
    <row r="2622" spans="1:11" x14ac:dyDescent="0.3">
      <c r="A2622" s="2">
        <v>2727</v>
      </c>
      <c r="B2622" s="1">
        <v>876</v>
      </c>
      <c r="C2622" s="10">
        <v>45555</v>
      </c>
      <c r="D2622" s="10">
        <v>45558</v>
      </c>
      <c r="E2622" s="1">
        <v>3</v>
      </c>
      <c r="F2622" s="1" t="s">
        <v>1032</v>
      </c>
      <c r="G2622" s="1" t="s">
        <v>1039</v>
      </c>
      <c r="H2622" s="1">
        <v>160</v>
      </c>
      <c r="I2622" s="1" t="s">
        <v>1044</v>
      </c>
      <c r="J2622" s="1">
        <f t="shared" si="80"/>
        <v>0</v>
      </c>
      <c r="K2622" s="12" t="str">
        <f t="shared" si="81"/>
        <v/>
      </c>
    </row>
    <row r="2623" spans="1:11" x14ac:dyDescent="0.3">
      <c r="A2623" s="2">
        <v>1950</v>
      </c>
      <c r="B2623" s="1">
        <v>877</v>
      </c>
      <c r="C2623" s="10">
        <v>44594</v>
      </c>
      <c r="D2623" s="10">
        <v>44598</v>
      </c>
      <c r="E2623" s="1">
        <v>4</v>
      </c>
      <c r="F2623" s="1" t="s">
        <v>1031</v>
      </c>
      <c r="G2623" s="1" t="s">
        <v>1036</v>
      </c>
      <c r="H2623" s="1">
        <v>160</v>
      </c>
      <c r="I2623" s="1" t="s">
        <v>1041</v>
      </c>
      <c r="J2623" s="1">
        <f t="shared" si="80"/>
        <v>0</v>
      </c>
      <c r="K2623" s="12" t="str">
        <f t="shared" si="81"/>
        <v/>
      </c>
    </row>
    <row r="2624" spans="1:11" x14ac:dyDescent="0.3">
      <c r="A2624" s="2">
        <v>2132</v>
      </c>
      <c r="B2624" s="1">
        <v>877</v>
      </c>
      <c r="C2624" s="10">
        <v>44692</v>
      </c>
      <c r="D2624" s="10">
        <v>44694</v>
      </c>
      <c r="E2624" s="1">
        <v>2</v>
      </c>
      <c r="F2624" s="1" t="s">
        <v>1032</v>
      </c>
      <c r="G2624" s="1" t="s">
        <v>1039</v>
      </c>
      <c r="H2624" s="1">
        <v>115</v>
      </c>
      <c r="I2624" s="1" t="s">
        <v>1044</v>
      </c>
      <c r="J2624" s="1">
        <f t="shared" si="80"/>
        <v>0</v>
      </c>
      <c r="K2624" s="12" t="str">
        <f t="shared" si="81"/>
        <v/>
      </c>
    </row>
    <row r="2625" spans="1:11" x14ac:dyDescent="0.3">
      <c r="A2625" s="2">
        <v>2924</v>
      </c>
      <c r="B2625" s="1">
        <v>877</v>
      </c>
      <c r="C2625" s="10">
        <v>44892</v>
      </c>
      <c r="D2625" s="10">
        <v>44899</v>
      </c>
      <c r="E2625" s="1">
        <v>7</v>
      </c>
      <c r="F2625" s="1" t="s">
        <v>1034</v>
      </c>
      <c r="G2625" s="1" t="s">
        <v>1035</v>
      </c>
      <c r="H2625" s="1">
        <v>65</v>
      </c>
      <c r="I2625" s="1" t="s">
        <v>1043</v>
      </c>
      <c r="J2625" s="1">
        <f t="shared" si="80"/>
        <v>0</v>
      </c>
      <c r="K2625" s="12" t="str">
        <f t="shared" si="81"/>
        <v/>
      </c>
    </row>
    <row r="2626" spans="1:11" x14ac:dyDescent="0.3">
      <c r="A2626" s="2">
        <v>2782</v>
      </c>
      <c r="B2626" s="1">
        <v>877</v>
      </c>
      <c r="C2626" s="10">
        <v>45408</v>
      </c>
      <c r="D2626" s="10">
        <v>45416</v>
      </c>
      <c r="E2626" s="1">
        <v>8</v>
      </c>
      <c r="F2626" s="1" t="s">
        <v>1028</v>
      </c>
      <c r="G2626" s="1" t="s">
        <v>1040</v>
      </c>
      <c r="H2626" s="1">
        <v>28</v>
      </c>
      <c r="I2626" s="1" t="s">
        <v>1042</v>
      </c>
      <c r="J2626" s="1">
        <f t="shared" ref="J2626:J2689" si="82">IF(AND(B2627=B2626,C2627-D2626&lt;=30),1,0)</f>
        <v>1</v>
      </c>
      <c r="K2626" s="12">
        <f t="shared" ref="K2626:K2689" si="83">IF(J2626=0,"",C2627)</f>
        <v>45410</v>
      </c>
    </row>
    <row r="2627" spans="1:11" x14ac:dyDescent="0.3">
      <c r="A2627" s="2">
        <v>1306</v>
      </c>
      <c r="B2627" s="1">
        <v>877</v>
      </c>
      <c r="C2627" s="10">
        <v>45410</v>
      </c>
      <c r="D2627" s="10">
        <v>45411</v>
      </c>
      <c r="E2627" s="1">
        <v>1</v>
      </c>
      <c r="F2627" s="1" t="s">
        <v>1022</v>
      </c>
      <c r="G2627" s="1" t="s">
        <v>1035</v>
      </c>
      <c r="H2627" s="1">
        <v>130</v>
      </c>
      <c r="I2627" s="1" t="s">
        <v>1043</v>
      </c>
      <c r="J2627" s="1">
        <f t="shared" si="82"/>
        <v>0</v>
      </c>
      <c r="K2627" s="12" t="str">
        <f t="shared" si="83"/>
        <v/>
      </c>
    </row>
    <row r="2628" spans="1:11" x14ac:dyDescent="0.3">
      <c r="A2628" s="2">
        <v>1645</v>
      </c>
      <c r="B2628" s="1">
        <v>878</v>
      </c>
      <c r="C2628" s="10">
        <v>44631</v>
      </c>
      <c r="D2628" s="10">
        <v>44635</v>
      </c>
      <c r="E2628" s="1">
        <v>4</v>
      </c>
      <c r="F2628" s="1" t="s">
        <v>1029</v>
      </c>
      <c r="G2628" s="1" t="s">
        <v>1037</v>
      </c>
      <c r="H2628" s="1">
        <v>30</v>
      </c>
      <c r="I2628" s="1" t="s">
        <v>1042</v>
      </c>
      <c r="J2628" s="1">
        <f t="shared" si="82"/>
        <v>0</v>
      </c>
      <c r="K2628" s="12" t="str">
        <f t="shared" si="83"/>
        <v/>
      </c>
    </row>
    <row r="2629" spans="1:11" x14ac:dyDescent="0.3">
      <c r="A2629" s="2">
        <v>391</v>
      </c>
      <c r="B2629" s="1">
        <v>878</v>
      </c>
      <c r="C2629" s="10">
        <v>45468</v>
      </c>
      <c r="D2629" s="10">
        <v>45469</v>
      </c>
      <c r="E2629" s="1">
        <v>1</v>
      </c>
      <c r="F2629" s="1" t="s">
        <v>1026</v>
      </c>
      <c r="G2629" s="1" t="s">
        <v>1039</v>
      </c>
      <c r="H2629" s="1">
        <v>126</v>
      </c>
      <c r="I2629" s="1" t="s">
        <v>1044</v>
      </c>
      <c r="J2629" s="1">
        <f t="shared" si="82"/>
        <v>0</v>
      </c>
      <c r="K2629" s="12" t="str">
        <f t="shared" si="83"/>
        <v/>
      </c>
    </row>
    <row r="2630" spans="1:11" x14ac:dyDescent="0.3">
      <c r="A2630" s="2">
        <v>2855</v>
      </c>
      <c r="B2630" s="1">
        <v>879</v>
      </c>
      <c r="C2630" s="10">
        <v>44698</v>
      </c>
      <c r="D2630" s="10">
        <v>44703</v>
      </c>
      <c r="E2630" s="1">
        <v>5</v>
      </c>
      <c r="F2630" s="1" t="s">
        <v>1023</v>
      </c>
      <c r="G2630" s="1" t="s">
        <v>1036</v>
      </c>
      <c r="H2630" s="1">
        <v>151</v>
      </c>
      <c r="I2630" s="1" t="s">
        <v>1044</v>
      </c>
      <c r="J2630" s="1">
        <f t="shared" si="82"/>
        <v>0</v>
      </c>
      <c r="K2630" s="12" t="str">
        <f t="shared" si="83"/>
        <v/>
      </c>
    </row>
    <row r="2631" spans="1:11" x14ac:dyDescent="0.3">
      <c r="A2631" s="2">
        <v>36</v>
      </c>
      <c r="B2631" s="1">
        <v>879</v>
      </c>
      <c r="C2631" s="10">
        <v>44798</v>
      </c>
      <c r="D2631" s="10">
        <v>44800</v>
      </c>
      <c r="E2631" s="1">
        <v>2</v>
      </c>
      <c r="F2631" s="1" t="s">
        <v>1026</v>
      </c>
      <c r="G2631" s="1" t="s">
        <v>1039</v>
      </c>
      <c r="H2631" s="1">
        <v>16</v>
      </c>
      <c r="I2631" s="1" t="s">
        <v>1042</v>
      </c>
      <c r="J2631" s="1">
        <f t="shared" si="82"/>
        <v>0</v>
      </c>
      <c r="K2631" s="12" t="str">
        <f t="shared" si="83"/>
        <v/>
      </c>
    </row>
    <row r="2632" spans="1:11" x14ac:dyDescent="0.3">
      <c r="A2632" s="2">
        <v>305</v>
      </c>
      <c r="B2632" s="1">
        <v>879</v>
      </c>
      <c r="C2632" s="10">
        <v>44891</v>
      </c>
      <c r="D2632" s="10">
        <v>44909</v>
      </c>
      <c r="E2632" s="1">
        <v>18</v>
      </c>
      <c r="F2632" s="1" t="s">
        <v>1028</v>
      </c>
      <c r="G2632" s="1" t="s">
        <v>1040</v>
      </c>
      <c r="H2632" s="1">
        <v>182</v>
      </c>
      <c r="I2632" s="1" t="s">
        <v>1043</v>
      </c>
      <c r="J2632" s="1">
        <f t="shared" si="82"/>
        <v>0</v>
      </c>
      <c r="K2632" s="12" t="str">
        <f t="shared" si="83"/>
        <v/>
      </c>
    </row>
    <row r="2633" spans="1:11" x14ac:dyDescent="0.3">
      <c r="A2633" s="2">
        <v>2568</v>
      </c>
      <c r="B2633" s="1">
        <v>880</v>
      </c>
      <c r="C2633" s="10">
        <v>45311</v>
      </c>
      <c r="D2633" s="10">
        <v>45318</v>
      </c>
      <c r="E2633" s="1">
        <v>7</v>
      </c>
      <c r="F2633" s="1" t="s">
        <v>1033</v>
      </c>
      <c r="G2633" s="1" t="s">
        <v>1038</v>
      </c>
      <c r="H2633" s="1">
        <v>55</v>
      </c>
      <c r="I2633" s="1" t="s">
        <v>1044</v>
      </c>
      <c r="J2633" s="1">
        <f t="shared" si="82"/>
        <v>1</v>
      </c>
      <c r="K2633" s="12">
        <f t="shared" si="83"/>
        <v>45319</v>
      </c>
    </row>
    <row r="2634" spans="1:11" x14ac:dyDescent="0.3">
      <c r="A2634" s="2">
        <v>2446</v>
      </c>
      <c r="B2634" s="1">
        <v>880</v>
      </c>
      <c r="C2634" s="10">
        <v>45319</v>
      </c>
      <c r="D2634" s="10">
        <v>45324</v>
      </c>
      <c r="E2634" s="1">
        <v>5</v>
      </c>
      <c r="F2634" s="1" t="s">
        <v>1030</v>
      </c>
      <c r="G2634" s="1" t="s">
        <v>1038</v>
      </c>
      <c r="H2634" s="1">
        <v>97</v>
      </c>
      <c r="I2634" s="1" t="s">
        <v>1042</v>
      </c>
      <c r="J2634" s="1">
        <f t="shared" si="82"/>
        <v>0</v>
      </c>
      <c r="K2634" s="12" t="str">
        <f t="shared" si="83"/>
        <v/>
      </c>
    </row>
    <row r="2635" spans="1:11" x14ac:dyDescent="0.3">
      <c r="A2635" s="2">
        <v>55</v>
      </c>
      <c r="B2635" s="1">
        <v>880</v>
      </c>
      <c r="C2635" s="10">
        <v>45622</v>
      </c>
      <c r="D2635" s="10">
        <v>45623</v>
      </c>
      <c r="E2635" s="1">
        <v>1</v>
      </c>
      <c r="F2635" s="1" t="s">
        <v>1032</v>
      </c>
      <c r="G2635" s="1" t="s">
        <v>1039</v>
      </c>
      <c r="H2635" s="1">
        <v>145</v>
      </c>
      <c r="I2635" s="1" t="s">
        <v>1041</v>
      </c>
      <c r="J2635" s="1">
        <f t="shared" si="82"/>
        <v>0</v>
      </c>
      <c r="K2635" s="12" t="str">
        <f t="shared" si="83"/>
        <v/>
      </c>
    </row>
    <row r="2636" spans="1:11" x14ac:dyDescent="0.3">
      <c r="A2636" s="2">
        <v>634</v>
      </c>
      <c r="B2636" s="1">
        <v>881</v>
      </c>
      <c r="C2636" s="10">
        <v>44974</v>
      </c>
      <c r="D2636" s="10">
        <v>44977</v>
      </c>
      <c r="E2636" s="1">
        <v>3</v>
      </c>
      <c r="F2636" s="1" t="s">
        <v>1022</v>
      </c>
      <c r="G2636" s="1" t="s">
        <v>1035</v>
      </c>
      <c r="H2636" s="1">
        <v>95</v>
      </c>
      <c r="I2636" s="1" t="s">
        <v>1041</v>
      </c>
      <c r="J2636" s="1">
        <f t="shared" si="82"/>
        <v>0</v>
      </c>
      <c r="K2636" s="12" t="str">
        <f t="shared" si="83"/>
        <v/>
      </c>
    </row>
    <row r="2637" spans="1:11" x14ac:dyDescent="0.3">
      <c r="A2637" s="2">
        <v>610</v>
      </c>
      <c r="B2637" s="1">
        <v>881</v>
      </c>
      <c r="C2637" s="10">
        <v>45511</v>
      </c>
      <c r="D2637" s="10">
        <v>45513</v>
      </c>
      <c r="E2637" s="1">
        <v>2</v>
      </c>
      <c r="F2637" s="1" t="s">
        <v>1024</v>
      </c>
      <c r="G2637" s="1" t="s">
        <v>1037</v>
      </c>
      <c r="H2637" s="1">
        <v>158</v>
      </c>
      <c r="I2637" s="1" t="s">
        <v>1042</v>
      </c>
      <c r="J2637" s="1">
        <f t="shared" si="82"/>
        <v>0</v>
      </c>
      <c r="K2637" s="12" t="str">
        <f t="shared" si="83"/>
        <v/>
      </c>
    </row>
    <row r="2638" spans="1:11" x14ac:dyDescent="0.3">
      <c r="A2638" s="2">
        <v>2781</v>
      </c>
      <c r="B2638" s="1">
        <v>881</v>
      </c>
      <c r="C2638" s="10">
        <v>45589</v>
      </c>
      <c r="D2638" s="10">
        <v>45594</v>
      </c>
      <c r="E2638" s="1">
        <v>5</v>
      </c>
      <c r="F2638" s="1" t="s">
        <v>1029</v>
      </c>
      <c r="G2638" s="1" t="s">
        <v>1037</v>
      </c>
      <c r="H2638" s="1">
        <v>60</v>
      </c>
      <c r="I2638" s="1" t="s">
        <v>1044</v>
      </c>
      <c r="J2638" s="1">
        <f t="shared" si="82"/>
        <v>0</v>
      </c>
      <c r="K2638" s="12" t="str">
        <f t="shared" si="83"/>
        <v/>
      </c>
    </row>
    <row r="2639" spans="1:11" x14ac:dyDescent="0.3">
      <c r="A2639" s="2">
        <v>1524</v>
      </c>
      <c r="B2639" s="1">
        <v>882</v>
      </c>
      <c r="C2639" s="10">
        <v>44730</v>
      </c>
      <c r="D2639" s="10">
        <v>44735</v>
      </c>
      <c r="E2639" s="1">
        <v>5</v>
      </c>
      <c r="F2639" s="1" t="s">
        <v>1023</v>
      </c>
      <c r="G2639" s="1" t="s">
        <v>1036</v>
      </c>
      <c r="H2639" s="1">
        <v>7</v>
      </c>
      <c r="I2639" s="1" t="s">
        <v>1042</v>
      </c>
      <c r="J2639" s="1">
        <f t="shared" si="82"/>
        <v>0</v>
      </c>
      <c r="K2639" s="12" t="str">
        <f t="shared" si="83"/>
        <v/>
      </c>
    </row>
    <row r="2640" spans="1:11" x14ac:dyDescent="0.3">
      <c r="A2640" s="2">
        <v>1698</v>
      </c>
      <c r="B2640" s="1">
        <v>882</v>
      </c>
      <c r="C2640" s="10">
        <v>45428</v>
      </c>
      <c r="D2640" s="10">
        <v>45431</v>
      </c>
      <c r="E2640" s="1">
        <v>3</v>
      </c>
      <c r="F2640" s="1" t="s">
        <v>1032</v>
      </c>
      <c r="G2640" s="1" t="s">
        <v>1039</v>
      </c>
      <c r="H2640" s="1">
        <v>182</v>
      </c>
      <c r="I2640" s="1" t="s">
        <v>1041</v>
      </c>
      <c r="J2640" s="1">
        <f t="shared" si="82"/>
        <v>0</v>
      </c>
      <c r="K2640" s="12" t="str">
        <f t="shared" si="83"/>
        <v/>
      </c>
    </row>
    <row r="2641" spans="1:11" x14ac:dyDescent="0.3">
      <c r="A2641" s="2">
        <v>159</v>
      </c>
      <c r="B2641" s="1">
        <v>882</v>
      </c>
      <c r="C2641" s="10">
        <v>45596</v>
      </c>
      <c r="D2641" s="10">
        <v>45599</v>
      </c>
      <c r="E2641" s="1">
        <v>3</v>
      </c>
      <c r="F2641" s="1" t="s">
        <v>1029</v>
      </c>
      <c r="G2641" s="1" t="s">
        <v>1037</v>
      </c>
      <c r="H2641" s="1">
        <v>129</v>
      </c>
      <c r="I2641" s="1" t="s">
        <v>1044</v>
      </c>
      <c r="J2641" s="1">
        <f t="shared" si="82"/>
        <v>0</v>
      </c>
      <c r="K2641" s="12" t="str">
        <f t="shared" si="83"/>
        <v/>
      </c>
    </row>
    <row r="2642" spans="1:11" x14ac:dyDescent="0.3">
      <c r="A2642" s="2">
        <v>565</v>
      </c>
      <c r="B2642" s="1">
        <v>883</v>
      </c>
      <c r="C2642" s="10">
        <v>44935</v>
      </c>
      <c r="D2642" s="10">
        <v>44938</v>
      </c>
      <c r="E2642" s="1">
        <v>3</v>
      </c>
      <c r="F2642" s="1" t="s">
        <v>1026</v>
      </c>
      <c r="G2642" s="1" t="s">
        <v>1039</v>
      </c>
      <c r="H2642" s="1">
        <v>194</v>
      </c>
      <c r="I2642" s="1" t="s">
        <v>1042</v>
      </c>
      <c r="J2642" s="1">
        <f t="shared" si="82"/>
        <v>0</v>
      </c>
      <c r="K2642" s="12" t="str">
        <f t="shared" si="83"/>
        <v/>
      </c>
    </row>
    <row r="2643" spans="1:11" x14ac:dyDescent="0.3">
      <c r="A2643" s="2">
        <v>720</v>
      </c>
      <c r="B2643" s="1">
        <v>883</v>
      </c>
      <c r="C2643" s="10">
        <v>45242</v>
      </c>
      <c r="D2643" s="10">
        <v>45248</v>
      </c>
      <c r="E2643" s="1">
        <v>6</v>
      </c>
      <c r="F2643" s="1" t="s">
        <v>1031</v>
      </c>
      <c r="G2643" s="1" t="s">
        <v>1036</v>
      </c>
      <c r="H2643" s="1">
        <v>90</v>
      </c>
      <c r="I2643" s="1" t="s">
        <v>1043</v>
      </c>
      <c r="J2643" s="1">
        <f t="shared" si="82"/>
        <v>0</v>
      </c>
      <c r="K2643" s="12" t="str">
        <f t="shared" si="83"/>
        <v/>
      </c>
    </row>
    <row r="2644" spans="1:11" x14ac:dyDescent="0.3">
      <c r="A2644" s="2">
        <v>1224</v>
      </c>
      <c r="B2644" s="1">
        <v>884</v>
      </c>
      <c r="C2644" s="10">
        <v>44620</v>
      </c>
      <c r="D2644" s="10">
        <v>44636</v>
      </c>
      <c r="E2644" s="1">
        <v>16</v>
      </c>
      <c r="F2644" s="1" t="s">
        <v>1028</v>
      </c>
      <c r="G2644" s="1" t="s">
        <v>1040</v>
      </c>
      <c r="H2644" s="1">
        <v>57</v>
      </c>
      <c r="I2644" s="1" t="s">
        <v>1041</v>
      </c>
      <c r="J2644" s="1">
        <f t="shared" si="82"/>
        <v>1</v>
      </c>
      <c r="K2644" s="12">
        <f t="shared" si="83"/>
        <v>44643</v>
      </c>
    </row>
    <row r="2645" spans="1:11" x14ac:dyDescent="0.3">
      <c r="A2645" s="2">
        <v>1887</v>
      </c>
      <c r="B2645" s="1">
        <v>884</v>
      </c>
      <c r="C2645" s="10">
        <v>44643</v>
      </c>
      <c r="D2645" s="10">
        <v>44646</v>
      </c>
      <c r="E2645" s="1">
        <v>3</v>
      </c>
      <c r="F2645" s="1" t="s">
        <v>1024</v>
      </c>
      <c r="G2645" s="1" t="s">
        <v>1037</v>
      </c>
      <c r="H2645" s="1">
        <v>45</v>
      </c>
      <c r="I2645" s="1" t="s">
        <v>1043</v>
      </c>
      <c r="J2645" s="1">
        <f t="shared" si="82"/>
        <v>0</v>
      </c>
      <c r="K2645" s="12" t="str">
        <f t="shared" si="83"/>
        <v/>
      </c>
    </row>
    <row r="2646" spans="1:11" x14ac:dyDescent="0.3">
      <c r="A2646" s="2">
        <v>2714</v>
      </c>
      <c r="B2646" s="1">
        <v>884</v>
      </c>
      <c r="C2646" s="10">
        <v>44820</v>
      </c>
      <c r="D2646" s="10">
        <v>44830</v>
      </c>
      <c r="E2646" s="1">
        <v>10</v>
      </c>
      <c r="F2646" s="1" t="s">
        <v>1034</v>
      </c>
      <c r="G2646" s="1" t="s">
        <v>1035</v>
      </c>
      <c r="H2646" s="1">
        <v>127</v>
      </c>
      <c r="I2646" s="1" t="s">
        <v>1043</v>
      </c>
      <c r="J2646" s="1">
        <f t="shared" si="82"/>
        <v>0</v>
      </c>
      <c r="K2646" s="12" t="str">
        <f t="shared" si="83"/>
        <v/>
      </c>
    </row>
    <row r="2647" spans="1:11" x14ac:dyDescent="0.3">
      <c r="A2647" s="2">
        <v>678</v>
      </c>
      <c r="B2647" s="1">
        <v>884</v>
      </c>
      <c r="C2647" s="10">
        <v>45245</v>
      </c>
      <c r="D2647" s="10">
        <v>45260</v>
      </c>
      <c r="E2647" s="1">
        <v>15</v>
      </c>
      <c r="F2647" s="1" t="s">
        <v>1027</v>
      </c>
      <c r="G2647" s="1" t="s">
        <v>1040</v>
      </c>
      <c r="H2647" s="1">
        <v>106</v>
      </c>
      <c r="I2647" s="1" t="s">
        <v>1043</v>
      </c>
      <c r="J2647" s="1">
        <f t="shared" si="82"/>
        <v>1</v>
      </c>
      <c r="K2647" s="12">
        <f t="shared" si="83"/>
        <v>45253</v>
      </c>
    </row>
    <row r="2648" spans="1:11" x14ac:dyDescent="0.3">
      <c r="A2648" s="2">
        <v>2819</v>
      </c>
      <c r="B2648" s="1">
        <v>884</v>
      </c>
      <c r="C2648" s="10">
        <v>45253</v>
      </c>
      <c r="D2648" s="10">
        <v>45256</v>
      </c>
      <c r="E2648" s="1">
        <v>3</v>
      </c>
      <c r="F2648" s="1" t="s">
        <v>1034</v>
      </c>
      <c r="G2648" s="1" t="s">
        <v>1035</v>
      </c>
      <c r="H2648" s="1">
        <v>175</v>
      </c>
      <c r="I2648" s="1" t="s">
        <v>1044</v>
      </c>
      <c r="J2648" s="1">
        <f t="shared" si="82"/>
        <v>0</v>
      </c>
      <c r="K2648" s="12" t="str">
        <f t="shared" si="83"/>
        <v/>
      </c>
    </row>
    <row r="2649" spans="1:11" x14ac:dyDescent="0.3">
      <c r="A2649" s="2">
        <v>2503</v>
      </c>
      <c r="B2649" s="1">
        <v>884</v>
      </c>
      <c r="C2649" s="10">
        <v>45425</v>
      </c>
      <c r="D2649" s="10">
        <v>45426</v>
      </c>
      <c r="E2649" s="1">
        <v>1</v>
      </c>
      <c r="F2649" s="1" t="s">
        <v>1034</v>
      </c>
      <c r="G2649" s="1" t="s">
        <v>1035</v>
      </c>
      <c r="H2649" s="1">
        <v>83</v>
      </c>
      <c r="I2649" s="1" t="s">
        <v>1044</v>
      </c>
      <c r="J2649" s="1">
        <f t="shared" si="82"/>
        <v>0</v>
      </c>
      <c r="K2649" s="12" t="str">
        <f t="shared" si="83"/>
        <v/>
      </c>
    </row>
    <row r="2650" spans="1:11" x14ac:dyDescent="0.3">
      <c r="A2650" s="2">
        <v>2918</v>
      </c>
      <c r="B2650" s="1">
        <v>885</v>
      </c>
      <c r="C2650" s="10">
        <v>45115</v>
      </c>
      <c r="D2650" s="10">
        <v>45121</v>
      </c>
      <c r="E2650" s="1">
        <v>6</v>
      </c>
      <c r="F2650" s="1" t="s">
        <v>1025</v>
      </c>
      <c r="G2650" s="1" t="s">
        <v>1038</v>
      </c>
      <c r="H2650" s="1">
        <v>179</v>
      </c>
      <c r="I2650" s="1" t="s">
        <v>1042</v>
      </c>
      <c r="J2650" s="1">
        <f t="shared" si="82"/>
        <v>0</v>
      </c>
      <c r="K2650" s="12" t="str">
        <f t="shared" si="83"/>
        <v/>
      </c>
    </row>
    <row r="2651" spans="1:11" x14ac:dyDescent="0.3">
      <c r="A2651" s="2">
        <v>2574</v>
      </c>
      <c r="B2651" s="1">
        <v>885</v>
      </c>
      <c r="C2651" s="10">
        <v>45229</v>
      </c>
      <c r="D2651" s="10">
        <v>45234</v>
      </c>
      <c r="E2651" s="1">
        <v>5</v>
      </c>
      <c r="F2651" s="1" t="s">
        <v>1029</v>
      </c>
      <c r="G2651" s="1" t="s">
        <v>1037</v>
      </c>
      <c r="H2651" s="1">
        <v>145</v>
      </c>
      <c r="I2651" s="1" t="s">
        <v>1042</v>
      </c>
      <c r="J2651" s="1">
        <f t="shared" si="82"/>
        <v>0</v>
      </c>
      <c r="K2651" s="12" t="str">
        <f t="shared" si="83"/>
        <v/>
      </c>
    </row>
    <row r="2652" spans="1:11" x14ac:dyDescent="0.3">
      <c r="A2652" s="2">
        <v>1382</v>
      </c>
      <c r="B2652" s="1">
        <v>885</v>
      </c>
      <c r="C2652" s="10">
        <v>45290</v>
      </c>
      <c r="D2652" s="10">
        <v>45292</v>
      </c>
      <c r="E2652" s="1">
        <v>2</v>
      </c>
      <c r="F2652" s="1" t="s">
        <v>1032</v>
      </c>
      <c r="G2652" s="1" t="s">
        <v>1039</v>
      </c>
      <c r="H2652" s="1">
        <v>172</v>
      </c>
      <c r="I2652" s="1" t="s">
        <v>1043</v>
      </c>
      <c r="J2652" s="1">
        <f t="shared" si="82"/>
        <v>0</v>
      </c>
      <c r="K2652" s="12" t="str">
        <f t="shared" si="83"/>
        <v/>
      </c>
    </row>
    <row r="2653" spans="1:11" x14ac:dyDescent="0.3">
      <c r="A2653" s="2">
        <v>133</v>
      </c>
      <c r="B2653" s="1">
        <v>886</v>
      </c>
      <c r="C2653" s="10">
        <v>44823</v>
      </c>
      <c r="D2653" s="10">
        <v>44826</v>
      </c>
      <c r="E2653" s="1">
        <v>3</v>
      </c>
      <c r="F2653" s="1" t="s">
        <v>1033</v>
      </c>
      <c r="G2653" s="1" t="s">
        <v>1038</v>
      </c>
      <c r="H2653" s="1">
        <v>60</v>
      </c>
      <c r="I2653" s="1" t="s">
        <v>1042</v>
      </c>
      <c r="J2653" s="1">
        <f t="shared" si="82"/>
        <v>0</v>
      </c>
      <c r="K2653" s="12" t="str">
        <f t="shared" si="83"/>
        <v/>
      </c>
    </row>
    <row r="2654" spans="1:11" x14ac:dyDescent="0.3">
      <c r="A2654" s="2">
        <v>2589</v>
      </c>
      <c r="B2654" s="1">
        <v>886</v>
      </c>
      <c r="C2654" s="10">
        <v>44954</v>
      </c>
      <c r="D2654" s="10">
        <v>44959</v>
      </c>
      <c r="E2654" s="1">
        <v>5</v>
      </c>
      <c r="F2654" s="1" t="s">
        <v>1023</v>
      </c>
      <c r="G2654" s="1" t="s">
        <v>1036</v>
      </c>
      <c r="H2654" s="1">
        <v>122</v>
      </c>
      <c r="I2654" s="1" t="s">
        <v>1044</v>
      </c>
      <c r="J2654" s="1">
        <f t="shared" si="82"/>
        <v>0</v>
      </c>
      <c r="K2654" s="12" t="str">
        <f t="shared" si="83"/>
        <v/>
      </c>
    </row>
    <row r="2655" spans="1:11" x14ac:dyDescent="0.3">
      <c r="A2655" s="2">
        <v>1726</v>
      </c>
      <c r="B2655" s="1">
        <v>886</v>
      </c>
      <c r="C2655" s="10">
        <v>45345</v>
      </c>
      <c r="D2655" s="10">
        <v>45348</v>
      </c>
      <c r="E2655" s="1">
        <v>3</v>
      </c>
      <c r="F2655" s="1" t="s">
        <v>1029</v>
      </c>
      <c r="G2655" s="1" t="s">
        <v>1037</v>
      </c>
      <c r="H2655" s="1">
        <v>95</v>
      </c>
      <c r="I2655" s="1" t="s">
        <v>1042</v>
      </c>
      <c r="J2655" s="1">
        <f t="shared" si="82"/>
        <v>0</v>
      </c>
      <c r="K2655" s="12" t="str">
        <f t="shared" si="83"/>
        <v/>
      </c>
    </row>
    <row r="2656" spans="1:11" x14ac:dyDescent="0.3">
      <c r="A2656" s="2">
        <v>2080</v>
      </c>
      <c r="B2656" s="1">
        <v>886</v>
      </c>
      <c r="C2656" s="10">
        <v>45641</v>
      </c>
      <c r="D2656" s="10">
        <v>45653</v>
      </c>
      <c r="E2656" s="1">
        <v>12</v>
      </c>
      <c r="F2656" s="1" t="s">
        <v>1023</v>
      </c>
      <c r="G2656" s="1" t="s">
        <v>1036</v>
      </c>
      <c r="H2656" s="1">
        <v>190</v>
      </c>
      <c r="I2656" s="1" t="s">
        <v>1044</v>
      </c>
      <c r="J2656" s="1">
        <f t="shared" si="82"/>
        <v>0</v>
      </c>
      <c r="K2656" s="12" t="str">
        <f t="shared" si="83"/>
        <v/>
      </c>
    </row>
    <row r="2657" spans="1:11" x14ac:dyDescent="0.3">
      <c r="A2657" s="2">
        <v>896</v>
      </c>
      <c r="B2657" s="1">
        <v>887</v>
      </c>
      <c r="C2657" s="10">
        <v>44823</v>
      </c>
      <c r="D2657" s="10">
        <v>44826</v>
      </c>
      <c r="E2657" s="1">
        <v>3</v>
      </c>
      <c r="F2657" s="1" t="s">
        <v>1024</v>
      </c>
      <c r="G2657" s="1" t="s">
        <v>1037</v>
      </c>
      <c r="H2657" s="1">
        <v>91</v>
      </c>
      <c r="I2657" s="1" t="s">
        <v>1041</v>
      </c>
      <c r="J2657" s="1">
        <f t="shared" si="82"/>
        <v>0</v>
      </c>
      <c r="K2657" s="12" t="str">
        <f t="shared" si="83"/>
        <v/>
      </c>
    </row>
    <row r="2658" spans="1:11" x14ac:dyDescent="0.3">
      <c r="A2658" s="2">
        <v>2086</v>
      </c>
      <c r="B2658" s="1">
        <v>887</v>
      </c>
      <c r="C2658" s="10">
        <v>44868</v>
      </c>
      <c r="D2658" s="10">
        <v>44873</v>
      </c>
      <c r="E2658" s="1">
        <v>5</v>
      </c>
      <c r="F2658" s="1" t="s">
        <v>1022</v>
      </c>
      <c r="G2658" s="1" t="s">
        <v>1035</v>
      </c>
      <c r="H2658" s="1">
        <v>51</v>
      </c>
      <c r="I2658" s="1" t="s">
        <v>1044</v>
      </c>
      <c r="J2658" s="1">
        <f t="shared" si="82"/>
        <v>0</v>
      </c>
      <c r="K2658" s="12" t="str">
        <f t="shared" si="83"/>
        <v/>
      </c>
    </row>
    <row r="2659" spans="1:11" x14ac:dyDescent="0.3">
      <c r="A2659" s="2">
        <v>2267</v>
      </c>
      <c r="B2659" s="1">
        <v>887</v>
      </c>
      <c r="C2659" s="10">
        <v>44953</v>
      </c>
      <c r="D2659" s="10">
        <v>44956</v>
      </c>
      <c r="E2659" s="1">
        <v>3</v>
      </c>
      <c r="F2659" s="1" t="s">
        <v>1026</v>
      </c>
      <c r="G2659" s="1" t="s">
        <v>1039</v>
      </c>
      <c r="H2659" s="1">
        <v>48</v>
      </c>
      <c r="I2659" s="1" t="s">
        <v>1041</v>
      </c>
      <c r="J2659" s="1">
        <f t="shared" si="82"/>
        <v>0</v>
      </c>
      <c r="K2659" s="12" t="str">
        <f t="shared" si="83"/>
        <v/>
      </c>
    </row>
    <row r="2660" spans="1:11" x14ac:dyDescent="0.3">
      <c r="A2660" s="2">
        <v>758</v>
      </c>
      <c r="B2660" s="1">
        <v>887</v>
      </c>
      <c r="C2660" s="10">
        <v>45256</v>
      </c>
      <c r="D2660" s="10">
        <v>45259</v>
      </c>
      <c r="E2660" s="1">
        <v>3</v>
      </c>
      <c r="F2660" s="1" t="s">
        <v>1032</v>
      </c>
      <c r="G2660" s="1" t="s">
        <v>1039</v>
      </c>
      <c r="H2660" s="1">
        <v>88</v>
      </c>
      <c r="I2660" s="1" t="s">
        <v>1041</v>
      </c>
      <c r="J2660" s="1">
        <f t="shared" si="82"/>
        <v>0</v>
      </c>
      <c r="K2660" s="12" t="str">
        <f t="shared" si="83"/>
        <v/>
      </c>
    </row>
    <row r="2661" spans="1:11" x14ac:dyDescent="0.3">
      <c r="A2661" s="2">
        <v>265</v>
      </c>
      <c r="B2661" s="1">
        <v>888</v>
      </c>
      <c r="C2661" s="10">
        <v>44583</v>
      </c>
      <c r="D2661" s="10">
        <v>44588</v>
      </c>
      <c r="E2661" s="1">
        <v>5</v>
      </c>
      <c r="F2661" s="1" t="s">
        <v>1023</v>
      </c>
      <c r="G2661" s="1" t="s">
        <v>1036</v>
      </c>
      <c r="H2661" s="1">
        <v>73</v>
      </c>
      <c r="I2661" s="1" t="s">
        <v>1041</v>
      </c>
      <c r="J2661" s="1">
        <f t="shared" si="82"/>
        <v>0</v>
      </c>
      <c r="K2661" s="12" t="str">
        <f t="shared" si="83"/>
        <v/>
      </c>
    </row>
    <row r="2662" spans="1:11" x14ac:dyDescent="0.3">
      <c r="A2662" s="2">
        <v>1181</v>
      </c>
      <c r="B2662" s="1">
        <v>888</v>
      </c>
      <c r="C2662" s="10">
        <v>44632</v>
      </c>
      <c r="D2662" s="10">
        <v>44637</v>
      </c>
      <c r="E2662" s="1">
        <v>5</v>
      </c>
      <c r="F2662" s="1" t="s">
        <v>1029</v>
      </c>
      <c r="G2662" s="1" t="s">
        <v>1037</v>
      </c>
      <c r="H2662" s="1">
        <v>110</v>
      </c>
      <c r="I2662" s="1" t="s">
        <v>1041</v>
      </c>
      <c r="J2662" s="1">
        <f t="shared" si="82"/>
        <v>0</v>
      </c>
      <c r="K2662" s="12" t="str">
        <f t="shared" si="83"/>
        <v/>
      </c>
    </row>
    <row r="2663" spans="1:11" x14ac:dyDescent="0.3">
      <c r="A2663" s="2">
        <v>48</v>
      </c>
      <c r="B2663" s="1">
        <v>889</v>
      </c>
      <c r="C2663" s="10">
        <v>44740</v>
      </c>
      <c r="D2663" s="10">
        <v>44747</v>
      </c>
      <c r="E2663" s="1">
        <v>7</v>
      </c>
      <c r="F2663" s="1" t="s">
        <v>1028</v>
      </c>
      <c r="G2663" s="1" t="s">
        <v>1040</v>
      </c>
      <c r="H2663" s="1">
        <v>60</v>
      </c>
      <c r="I2663" s="1" t="s">
        <v>1041</v>
      </c>
      <c r="J2663" s="1">
        <f t="shared" si="82"/>
        <v>0</v>
      </c>
      <c r="K2663" s="12" t="str">
        <f t="shared" si="83"/>
        <v/>
      </c>
    </row>
    <row r="2664" spans="1:11" x14ac:dyDescent="0.3">
      <c r="A2664" s="2">
        <v>2799</v>
      </c>
      <c r="B2664" s="1">
        <v>889</v>
      </c>
      <c r="C2664" s="10">
        <v>44812</v>
      </c>
      <c r="D2664" s="10">
        <v>44816</v>
      </c>
      <c r="E2664" s="1">
        <v>4</v>
      </c>
      <c r="F2664" s="1" t="s">
        <v>1024</v>
      </c>
      <c r="G2664" s="1" t="s">
        <v>1037</v>
      </c>
      <c r="H2664" s="1">
        <v>8</v>
      </c>
      <c r="I2664" s="1" t="s">
        <v>1043</v>
      </c>
      <c r="J2664" s="1">
        <f t="shared" si="82"/>
        <v>0</v>
      </c>
      <c r="K2664" s="12" t="str">
        <f t="shared" si="83"/>
        <v/>
      </c>
    </row>
    <row r="2665" spans="1:11" x14ac:dyDescent="0.3">
      <c r="A2665" s="2">
        <v>1114</v>
      </c>
      <c r="B2665" s="1">
        <v>889</v>
      </c>
      <c r="C2665" s="10">
        <v>45124</v>
      </c>
      <c r="D2665" s="10">
        <v>45131</v>
      </c>
      <c r="E2665" s="1">
        <v>7</v>
      </c>
      <c r="F2665" s="1" t="s">
        <v>1030</v>
      </c>
      <c r="G2665" s="1" t="s">
        <v>1038</v>
      </c>
      <c r="H2665" s="1">
        <v>163</v>
      </c>
      <c r="I2665" s="1" t="s">
        <v>1042</v>
      </c>
      <c r="J2665" s="1">
        <f t="shared" si="82"/>
        <v>0</v>
      </c>
      <c r="K2665" s="12" t="str">
        <f t="shared" si="83"/>
        <v/>
      </c>
    </row>
    <row r="2666" spans="1:11" x14ac:dyDescent="0.3">
      <c r="A2666" s="2">
        <v>686</v>
      </c>
      <c r="B2666" s="1">
        <v>889</v>
      </c>
      <c r="C2666" s="10">
        <v>45227</v>
      </c>
      <c r="D2666" s="10">
        <v>45228</v>
      </c>
      <c r="E2666" s="1">
        <v>1</v>
      </c>
      <c r="F2666" s="1" t="s">
        <v>1026</v>
      </c>
      <c r="G2666" s="1" t="s">
        <v>1039</v>
      </c>
      <c r="H2666" s="1">
        <v>177</v>
      </c>
      <c r="I2666" s="1" t="s">
        <v>1041</v>
      </c>
      <c r="J2666" s="1">
        <f t="shared" si="82"/>
        <v>0</v>
      </c>
      <c r="K2666" s="12" t="str">
        <f t="shared" si="83"/>
        <v/>
      </c>
    </row>
    <row r="2667" spans="1:11" x14ac:dyDescent="0.3">
      <c r="A2667" s="2">
        <v>2353</v>
      </c>
      <c r="B2667" s="1">
        <v>890</v>
      </c>
      <c r="C2667" s="10">
        <v>45250</v>
      </c>
      <c r="D2667" s="10">
        <v>45252</v>
      </c>
      <c r="E2667" s="1">
        <v>2</v>
      </c>
      <c r="F2667" s="1" t="s">
        <v>1032</v>
      </c>
      <c r="G2667" s="1" t="s">
        <v>1039</v>
      </c>
      <c r="H2667" s="1">
        <v>116</v>
      </c>
      <c r="I2667" s="1" t="s">
        <v>1041</v>
      </c>
      <c r="J2667" s="1">
        <f t="shared" si="82"/>
        <v>0</v>
      </c>
      <c r="K2667" s="12" t="str">
        <f t="shared" si="83"/>
        <v/>
      </c>
    </row>
    <row r="2668" spans="1:11" x14ac:dyDescent="0.3">
      <c r="A2668" s="2">
        <v>287</v>
      </c>
      <c r="B2668" s="1">
        <v>891</v>
      </c>
      <c r="C2668" s="10">
        <v>45162</v>
      </c>
      <c r="D2668" s="10">
        <v>45173</v>
      </c>
      <c r="E2668" s="1">
        <v>11</v>
      </c>
      <c r="F2668" s="1" t="s">
        <v>1027</v>
      </c>
      <c r="G2668" s="1" t="s">
        <v>1040</v>
      </c>
      <c r="H2668" s="1">
        <v>91</v>
      </c>
      <c r="I2668" s="1" t="s">
        <v>1044</v>
      </c>
      <c r="J2668" s="1">
        <f t="shared" si="82"/>
        <v>0</v>
      </c>
      <c r="K2668" s="12" t="str">
        <f t="shared" si="83"/>
        <v/>
      </c>
    </row>
    <row r="2669" spans="1:11" x14ac:dyDescent="0.3">
      <c r="A2669" s="2">
        <v>535</v>
      </c>
      <c r="B2669" s="1">
        <v>892</v>
      </c>
      <c r="C2669" s="10">
        <v>44804</v>
      </c>
      <c r="D2669" s="10">
        <v>44808</v>
      </c>
      <c r="E2669" s="1">
        <v>4</v>
      </c>
      <c r="F2669" s="1" t="s">
        <v>1024</v>
      </c>
      <c r="G2669" s="1" t="s">
        <v>1037</v>
      </c>
      <c r="H2669" s="1">
        <v>126</v>
      </c>
      <c r="I2669" s="1" t="s">
        <v>1044</v>
      </c>
      <c r="J2669" s="1">
        <f t="shared" si="82"/>
        <v>1</v>
      </c>
      <c r="K2669" s="12">
        <f t="shared" si="83"/>
        <v>44808</v>
      </c>
    </row>
    <row r="2670" spans="1:11" x14ac:dyDescent="0.3">
      <c r="A2670" s="2">
        <v>2165</v>
      </c>
      <c r="B2670" s="1">
        <v>892</v>
      </c>
      <c r="C2670" s="10">
        <v>44808</v>
      </c>
      <c r="D2670" s="10">
        <v>44828</v>
      </c>
      <c r="E2670" s="1">
        <v>20</v>
      </c>
      <c r="F2670" s="1" t="s">
        <v>1027</v>
      </c>
      <c r="G2670" s="1" t="s">
        <v>1040</v>
      </c>
      <c r="H2670" s="1">
        <v>19</v>
      </c>
      <c r="I2670" s="1" t="s">
        <v>1041</v>
      </c>
      <c r="J2670" s="1">
        <f t="shared" si="82"/>
        <v>0</v>
      </c>
      <c r="K2670" s="12" t="str">
        <f t="shared" si="83"/>
        <v/>
      </c>
    </row>
    <row r="2671" spans="1:11" x14ac:dyDescent="0.3">
      <c r="A2671" s="2">
        <v>845</v>
      </c>
      <c r="B2671" s="1">
        <v>892</v>
      </c>
      <c r="C2671" s="10">
        <v>44937</v>
      </c>
      <c r="D2671" s="10">
        <v>44944</v>
      </c>
      <c r="E2671" s="1">
        <v>7</v>
      </c>
      <c r="F2671" s="1" t="s">
        <v>1033</v>
      </c>
      <c r="G2671" s="1" t="s">
        <v>1038</v>
      </c>
      <c r="H2671" s="1">
        <v>81</v>
      </c>
      <c r="I2671" s="1" t="s">
        <v>1043</v>
      </c>
      <c r="J2671" s="1">
        <f t="shared" si="82"/>
        <v>0</v>
      </c>
      <c r="K2671" s="12" t="str">
        <f t="shared" si="83"/>
        <v/>
      </c>
    </row>
    <row r="2672" spans="1:11" x14ac:dyDescent="0.3">
      <c r="A2672" s="2">
        <v>2290</v>
      </c>
      <c r="B2672" s="1">
        <v>893</v>
      </c>
      <c r="C2672" s="10">
        <v>44872</v>
      </c>
      <c r="D2672" s="10">
        <v>44878</v>
      </c>
      <c r="E2672" s="1">
        <v>6</v>
      </c>
      <c r="F2672" s="1" t="s">
        <v>1031</v>
      </c>
      <c r="G2672" s="1" t="s">
        <v>1036</v>
      </c>
      <c r="H2672" s="1">
        <v>66</v>
      </c>
      <c r="I2672" s="1" t="s">
        <v>1044</v>
      </c>
      <c r="J2672" s="1">
        <f t="shared" si="82"/>
        <v>0</v>
      </c>
      <c r="K2672" s="12" t="str">
        <f t="shared" si="83"/>
        <v/>
      </c>
    </row>
    <row r="2673" spans="1:11" x14ac:dyDescent="0.3">
      <c r="A2673" s="2">
        <v>1216</v>
      </c>
      <c r="B2673" s="1">
        <v>893</v>
      </c>
      <c r="C2673" s="10">
        <v>45341</v>
      </c>
      <c r="D2673" s="10">
        <v>45352</v>
      </c>
      <c r="E2673" s="1">
        <v>11</v>
      </c>
      <c r="F2673" s="1" t="s">
        <v>1031</v>
      </c>
      <c r="G2673" s="1" t="s">
        <v>1036</v>
      </c>
      <c r="H2673" s="1">
        <v>21</v>
      </c>
      <c r="I2673" s="1" t="s">
        <v>1043</v>
      </c>
      <c r="J2673" s="1">
        <f t="shared" si="82"/>
        <v>0</v>
      </c>
      <c r="K2673" s="12" t="str">
        <f t="shared" si="83"/>
        <v/>
      </c>
    </row>
    <row r="2674" spans="1:11" x14ac:dyDescent="0.3">
      <c r="A2674" s="2">
        <v>1930</v>
      </c>
      <c r="B2674" s="1">
        <v>894</v>
      </c>
      <c r="C2674" s="10">
        <v>44902</v>
      </c>
      <c r="D2674" s="10">
        <v>44906</v>
      </c>
      <c r="E2674" s="1">
        <v>4</v>
      </c>
      <c r="F2674" s="1" t="s">
        <v>1033</v>
      </c>
      <c r="G2674" s="1" t="s">
        <v>1038</v>
      </c>
      <c r="H2674" s="1">
        <v>87</v>
      </c>
      <c r="I2674" s="1" t="s">
        <v>1041</v>
      </c>
      <c r="J2674" s="1">
        <f t="shared" si="82"/>
        <v>0</v>
      </c>
      <c r="K2674" s="12" t="str">
        <f t="shared" si="83"/>
        <v/>
      </c>
    </row>
    <row r="2675" spans="1:11" x14ac:dyDescent="0.3">
      <c r="A2675" s="2">
        <v>1905</v>
      </c>
      <c r="B2675" s="1">
        <v>894</v>
      </c>
      <c r="C2675" s="10">
        <v>45622</v>
      </c>
      <c r="D2675" s="10">
        <v>45629</v>
      </c>
      <c r="E2675" s="1">
        <v>7</v>
      </c>
      <c r="F2675" s="1" t="s">
        <v>1022</v>
      </c>
      <c r="G2675" s="1" t="s">
        <v>1035</v>
      </c>
      <c r="H2675" s="1">
        <v>83</v>
      </c>
      <c r="I2675" s="1" t="s">
        <v>1041</v>
      </c>
      <c r="J2675" s="1">
        <f t="shared" si="82"/>
        <v>0</v>
      </c>
      <c r="K2675" s="12" t="str">
        <f t="shared" si="83"/>
        <v/>
      </c>
    </row>
    <row r="2676" spans="1:11" x14ac:dyDescent="0.3">
      <c r="A2676" s="2">
        <v>2583</v>
      </c>
      <c r="B2676" s="1">
        <v>895</v>
      </c>
      <c r="C2676" s="10">
        <v>45419</v>
      </c>
      <c r="D2676" s="10">
        <v>45427</v>
      </c>
      <c r="E2676" s="1">
        <v>8</v>
      </c>
      <c r="F2676" s="1" t="s">
        <v>1028</v>
      </c>
      <c r="G2676" s="1" t="s">
        <v>1040</v>
      </c>
      <c r="H2676" s="1">
        <v>135</v>
      </c>
      <c r="I2676" s="1" t="s">
        <v>1043</v>
      </c>
      <c r="J2676" s="1">
        <f t="shared" si="82"/>
        <v>0</v>
      </c>
      <c r="K2676" s="12" t="str">
        <f t="shared" si="83"/>
        <v/>
      </c>
    </row>
    <row r="2677" spans="1:11" x14ac:dyDescent="0.3">
      <c r="A2677" s="2">
        <v>145</v>
      </c>
      <c r="B2677" s="1">
        <v>895</v>
      </c>
      <c r="C2677" s="10">
        <v>45508</v>
      </c>
      <c r="D2677" s="10">
        <v>45520</v>
      </c>
      <c r="E2677" s="1">
        <v>12</v>
      </c>
      <c r="F2677" s="1" t="s">
        <v>1031</v>
      </c>
      <c r="G2677" s="1" t="s">
        <v>1036</v>
      </c>
      <c r="H2677" s="1">
        <v>113</v>
      </c>
      <c r="I2677" s="1" t="s">
        <v>1041</v>
      </c>
      <c r="J2677" s="1">
        <f t="shared" si="82"/>
        <v>0</v>
      </c>
      <c r="K2677" s="12" t="str">
        <f t="shared" si="83"/>
        <v/>
      </c>
    </row>
    <row r="2678" spans="1:11" x14ac:dyDescent="0.3">
      <c r="A2678" s="2">
        <v>180</v>
      </c>
      <c r="B2678" s="1">
        <v>896</v>
      </c>
      <c r="C2678" s="10">
        <v>44858</v>
      </c>
      <c r="D2678" s="10">
        <v>44863</v>
      </c>
      <c r="E2678" s="1">
        <v>5</v>
      </c>
      <c r="F2678" s="1" t="s">
        <v>1027</v>
      </c>
      <c r="G2678" s="1" t="s">
        <v>1040</v>
      </c>
      <c r="H2678" s="1">
        <v>89</v>
      </c>
      <c r="I2678" s="1" t="s">
        <v>1041</v>
      </c>
      <c r="J2678" s="1">
        <f t="shared" si="82"/>
        <v>0</v>
      </c>
      <c r="K2678" s="12" t="str">
        <f t="shared" si="83"/>
        <v/>
      </c>
    </row>
    <row r="2679" spans="1:11" x14ac:dyDescent="0.3">
      <c r="A2679" s="2">
        <v>302</v>
      </c>
      <c r="B2679" s="1">
        <v>896</v>
      </c>
      <c r="C2679" s="10">
        <v>45472</v>
      </c>
      <c r="D2679" s="10">
        <v>45475</v>
      </c>
      <c r="E2679" s="1">
        <v>3</v>
      </c>
      <c r="F2679" s="1" t="s">
        <v>1026</v>
      </c>
      <c r="G2679" s="1" t="s">
        <v>1039</v>
      </c>
      <c r="H2679" s="1">
        <v>167</v>
      </c>
      <c r="I2679" s="1" t="s">
        <v>1043</v>
      </c>
      <c r="J2679" s="1">
        <f t="shared" si="82"/>
        <v>0</v>
      </c>
      <c r="K2679" s="12" t="str">
        <f t="shared" si="83"/>
        <v/>
      </c>
    </row>
    <row r="2680" spans="1:11" x14ac:dyDescent="0.3">
      <c r="A2680" s="2">
        <v>2504</v>
      </c>
      <c r="B2680" s="1">
        <v>896</v>
      </c>
      <c r="C2680" s="10">
        <v>45597</v>
      </c>
      <c r="D2680" s="10">
        <v>45604</v>
      </c>
      <c r="E2680" s="1">
        <v>7</v>
      </c>
      <c r="F2680" s="1" t="s">
        <v>1028</v>
      </c>
      <c r="G2680" s="1" t="s">
        <v>1040</v>
      </c>
      <c r="H2680" s="1">
        <v>73</v>
      </c>
      <c r="I2680" s="1" t="s">
        <v>1043</v>
      </c>
      <c r="J2680" s="1">
        <f t="shared" si="82"/>
        <v>0</v>
      </c>
      <c r="K2680" s="12" t="str">
        <f t="shared" si="83"/>
        <v/>
      </c>
    </row>
    <row r="2681" spans="1:11" x14ac:dyDescent="0.3">
      <c r="A2681" s="2">
        <v>118</v>
      </c>
      <c r="B2681" s="1">
        <v>896</v>
      </c>
      <c r="C2681" s="10">
        <v>45637</v>
      </c>
      <c r="D2681" s="10">
        <v>45639</v>
      </c>
      <c r="E2681" s="1">
        <v>2</v>
      </c>
      <c r="F2681" s="1" t="s">
        <v>1029</v>
      </c>
      <c r="G2681" s="1" t="s">
        <v>1037</v>
      </c>
      <c r="H2681" s="1">
        <v>170</v>
      </c>
      <c r="I2681" s="1" t="s">
        <v>1041</v>
      </c>
      <c r="J2681" s="1">
        <f t="shared" si="82"/>
        <v>0</v>
      </c>
      <c r="K2681" s="12" t="str">
        <f t="shared" si="83"/>
        <v/>
      </c>
    </row>
    <row r="2682" spans="1:11" x14ac:dyDescent="0.3">
      <c r="A2682" s="2">
        <v>1301</v>
      </c>
      <c r="B2682" s="1">
        <v>897</v>
      </c>
      <c r="C2682" s="10">
        <v>45178</v>
      </c>
      <c r="D2682" s="10">
        <v>45181</v>
      </c>
      <c r="E2682" s="1">
        <v>3</v>
      </c>
      <c r="F2682" s="1" t="s">
        <v>1033</v>
      </c>
      <c r="G2682" s="1" t="s">
        <v>1038</v>
      </c>
      <c r="H2682" s="1">
        <v>76</v>
      </c>
      <c r="I2682" s="1" t="s">
        <v>1043</v>
      </c>
      <c r="J2682" s="1">
        <f t="shared" si="82"/>
        <v>0</v>
      </c>
      <c r="K2682" s="12" t="str">
        <f t="shared" si="83"/>
        <v/>
      </c>
    </row>
    <row r="2683" spans="1:11" x14ac:dyDescent="0.3">
      <c r="A2683" s="2">
        <v>1823</v>
      </c>
      <c r="B2683" s="1">
        <v>898</v>
      </c>
      <c r="C2683" s="10">
        <v>44645</v>
      </c>
      <c r="D2683" s="10">
        <v>44648</v>
      </c>
      <c r="E2683" s="1">
        <v>3</v>
      </c>
      <c r="F2683" s="1" t="s">
        <v>1032</v>
      </c>
      <c r="G2683" s="1" t="s">
        <v>1039</v>
      </c>
      <c r="H2683" s="1">
        <v>146</v>
      </c>
      <c r="I2683" s="1" t="s">
        <v>1042</v>
      </c>
      <c r="J2683" s="1">
        <f t="shared" si="82"/>
        <v>0</v>
      </c>
      <c r="K2683" s="12" t="str">
        <f t="shared" si="83"/>
        <v/>
      </c>
    </row>
    <row r="2684" spans="1:11" x14ac:dyDescent="0.3">
      <c r="A2684" s="2">
        <v>1925</v>
      </c>
      <c r="B2684" s="1">
        <v>898</v>
      </c>
      <c r="C2684" s="10">
        <v>44693</v>
      </c>
      <c r="D2684" s="10">
        <v>44698</v>
      </c>
      <c r="E2684" s="1">
        <v>5</v>
      </c>
      <c r="F2684" s="1" t="s">
        <v>1023</v>
      </c>
      <c r="G2684" s="1" t="s">
        <v>1036</v>
      </c>
      <c r="H2684" s="1">
        <v>160</v>
      </c>
      <c r="I2684" s="1" t="s">
        <v>1044</v>
      </c>
      <c r="J2684" s="1">
        <f t="shared" si="82"/>
        <v>0</v>
      </c>
      <c r="K2684" s="12" t="str">
        <f t="shared" si="83"/>
        <v/>
      </c>
    </row>
    <row r="2685" spans="1:11" x14ac:dyDescent="0.3">
      <c r="A2685" s="2">
        <v>2638</v>
      </c>
      <c r="B2685" s="1">
        <v>898</v>
      </c>
      <c r="C2685" s="10">
        <v>44909</v>
      </c>
      <c r="D2685" s="10">
        <v>44916</v>
      </c>
      <c r="E2685" s="1">
        <v>7</v>
      </c>
      <c r="F2685" s="1" t="s">
        <v>1022</v>
      </c>
      <c r="G2685" s="1" t="s">
        <v>1035</v>
      </c>
      <c r="H2685" s="1">
        <v>16</v>
      </c>
      <c r="I2685" s="1" t="s">
        <v>1043</v>
      </c>
      <c r="J2685" s="1">
        <f t="shared" si="82"/>
        <v>0</v>
      </c>
      <c r="K2685" s="12" t="str">
        <f t="shared" si="83"/>
        <v/>
      </c>
    </row>
    <row r="2686" spans="1:11" x14ac:dyDescent="0.3">
      <c r="A2686" s="2">
        <v>1819</v>
      </c>
      <c r="B2686" s="1">
        <v>898</v>
      </c>
      <c r="C2686" s="10">
        <v>45177</v>
      </c>
      <c r="D2686" s="10">
        <v>45179</v>
      </c>
      <c r="E2686" s="1">
        <v>2</v>
      </c>
      <c r="F2686" s="1" t="s">
        <v>1024</v>
      </c>
      <c r="G2686" s="1" t="s">
        <v>1037</v>
      </c>
      <c r="H2686" s="1">
        <v>52</v>
      </c>
      <c r="I2686" s="1" t="s">
        <v>1043</v>
      </c>
      <c r="J2686" s="1">
        <f t="shared" si="82"/>
        <v>0</v>
      </c>
      <c r="K2686" s="12" t="str">
        <f t="shared" si="83"/>
        <v/>
      </c>
    </row>
    <row r="2687" spans="1:11" x14ac:dyDescent="0.3">
      <c r="A2687" s="2">
        <v>132</v>
      </c>
      <c r="B2687" s="1">
        <v>898</v>
      </c>
      <c r="C2687" s="10">
        <v>45539</v>
      </c>
      <c r="D2687" s="10">
        <v>45544</v>
      </c>
      <c r="E2687" s="1">
        <v>5</v>
      </c>
      <c r="F2687" s="1" t="s">
        <v>1029</v>
      </c>
      <c r="G2687" s="1" t="s">
        <v>1037</v>
      </c>
      <c r="H2687" s="1">
        <v>49</v>
      </c>
      <c r="I2687" s="1" t="s">
        <v>1041</v>
      </c>
      <c r="J2687" s="1">
        <f t="shared" si="82"/>
        <v>0</v>
      </c>
      <c r="K2687" s="12" t="str">
        <f t="shared" si="83"/>
        <v/>
      </c>
    </row>
    <row r="2688" spans="1:11" x14ac:dyDescent="0.3">
      <c r="A2688" s="2">
        <v>463</v>
      </c>
      <c r="B2688" s="1">
        <v>899</v>
      </c>
      <c r="C2688" s="10">
        <v>44581</v>
      </c>
      <c r="D2688" s="10">
        <v>44584</v>
      </c>
      <c r="E2688" s="1">
        <v>3</v>
      </c>
      <c r="F2688" s="1" t="s">
        <v>1022</v>
      </c>
      <c r="G2688" s="1" t="s">
        <v>1035</v>
      </c>
      <c r="H2688" s="1">
        <v>137</v>
      </c>
      <c r="I2688" s="1" t="s">
        <v>1042</v>
      </c>
      <c r="J2688" s="1">
        <f t="shared" si="82"/>
        <v>0</v>
      </c>
      <c r="K2688" s="12" t="str">
        <f t="shared" si="83"/>
        <v/>
      </c>
    </row>
    <row r="2689" spans="1:11" x14ac:dyDescent="0.3">
      <c r="A2689" s="2">
        <v>1305</v>
      </c>
      <c r="B2689" s="1">
        <v>899</v>
      </c>
      <c r="C2689" s="10">
        <v>44617</v>
      </c>
      <c r="D2689" s="10">
        <v>44628</v>
      </c>
      <c r="E2689" s="1">
        <v>11</v>
      </c>
      <c r="F2689" s="1" t="s">
        <v>1031</v>
      </c>
      <c r="G2689" s="1" t="s">
        <v>1036</v>
      </c>
      <c r="H2689" s="1">
        <v>117</v>
      </c>
      <c r="I2689" s="1" t="s">
        <v>1043</v>
      </c>
      <c r="J2689" s="1">
        <f t="shared" si="82"/>
        <v>0</v>
      </c>
      <c r="K2689" s="12" t="str">
        <f t="shared" si="83"/>
        <v/>
      </c>
    </row>
    <row r="2690" spans="1:11" x14ac:dyDescent="0.3">
      <c r="A2690" s="2">
        <v>282</v>
      </c>
      <c r="B2690" s="1">
        <v>899</v>
      </c>
      <c r="C2690" s="10">
        <v>45320</v>
      </c>
      <c r="D2690" s="10">
        <v>45323</v>
      </c>
      <c r="E2690" s="1">
        <v>3</v>
      </c>
      <c r="F2690" s="1" t="s">
        <v>1033</v>
      </c>
      <c r="G2690" s="1" t="s">
        <v>1038</v>
      </c>
      <c r="H2690" s="1">
        <v>150</v>
      </c>
      <c r="I2690" s="1" t="s">
        <v>1042</v>
      </c>
      <c r="J2690" s="1">
        <f t="shared" ref="J2690:J2753" si="84">IF(AND(B2691=B2690,C2691-D2690&lt;=30),1,0)</f>
        <v>0</v>
      </c>
      <c r="K2690" s="12" t="str">
        <f t="shared" ref="K2690:K2753" si="85">IF(J2690=0,"",C2691)</f>
        <v/>
      </c>
    </row>
    <row r="2691" spans="1:11" x14ac:dyDescent="0.3">
      <c r="A2691" s="2">
        <v>2706</v>
      </c>
      <c r="B2691" s="1">
        <v>899</v>
      </c>
      <c r="C2691" s="10">
        <v>45628</v>
      </c>
      <c r="D2691" s="10">
        <v>45632</v>
      </c>
      <c r="E2691" s="1">
        <v>4</v>
      </c>
      <c r="F2691" s="1" t="s">
        <v>1029</v>
      </c>
      <c r="G2691" s="1" t="s">
        <v>1037</v>
      </c>
      <c r="H2691" s="1">
        <v>145</v>
      </c>
      <c r="I2691" s="1" t="s">
        <v>1044</v>
      </c>
      <c r="J2691" s="1">
        <f t="shared" si="84"/>
        <v>1</v>
      </c>
      <c r="K2691" s="12">
        <f t="shared" si="85"/>
        <v>45638</v>
      </c>
    </row>
    <row r="2692" spans="1:11" x14ac:dyDescent="0.3">
      <c r="A2692" s="2">
        <v>763</v>
      </c>
      <c r="B2692" s="1">
        <v>899</v>
      </c>
      <c r="C2692" s="10">
        <v>45638</v>
      </c>
      <c r="D2692" s="10">
        <v>45642</v>
      </c>
      <c r="E2692" s="1">
        <v>4</v>
      </c>
      <c r="F2692" s="1" t="s">
        <v>1030</v>
      </c>
      <c r="G2692" s="1" t="s">
        <v>1038</v>
      </c>
      <c r="H2692" s="1">
        <v>81</v>
      </c>
      <c r="I2692" s="1" t="s">
        <v>1042</v>
      </c>
      <c r="J2692" s="1">
        <f t="shared" si="84"/>
        <v>0</v>
      </c>
      <c r="K2692" s="12" t="str">
        <f t="shared" si="85"/>
        <v/>
      </c>
    </row>
    <row r="2693" spans="1:11" x14ac:dyDescent="0.3">
      <c r="A2693" s="2">
        <v>2597</v>
      </c>
      <c r="B2693" s="1">
        <v>900</v>
      </c>
      <c r="C2693" s="10">
        <v>45177</v>
      </c>
      <c r="D2693" s="10">
        <v>45184</v>
      </c>
      <c r="E2693" s="1">
        <v>7</v>
      </c>
      <c r="F2693" s="1" t="s">
        <v>1033</v>
      </c>
      <c r="G2693" s="1" t="s">
        <v>1038</v>
      </c>
      <c r="H2693" s="1">
        <v>64</v>
      </c>
      <c r="I2693" s="1" t="s">
        <v>1043</v>
      </c>
      <c r="J2693" s="1">
        <f t="shared" si="84"/>
        <v>0</v>
      </c>
      <c r="K2693" s="12" t="str">
        <f t="shared" si="85"/>
        <v/>
      </c>
    </row>
    <row r="2694" spans="1:11" x14ac:dyDescent="0.3">
      <c r="A2694" s="2">
        <v>1146</v>
      </c>
      <c r="B2694" s="1">
        <v>900</v>
      </c>
      <c r="C2694" s="10">
        <v>45363</v>
      </c>
      <c r="D2694" s="10">
        <v>45366</v>
      </c>
      <c r="E2694" s="1">
        <v>3</v>
      </c>
      <c r="F2694" s="1" t="s">
        <v>1024</v>
      </c>
      <c r="G2694" s="1" t="s">
        <v>1037</v>
      </c>
      <c r="H2694" s="1">
        <v>28</v>
      </c>
      <c r="I2694" s="1" t="s">
        <v>1043</v>
      </c>
      <c r="J2694" s="1">
        <f t="shared" si="84"/>
        <v>0</v>
      </c>
      <c r="K2694" s="12" t="str">
        <f t="shared" si="85"/>
        <v/>
      </c>
    </row>
    <row r="2695" spans="1:11" x14ac:dyDescent="0.3">
      <c r="A2695" s="2">
        <v>1858</v>
      </c>
      <c r="B2695" s="1">
        <v>900</v>
      </c>
      <c r="C2695" s="10">
        <v>45453</v>
      </c>
      <c r="D2695" s="10">
        <v>45459</v>
      </c>
      <c r="E2695" s="1">
        <v>6</v>
      </c>
      <c r="F2695" s="1" t="s">
        <v>1022</v>
      </c>
      <c r="G2695" s="1" t="s">
        <v>1035</v>
      </c>
      <c r="H2695" s="1">
        <v>38</v>
      </c>
      <c r="I2695" s="1" t="s">
        <v>1043</v>
      </c>
      <c r="J2695" s="1">
        <f t="shared" si="84"/>
        <v>1</v>
      </c>
      <c r="K2695" s="12">
        <f t="shared" si="85"/>
        <v>45471</v>
      </c>
    </row>
    <row r="2696" spans="1:11" x14ac:dyDescent="0.3">
      <c r="A2696" s="2">
        <v>2744</v>
      </c>
      <c r="B2696" s="1">
        <v>900</v>
      </c>
      <c r="C2696" s="10">
        <v>45471</v>
      </c>
      <c r="D2696" s="10">
        <v>45473</v>
      </c>
      <c r="E2696" s="1">
        <v>2</v>
      </c>
      <c r="F2696" s="1" t="s">
        <v>1029</v>
      </c>
      <c r="G2696" s="1" t="s">
        <v>1037</v>
      </c>
      <c r="H2696" s="1">
        <v>161</v>
      </c>
      <c r="I2696" s="1" t="s">
        <v>1044</v>
      </c>
      <c r="J2696" s="1">
        <f t="shared" si="84"/>
        <v>0</v>
      </c>
      <c r="K2696" s="12" t="str">
        <f t="shared" si="85"/>
        <v/>
      </c>
    </row>
    <row r="2697" spans="1:11" x14ac:dyDescent="0.3">
      <c r="A2697" s="2">
        <v>2774</v>
      </c>
      <c r="B2697" s="1">
        <v>900</v>
      </c>
      <c r="C2697" s="10">
        <v>45594</v>
      </c>
      <c r="D2697" s="10">
        <v>45599</v>
      </c>
      <c r="E2697" s="1">
        <v>5</v>
      </c>
      <c r="F2697" s="1" t="s">
        <v>1024</v>
      </c>
      <c r="G2697" s="1" t="s">
        <v>1037</v>
      </c>
      <c r="H2697" s="1">
        <v>69</v>
      </c>
      <c r="I2697" s="1" t="s">
        <v>1044</v>
      </c>
      <c r="J2697" s="1">
        <f t="shared" si="84"/>
        <v>0</v>
      </c>
      <c r="K2697" s="12" t="str">
        <f t="shared" si="85"/>
        <v/>
      </c>
    </row>
    <row r="2698" spans="1:11" x14ac:dyDescent="0.3">
      <c r="A2698" s="2">
        <v>2878</v>
      </c>
      <c r="B2698" s="1">
        <v>901</v>
      </c>
      <c r="C2698" s="10">
        <v>44774</v>
      </c>
      <c r="D2698" s="10">
        <v>44783</v>
      </c>
      <c r="E2698" s="1">
        <v>9</v>
      </c>
      <c r="F2698" s="1" t="s">
        <v>1031</v>
      </c>
      <c r="G2698" s="1" t="s">
        <v>1036</v>
      </c>
      <c r="H2698" s="1">
        <v>104</v>
      </c>
      <c r="I2698" s="1" t="s">
        <v>1042</v>
      </c>
      <c r="J2698" s="1">
        <f t="shared" si="84"/>
        <v>0</v>
      </c>
      <c r="K2698" s="12" t="str">
        <f t="shared" si="85"/>
        <v/>
      </c>
    </row>
    <row r="2699" spans="1:11" x14ac:dyDescent="0.3">
      <c r="A2699" s="2">
        <v>653</v>
      </c>
      <c r="B2699" s="1">
        <v>901</v>
      </c>
      <c r="C2699" s="10">
        <v>44871</v>
      </c>
      <c r="D2699" s="10">
        <v>44873</v>
      </c>
      <c r="E2699" s="1">
        <v>2</v>
      </c>
      <c r="F2699" s="1" t="s">
        <v>1026</v>
      </c>
      <c r="G2699" s="1" t="s">
        <v>1039</v>
      </c>
      <c r="H2699" s="1">
        <v>40</v>
      </c>
      <c r="I2699" s="1" t="s">
        <v>1041</v>
      </c>
      <c r="J2699" s="1">
        <f t="shared" si="84"/>
        <v>0</v>
      </c>
      <c r="K2699" s="12" t="str">
        <f t="shared" si="85"/>
        <v/>
      </c>
    </row>
    <row r="2700" spans="1:11" x14ac:dyDescent="0.3">
      <c r="A2700" s="2">
        <v>594</v>
      </c>
      <c r="B2700" s="1">
        <v>901</v>
      </c>
      <c r="C2700" s="10">
        <v>45218</v>
      </c>
      <c r="D2700" s="10">
        <v>45220</v>
      </c>
      <c r="E2700" s="1">
        <v>2</v>
      </c>
      <c r="F2700" s="1" t="s">
        <v>1029</v>
      </c>
      <c r="G2700" s="1" t="s">
        <v>1037</v>
      </c>
      <c r="H2700" s="1">
        <v>8</v>
      </c>
      <c r="I2700" s="1" t="s">
        <v>1043</v>
      </c>
      <c r="J2700" s="1">
        <f t="shared" si="84"/>
        <v>0</v>
      </c>
      <c r="K2700" s="12" t="str">
        <f t="shared" si="85"/>
        <v/>
      </c>
    </row>
    <row r="2701" spans="1:11" x14ac:dyDescent="0.3">
      <c r="A2701" s="2">
        <v>2334</v>
      </c>
      <c r="B2701" s="1">
        <v>901</v>
      </c>
      <c r="C2701" s="10">
        <v>45303</v>
      </c>
      <c r="D2701" s="10">
        <v>45308</v>
      </c>
      <c r="E2701" s="1">
        <v>5</v>
      </c>
      <c r="F2701" s="1" t="s">
        <v>1030</v>
      </c>
      <c r="G2701" s="1" t="s">
        <v>1038</v>
      </c>
      <c r="H2701" s="1">
        <v>190</v>
      </c>
      <c r="I2701" s="1" t="s">
        <v>1042</v>
      </c>
      <c r="J2701" s="1">
        <f t="shared" si="84"/>
        <v>1</v>
      </c>
      <c r="K2701" s="12">
        <f t="shared" si="85"/>
        <v>45312</v>
      </c>
    </row>
    <row r="2702" spans="1:11" x14ac:dyDescent="0.3">
      <c r="A2702" s="2">
        <v>1168</v>
      </c>
      <c r="B2702" s="1">
        <v>901</v>
      </c>
      <c r="C2702" s="10">
        <v>45312</v>
      </c>
      <c r="D2702" s="10">
        <v>45321</v>
      </c>
      <c r="E2702" s="1">
        <v>9</v>
      </c>
      <c r="F2702" s="1" t="s">
        <v>1031</v>
      </c>
      <c r="G2702" s="1" t="s">
        <v>1036</v>
      </c>
      <c r="H2702" s="1">
        <v>3</v>
      </c>
      <c r="I2702" s="1" t="s">
        <v>1044</v>
      </c>
      <c r="J2702" s="1">
        <f t="shared" si="84"/>
        <v>0</v>
      </c>
      <c r="K2702" s="12" t="str">
        <f t="shared" si="85"/>
        <v/>
      </c>
    </row>
    <row r="2703" spans="1:11" x14ac:dyDescent="0.3">
      <c r="A2703" s="2">
        <v>382</v>
      </c>
      <c r="B2703" s="1">
        <v>901</v>
      </c>
      <c r="C2703" s="10">
        <v>45604</v>
      </c>
      <c r="D2703" s="10">
        <v>45605</v>
      </c>
      <c r="E2703" s="1">
        <v>1</v>
      </c>
      <c r="F2703" s="1" t="s">
        <v>1026</v>
      </c>
      <c r="G2703" s="1" t="s">
        <v>1039</v>
      </c>
      <c r="H2703" s="1">
        <v>157</v>
      </c>
      <c r="I2703" s="1" t="s">
        <v>1041</v>
      </c>
      <c r="J2703" s="1">
        <f t="shared" si="84"/>
        <v>0</v>
      </c>
      <c r="K2703" s="12" t="str">
        <f t="shared" si="85"/>
        <v/>
      </c>
    </row>
    <row r="2704" spans="1:11" x14ac:dyDescent="0.3">
      <c r="A2704" s="2">
        <v>364</v>
      </c>
      <c r="B2704" s="1">
        <v>902</v>
      </c>
      <c r="C2704" s="10">
        <v>44854</v>
      </c>
      <c r="D2704" s="10">
        <v>44856</v>
      </c>
      <c r="E2704" s="1">
        <v>2</v>
      </c>
      <c r="F2704" s="1" t="s">
        <v>1022</v>
      </c>
      <c r="G2704" s="1" t="s">
        <v>1035</v>
      </c>
      <c r="H2704" s="1">
        <v>25</v>
      </c>
      <c r="I2704" s="1" t="s">
        <v>1044</v>
      </c>
      <c r="J2704" s="1">
        <f t="shared" si="84"/>
        <v>0</v>
      </c>
      <c r="K2704" s="12" t="str">
        <f t="shared" si="85"/>
        <v/>
      </c>
    </row>
    <row r="2705" spans="1:11" x14ac:dyDescent="0.3">
      <c r="A2705" s="2">
        <v>2643</v>
      </c>
      <c r="B2705" s="1">
        <v>902</v>
      </c>
      <c r="C2705" s="10">
        <v>45275</v>
      </c>
      <c r="D2705" s="10">
        <v>45282</v>
      </c>
      <c r="E2705" s="1">
        <v>7</v>
      </c>
      <c r="F2705" s="1" t="s">
        <v>1030</v>
      </c>
      <c r="G2705" s="1" t="s">
        <v>1038</v>
      </c>
      <c r="H2705" s="1">
        <v>192</v>
      </c>
      <c r="I2705" s="1" t="s">
        <v>1044</v>
      </c>
      <c r="J2705" s="1">
        <f t="shared" si="84"/>
        <v>1</v>
      </c>
      <c r="K2705" s="12">
        <f t="shared" si="85"/>
        <v>45291</v>
      </c>
    </row>
    <row r="2706" spans="1:11" x14ac:dyDescent="0.3">
      <c r="A2706" s="2">
        <v>1213</v>
      </c>
      <c r="B2706" s="1">
        <v>902</v>
      </c>
      <c r="C2706" s="10">
        <v>45291</v>
      </c>
      <c r="D2706" s="10">
        <v>45293</v>
      </c>
      <c r="E2706" s="1">
        <v>2</v>
      </c>
      <c r="F2706" s="1" t="s">
        <v>1029</v>
      </c>
      <c r="G2706" s="1" t="s">
        <v>1037</v>
      </c>
      <c r="H2706" s="1">
        <v>111</v>
      </c>
      <c r="I2706" s="1" t="s">
        <v>1042</v>
      </c>
      <c r="J2706" s="1">
        <f t="shared" si="84"/>
        <v>1</v>
      </c>
      <c r="K2706" s="12">
        <f t="shared" si="85"/>
        <v>45306</v>
      </c>
    </row>
    <row r="2707" spans="1:11" x14ac:dyDescent="0.3">
      <c r="A2707" s="2">
        <v>533</v>
      </c>
      <c r="B2707" s="1">
        <v>902</v>
      </c>
      <c r="C2707" s="10">
        <v>45306</v>
      </c>
      <c r="D2707" s="10">
        <v>45319</v>
      </c>
      <c r="E2707" s="1">
        <v>13</v>
      </c>
      <c r="F2707" s="1" t="s">
        <v>1027</v>
      </c>
      <c r="G2707" s="1" t="s">
        <v>1040</v>
      </c>
      <c r="H2707" s="1">
        <v>158</v>
      </c>
      <c r="I2707" s="1" t="s">
        <v>1041</v>
      </c>
      <c r="J2707" s="1">
        <f t="shared" si="84"/>
        <v>0</v>
      </c>
      <c r="K2707" s="12" t="str">
        <f t="shared" si="85"/>
        <v/>
      </c>
    </row>
    <row r="2708" spans="1:11" x14ac:dyDescent="0.3">
      <c r="A2708" s="2">
        <v>2325</v>
      </c>
      <c r="B2708" s="1">
        <v>902</v>
      </c>
      <c r="C2708" s="10">
        <v>45479</v>
      </c>
      <c r="D2708" s="10">
        <v>45487</v>
      </c>
      <c r="E2708" s="1">
        <v>8</v>
      </c>
      <c r="F2708" s="1" t="s">
        <v>1023</v>
      </c>
      <c r="G2708" s="1" t="s">
        <v>1036</v>
      </c>
      <c r="H2708" s="1">
        <v>107</v>
      </c>
      <c r="I2708" s="1" t="s">
        <v>1042</v>
      </c>
      <c r="J2708" s="1">
        <f t="shared" si="84"/>
        <v>0</v>
      </c>
      <c r="K2708" s="12" t="str">
        <f t="shared" si="85"/>
        <v/>
      </c>
    </row>
    <row r="2709" spans="1:11" x14ac:dyDescent="0.3">
      <c r="A2709" s="2">
        <v>1269</v>
      </c>
      <c r="B2709" s="1">
        <v>903</v>
      </c>
      <c r="C2709" s="10">
        <v>44682</v>
      </c>
      <c r="D2709" s="10">
        <v>44701</v>
      </c>
      <c r="E2709" s="1">
        <v>19</v>
      </c>
      <c r="F2709" s="1" t="s">
        <v>1028</v>
      </c>
      <c r="G2709" s="1" t="s">
        <v>1040</v>
      </c>
      <c r="H2709" s="1">
        <v>10</v>
      </c>
      <c r="I2709" s="1" t="s">
        <v>1044</v>
      </c>
      <c r="J2709" s="1">
        <f t="shared" si="84"/>
        <v>0</v>
      </c>
      <c r="K2709" s="12" t="str">
        <f t="shared" si="85"/>
        <v/>
      </c>
    </row>
    <row r="2710" spans="1:11" x14ac:dyDescent="0.3">
      <c r="A2710" s="2">
        <v>950</v>
      </c>
      <c r="B2710" s="1">
        <v>903</v>
      </c>
      <c r="C2710" s="10">
        <v>44812</v>
      </c>
      <c r="D2710" s="10">
        <v>44822</v>
      </c>
      <c r="E2710" s="1">
        <v>10</v>
      </c>
      <c r="F2710" s="1" t="s">
        <v>1031</v>
      </c>
      <c r="G2710" s="1" t="s">
        <v>1036</v>
      </c>
      <c r="H2710" s="1">
        <v>91</v>
      </c>
      <c r="I2710" s="1" t="s">
        <v>1042</v>
      </c>
      <c r="J2710" s="1">
        <f t="shared" si="84"/>
        <v>0</v>
      </c>
      <c r="K2710" s="12" t="str">
        <f t="shared" si="85"/>
        <v/>
      </c>
    </row>
    <row r="2711" spans="1:11" x14ac:dyDescent="0.3">
      <c r="A2711" s="2">
        <v>1718</v>
      </c>
      <c r="B2711" s="1">
        <v>903</v>
      </c>
      <c r="C2711" s="10">
        <v>44916</v>
      </c>
      <c r="D2711" s="10">
        <v>44920</v>
      </c>
      <c r="E2711" s="1">
        <v>4</v>
      </c>
      <c r="F2711" s="1" t="s">
        <v>1029</v>
      </c>
      <c r="G2711" s="1" t="s">
        <v>1037</v>
      </c>
      <c r="H2711" s="1">
        <v>124</v>
      </c>
      <c r="I2711" s="1" t="s">
        <v>1044</v>
      </c>
      <c r="J2711" s="1">
        <f t="shared" si="84"/>
        <v>0</v>
      </c>
      <c r="K2711" s="12" t="str">
        <f t="shared" si="85"/>
        <v/>
      </c>
    </row>
    <row r="2712" spans="1:11" x14ac:dyDescent="0.3">
      <c r="A2712" s="2">
        <v>2671</v>
      </c>
      <c r="B2712" s="1">
        <v>903</v>
      </c>
      <c r="C2712" s="10">
        <v>44990</v>
      </c>
      <c r="D2712" s="10">
        <v>44993</v>
      </c>
      <c r="E2712" s="1">
        <v>3</v>
      </c>
      <c r="F2712" s="1" t="s">
        <v>1026</v>
      </c>
      <c r="G2712" s="1" t="s">
        <v>1039</v>
      </c>
      <c r="H2712" s="1">
        <v>154</v>
      </c>
      <c r="I2712" s="1" t="s">
        <v>1043</v>
      </c>
      <c r="J2712" s="1">
        <f t="shared" si="84"/>
        <v>0</v>
      </c>
      <c r="K2712" s="12" t="str">
        <f t="shared" si="85"/>
        <v/>
      </c>
    </row>
    <row r="2713" spans="1:11" x14ac:dyDescent="0.3">
      <c r="A2713" s="2">
        <v>526</v>
      </c>
      <c r="B2713" s="1">
        <v>903</v>
      </c>
      <c r="C2713" s="10">
        <v>45444</v>
      </c>
      <c r="D2713" s="10">
        <v>45446</v>
      </c>
      <c r="E2713" s="1">
        <v>2</v>
      </c>
      <c r="F2713" s="1" t="s">
        <v>1026</v>
      </c>
      <c r="G2713" s="1" t="s">
        <v>1039</v>
      </c>
      <c r="H2713" s="1">
        <v>9</v>
      </c>
      <c r="I2713" s="1" t="s">
        <v>1041</v>
      </c>
      <c r="J2713" s="1">
        <f t="shared" si="84"/>
        <v>1</v>
      </c>
      <c r="K2713" s="12">
        <f t="shared" si="85"/>
        <v>45446</v>
      </c>
    </row>
    <row r="2714" spans="1:11" x14ac:dyDescent="0.3">
      <c r="A2714" s="2">
        <v>807</v>
      </c>
      <c r="B2714" s="1">
        <v>903</v>
      </c>
      <c r="C2714" s="10">
        <v>45446</v>
      </c>
      <c r="D2714" s="10">
        <v>45453</v>
      </c>
      <c r="E2714" s="1">
        <v>7</v>
      </c>
      <c r="F2714" s="1" t="s">
        <v>1033</v>
      </c>
      <c r="G2714" s="1" t="s">
        <v>1038</v>
      </c>
      <c r="H2714" s="1">
        <v>135</v>
      </c>
      <c r="I2714" s="1" t="s">
        <v>1044</v>
      </c>
      <c r="J2714" s="1">
        <f t="shared" si="84"/>
        <v>0</v>
      </c>
      <c r="K2714" s="12" t="str">
        <f t="shared" si="85"/>
        <v/>
      </c>
    </row>
    <row r="2715" spans="1:11" x14ac:dyDescent="0.3">
      <c r="A2715" s="2">
        <v>1928</v>
      </c>
      <c r="B2715" s="1">
        <v>903</v>
      </c>
      <c r="C2715" s="10">
        <v>45507</v>
      </c>
      <c r="D2715" s="10">
        <v>45510</v>
      </c>
      <c r="E2715" s="1">
        <v>3</v>
      </c>
      <c r="F2715" s="1" t="s">
        <v>1032</v>
      </c>
      <c r="G2715" s="1" t="s">
        <v>1039</v>
      </c>
      <c r="H2715" s="1">
        <v>82</v>
      </c>
      <c r="I2715" s="1" t="s">
        <v>1041</v>
      </c>
      <c r="J2715" s="1">
        <f t="shared" si="84"/>
        <v>0</v>
      </c>
      <c r="K2715" s="12" t="str">
        <f t="shared" si="85"/>
        <v/>
      </c>
    </row>
    <row r="2716" spans="1:11" x14ac:dyDescent="0.3">
      <c r="A2716" s="2">
        <v>877</v>
      </c>
      <c r="B2716" s="1">
        <v>904</v>
      </c>
      <c r="C2716" s="10">
        <v>44589</v>
      </c>
      <c r="D2716" s="10">
        <v>44593</v>
      </c>
      <c r="E2716" s="1">
        <v>4</v>
      </c>
      <c r="F2716" s="1" t="s">
        <v>1022</v>
      </c>
      <c r="G2716" s="1" t="s">
        <v>1035</v>
      </c>
      <c r="H2716" s="1">
        <v>199</v>
      </c>
      <c r="I2716" s="1" t="s">
        <v>1044</v>
      </c>
      <c r="J2716" s="1">
        <f t="shared" si="84"/>
        <v>0</v>
      </c>
      <c r="K2716" s="12" t="str">
        <f t="shared" si="85"/>
        <v/>
      </c>
    </row>
    <row r="2717" spans="1:11" x14ac:dyDescent="0.3">
      <c r="A2717" s="2">
        <v>745</v>
      </c>
      <c r="B2717" s="1">
        <v>904</v>
      </c>
      <c r="C2717" s="10">
        <v>45130</v>
      </c>
      <c r="D2717" s="10">
        <v>45134</v>
      </c>
      <c r="E2717" s="1">
        <v>4</v>
      </c>
      <c r="F2717" s="1" t="s">
        <v>1022</v>
      </c>
      <c r="G2717" s="1" t="s">
        <v>1035</v>
      </c>
      <c r="H2717" s="1">
        <v>134</v>
      </c>
      <c r="I2717" s="1" t="s">
        <v>1044</v>
      </c>
      <c r="J2717" s="1">
        <f t="shared" si="84"/>
        <v>0</v>
      </c>
      <c r="K2717" s="12" t="str">
        <f t="shared" si="85"/>
        <v/>
      </c>
    </row>
    <row r="2718" spans="1:11" x14ac:dyDescent="0.3">
      <c r="A2718" s="2">
        <v>2100</v>
      </c>
      <c r="B2718" s="1">
        <v>904</v>
      </c>
      <c r="C2718" s="10">
        <v>45189</v>
      </c>
      <c r="D2718" s="10">
        <v>45194</v>
      </c>
      <c r="E2718" s="1">
        <v>5</v>
      </c>
      <c r="F2718" s="1" t="s">
        <v>1028</v>
      </c>
      <c r="G2718" s="1" t="s">
        <v>1040</v>
      </c>
      <c r="H2718" s="1">
        <v>78</v>
      </c>
      <c r="I2718" s="1" t="s">
        <v>1043</v>
      </c>
      <c r="J2718" s="1">
        <f t="shared" si="84"/>
        <v>0</v>
      </c>
      <c r="K2718" s="12" t="str">
        <f t="shared" si="85"/>
        <v/>
      </c>
    </row>
    <row r="2719" spans="1:11" x14ac:dyDescent="0.3">
      <c r="A2719" s="2">
        <v>249</v>
      </c>
      <c r="B2719" s="1">
        <v>905</v>
      </c>
      <c r="C2719" s="10">
        <v>44861</v>
      </c>
      <c r="D2719" s="10">
        <v>44863</v>
      </c>
      <c r="E2719" s="1">
        <v>2</v>
      </c>
      <c r="F2719" s="1" t="s">
        <v>1026</v>
      </c>
      <c r="G2719" s="1" t="s">
        <v>1039</v>
      </c>
      <c r="H2719" s="1">
        <v>182</v>
      </c>
      <c r="I2719" s="1" t="s">
        <v>1043</v>
      </c>
      <c r="J2719" s="1">
        <f t="shared" si="84"/>
        <v>0</v>
      </c>
      <c r="K2719" s="12" t="str">
        <f t="shared" si="85"/>
        <v/>
      </c>
    </row>
    <row r="2720" spans="1:11" x14ac:dyDescent="0.3">
      <c r="A2720" s="2">
        <v>1499</v>
      </c>
      <c r="B2720" s="1">
        <v>905</v>
      </c>
      <c r="C2720" s="10">
        <v>45382</v>
      </c>
      <c r="D2720" s="10">
        <v>45389</v>
      </c>
      <c r="E2720" s="1">
        <v>7</v>
      </c>
      <c r="F2720" s="1" t="s">
        <v>1022</v>
      </c>
      <c r="G2720" s="1" t="s">
        <v>1035</v>
      </c>
      <c r="H2720" s="1">
        <v>129</v>
      </c>
      <c r="I2720" s="1" t="s">
        <v>1044</v>
      </c>
      <c r="J2720" s="1">
        <f t="shared" si="84"/>
        <v>0</v>
      </c>
      <c r="K2720" s="12" t="str">
        <f t="shared" si="85"/>
        <v/>
      </c>
    </row>
    <row r="2721" spans="1:11" x14ac:dyDescent="0.3">
      <c r="A2721" s="2">
        <v>1806</v>
      </c>
      <c r="B2721" s="1">
        <v>906</v>
      </c>
      <c r="C2721" s="10">
        <v>44715</v>
      </c>
      <c r="D2721" s="10">
        <v>44719</v>
      </c>
      <c r="E2721" s="1">
        <v>4</v>
      </c>
      <c r="F2721" s="1" t="s">
        <v>1031</v>
      </c>
      <c r="G2721" s="1" t="s">
        <v>1036</v>
      </c>
      <c r="H2721" s="1">
        <v>72</v>
      </c>
      <c r="I2721" s="1" t="s">
        <v>1043</v>
      </c>
      <c r="J2721" s="1">
        <f t="shared" si="84"/>
        <v>0</v>
      </c>
      <c r="K2721" s="12" t="str">
        <f t="shared" si="85"/>
        <v/>
      </c>
    </row>
    <row r="2722" spans="1:11" x14ac:dyDescent="0.3">
      <c r="A2722" s="2">
        <v>2087</v>
      </c>
      <c r="B2722" s="1">
        <v>906</v>
      </c>
      <c r="C2722" s="10">
        <v>45084</v>
      </c>
      <c r="D2722" s="10">
        <v>45086</v>
      </c>
      <c r="E2722" s="1">
        <v>2</v>
      </c>
      <c r="F2722" s="1" t="s">
        <v>1026</v>
      </c>
      <c r="G2722" s="1" t="s">
        <v>1039</v>
      </c>
      <c r="H2722" s="1">
        <v>78</v>
      </c>
      <c r="I2722" s="1" t="s">
        <v>1043</v>
      </c>
      <c r="J2722" s="1">
        <f t="shared" si="84"/>
        <v>0</v>
      </c>
      <c r="K2722" s="12" t="str">
        <f t="shared" si="85"/>
        <v/>
      </c>
    </row>
    <row r="2723" spans="1:11" x14ac:dyDescent="0.3">
      <c r="A2723" s="2">
        <v>2853</v>
      </c>
      <c r="B2723" s="1">
        <v>908</v>
      </c>
      <c r="C2723" s="10">
        <v>44616</v>
      </c>
      <c r="D2723" s="10">
        <v>44622</v>
      </c>
      <c r="E2723" s="1">
        <v>6</v>
      </c>
      <c r="F2723" s="1" t="s">
        <v>1034</v>
      </c>
      <c r="G2723" s="1" t="s">
        <v>1035</v>
      </c>
      <c r="H2723" s="1">
        <v>115</v>
      </c>
      <c r="I2723" s="1" t="s">
        <v>1042</v>
      </c>
      <c r="J2723" s="1">
        <f t="shared" si="84"/>
        <v>0</v>
      </c>
      <c r="K2723" s="12" t="str">
        <f t="shared" si="85"/>
        <v/>
      </c>
    </row>
    <row r="2724" spans="1:11" x14ac:dyDescent="0.3">
      <c r="A2724" s="2">
        <v>2552</v>
      </c>
      <c r="B2724" s="1">
        <v>908</v>
      </c>
      <c r="C2724" s="10">
        <v>44837</v>
      </c>
      <c r="D2724" s="10">
        <v>44841</v>
      </c>
      <c r="E2724" s="1">
        <v>4</v>
      </c>
      <c r="F2724" s="1" t="s">
        <v>1024</v>
      </c>
      <c r="G2724" s="1" t="s">
        <v>1037</v>
      </c>
      <c r="H2724" s="1">
        <v>131</v>
      </c>
      <c r="I2724" s="1" t="s">
        <v>1044</v>
      </c>
      <c r="J2724" s="1">
        <f t="shared" si="84"/>
        <v>0</v>
      </c>
      <c r="K2724" s="12" t="str">
        <f t="shared" si="85"/>
        <v/>
      </c>
    </row>
    <row r="2725" spans="1:11" x14ac:dyDescent="0.3">
      <c r="A2725" s="2">
        <v>590</v>
      </c>
      <c r="B2725" s="1">
        <v>908</v>
      </c>
      <c r="C2725" s="10">
        <v>45053</v>
      </c>
      <c r="D2725" s="10">
        <v>45058</v>
      </c>
      <c r="E2725" s="1">
        <v>5</v>
      </c>
      <c r="F2725" s="1" t="s">
        <v>1029</v>
      </c>
      <c r="G2725" s="1" t="s">
        <v>1037</v>
      </c>
      <c r="H2725" s="1">
        <v>129</v>
      </c>
      <c r="I2725" s="1" t="s">
        <v>1041</v>
      </c>
      <c r="J2725" s="1">
        <f t="shared" si="84"/>
        <v>0</v>
      </c>
      <c r="K2725" s="12" t="str">
        <f t="shared" si="85"/>
        <v/>
      </c>
    </row>
    <row r="2726" spans="1:11" x14ac:dyDescent="0.3">
      <c r="A2726" s="2">
        <v>1041</v>
      </c>
      <c r="B2726" s="1">
        <v>908</v>
      </c>
      <c r="C2726" s="10">
        <v>45459</v>
      </c>
      <c r="D2726" s="10">
        <v>45462</v>
      </c>
      <c r="E2726" s="1">
        <v>3</v>
      </c>
      <c r="F2726" s="1" t="s">
        <v>1030</v>
      </c>
      <c r="G2726" s="1" t="s">
        <v>1038</v>
      </c>
      <c r="H2726" s="1">
        <v>76</v>
      </c>
      <c r="I2726" s="1" t="s">
        <v>1042</v>
      </c>
      <c r="J2726" s="1">
        <f t="shared" si="84"/>
        <v>0</v>
      </c>
      <c r="K2726" s="12" t="str">
        <f t="shared" si="85"/>
        <v/>
      </c>
    </row>
    <row r="2727" spans="1:11" x14ac:dyDescent="0.3">
      <c r="A2727" s="2">
        <v>167</v>
      </c>
      <c r="B2727" s="1">
        <v>909</v>
      </c>
      <c r="C2727" s="10">
        <v>45209</v>
      </c>
      <c r="D2727" s="10">
        <v>45222</v>
      </c>
      <c r="E2727" s="1">
        <v>13</v>
      </c>
      <c r="F2727" s="1" t="s">
        <v>1027</v>
      </c>
      <c r="G2727" s="1" t="s">
        <v>1040</v>
      </c>
      <c r="H2727" s="1">
        <v>103</v>
      </c>
      <c r="I2727" s="1" t="s">
        <v>1042</v>
      </c>
      <c r="J2727" s="1">
        <f t="shared" si="84"/>
        <v>0</v>
      </c>
      <c r="K2727" s="12" t="str">
        <f t="shared" si="85"/>
        <v/>
      </c>
    </row>
    <row r="2728" spans="1:11" x14ac:dyDescent="0.3">
      <c r="A2728" s="2">
        <v>1527</v>
      </c>
      <c r="B2728" s="1">
        <v>909</v>
      </c>
      <c r="C2728" s="10">
        <v>45472</v>
      </c>
      <c r="D2728" s="10">
        <v>45474</v>
      </c>
      <c r="E2728" s="1">
        <v>2</v>
      </c>
      <c r="F2728" s="1" t="s">
        <v>1032</v>
      </c>
      <c r="G2728" s="1" t="s">
        <v>1039</v>
      </c>
      <c r="H2728" s="1">
        <v>45</v>
      </c>
      <c r="I2728" s="1" t="s">
        <v>1044</v>
      </c>
      <c r="J2728" s="1">
        <f t="shared" si="84"/>
        <v>0</v>
      </c>
      <c r="K2728" s="12" t="str">
        <f t="shared" si="85"/>
        <v/>
      </c>
    </row>
    <row r="2729" spans="1:11" x14ac:dyDescent="0.3">
      <c r="A2729" s="2">
        <v>1327</v>
      </c>
      <c r="B2729" s="1">
        <v>911</v>
      </c>
      <c r="C2729" s="10">
        <v>44766</v>
      </c>
      <c r="D2729" s="10">
        <v>44770</v>
      </c>
      <c r="E2729" s="1">
        <v>4</v>
      </c>
      <c r="F2729" s="1" t="s">
        <v>1033</v>
      </c>
      <c r="G2729" s="1" t="s">
        <v>1038</v>
      </c>
      <c r="H2729" s="1">
        <v>6</v>
      </c>
      <c r="I2729" s="1" t="s">
        <v>1044</v>
      </c>
      <c r="J2729" s="1">
        <f t="shared" si="84"/>
        <v>0</v>
      </c>
      <c r="K2729" s="12" t="str">
        <f t="shared" si="85"/>
        <v/>
      </c>
    </row>
    <row r="2730" spans="1:11" x14ac:dyDescent="0.3">
      <c r="A2730" s="2">
        <v>878</v>
      </c>
      <c r="B2730" s="1">
        <v>911</v>
      </c>
      <c r="C2730" s="10">
        <v>45282</v>
      </c>
      <c r="D2730" s="10">
        <v>45297</v>
      </c>
      <c r="E2730" s="1">
        <v>15</v>
      </c>
      <c r="F2730" s="1" t="s">
        <v>1027</v>
      </c>
      <c r="G2730" s="1" t="s">
        <v>1040</v>
      </c>
      <c r="H2730" s="1">
        <v>163</v>
      </c>
      <c r="I2730" s="1" t="s">
        <v>1041</v>
      </c>
      <c r="J2730" s="1">
        <f t="shared" si="84"/>
        <v>0</v>
      </c>
      <c r="K2730" s="12" t="str">
        <f t="shared" si="85"/>
        <v/>
      </c>
    </row>
    <row r="2731" spans="1:11" x14ac:dyDescent="0.3">
      <c r="A2731" s="2">
        <v>178</v>
      </c>
      <c r="B2731" s="1">
        <v>911</v>
      </c>
      <c r="C2731" s="10">
        <v>45415</v>
      </c>
      <c r="D2731" s="10">
        <v>45434</v>
      </c>
      <c r="E2731" s="1">
        <v>19</v>
      </c>
      <c r="F2731" s="1" t="s">
        <v>1027</v>
      </c>
      <c r="G2731" s="1" t="s">
        <v>1040</v>
      </c>
      <c r="H2731" s="1">
        <v>76</v>
      </c>
      <c r="I2731" s="1" t="s">
        <v>1041</v>
      </c>
      <c r="J2731" s="1">
        <f t="shared" si="84"/>
        <v>0</v>
      </c>
      <c r="K2731" s="12" t="str">
        <f t="shared" si="85"/>
        <v/>
      </c>
    </row>
    <row r="2732" spans="1:11" x14ac:dyDescent="0.3">
      <c r="A2732" s="2">
        <v>25</v>
      </c>
      <c r="B2732" s="1">
        <v>912</v>
      </c>
      <c r="C2732" s="10">
        <v>44878</v>
      </c>
      <c r="D2732" s="10">
        <v>44881</v>
      </c>
      <c r="E2732" s="1">
        <v>3</v>
      </c>
      <c r="F2732" s="1" t="s">
        <v>1024</v>
      </c>
      <c r="G2732" s="1" t="s">
        <v>1037</v>
      </c>
      <c r="H2732" s="1">
        <v>147</v>
      </c>
      <c r="I2732" s="1" t="s">
        <v>1043</v>
      </c>
      <c r="J2732" s="1">
        <f t="shared" si="84"/>
        <v>0</v>
      </c>
      <c r="K2732" s="12" t="str">
        <f t="shared" si="85"/>
        <v/>
      </c>
    </row>
    <row r="2733" spans="1:11" x14ac:dyDescent="0.3">
      <c r="A2733" s="2">
        <v>2419</v>
      </c>
      <c r="B2733" s="1">
        <v>912</v>
      </c>
      <c r="C2733" s="10">
        <v>45320</v>
      </c>
      <c r="D2733" s="10">
        <v>45339</v>
      </c>
      <c r="E2733" s="1">
        <v>19</v>
      </c>
      <c r="F2733" s="1" t="s">
        <v>1027</v>
      </c>
      <c r="G2733" s="1" t="s">
        <v>1040</v>
      </c>
      <c r="H2733" s="1">
        <v>169</v>
      </c>
      <c r="I2733" s="1" t="s">
        <v>1042</v>
      </c>
      <c r="J2733" s="1">
        <f t="shared" si="84"/>
        <v>0</v>
      </c>
      <c r="K2733" s="12" t="str">
        <f t="shared" si="85"/>
        <v/>
      </c>
    </row>
    <row r="2734" spans="1:11" x14ac:dyDescent="0.3">
      <c r="A2734" s="2">
        <v>1923</v>
      </c>
      <c r="B2734" s="1">
        <v>913</v>
      </c>
      <c r="C2734" s="10">
        <v>45332</v>
      </c>
      <c r="D2734" s="10">
        <v>45340</v>
      </c>
      <c r="E2734" s="1">
        <v>8</v>
      </c>
      <c r="F2734" s="1" t="s">
        <v>1022</v>
      </c>
      <c r="G2734" s="1" t="s">
        <v>1035</v>
      </c>
      <c r="H2734" s="1">
        <v>55</v>
      </c>
      <c r="I2734" s="1" t="s">
        <v>1041</v>
      </c>
      <c r="J2734" s="1">
        <f t="shared" si="84"/>
        <v>0</v>
      </c>
      <c r="K2734" s="12" t="str">
        <f t="shared" si="85"/>
        <v/>
      </c>
    </row>
    <row r="2735" spans="1:11" x14ac:dyDescent="0.3">
      <c r="A2735" s="2">
        <v>240</v>
      </c>
      <c r="B2735" s="1">
        <v>914</v>
      </c>
      <c r="C2735" s="10">
        <v>44581</v>
      </c>
      <c r="D2735" s="10">
        <v>44584</v>
      </c>
      <c r="E2735" s="1">
        <v>3</v>
      </c>
      <c r="F2735" s="1" t="s">
        <v>1026</v>
      </c>
      <c r="G2735" s="1" t="s">
        <v>1039</v>
      </c>
      <c r="H2735" s="1">
        <v>179</v>
      </c>
      <c r="I2735" s="1" t="s">
        <v>1044</v>
      </c>
      <c r="J2735" s="1">
        <f t="shared" si="84"/>
        <v>0</v>
      </c>
      <c r="K2735" s="12" t="str">
        <f t="shared" si="85"/>
        <v/>
      </c>
    </row>
    <row r="2736" spans="1:11" x14ac:dyDescent="0.3">
      <c r="A2736" s="2">
        <v>1747</v>
      </c>
      <c r="B2736" s="1">
        <v>914</v>
      </c>
      <c r="C2736" s="10">
        <v>44949</v>
      </c>
      <c r="D2736" s="10">
        <v>44958</v>
      </c>
      <c r="E2736" s="1">
        <v>9</v>
      </c>
      <c r="F2736" s="1" t="s">
        <v>1034</v>
      </c>
      <c r="G2736" s="1" t="s">
        <v>1035</v>
      </c>
      <c r="H2736" s="1">
        <v>167</v>
      </c>
      <c r="I2736" s="1" t="s">
        <v>1044</v>
      </c>
      <c r="J2736" s="1">
        <f t="shared" si="84"/>
        <v>1</v>
      </c>
      <c r="K2736" s="12">
        <f t="shared" si="85"/>
        <v>44952</v>
      </c>
    </row>
    <row r="2737" spans="1:11" x14ac:dyDescent="0.3">
      <c r="A2737" s="2">
        <v>1220</v>
      </c>
      <c r="B2737" s="1">
        <v>914</v>
      </c>
      <c r="C2737" s="10">
        <v>44952</v>
      </c>
      <c r="D2737" s="10">
        <v>44953</v>
      </c>
      <c r="E2737" s="1">
        <v>1</v>
      </c>
      <c r="F2737" s="1" t="s">
        <v>1026</v>
      </c>
      <c r="G2737" s="1" t="s">
        <v>1039</v>
      </c>
      <c r="H2737" s="1">
        <v>19</v>
      </c>
      <c r="I2737" s="1" t="s">
        <v>1041</v>
      </c>
      <c r="J2737" s="1">
        <f t="shared" si="84"/>
        <v>0</v>
      </c>
      <c r="K2737" s="12" t="str">
        <f t="shared" si="85"/>
        <v/>
      </c>
    </row>
    <row r="2738" spans="1:11" x14ac:dyDescent="0.3">
      <c r="A2738" s="2">
        <v>2765</v>
      </c>
      <c r="B2738" s="1">
        <v>914</v>
      </c>
      <c r="C2738" s="10">
        <v>45296</v>
      </c>
      <c r="D2738" s="10">
        <v>45303</v>
      </c>
      <c r="E2738" s="1">
        <v>7</v>
      </c>
      <c r="F2738" s="1" t="s">
        <v>1025</v>
      </c>
      <c r="G2738" s="1" t="s">
        <v>1038</v>
      </c>
      <c r="H2738" s="1">
        <v>126</v>
      </c>
      <c r="I2738" s="1" t="s">
        <v>1043</v>
      </c>
      <c r="J2738" s="1">
        <f t="shared" si="84"/>
        <v>1</v>
      </c>
      <c r="K2738" s="12">
        <f t="shared" si="85"/>
        <v>45304</v>
      </c>
    </row>
    <row r="2739" spans="1:11" x14ac:dyDescent="0.3">
      <c r="A2739" s="2">
        <v>2537</v>
      </c>
      <c r="B2739" s="1">
        <v>914</v>
      </c>
      <c r="C2739" s="10">
        <v>45304</v>
      </c>
      <c r="D2739" s="10">
        <v>45314</v>
      </c>
      <c r="E2739" s="1">
        <v>10</v>
      </c>
      <c r="F2739" s="1" t="s">
        <v>1028</v>
      </c>
      <c r="G2739" s="1" t="s">
        <v>1040</v>
      </c>
      <c r="H2739" s="1">
        <v>195</v>
      </c>
      <c r="I2739" s="1" t="s">
        <v>1042</v>
      </c>
      <c r="J2739" s="1">
        <f t="shared" si="84"/>
        <v>0</v>
      </c>
      <c r="K2739" s="12" t="str">
        <f t="shared" si="85"/>
        <v/>
      </c>
    </row>
    <row r="2740" spans="1:11" x14ac:dyDescent="0.3">
      <c r="A2740" s="2">
        <v>2168</v>
      </c>
      <c r="B2740" s="1">
        <v>915</v>
      </c>
      <c r="C2740" s="10">
        <v>45067</v>
      </c>
      <c r="D2740" s="10">
        <v>45069</v>
      </c>
      <c r="E2740" s="1">
        <v>2</v>
      </c>
      <c r="F2740" s="1" t="s">
        <v>1032</v>
      </c>
      <c r="G2740" s="1" t="s">
        <v>1039</v>
      </c>
      <c r="H2740" s="1">
        <v>178</v>
      </c>
      <c r="I2740" s="1" t="s">
        <v>1044</v>
      </c>
      <c r="J2740" s="1">
        <f t="shared" si="84"/>
        <v>0</v>
      </c>
      <c r="K2740" s="12" t="str">
        <f t="shared" si="85"/>
        <v/>
      </c>
    </row>
    <row r="2741" spans="1:11" x14ac:dyDescent="0.3">
      <c r="A2741" s="2">
        <v>781</v>
      </c>
      <c r="B2741" s="1">
        <v>915</v>
      </c>
      <c r="C2741" s="10">
        <v>45332</v>
      </c>
      <c r="D2741" s="10">
        <v>45334</v>
      </c>
      <c r="E2741" s="1">
        <v>2</v>
      </c>
      <c r="F2741" s="1" t="s">
        <v>1032</v>
      </c>
      <c r="G2741" s="1" t="s">
        <v>1039</v>
      </c>
      <c r="H2741" s="1">
        <v>176</v>
      </c>
      <c r="I2741" s="1" t="s">
        <v>1041</v>
      </c>
      <c r="J2741" s="1">
        <f t="shared" si="84"/>
        <v>0</v>
      </c>
      <c r="K2741" s="12" t="str">
        <f t="shared" si="85"/>
        <v/>
      </c>
    </row>
    <row r="2742" spans="1:11" x14ac:dyDescent="0.3">
      <c r="A2742" s="2">
        <v>826</v>
      </c>
      <c r="B2742" s="1">
        <v>915</v>
      </c>
      <c r="C2742" s="10">
        <v>45522</v>
      </c>
      <c r="D2742" s="10">
        <v>45526</v>
      </c>
      <c r="E2742" s="1">
        <v>4</v>
      </c>
      <c r="F2742" s="1" t="s">
        <v>1024</v>
      </c>
      <c r="G2742" s="1" t="s">
        <v>1037</v>
      </c>
      <c r="H2742" s="1">
        <v>129</v>
      </c>
      <c r="I2742" s="1" t="s">
        <v>1042</v>
      </c>
      <c r="J2742" s="1">
        <f t="shared" si="84"/>
        <v>0</v>
      </c>
      <c r="K2742" s="12" t="str">
        <f t="shared" si="85"/>
        <v/>
      </c>
    </row>
    <row r="2743" spans="1:11" x14ac:dyDescent="0.3">
      <c r="A2743" s="2">
        <v>1402</v>
      </c>
      <c r="B2743" s="1">
        <v>916</v>
      </c>
      <c r="C2743" s="10">
        <v>44833</v>
      </c>
      <c r="D2743" s="10">
        <v>44853</v>
      </c>
      <c r="E2743" s="1">
        <v>20</v>
      </c>
      <c r="F2743" s="1" t="s">
        <v>1027</v>
      </c>
      <c r="G2743" s="1" t="s">
        <v>1040</v>
      </c>
      <c r="H2743" s="1">
        <v>113</v>
      </c>
      <c r="I2743" s="1" t="s">
        <v>1043</v>
      </c>
      <c r="J2743" s="1">
        <f t="shared" si="84"/>
        <v>0</v>
      </c>
      <c r="K2743" s="12" t="str">
        <f t="shared" si="85"/>
        <v/>
      </c>
    </row>
    <row r="2744" spans="1:11" x14ac:dyDescent="0.3">
      <c r="A2744" s="2">
        <v>2821</v>
      </c>
      <c r="B2744" s="1">
        <v>917</v>
      </c>
      <c r="C2744" s="10">
        <v>44593</v>
      </c>
      <c r="D2744" s="10">
        <v>44604</v>
      </c>
      <c r="E2744" s="1">
        <v>11</v>
      </c>
      <c r="F2744" s="1" t="s">
        <v>1027</v>
      </c>
      <c r="G2744" s="1" t="s">
        <v>1040</v>
      </c>
      <c r="H2744" s="1">
        <v>64</v>
      </c>
      <c r="I2744" s="1" t="s">
        <v>1042</v>
      </c>
      <c r="J2744" s="1">
        <f t="shared" si="84"/>
        <v>0</v>
      </c>
      <c r="K2744" s="12" t="str">
        <f t="shared" si="85"/>
        <v/>
      </c>
    </row>
    <row r="2745" spans="1:11" x14ac:dyDescent="0.3">
      <c r="A2745" s="2">
        <v>307</v>
      </c>
      <c r="B2745" s="1">
        <v>917</v>
      </c>
      <c r="C2745" s="10">
        <v>45264</v>
      </c>
      <c r="D2745" s="10">
        <v>45266</v>
      </c>
      <c r="E2745" s="1">
        <v>2</v>
      </c>
      <c r="F2745" s="1" t="s">
        <v>1032</v>
      </c>
      <c r="G2745" s="1" t="s">
        <v>1039</v>
      </c>
      <c r="H2745" s="1">
        <v>6</v>
      </c>
      <c r="I2745" s="1" t="s">
        <v>1042</v>
      </c>
      <c r="J2745" s="1">
        <f t="shared" si="84"/>
        <v>0</v>
      </c>
      <c r="K2745" s="12" t="str">
        <f t="shared" si="85"/>
        <v/>
      </c>
    </row>
    <row r="2746" spans="1:11" x14ac:dyDescent="0.3">
      <c r="A2746" s="2">
        <v>587</v>
      </c>
      <c r="B2746" s="1">
        <v>918</v>
      </c>
      <c r="C2746" s="10">
        <v>44577</v>
      </c>
      <c r="D2746" s="10">
        <v>44580</v>
      </c>
      <c r="E2746" s="1">
        <v>3</v>
      </c>
      <c r="F2746" s="1" t="s">
        <v>1032</v>
      </c>
      <c r="G2746" s="1" t="s">
        <v>1039</v>
      </c>
      <c r="H2746" s="1">
        <v>183</v>
      </c>
      <c r="I2746" s="1" t="s">
        <v>1044</v>
      </c>
      <c r="J2746" s="1">
        <f t="shared" si="84"/>
        <v>0</v>
      </c>
      <c r="K2746" s="12" t="str">
        <f t="shared" si="85"/>
        <v/>
      </c>
    </row>
    <row r="2747" spans="1:11" x14ac:dyDescent="0.3">
      <c r="A2747" s="2">
        <v>990</v>
      </c>
      <c r="B2747" s="1">
        <v>918</v>
      </c>
      <c r="C2747" s="10">
        <v>45221</v>
      </c>
      <c r="D2747" s="10">
        <v>45224</v>
      </c>
      <c r="E2747" s="1">
        <v>3</v>
      </c>
      <c r="F2747" s="1" t="s">
        <v>1025</v>
      </c>
      <c r="G2747" s="1" t="s">
        <v>1038</v>
      </c>
      <c r="H2747" s="1">
        <v>17</v>
      </c>
      <c r="I2747" s="1" t="s">
        <v>1044</v>
      </c>
      <c r="J2747" s="1">
        <f t="shared" si="84"/>
        <v>0</v>
      </c>
      <c r="K2747" s="12" t="str">
        <f t="shared" si="85"/>
        <v/>
      </c>
    </row>
    <row r="2748" spans="1:11" x14ac:dyDescent="0.3">
      <c r="A2748" s="2">
        <v>1912</v>
      </c>
      <c r="B2748" s="1">
        <v>919</v>
      </c>
      <c r="C2748" s="10">
        <v>45009</v>
      </c>
      <c r="D2748" s="10">
        <v>45015</v>
      </c>
      <c r="E2748" s="1">
        <v>6</v>
      </c>
      <c r="F2748" s="1" t="s">
        <v>1034</v>
      </c>
      <c r="G2748" s="1" t="s">
        <v>1035</v>
      </c>
      <c r="H2748" s="1">
        <v>125</v>
      </c>
      <c r="I2748" s="1" t="s">
        <v>1041</v>
      </c>
      <c r="J2748" s="1">
        <f t="shared" si="84"/>
        <v>0</v>
      </c>
      <c r="K2748" s="12" t="str">
        <f t="shared" si="85"/>
        <v/>
      </c>
    </row>
    <row r="2749" spans="1:11" x14ac:dyDescent="0.3">
      <c r="A2749" s="2">
        <v>1937</v>
      </c>
      <c r="B2749" s="1">
        <v>919</v>
      </c>
      <c r="C2749" s="10">
        <v>45220</v>
      </c>
      <c r="D2749" s="10">
        <v>45227</v>
      </c>
      <c r="E2749" s="1">
        <v>7</v>
      </c>
      <c r="F2749" s="1" t="s">
        <v>1028</v>
      </c>
      <c r="G2749" s="1" t="s">
        <v>1040</v>
      </c>
      <c r="H2749" s="1">
        <v>46</v>
      </c>
      <c r="I2749" s="1" t="s">
        <v>1042</v>
      </c>
      <c r="J2749" s="1">
        <f t="shared" si="84"/>
        <v>0</v>
      </c>
      <c r="K2749" s="12" t="str">
        <f t="shared" si="85"/>
        <v/>
      </c>
    </row>
    <row r="2750" spans="1:11" x14ac:dyDescent="0.3">
      <c r="A2750" s="2">
        <v>2569</v>
      </c>
      <c r="B2750" s="1">
        <v>919</v>
      </c>
      <c r="C2750" s="10">
        <v>45629</v>
      </c>
      <c r="D2750" s="10">
        <v>45632</v>
      </c>
      <c r="E2750" s="1">
        <v>3</v>
      </c>
      <c r="F2750" s="1" t="s">
        <v>1030</v>
      </c>
      <c r="G2750" s="1" t="s">
        <v>1038</v>
      </c>
      <c r="H2750" s="1">
        <v>191</v>
      </c>
      <c r="I2750" s="1" t="s">
        <v>1041</v>
      </c>
      <c r="J2750" s="1">
        <f t="shared" si="84"/>
        <v>1</v>
      </c>
      <c r="K2750" s="12">
        <f t="shared" si="85"/>
        <v>45638</v>
      </c>
    </row>
    <row r="2751" spans="1:11" x14ac:dyDescent="0.3">
      <c r="A2751" s="2">
        <v>1084</v>
      </c>
      <c r="B2751" s="1">
        <v>919</v>
      </c>
      <c r="C2751" s="10">
        <v>45638</v>
      </c>
      <c r="D2751" s="10">
        <v>45641</v>
      </c>
      <c r="E2751" s="1">
        <v>3</v>
      </c>
      <c r="F2751" s="1" t="s">
        <v>1029</v>
      </c>
      <c r="G2751" s="1" t="s">
        <v>1037</v>
      </c>
      <c r="H2751" s="1">
        <v>29</v>
      </c>
      <c r="I2751" s="1" t="s">
        <v>1041</v>
      </c>
      <c r="J2751" s="1">
        <f t="shared" si="84"/>
        <v>0</v>
      </c>
      <c r="K2751" s="12" t="str">
        <f t="shared" si="85"/>
        <v/>
      </c>
    </row>
    <row r="2752" spans="1:11" x14ac:dyDescent="0.3">
      <c r="A2752" s="2">
        <v>1947</v>
      </c>
      <c r="B2752" s="1">
        <v>920</v>
      </c>
      <c r="C2752" s="10">
        <v>44881</v>
      </c>
      <c r="D2752" s="10">
        <v>44898</v>
      </c>
      <c r="E2752" s="1">
        <v>17</v>
      </c>
      <c r="F2752" s="1" t="s">
        <v>1027</v>
      </c>
      <c r="G2752" s="1" t="s">
        <v>1040</v>
      </c>
      <c r="H2752" s="1">
        <v>177</v>
      </c>
      <c r="I2752" s="1" t="s">
        <v>1044</v>
      </c>
      <c r="J2752" s="1">
        <f t="shared" si="84"/>
        <v>0</v>
      </c>
      <c r="K2752" s="12" t="str">
        <f t="shared" si="85"/>
        <v/>
      </c>
    </row>
    <row r="2753" spans="1:11" x14ac:dyDescent="0.3">
      <c r="A2753" s="2">
        <v>403</v>
      </c>
      <c r="B2753" s="1">
        <v>920</v>
      </c>
      <c r="C2753" s="10">
        <v>44965</v>
      </c>
      <c r="D2753" s="10">
        <v>44969</v>
      </c>
      <c r="E2753" s="1">
        <v>4</v>
      </c>
      <c r="F2753" s="1" t="s">
        <v>1034</v>
      </c>
      <c r="G2753" s="1" t="s">
        <v>1035</v>
      </c>
      <c r="H2753" s="1">
        <v>51</v>
      </c>
      <c r="I2753" s="1" t="s">
        <v>1044</v>
      </c>
      <c r="J2753" s="1">
        <f t="shared" si="84"/>
        <v>0</v>
      </c>
      <c r="K2753" s="12" t="str">
        <f t="shared" si="85"/>
        <v/>
      </c>
    </row>
    <row r="2754" spans="1:11" x14ac:dyDescent="0.3">
      <c r="A2754" s="2">
        <v>949</v>
      </c>
      <c r="B2754" s="1">
        <v>920</v>
      </c>
      <c r="C2754" s="10">
        <v>45414</v>
      </c>
      <c r="D2754" s="10">
        <v>45420</v>
      </c>
      <c r="E2754" s="1">
        <v>6</v>
      </c>
      <c r="F2754" s="1" t="s">
        <v>1027</v>
      </c>
      <c r="G2754" s="1" t="s">
        <v>1040</v>
      </c>
      <c r="H2754" s="1">
        <v>179</v>
      </c>
      <c r="I2754" s="1" t="s">
        <v>1041</v>
      </c>
      <c r="J2754" s="1">
        <f t="shared" ref="J2754:J2817" si="86">IF(AND(B2755=B2754,C2755-D2754&lt;=30),1,0)</f>
        <v>0</v>
      </c>
      <c r="K2754" s="12" t="str">
        <f t="shared" ref="K2754:K2817" si="87">IF(J2754=0,"",C2755)</f>
        <v/>
      </c>
    </row>
    <row r="2755" spans="1:11" x14ac:dyDescent="0.3">
      <c r="A2755" s="2">
        <v>796</v>
      </c>
      <c r="B2755" s="1">
        <v>921</v>
      </c>
      <c r="C2755" s="10">
        <v>44577</v>
      </c>
      <c r="D2755" s="10">
        <v>44589</v>
      </c>
      <c r="E2755" s="1">
        <v>12</v>
      </c>
      <c r="F2755" s="1" t="s">
        <v>1028</v>
      </c>
      <c r="G2755" s="1" t="s">
        <v>1040</v>
      </c>
      <c r="H2755" s="1">
        <v>97</v>
      </c>
      <c r="I2755" s="1" t="s">
        <v>1044</v>
      </c>
      <c r="J2755" s="1">
        <f t="shared" si="86"/>
        <v>0</v>
      </c>
      <c r="K2755" s="12" t="str">
        <f t="shared" si="87"/>
        <v/>
      </c>
    </row>
    <row r="2756" spans="1:11" x14ac:dyDescent="0.3">
      <c r="A2756" s="2">
        <v>2720</v>
      </c>
      <c r="B2756" s="1">
        <v>921</v>
      </c>
      <c r="C2756" s="10">
        <v>44728</v>
      </c>
      <c r="D2756" s="10">
        <v>44732</v>
      </c>
      <c r="E2756" s="1">
        <v>4</v>
      </c>
      <c r="F2756" s="1" t="s">
        <v>1029</v>
      </c>
      <c r="G2756" s="1" t="s">
        <v>1037</v>
      </c>
      <c r="H2756" s="1">
        <v>67</v>
      </c>
      <c r="I2756" s="1" t="s">
        <v>1042</v>
      </c>
      <c r="J2756" s="1">
        <f t="shared" si="86"/>
        <v>0</v>
      </c>
      <c r="K2756" s="12" t="str">
        <f t="shared" si="87"/>
        <v/>
      </c>
    </row>
    <row r="2757" spans="1:11" x14ac:dyDescent="0.3">
      <c r="A2757" s="2">
        <v>1361</v>
      </c>
      <c r="B2757" s="1">
        <v>921</v>
      </c>
      <c r="C2757" s="10">
        <v>45120</v>
      </c>
      <c r="D2757" s="10">
        <v>45130</v>
      </c>
      <c r="E2757" s="1">
        <v>10</v>
      </c>
      <c r="F2757" s="1" t="s">
        <v>1023</v>
      </c>
      <c r="G2757" s="1" t="s">
        <v>1036</v>
      </c>
      <c r="H2757" s="1">
        <v>57</v>
      </c>
      <c r="I2757" s="1" t="s">
        <v>1042</v>
      </c>
      <c r="J2757" s="1">
        <f t="shared" si="86"/>
        <v>0</v>
      </c>
      <c r="K2757" s="12" t="str">
        <f t="shared" si="87"/>
        <v/>
      </c>
    </row>
    <row r="2758" spans="1:11" x14ac:dyDescent="0.3">
      <c r="A2758" s="2">
        <v>2252</v>
      </c>
      <c r="B2758" s="1">
        <v>921</v>
      </c>
      <c r="C2758" s="10">
        <v>45461</v>
      </c>
      <c r="D2758" s="10">
        <v>45474</v>
      </c>
      <c r="E2758" s="1">
        <v>13</v>
      </c>
      <c r="F2758" s="1" t="s">
        <v>1027</v>
      </c>
      <c r="G2758" s="1" t="s">
        <v>1040</v>
      </c>
      <c r="H2758" s="1">
        <v>174</v>
      </c>
      <c r="I2758" s="1" t="s">
        <v>1044</v>
      </c>
      <c r="J2758" s="1">
        <f t="shared" si="86"/>
        <v>0</v>
      </c>
      <c r="K2758" s="12" t="str">
        <f t="shared" si="87"/>
        <v/>
      </c>
    </row>
    <row r="2759" spans="1:11" x14ac:dyDescent="0.3">
      <c r="A2759" s="2">
        <v>823</v>
      </c>
      <c r="B2759" s="1">
        <v>922</v>
      </c>
      <c r="C2759" s="10">
        <v>44855</v>
      </c>
      <c r="D2759" s="10">
        <v>44862</v>
      </c>
      <c r="E2759" s="1">
        <v>7</v>
      </c>
      <c r="F2759" s="1" t="s">
        <v>1034</v>
      </c>
      <c r="G2759" s="1" t="s">
        <v>1035</v>
      </c>
      <c r="H2759" s="1">
        <v>183</v>
      </c>
      <c r="I2759" s="1" t="s">
        <v>1044</v>
      </c>
      <c r="J2759" s="1">
        <f t="shared" si="86"/>
        <v>0</v>
      </c>
      <c r="K2759" s="12" t="str">
        <f t="shared" si="87"/>
        <v/>
      </c>
    </row>
    <row r="2760" spans="1:11" x14ac:dyDescent="0.3">
      <c r="A2760" s="2">
        <v>2592</v>
      </c>
      <c r="B2760" s="1">
        <v>922</v>
      </c>
      <c r="C2760" s="10">
        <v>45027</v>
      </c>
      <c r="D2760" s="10">
        <v>45035</v>
      </c>
      <c r="E2760" s="1">
        <v>8</v>
      </c>
      <c r="F2760" s="1" t="s">
        <v>1034</v>
      </c>
      <c r="G2760" s="1" t="s">
        <v>1035</v>
      </c>
      <c r="H2760" s="1">
        <v>90</v>
      </c>
      <c r="I2760" s="1" t="s">
        <v>1042</v>
      </c>
      <c r="J2760" s="1">
        <f t="shared" si="86"/>
        <v>1</v>
      </c>
      <c r="K2760" s="12">
        <f t="shared" si="87"/>
        <v>45034</v>
      </c>
    </row>
    <row r="2761" spans="1:11" x14ac:dyDescent="0.3">
      <c r="A2761" s="2">
        <v>404</v>
      </c>
      <c r="B2761" s="1">
        <v>922</v>
      </c>
      <c r="C2761" s="10">
        <v>45034</v>
      </c>
      <c r="D2761" s="10">
        <v>45038</v>
      </c>
      <c r="E2761" s="1">
        <v>4</v>
      </c>
      <c r="F2761" s="1" t="s">
        <v>1030</v>
      </c>
      <c r="G2761" s="1" t="s">
        <v>1038</v>
      </c>
      <c r="H2761" s="1">
        <v>106</v>
      </c>
      <c r="I2761" s="1" t="s">
        <v>1044</v>
      </c>
      <c r="J2761" s="1">
        <f t="shared" si="86"/>
        <v>0</v>
      </c>
      <c r="K2761" s="12" t="str">
        <f t="shared" si="87"/>
        <v/>
      </c>
    </row>
    <row r="2762" spans="1:11" x14ac:dyDescent="0.3">
      <c r="A2762" s="2">
        <v>1576</v>
      </c>
      <c r="B2762" s="1">
        <v>922</v>
      </c>
      <c r="C2762" s="10">
        <v>45328</v>
      </c>
      <c r="D2762" s="10">
        <v>45333</v>
      </c>
      <c r="E2762" s="1">
        <v>5</v>
      </c>
      <c r="F2762" s="1" t="s">
        <v>1025</v>
      </c>
      <c r="G2762" s="1" t="s">
        <v>1038</v>
      </c>
      <c r="H2762" s="1">
        <v>54</v>
      </c>
      <c r="I2762" s="1" t="s">
        <v>1042</v>
      </c>
      <c r="J2762" s="1">
        <f t="shared" si="86"/>
        <v>0</v>
      </c>
      <c r="K2762" s="12" t="str">
        <f t="shared" si="87"/>
        <v/>
      </c>
    </row>
    <row r="2763" spans="1:11" x14ac:dyDescent="0.3">
      <c r="A2763" s="2">
        <v>238</v>
      </c>
      <c r="B2763" s="1">
        <v>922</v>
      </c>
      <c r="C2763" s="10">
        <v>45462</v>
      </c>
      <c r="D2763" s="10">
        <v>45467</v>
      </c>
      <c r="E2763" s="1">
        <v>5</v>
      </c>
      <c r="F2763" s="1" t="s">
        <v>1023</v>
      </c>
      <c r="G2763" s="1" t="s">
        <v>1036</v>
      </c>
      <c r="H2763" s="1">
        <v>123</v>
      </c>
      <c r="I2763" s="1" t="s">
        <v>1043</v>
      </c>
      <c r="J2763" s="1">
        <f t="shared" si="86"/>
        <v>0</v>
      </c>
      <c r="K2763" s="12" t="str">
        <f t="shared" si="87"/>
        <v/>
      </c>
    </row>
    <row r="2764" spans="1:11" x14ac:dyDescent="0.3">
      <c r="A2764" s="2">
        <v>2894</v>
      </c>
      <c r="B2764" s="1">
        <v>922</v>
      </c>
      <c r="C2764" s="10">
        <v>45589</v>
      </c>
      <c r="D2764" s="10">
        <v>45591</v>
      </c>
      <c r="E2764" s="1">
        <v>2</v>
      </c>
      <c r="F2764" s="1" t="s">
        <v>1029</v>
      </c>
      <c r="G2764" s="1" t="s">
        <v>1037</v>
      </c>
      <c r="H2764" s="1">
        <v>26</v>
      </c>
      <c r="I2764" s="1" t="s">
        <v>1044</v>
      </c>
      <c r="J2764" s="1">
        <f t="shared" si="86"/>
        <v>0</v>
      </c>
      <c r="K2764" s="12" t="str">
        <f t="shared" si="87"/>
        <v/>
      </c>
    </row>
    <row r="2765" spans="1:11" x14ac:dyDescent="0.3">
      <c r="A2765" s="2">
        <v>234</v>
      </c>
      <c r="B2765" s="1">
        <v>924</v>
      </c>
      <c r="C2765" s="10">
        <v>44948</v>
      </c>
      <c r="D2765" s="10">
        <v>44954</v>
      </c>
      <c r="E2765" s="1">
        <v>6</v>
      </c>
      <c r="F2765" s="1" t="s">
        <v>1034</v>
      </c>
      <c r="G2765" s="1" t="s">
        <v>1035</v>
      </c>
      <c r="H2765" s="1">
        <v>71</v>
      </c>
      <c r="I2765" s="1" t="s">
        <v>1043</v>
      </c>
      <c r="J2765" s="1">
        <f t="shared" si="86"/>
        <v>0</v>
      </c>
      <c r="K2765" s="12" t="str">
        <f t="shared" si="87"/>
        <v/>
      </c>
    </row>
    <row r="2766" spans="1:11" x14ac:dyDescent="0.3">
      <c r="A2766" s="2">
        <v>2837</v>
      </c>
      <c r="B2766" s="1">
        <v>924</v>
      </c>
      <c r="C2766" s="10">
        <v>45123</v>
      </c>
      <c r="D2766" s="10">
        <v>45129</v>
      </c>
      <c r="E2766" s="1">
        <v>6</v>
      </c>
      <c r="F2766" s="1" t="s">
        <v>1027</v>
      </c>
      <c r="G2766" s="1" t="s">
        <v>1040</v>
      </c>
      <c r="H2766" s="1">
        <v>45</v>
      </c>
      <c r="I2766" s="1" t="s">
        <v>1044</v>
      </c>
      <c r="J2766" s="1">
        <f t="shared" si="86"/>
        <v>0</v>
      </c>
      <c r="K2766" s="12" t="str">
        <f t="shared" si="87"/>
        <v/>
      </c>
    </row>
    <row r="2767" spans="1:11" x14ac:dyDescent="0.3">
      <c r="A2767" s="2">
        <v>574</v>
      </c>
      <c r="B2767" s="1">
        <v>925</v>
      </c>
      <c r="C2767" s="10">
        <v>44575</v>
      </c>
      <c r="D2767" s="10">
        <v>44583</v>
      </c>
      <c r="E2767" s="1">
        <v>8</v>
      </c>
      <c r="F2767" s="1" t="s">
        <v>1027</v>
      </c>
      <c r="G2767" s="1" t="s">
        <v>1040</v>
      </c>
      <c r="H2767" s="1">
        <v>115</v>
      </c>
      <c r="I2767" s="1" t="s">
        <v>1044</v>
      </c>
      <c r="J2767" s="1">
        <f t="shared" si="86"/>
        <v>0</v>
      </c>
      <c r="K2767" s="12" t="str">
        <f t="shared" si="87"/>
        <v/>
      </c>
    </row>
    <row r="2768" spans="1:11" x14ac:dyDescent="0.3">
      <c r="A2768" s="2">
        <v>304</v>
      </c>
      <c r="B2768" s="1">
        <v>925</v>
      </c>
      <c r="C2768" s="10">
        <v>44692</v>
      </c>
      <c r="D2768" s="10">
        <v>44700</v>
      </c>
      <c r="E2768" s="1">
        <v>8</v>
      </c>
      <c r="F2768" s="1" t="s">
        <v>1034</v>
      </c>
      <c r="G2768" s="1" t="s">
        <v>1035</v>
      </c>
      <c r="H2768" s="1">
        <v>191</v>
      </c>
      <c r="I2768" s="1" t="s">
        <v>1043</v>
      </c>
      <c r="J2768" s="1">
        <f t="shared" si="86"/>
        <v>0</v>
      </c>
      <c r="K2768" s="12" t="str">
        <f t="shared" si="87"/>
        <v/>
      </c>
    </row>
    <row r="2769" spans="1:11" x14ac:dyDescent="0.3">
      <c r="A2769" s="2">
        <v>1508</v>
      </c>
      <c r="B2769" s="1">
        <v>925</v>
      </c>
      <c r="C2769" s="10">
        <v>45136</v>
      </c>
      <c r="D2769" s="10">
        <v>45145</v>
      </c>
      <c r="E2769" s="1">
        <v>9</v>
      </c>
      <c r="F2769" s="1" t="s">
        <v>1022</v>
      </c>
      <c r="G2769" s="1" t="s">
        <v>1035</v>
      </c>
      <c r="H2769" s="1">
        <v>13</v>
      </c>
      <c r="I2769" s="1" t="s">
        <v>1043</v>
      </c>
      <c r="J2769" s="1">
        <f t="shared" si="86"/>
        <v>1</v>
      </c>
      <c r="K2769" s="12">
        <f t="shared" si="87"/>
        <v>45161</v>
      </c>
    </row>
    <row r="2770" spans="1:11" x14ac:dyDescent="0.3">
      <c r="A2770" s="2">
        <v>2194</v>
      </c>
      <c r="B2770" s="1">
        <v>925</v>
      </c>
      <c r="C2770" s="10">
        <v>45161</v>
      </c>
      <c r="D2770" s="10">
        <v>45168</v>
      </c>
      <c r="E2770" s="1">
        <v>7</v>
      </c>
      <c r="F2770" s="1" t="s">
        <v>1023</v>
      </c>
      <c r="G2770" s="1" t="s">
        <v>1036</v>
      </c>
      <c r="H2770" s="1">
        <v>179</v>
      </c>
      <c r="I2770" s="1" t="s">
        <v>1044</v>
      </c>
      <c r="J2770" s="1">
        <f t="shared" si="86"/>
        <v>0</v>
      </c>
      <c r="K2770" s="12" t="str">
        <f t="shared" si="87"/>
        <v/>
      </c>
    </row>
    <row r="2771" spans="1:11" x14ac:dyDescent="0.3">
      <c r="A2771" s="2">
        <v>1072</v>
      </c>
      <c r="B2771" s="1">
        <v>926</v>
      </c>
      <c r="C2771" s="10">
        <v>44776</v>
      </c>
      <c r="D2771" s="10">
        <v>44781</v>
      </c>
      <c r="E2771" s="1">
        <v>5</v>
      </c>
      <c r="F2771" s="1" t="s">
        <v>1033</v>
      </c>
      <c r="G2771" s="1" t="s">
        <v>1038</v>
      </c>
      <c r="H2771" s="1">
        <v>44</v>
      </c>
      <c r="I2771" s="1" t="s">
        <v>1043</v>
      </c>
      <c r="J2771" s="1">
        <f t="shared" si="86"/>
        <v>0</v>
      </c>
      <c r="K2771" s="12" t="str">
        <f t="shared" si="87"/>
        <v/>
      </c>
    </row>
    <row r="2772" spans="1:11" x14ac:dyDescent="0.3">
      <c r="A2772" s="2">
        <v>2332</v>
      </c>
      <c r="B2772" s="1">
        <v>926</v>
      </c>
      <c r="C2772" s="10">
        <v>44934</v>
      </c>
      <c r="D2772" s="10">
        <v>44943</v>
      </c>
      <c r="E2772" s="1">
        <v>9</v>
      </c>
      <c r="F2772" s="1" t="s">
        <v>1031</v>
      </c>
      <c r="G2772" s="1" t="s">
        <v>1036</v>
      </c>
      <c r="H2772" s="1">
        <v>103</v>
      </c>
      <c r="I2772" s="1" t="s">
        <v>1042</v>
      </c>
      <c r="J2772" s="1">
        <f t="shared" si="86"/>
        <v>0</v>
      </c>
      <c r="K2772" s="12" t="str">
        <f t="shared" si="87"/>
        <v/>
      </c>
    </row>
    <row r="2773" spans="1:11" x14ac:dyDescent="0.3">
      <c r="A2773" s="2">
        <v>1544</v>
      </c>
      <c r="B2773" s="1">
        <v>926</v>
      </c>
      <c r="C2773" s="10">
        <v>45119</v>
      </c>
      <c r="D2773" s="10">
        <v>45123</v>
      </c>
      <c r="E2773" s="1">
        <v>4</v>
      </c>
      <c r="F2773" s="1" t="s">
        <v>1029</v>
      </c>
      <c r="G2773" s="1" t="s">
        <v>1037</v>
      </c>
      <c r="H2773" s="1">
        <v>128</v>
      </c>
      <c r="I2773" s="1" t="s">
        <v>1042</v>
      </c>
      <c r="J2773" s="1">
        <f t="shared" si="86"/>
        <v>0</v>
      </c>
      <c r="K2773" s="12" t="str">
        <f t="shared" si="87"/>
        <v/>
      </c>
    </row>
    <row r="2774" spans="1:11" x14ac:dyDescent="0.3">
      <c r="A2774" s="2">
        <v>469</v>
      </c>
      <c r="B2774" s="1">
        <v>926</v>
      </c>
      <c r="C2774" s="10">
        <v>45210</v>
      </c>
      <c r="D2774" s="10">
        <v>45229</v>
      </c>
      <c r="E2774" s="1">
        <v>19</v>
      </c>
      <c r="F2774" s="1" t="s">
        <v>1027</v>
      </c>
      <c r="G2774" s="1" t="s">
        <v>1040</v>
      </c>
      <c r="H2774" s="1">
        <v>104</v>
      </c>
      <c r="I2774" s="1" t="s">
        <v>1043</v>
      </c>
      <c r="J2774" s="1">
        <f t="shared" si="86"/>
        <v>0</v>
      </c>
      <c r="K2774" s="12" t="str">
        <f t="shared" si="87"/>
        <v/>
      </c>
    </row>
    <row r="2775" spans="1:11" x14ac:dyDescent="0.3">
      <c r="A2775" s="2">
        <v>110</v>
      </c>
      <c r="B2775" s="1">
        <v>926</v>
      </c>
      <c r="C2775" s="10">
        <v>45594</v>
      </c>
      <c r="D2775" s="10">
        <v>45608</v>
      </c>
      <c r="E2775" s="1">
        <v>14</v>
      </c>
      <c r="F2775" s="1" t="s">
        <v>1027</v>
      </c>
      <c r="G2775" s="1" t="s">
        <v>1040</v>
      </c>
      <c r="H2775" s="1">
        <v>38</v>
      </c>
      <c r="I2775" s="1" t="s">
        <v>1041</v>
      </c>
      <c r="J2775" s="1">
        <f t="shared" si="86"/>
        <v>1</v>
      </c>
      <c r="K2775" s="12">
        <f t="shared" si="87"/>
        <v>45635</v>
      </c>
    </row>
    <row r="2776" spans="1:11" x14ac:dyDescent="0.3">
      <c r="A2776" s="2">
        <v>755</v>
      </c>
      <c r="B2776" s="1">
        <v>926</v>
      </c>
      <c r="C2776" s="10">
        <v>45635</v>
      </c>
      <c r="D2776" s="10">
        <v>45638</v>
      </c>
      <c r="E2776" s="1">
        <v>3</v>
      </c>
      <c r="F2776" s="1" t="s">
        <v>1033</v>
      </c>
      <c r="G2776" s="1" t="s">
        <v>1038</v>
      </c>
      <c r="H2776" s="1">
        <v>154</v>
      </c>
      <c r="I2776" s="1" t="s">
        <v>1041</v>
      </c>
      <c r="J2776" s="1">
        <f t="shared" si="86"/>
        <v>0</v>
      </c>
      <c r="K2776" s="12" t="str">
        <f t="shared" si="87"/>
        <v/>
      </c>
    </row>
    <row r="2777" spans="1:11" x14ac:dyDescent="0.3">
      <c r="A2777" s="2">
        <v>1929</v>
      </c>
      <c r="B2777" s="1">
        <v>927</v>
      </c>
      <c r="C2777" s="10">
        <v>44744</v>
      </c>
      <c r="D2777" s="10">
        <v>44752</v>
      </c>
      <c r="E2777" s="1">
        <v>8</v>
      </c>
      <c r="F2777" s="1" t="s">
        <v>1022</v>
      </c>
      <c r="G2777" s="1" t="s">
        <v>1035</v>
      </c>
      <c r="H2777" s="1">
        <v>136</v>
      </c>
      <c r="I2777" s="1" t="s">
        <v>1044</v>
      </c>
      <c r="J2777" s="1">
        <f t="shared" si="86"/>
        <v>0</v>
      </c>
      <c r="K2777" s="12" t="str">
        <f t="shared" si="87"/>
        <v/>
      </c>
    </row>
    <row r="2778" spans="1:11" x14ac:dyDescent="0.3">
      <c r="A2778" s="2">
        <v>1408</v>
      </c>
      <c r="B2778" s="1">
        <v>927</v>
      </c>
      <c r="C2778" s="10">
        <v>44857</v>
      </c>
      <c r="D2778" s="10">
        <v>44860</v>
      </c>
      <c r="E2778" s="1">
        <v>3</v>
      </c>
      <c r="F2778" s="1" t="s">
        <v>1024</v>
      </c>
      <c r="G2778" s="1" t="s">
        <v>1037</v>
      </c>
      <c r="H2778" s="1">
        <v>71</v>
      </c>
      <c r="I2778" s="1" t="s">
        <v>1042</v>
      </c>
      <c r="J2778" s="1">
        <f t="shared" si="86"/>
        <v>0</v>
      </c>
      <c r="K2778" s="12" t="str">
        <f t="shared" si="87"/>
        <v/>
      </c>
    </row>
    <row r="2779" spans="1:11" x14ac:dyDescent="0.3">
      <c r="A2779" s="2">
        <v>2684</v>
      </c>
      <c r="B2779" s="1">
        <v>927</v>
      </c>
      <c r="C2779" s="10">
        <v>45016</v>
      </c>
      <c r="D2779" s="10">
        <v>45020</v>
      </c>
      <c r="E2779" s="1">
        <v>4</v>
      </c>
      <c r="F2779" s="1" t="s">
        <v>1031</v>
      </c>
      <c r="G2779" s="1" t="s">
        <v>1036</v>
      </c>
      <c r="H2779" s="1">
        <v>51</v>
      </c>
      <c r="I2779" s="1" t="s">
        <v>1041</v>
      </c>
      <c r="J2779" s="1">
        <f t="shared" si="86"/>
        <v>0</v>
      </c>
      <c r="K2779" s="12" t="str">
        <f t="shared" si="87"/>
        <v/>
      </c>
    </row>
    <row r="2780" spans="1:11" x14ac:dyDescent="0.3">
      <c r="A2780" s="2">
        <v>1569</v>
      </c>
      <c r="B2780" s="1">
        <v>927</v>
      </c>
      <c r="C2780" s="10">
        <v>45081</v>
      </c>
      <c r="D2780" s="10">
        <v>45082</v>
      </c>
      <c r="E2780" s="1">
        <v>1</v>
      </c>
      <c r="F2780" s="1" t="s">
        <v>1032</v>
      </c>
      <c r="G2780" s="1" t="s">
        <v>1039</v>
      </c>
      <c r="H2780" s="1">
        <v>82</v>
      </c>
      <c r="I2780" s="1" t="s">
        <v>1043</v>
      </c>
      <c r="J2780" s="1">
        <f t="shared" si="86"/>
        <v>0</v>
      </c>
      <c r="K2780" s="12" t="str">
        <f t="shared" si="87"/>
        <v/>
      </c>
    </row>
    <row r="2781" spans="1:11" x14ac:dyDescent="0.3">
      <c r="A2781" s="2">
        <v>1738</v>
      </c>
      <c r="B2781" s="1">
        <v>927</v>
      </c>
      <c r="C2781" s="10">
        <v>45141</v>
      </c>
      <c r="D2781" s="10">
        <v>45144</v>
      </c>
      <c r="E2781" s="1">
        <v>3</v>
      </c>
      <c r="F2781" s="1" t="s">
        <v>1033</v>
      </c>
      <c r="G2781" s="1" t="s">
        <v>1038</v>
      </c>
      <c r="H2781" s="1">
        <v>83</v>
      </c>
      <c r="I2781" s="1" t="s">
        <v>1042</v>
      </c>
      <c r="J2781" s="1">
        <f t="shared" si="86"/>
        <v>0</v>
      </c>
      <c r="K2781" s="12" t="str">
        <f t="shared" si="87"/>
        <v/>
      </c>
    </row>
    <row r="2782" spans="1:11" x14ac:dyDescent="0.3">
      <c r="A2782" s="2">
        <v>1289</v>
      </c>
      <c r="B2782" s="1">
        <v>928</v>
      </c>
      <c r="C2782" s="10">
        <v>45308</v>
      </c>
      <c r="D2782" s="10">
        <v>45311</v>
      </c>
      <c r="E2782" s="1">
        <v>3</v>
      </c>
      <c r="F2782" s="1" t="s">
        <v>1032</v>
      </c>
      <c r="G2782" s="1" t="s">
        <v>1039</v>
      </c>
      <c r="H2782" s="1">
        <v>153</v>
      </c>
      <c r="I2782" s="1" t="s">
        <v>1043</v>
      </c>
      <c r="J2782" s="1">
        <f t="shared" si="86"/>
        <v>0</v>
      </c>
      <c r="K2782" s="12" t="str">
        <f t="shared" si="87"/>
        <v/>
      </c>
    </row>
    <row r="2783" spans="1:11" x14ac:dyDescent="0.3">
      <c r="A2783" s="2">
        <v>1772</v>
      </c>
      <c r="B2783" s="1">
        <v>928</v>
      </c>
      <c r="C2783" s="10">
        <v>45561</v>
      </c>
      <c r="D2783" s="10">
        <v>45563</v>
      </c>
      <c r="E2783" s="1">
        <v>2</v>
      </c>
      <c r="F2783" s="1" t="s">
        <v>1032</v>
      </c>
      <c r="G2783" s="1" t="s">
        <v>1039</v>
      </c>
      <c r="H2783" s="1">
        <v>198</v>
      </c>
      <c r="I2783" s="1" t="s">
        <v>1041</v>
      </c>
      <c r="J2783" s="1">
        <f t="shared" si="86"/>
        <v>0</v>
      </c>
      <c r="K2783" s="12" t="str">
        <f t="shared" si="87"/>
        <v/>
      </c>
    </row>
    <row r="2784" spans="1:11" x14ac:dyDescent="0.3">
      <c r="A2784" s="2">
        <v>1140</v>
      </c>
      <c r="B2784" s="1">
        <v>929</v>
      </c>
      <c r="C2784" s="10">
        <v>44625</v>
      </c>
      <c r="D2784" s="10">
        <v>44645</v>
      </c>
      <c r="E2784" s="1">
        <v>20</v>
      </c>
      <c r="F2784" s="1" t="s">
        <v>1027</v>
      </c>
      <c r="G2784" s="1" t="s">
        <v>1040</v>
      </c>
      <c r="H2784" s="1">
        <v>155</v>
      </c>
      <c r="I2784" s="1" t="s">
        <v>1042</v>
      </c>
      <c r="J2784" s="1">
        <f t="shared" si="86"/>
        <v>0</v>
      </c>
      <c r="K2784" s="12" t="str">
        <f t="shared" si="87"/>
        <v/>
      </c>
    </row>
    <row r="2785" spans="1:11" x14ac:dyDescent="0.3">
      <c r="A2785" s="2">
        <v>2658</v>
      </c>
      <c r="B2785" s="1">
        <v>929</v>
      </c>
      <c r="C2785" s="10">
        <v>45498</v>
      </c>
      <c r="D2785" s="10">
        <v>45501</v>
      </c>
      <c r="E2785" s="1">
        <v>3</v>
      </c>
      <c r="F2785" s="1" t="s">
        <v>1026</v>
      </c>
      <c r="G2785" s="1" t="s">
        <v>1039</v>
      </c>
      <c r="H2785" s="1">
        <v>103</v>
      </c>
      <c r="I2785" s="1" t="s">
        <v>1042</v>
      </c>
      <c r="J2785" s="1">
        <f t="shared" si="86"/>
        <v>0</v>
      </c>
      <c r="K2785" s="12" t="str">
        <f t="shared" si="87"/>
        <v/>
      </c>
    </row>
    <row r="2786" spans="1:11" x14ac:dyDescent="0.3">
      <c r="A2786" s="2">
        <v>1416</v>
      </c>
      <c r="B2786" s="1">
        <v>929</v>
      </c>
      <c r="C2786" s="10">
        <v>45637</v>
      </c>
      <c r="D2786" s="10">
        <v>45638</v>
      </c>
      <c r="E2786" s="1">
        <v>1</v>
      </c>
      <c r="F2786" s="1" t="s">
        <v>1034</v>
      </c>
      <c r="G2786" s="1" t="s">
        <v>1035</v>
      </c>
      <c r="H2786" s="1">
        <v>62</v>
      </c>
      <c r="I2786" s="1" t="s">
        <v>1041</v>
      </c>
      <c r="J2786" s="1">
        <f t="shared" si="86"/>
        <v>0</v>
      </c>
      <c r="K2786" s="12" t="str">
        <f t="shared" si="87"/>
        <v/>
      </c>
    </row>
    <row r="2787" spans="1:11" x14ac:dyDescent="0.3">
      <c r="A2787" s="2">
        <v>974</v>
      </c>
      <c r="B2787" s="1">
        <v>930</v>
      </c>
      <c r="C2787" s="10">
        <v>44618</v>
      </c>
      <c r="D2787" s="10">
        <v>44634</v>
      </c>
      <c r="E2787" s="1">
        <v>16</v>
      </c>
      <c r="F2787" s="1" t="s">
        <v>1028</v>
      </c>
      <c r="G2787" s="1" t="s">
        <v>1040</v>
      </c>
      <c r="H2787" s="1">
        <v>57</v>
      </c>
      <c r="I2787" s="1" t="s">
        <v>1041</v>
      </c>
      <c r="J2787" s="1">
        <f t="shared" si="86"/>
        <v>0</v>
      </c>
      <c r="K2787" s="12" t="str">
        <f t="shared" si="87"/>
        <v/>
      </c>
    </row>
    <row r="2788" spans="1:11" x14ac:dyDescent="0.3">
      <c r="A2788" s="2">
        <v>508</v>
      </c>
      <c r="B2788" s="1">
        <v>930</v>
      </c>
      <c r="C2788" s="10">
        <v>44738</v>
      </c>
      <c r="D2788" s="10">
        <v>44742</v>
      </c>
      <c r="E2788" s="1">
        <v>4</v>
      </c>
      <c r="F2788" s="1" t="s">
        <v>1022</v>
      </c>
      <c r="G2788" s="1" t="s">
        <v>1035</v>
      </c>
      <c r="H2788" s="1">
        <v>141</v>
      </c>
      <c r="I2788" s="1" t="s">
        <v>1043</v>
      </c>
      <c r="J2788" s="1">
        <f t="shared" si="86"/>
        <v>0</v>
      </c>
      <c r="K2788" s="12" t="str">
        <f t="shared" si="87"/>
        <v/>
      </c>
    </row>
    <row r="2789" spans="1:11" x14ac:dyDescent="0.3">
      <c r="A2789" s="2">
        <v>1838</v>
      </c>
      <c r="B2789" s="1">
        <v>930</v>
      </c>
      <c r="C2789" s="10">
        <v>44916</v>
      </c>
      <c r="D2789" s="10">
        <v>44919</v>
      </c>
      <c r="E2789" s="1">
        <v>3</v>
      </c>
      <c r="F2789" s="1" t="s">
        <v>1033</v>
      </c>
      <c r="G2789" s="1" t="s">
        <v>1038</v>
      </c>
      <c r="H2789" s="1">
        <v>34</v>
      </c>
      <c r="I2789" s="1" t="s">
        <v>1043</v>
      </c>
      <c r="J2789" s="1">
        <f t="shared" si="86"/>
        <v>0</v>
      </c>
      <c r="K2789" s="12" t="str">
        <f t="shared" si="87"/>
        <v/>
      </c>
    </row>
    <row r="2790" spans="1:11" x14ac:dyDescent="0.3">
      <c r="A2790" s="2">
        <v>1187</v>
      </c>
      <c r="B2790" s="1">
        <v>931</v>
      </c>
      <c r="C2790" s="10">
        <v>44632</v>
      </c>
      <c r="D2790" s="10">
        <v>44640</v>
      </c>
      <c r="E2790" s="1">
        <v>8</v>
      </c>
      <c r="F2790" s="1" t="s">
        <v>1022</v>
      </c>
      <c r="G2790" s="1" t="s">
        <v>1035</v>
      </c>
      <c r="H2790" s="1">
        <v>107</v>
      </c>
      <c r="I2790" s="1" t="s">
        <v>1044</v>
      </c>
      <c r="J2790" s="1">
        <f t="shared" si="86"/>
        <v>0</v>
      </c>
      <c r="K2790" s="12" t="str">
        <f t="shared" si="87"/>
        <v/>
      </c>
    </row>
    <row r="2791" spans="1:11" x14ac:dyDescent="0.3">
      <c r="A2791" s="2">
        <v>1978</v>
      </c>
      <c r="B2791" s="1">
        <v>931</v>
      </c>
      <c r="C2791" s="10">
        <v>44899</v>
      </c>
      <c r="D2791" s="10">
        <v>44905</v>
      </c>
      <c r="E2791" s="1">
        <v>6</v>
      </c>
      <c r="F2791" s="1" t="s">
        <v>1023</v>
      </c>
      <c r="G2791" s="1" t="s">
        <v>1036</v>
      </c>
      <c r="H2791" s="1">
        <v>72</v>
      </c>
      <c r="I2791" s="1" t="s">
        <v>1044</v>
      </c>
      <c r="J2791" s="1">
        <f t="shared" si="86"/>
        <v>0</v>
      </c>
      <c r="K2791" s="12" t="str">
        <f t="shared" si="87"/>
        <v/>
      </c>
    </row>
    <row r="2792" spans="1:11" x14ac:dyDescent="0.3">
      <c r="A2792" s="2">
        <v>1739</v>
      </c>
      <c r="B2792" s="1">
        <v>931</v>
      </c>
      <c r="C2792" s="10">
        <v>45198</v>
      </c>
      <c r="D2792" s="10">
        <v>45205</v>
      </c>
      <c r="E2792" s="1">
        <v>7</v>
      </c>
      <c r="F2792" s="1" t="s">
        <v>1028</v>
      </c>
      <c r="G2792" s="1" t="s">
        <v>1040</v>
      </c>
      <c r="H2792" s="1">
        <v>140</v>
      </c>
      <c r="I2792" s="1" t="s">
        <v>1042</v>
      </c>
      <c r="J2792" s="1">
        <f t="shared" si="86"/>
        <v>0</v>
      </c>
      <c r="K2792" s="12" t="str">
        <f t="shared" si="87"/>
        <v/>
      </c>
    </row>
    <row r="2793" spans="1:11" x14ac:dyDescent="0.3">
      <c r="A2793" s="2">
        <v>2890</v>
      </c>
      <c r="B2793" s="1">
        <v>932</v>
      </c>
      <c r="C2793" s="10">
        <v>44994</v>
      </c>
      <c r="D2793" s="10">
        <v>44999</v>
      </c>
      <c r="E2793" s="1">
        <v>5</v>
      </c>
      <c r="F2793" s="1" t="s">
        <v>1033</v>
      </c>
      <c r="G2793" s="1" t="s">
        <v>1038</v>
      </c>
      <c r="H2793" s="1">
        <v>132</v>
      </c>
      <c r="I2793" s="1" t="s">
        <v>1042</v>
      </c>
      <c r="J2793" s="1">
        <f t="shared" si="86"/>
        <v>0</v>
      </c>
      <c r="K2793" s="12" t="str">
        <f t="shared" si="87"/>
        <v/>
      </c>
    </row>
    <row r="2794" spans="1:11" x14ac:dyDescent="0.3">
      <c r="A2794" s="2">
        <v>1807</v>
      </c>
      <c r="B2794" s="1">
        <v>932</v>
      </c>
      <c r="C2794" s="10">
        <v>45095</v>
      </c>
      <c r="D2794" s="10">
        <v>45114</v>
      </c>
      <c r="E2794" s="1">
        <v>19</v>
      </c>
      <c r="F2794" s="1" t="s">
        <v>1028</v>
      </c>
      <c r="G2794" s="1" t="s">
        <v>1040</v>
      </c>
      <c r="H2794" s="1">
        <v>187</v>
      </c>
      <c r="I2794" s="1" t="s">
        <v>1043</v>
      </c>
      <c r="J2794" s="1">
        <f t="shared" si="86"/>
        <v>0</v>
      </c>
      <c r="K2794" s="12" t="str">
        <f t="shared" si="87"/>
        <v/>
      </c>
    </row>
    <row r="2795" spans="1:11" x14ac:dyDescent="0.3">
      <c r="A2795" s="2">
        <v>2708</v>
      </c>
      <c r="B2795" s="1">
        <v>933</v>
      </c>
      <c r="C2795" s="10">
        <v>44580</v>
      </c>
      <c r="D2795" s="10">
        <v>44582</v>
      </c>
      <c r="E2795" s="1">
        <v>2</v>
      </c>
      <c r="F2795" s="1" t="s">
        <v>1029</v>
      </c>
      <c r="G2795" s="1" t="s">
        <v>1037</v>
      </c>
      <c r="H2795" s="1">
        <v>75</v>
      </c>
      <c r="I2795" s="1" t="s">
        <v>1042</v>
      </c>
      <c r="J2795" s="1">
        <f t="shared" si="86"/>
        <v>0</v>
      </c>
      <c r="K2795" s="12" t="str">
        <f t="shared" si="87"/>
        <v/>
      </c>
    </row>
    <row r="2796" spans="1:11" x14ac:dyDescent="0.3">
      <c r="A2796" s="2">
        <v>2511</v>
      </c>
      <c r="B2796" s="1">
        <v>934</v>
      </c>
      <c r="C2796" s="10">
        <v>44826</v>
      </c>
      <c r="D2796" s="10">
        <v>44831</v>
      </c>
      <c r="E2796" s="1">
        <v>5</v>
      </c>
      <c r="F2796" s="1" t="s">
        <v>1023</v>
      </c>
      <c r="G2796" s="1" t="s">
        <v>1036</v>
      </c>
      <c r="H2796" s="1">
        <v>99</v>
      </c>
      <c r="I2796" s="1" t="s">
        <v>1042</v>
      </c>
      <c r="J2796" s="1">
        <f t="shared" si="86"/>
        <v>0</v>
      </c>
      <c r="K2796" s="12" t="str">
        <f t="shared" si="87"/>
        <v/>
      </c>
    </row>
    <row r="2797" spans="1:11" x14ac:dyDescent="0.3">
      <c r="A2797" s="2">
        <v>156</v>
      </c>
      <c r="B2797" s="1">
        <v>934</v>
      </c>
      <c r="C2797" s="10">
        <v>44866</v>
      </c>
      <c r="D2797" s="10">
        <v>44870</v>
      </c>
      <c r="E2797" s="1">
        <v>4</v>
      </c>
      <c r="F2797" s="1" t="s">
        <v>1024</v>
      </c>
      <c r="G2797" s="1" t="s">
        <v>1037</v>
      </c>
      <c r="H2797" s="1">
        <v>155</v>
      </c>
      <c r="I2797" s="1" t="s">
        <v>1042</v>
      </c>
      <c r="J2797" s="1">
        <f t="shared" si="86"/>
        <v>0</v>
      </c>
      <c r="K2797" s="12" t="str">
        <f t="shared" si="87"/>
        <v/>
      </c>
    </row>
    <row r="2798" spans="1:11" x14ac:dyDescent="0.3">
      <c r="A2798" s="2">
        <v>2161</v>
      </c>
      <c r="B2798" s="1">
        <v>934</v>
      </c>
      <c r="C2798" s="10">
        <v>45095</v>
      </c>
      <c r="D2798" s="10">
        <v>45104</v>
      </c>
      <c r="E2798" s="1">
        <v>9</v>
      </c>
      <c r="F2798" s="1" t="s">
        <v>1034</v>
      </c>
      <c r="G2798" s="1" t="s">
        <v>1035</v>
      </c>
      <c r="H2798" s="1">
        <v>35</v>
      </c>
      <c r="I2798" s="1" t="s">
        <v>1043</v>
      </c>
      <c r="J2798" s="1">
        <f t="shared" si="86"/>
        <v>0</v>
      </c>
      <c r="K2798" s="12" t="str">
        <f t="shared" si="87"/>
        <v/>
      </c>
    </row>
    <row r="2799" spans="1:11" x14ac:dyDescent="0.3">
      <c r="A2799" s="2">
        <v>1952</v>
      </c>
      <c r="B2799" s="1">
        <v>934</v>
      </c>
      <c r="C2799" s="10">
        <v>45623</v>
      </c>
      <c r="D2799" s="10">
        <v>45633</v>
      </c>
      <c r="E2799" s="1">
        <v>10</v>
      </c>
      <c r="F2799" s="1" t="s">
        <v>1022</v>
      </c>
      <c r="G2799" s="1" t="s">
        <v>1035</v>
      </c>
      <c r="H2799" s="1">
        <v>38</v>
      </c>
      <c r="I2799" s="1" t="s">
        <v>1042</v>
      </c>
      <c r="J2799" s="1">
        <f t="shared" si="86"/>
        <v>0</v>
      </c>
      <c r="K2799" s="12" t="str">
        <f t="shared" si="87"/>
        <v/>
      </c>
    </row>
    <row r="2800" spans="1:11" x14ac:dyDescent="0.3">
      <c r="A2800" s="2">
        <v>1811</v>
      </c>
      <c r="B2800" s="1">
        <v>935</v>
      </c>
      <c r="C2800" s="10">
        <v>44776</v>
      </c>
      <c r="D2800" s="10">
        <v>44780</v>
      </c>
      <c r="E2800" s="1">
        <v>4</v>
      </c>
      <c r="F2800" s="1" t="s">
        <v>1034</v>
      </c>
      <c r="G2800" s="1" t="s">
        <v>1035</v>
      </c>
      <c r="H2800" s="1">
        <v>8</v>
      </c>
      <c r="I2800" s="1" t="s">
        <v>1041</v>
      </c>
      <c r="J2800" s="1">
        <f t="shared" si="86"/>
        <v>1</v>
      </c>
      <c r="K2800" s="12">
        <f t="shared" si="87"/>
        <v>44805</v>
      </c>
    </row>
    <row r="2801" spans="1:11" x14ac:dyDescent="0.3">
      <c r="A2801" s="2">
        <v>637</v>
      </c>
      <c r="B2801" s="1">
        <v>935</v>
      </c>
      <c r="C2801" s="10">
        <v>44805</v>
      </c>
      <c r="D2801" s="10">
        <v>44822</v>
      </c>
      <c r="E2801" s="1">
        <v>17</v>
      </c>
      <c r="F2801" s="1" t="s">
        <v>1027</v>
      </c>
      <c r="G2801" s="1" t="s">
        <v>1040</v>
      </c>
      <c r="H2801" s="1">
        <v>9</v>
      </c>
      <c r="I2801" s="1" t="s">
        <v>1044</v>
      </c>
      <c r="J2801" s="1">
        <f t="shared" si="86"/>
        <v>0</v>
      </c>
      <c r="K2801" s="12" t="str">
        <f t="shared" si="87"/>
        <v/>
      </c>
    </row>
    <row r="2802" spans="1:11" x14ac:dyDescent="0.3">
      <c r="A2802" s="2">
        <v>2660</v>
      </c>
      <c r="B2802" s="1">
        <v>935</v>
      </c>
      <c r="C2802" s="10">
        <v>44997</v>
      </c>
      <c r="D2802" s="10">
        <v>45013</v>
      </c>
      <c r="E2802" s="1">
        <v>16</v>
      </c>
      <c r="F2802" s="1" t="s">
        <v>1028</v>
      </c>
      <c r="G2802" s="1" t="s">
        <v>1040</v>
      </c>
      <c r="H2802" s="1">
        <v>171</v>
      </c>
      <c r="I2802" s="1" t="s">
        <v>1043</v>
      </c>
      <c r="J2802" s="1">
        <f t="shared" si="86"/>
        <v>0</v>
      </c>
      <c r="K2802" s="12" t="str">
        <f t="shared" si="87"/>
        <v/>
      </c>
    </row>
    <row r="2803" spans="1:11" x14ac:dyDescent="0.3">
      <c r="A2803" s="2">
        <v>2940</v>
      </c>
      <c r="B2803" s="1">
        <v>935</v>
      </c>
      <c r="C2803" s="10">
        <v>45276</v>
      </c>
      <c r="D2803" s="10">
        <v>45286</v>
      </c>
      <c r="E2803" s="1">
        <v>10</v>
      </c>
      <c r="F2803" s="1" t="s">
        <v>1027</v>
      </c>
      <c r="G2803" s="1" t="s">
        <v>1040</v>
      </c>
      <c r="H2803" s="1">
        <v>95</v>
      </c>
      <c r="I2803" s="1" t="s">
        <v>1041</v>
      </c>
      <c r="J2803" s="1">
        <f t="shared" si="86"/>
        <v>0</v>
      </c>
      <c r="K2803" s="12" t="str">
        <f t="shared" si="87"/>
        <v/>
      </c>
    </row>
    <row r="2804" spans="1:11" x14ac:dyDescent="0.3">
      <c r="A2804" s="2">
        <v>448</v>
      </c>
      <c r="B2804" s="1">
        <v>936</v>
      </c>
      <c r="C2804" s="10">
        <v>45406</v>
      </c>
      <c r="D2804" s="10">
        <v>45410</v>
      </c>
      <c r="E2804" s="1">
        <v>4</v>
      </c>
      <c r="F2804" s="1" t="s">
        <v>1034</v>
      </c>
      <c r="G2804" s="1" t="s">
        <v>1035</v>
      </c>
      <c r="H2804" s="1">
        <v>190</v>
      </c>
      <c r="I2804" s="1" t="s">
        <v>1044</v>
      </c>
      <c r="J2804" s="1">
        <f t="shared" si="86"/>
        <v>0</v>
      </c>
      <c r="K2804" s="12" t="str">
        <f t="shared" si="87"/>
        <v/>
      </c>
    </row>
    <row r="2805" spans="1:11" x14ac:dyDescent="0.3">
      <c r="A2805" s="2">
        <v>1835</v>
      </c>
      <c r="B2805" s="1">
        <v>936</v>
      </c>
      <c r="C2805" s="10">
        <v>45445</v>
      </c>
      <c r="D2805" s="10">
        <v>45456</v>
      </c>
      <c r="E2805" s="1">
        <v>11</v>
      </c>
      <c r="F2805" s="1" t="s">
        <v>1031</v>
      </c>
      <c r="G2805" s="1" t="s">
        <v>1036</v>
      </c>
      <c r="H2805" s="1">
        <v>104</v>
      </c>
      <c r="I2805" s="1" t="s">
        <v>1043</v>
      </c>
      <c r="J2805" s="1">
        <f t="shared" si="86"/>
        <v>0</v>
      </c>
      <c r="K2805" s="12" t="str">
        <f t="shared" si="87"/>
        <v/>
      </c>
    </row>
    <row r="2806" spans="1:11" x14ac:dyDescent="0.3">
      <c r="A2806" s="2">
        <v>858</v>
      </c>
      <c r="B2806" s="1">
        <v>937</v>
      </c>
      <c r="C2806" s="10">
        <v>44940</v>
      </c>
      <c r="D2806" s="10">
        <v>44950</v>
      </c>
      <c r="E2806" s="1">
        <v>10</v>
      </c>
      <c r="F2806" s="1" t="s">
        <v>1022</v>
      </c>
      <c r="G2806" s="1" t="s">
        <v>1035</v>
      </c>
      <c r="H2806" s="1">
        <v>28</v>
      </c>
      <c r="I2806" s="1" t="s">
        <v>1042</v>
      </c>
      <c r="J2806" s="1">
        <f t="shared" si="86"/>
        <v>1</v>
      </c>
      <c r="K2806" s="12">
        <f t="shared" si="87"/>
        <v>44957</v>
      </c>
    </row>
    <row r="2807" spans="1:11" x14ac:dyDescent="0.3">
      <c r="A2807" s="2">
        <v>1496</v>
      </c>
      <c r="B2807" s="1">
        <v>937</v>
      </c>
      <c r="C2807" s="10">
        <v>44957</v>
      </c>
      <c r="D2807" s="10">
        <v>44963</v>
      </c>
      <c r="E2807" s="1">
        <v>6</v>
      </c>
      <c r="F2807" s="1" t="s">
        <v>1034</v>
      </c>
      <c r="G2807" s="1" t="s">
        <v>1035</v>
      </c>
      <c r="H2807" s="1">
        <v>49</v>
      </c>
      <c r="I2807" s="1" t="s">
        <v>1044</v>
      </c>
      <c r="J2807" s="1">
        <f t="shared" si="86"/>
        <v>0</v>
      </c>
      <c r="K2807" s="12" t="str">
        <f t="shared" si="87"/>
        <v/>
      </c>
    </row>
    <row r="2808" spans="1:11" x14ac:dyDescent="0.3">
      <c r="A2808" s="2">
        <v>1138</v>
      </c>
      <c r="B2808" s="1">
        <v>937</v>
      </c>
      <c r="C2808" s="10">
        <v>45176</v>
      </c>
      <c r="D2808" s="10">
        <v>45181</v>
      </c>
      <c r="E2808" s="1">
        <v>5</v>
      </c>
      <c r="F2808" s="1" t="s">
        <v>1029</v>
      </c>
      <c r="G2808" s="1" t="s">
        <v>1037</v>
      </c>
      <c r="H2808" s="1">
        <v>36</v>
      </c>
      <c r="I2808" s="1" t="s">
        <v>1042</v>
      </c>
      <c r="J2808" s="1">
        <f t="shared" si="86"/>
        <v>0</v>
      </c>
      <c r="K2808" s="12" t="str">
        <f t="shared" si="87"/>
        <v/>
      </c>
    </row>
    <row r="2809" spans="1:11" x14ac:dyDescent="0.3">
      <c r="A2809" s="2">
        <v>1530</v>
      </c>
      <c r="B2809" s="1">
        <v>937</v>
      </c>
      <c r="C2809" s="10">
        <v>45438</v>
      </c>
      <c r="D2809" s="10">
        <v>45440</v>
      </c>
      <c r="E2809" s="1">
        <v>2</v>
      </c>
      <c r="F2809" s="1" t="s">
        <v>1024</v>
      </c>
      <c r="G2809" s="1" t="s">
        <v>1037</v>
      </c>
      <c r="H2809" s="1">
        <v>25</v>
      </c>
      <c r="I2809" s="1" t="s">
        <v>1041</v>
      </c>
      <c r="J2809" s="1">
        <f t="shared" si="86"/>
        <v>0</v>
      </c>
      <c r="K2809" s="12" t="str">
        <f t="shared" si="87"/>
        <v/>
      </c>
    </row>
    <row r="2810" spans="1:11" x14ac:dyDescent="0.3">
      <c r="A2810" s="2">
        <v>1601</v>
      </c>
      <c r="B2810" s="1">
        <v>938</v>
      </c>
      <c r="C2810" s="10">
        <v>44579</v>
      </c>
      <c r="D2810" s="10">
        <v>44582</v>
      </c>
      <c r="E2810" s="1">
        <v>3</v>
      </c>
      <c r="F2810" s="1" t="s">
        <v>1022</v>
      </c>
      <c r="G2810" s="1" t="s">
        <v>1035</v>
      </c>
      <c r="H2810" s="1">
        <v>169</v>
      </c>
      <c r="I2810" s="1" t="s">
        <v>1042</v>
      </c>
      <c r="J2810" s="1">
        <f t="shared" si="86"/>
        <v>0</v>
      </c>
      <c r="K2810" s="12" t="str">
        <f t="shared" si="87"/>
        <v/>
      </c>
    </row>
    <row r="2811" spans="1:11" x14ac:dyDescent="0.3">
      <c r="A2811" s="2">
        <v>1299</v>
      </c>
      <c r="B2811" s="1">
        <v>938</v>
      </c>
      <c r="C2811" s="10">
        <v>44721</v>
      </c>
      <c r="D2811" s="10">
        <v>44725</v>
      </c>
      <c r="E2811" s="1">
        <v>4</v>
      </c>
      <c r="F2811" s="1" t="s">
        <v>1031</v>
      </c>
      <c r="G2811" s="1" t="s">
        <v>1036</v>
      </c>
      <c r="H2811" s="1">
        <v>153</v>
      </c>
      <c r="I2811" s="1" t="s">
        <v>1042</v>
      </c>
      <c r="J2811" s="1">
        <f t="shared" si="86"/>
        <v>0</v>
      </c>
      <c r="K2811" s="12" t="str">
        <f t="shared" si="87"/>
        <v/>
      </c>
    </row>
    <row r="2812" spans="1:11" x14ac:dyDescent="0.3">
      <c r="A2812" s="2">
        <v>2986</v>
      </c>
      <c r="B2812" s="1">
        <v>938</v>
      </c>
      <c r="C2812" s="10">
        <v>44761</v>
      </c>
      <c r="D2812" s="10">
        <v>44764</v>
      </c>
      <c r="E2812" s="1">
        <v>3</v>
      </c>
      <c r="F2812" s="1" t="s">
        <v>1022</v>
      </c>
      <c r="G2812" s="1" t="s">
        <v>1035</v>
      </c>
      <c r="H2812" s="1">
        <v>29</v>
      </c>
      <c r="I2812" s="1" t="s">
        <v>1041</v>
      </c>
      <c r="J2812" s="1">
        <f t="shared" si="86"/>
        <v>1</v>
      </c>
      <c r="K2812" s="12">
        <f t="shared" si="87"/>
        <v>44764</v>
      </c>
    </row>
    <row r="2813" spans="1:11" x14ac:dyDescent="0.3">
      <c r="A2813" s="2">
        <v>933</v>
      </c>
      <c r="B2813" s="1">
        <v>938</v>
      </c>
      <c r="C2813" s="10">
        <v>44764</v>
      </c>
      <c r="D2813" s="10">
        <v>44769</v>
      </c>
      <c r="E2813" s="1">
        <v>5</v>
      </c>
      <c r="F2813" s="1" t="s">
        <v>1029</v>
      </c>
      <c r="G2813" s="1" t="s">
        <v>1037</v>
      </c>
      <c r="H2813" s="1">
        <v>133</v>
      </c>
      <c r="I2813" s="1" t="s">
        <v>1043</v>
      </c>
      <c r="J2813" s="1">
        <f t="shared" si="86"/>
        <v>0</v>
      </c>
      <c r="K2813" s="12" t="str">
        <f t="shared" si="87"/>
        <v/>
      </c>
    </row>
    <row r="2814" spans="1:11" x14ac:dyDescent="0.3">
      <c r="A2814" s="2">
        <v>1754</v>
      </c>
      <c r="B2814" s="1">
        <v>938</v>
      </c>
      <c r="C2814" s="10">
        <v>45472</v>
      </c>
      <c r="D2814" s="10">
        <v>45475</v>
      </c>
      <c r="E2814" s="1">
        <v>3</v>
      </c>
      <c r="F2814" s="1" t="s">
        <v>1024</v>
      </c>
      <c r="G2814" s="1" t="s">
        <v>1037</v>
      </c>
      <c r="H2814" s="1">
        <v>113</v>
      </c>
      <c r="I2814" s="1" t="s">
        <v>1042</v>
      </c>
      <c r="J2814" s="1">
        <f t="shared" si="86"/>
        <v>0</v>
      </c>
      <c r="K2814" s="12" t="str">
        <f t="shared" si="87"/>
        <v/>
      </c>
    </row>
    <row r="2815" spans="1:11" x14ac:dyDescent="0.3">
      <c r="A2815" s="2">
        <v>1765</v>
      </c>
      <c r="B2815" s="1">
        <v>938</v>
      </c>
      <c r="C2815" s="10">
        <v>45622</v>
      </c>
      <c r="D2815" s="10">
        <v>45629</v>
      </c>
      <c r="E2815" s="1">
        <v>7</v>
      </c>
      <c r="F2815" s="1" t="s">
        <v>1034</v>
      </c>
      <c r="G2815" s="1" t="s">
        <v>1035</v>
      </c>
      <c r="H2815" s="1">
        <v>24</v>
      </c>
      <c r="I2815" s="1" t="s">
        <v>1041</v>
      </c>
      <c r="J2815" s="1">
        <f t="shared" si="86"/>
        <v>0</v>
      </c>
      <c r="K2815" s="12" t="str">
        <f t="shared" si="87"/>
        <v/>
      </c>
    </row>
    <row r="2816" spans="1:11" x14ac:dyDescent="0.3">
      <c r="A2816" s="2">
        <v>23</v>
      </c>
      <c r="B2816" s="1">
        <v>939</v>
      </c>
      <c r="C2816" s="10">
        <v>44934</v>
      </c>
      <c r="D2816" s="10">
        <v>44953</v>
      </c>
      <c r="E2816" s="1">
        <v>19</v>
      </c>
      <c r="F2816" s="1" t="s">
        <v>1027</v>
      </c>
      <c r="G2816" s="1" t="s">
        <v>1040</v>
      </c>
      <c r="H2816" s="1">
        <v>52</v>
      </c>
      <c r="I2816" s="1" t="s">
        <v>1043</v>
      </c>
      <c r="J2816" s="1">
        <f t="shared" si="86"/>
        <v>0</v>
      </c>
      <c r="K2816" s="12" t="str">
        <f t="shared" si="87"/>
        <v/>
      </c>
    </row>
    <row r="2817" spans="1:11" x14ac:dyDescent="0.3">
      <c r="A2817" s="2">
        <v>1612</v>
      </c>
      <c r="B2817" s="1">
        <v>939</v>
      </c>
      <c r="C2817" s="10">
        <v>45051</v>
      </c>
      <c r="D2817" s="10">
        <v>45056</v>
      </c>
      <c r="E2817" s="1">
        <v>5</v>
      </c>
      <c r="F2817" s="1" t="s">
        <v>1031</v>
      </c>
      <c r="G2817" s="1" t="s">
        <v>1036</v>
      </c>
      <c r="H2817" s="1">
        <v>19</v>
      </c>
      <c r="I2817" s="1" t="s">
        <v>1041</v>
      </c>
      <c r="J2817" s="1">
        <f t="shared" si="86"/>
        <v>0</v>
      </c>
      <c r="K2817" s="12" t="str">
        <f t="shared" si="87"/>
        <v/>
      </c>
    </row>
    <row r="2818" spans="1:11" x14ac:dyDescent="0.3">
      <c r="A2818" s="2">
        <v>174</v>
      </c>
      <c r="B2818" s="1">
        <v>939</v>
      </c>
      <c r="C2818" s="10">
        <v>45469</v>
      </c>
      <c r="D2818" s="10">
        <v>45482</v>
      </c>
      <c r="E2818" s="1">
        <v>13</v>
      </c>
      <c r="F2818" s="1" t="s">
        <v>1028</v>
      </c>
      <c r="G2818" s="1" t="s">
        <v>1040</v>
      </c>
      <c r="H2818" s="1">
        <v>59</v>
      </c>
      <c r="I2818" s="1" t="s">
        <v>1043</v>
      </c>
      <c r="J2818" s="1">
        <f t="shared" ref="J2818:J2881" si="88">IF(AND(B2819=B2818,C2819-D2818&lt;=30),1,0)</f>
        <v>1</v>
      </c>
      <c r="K2818" s="12">
        <f t="shared" ref="K2818:K2881" si="89">IF(J2818=0,"",C2819)</f>
        <v>45484</v>
      </c>
    </row>
    <row r="2819" spans="1:11" x14ac:dyDescent="0.3">
      <c r="A2819" s="2">
        <v>1029</v>
      </c>
      <c r="B2819" s="1">
        <v>939</v>
      </c>
      <c r="C2819" s="10">
        <v>45484</v>
      </c>
      <c r="D2819" s="10">
        <v>45486</v>
      </c>
      <c r="E2819" s="1">
        <v>2</v>
      </c>
      <c r="F2819" s="1" t="s">
        <v>1029</v>
      </c>
      <c r="G2819" s="1" t="s">
        <v>1037</v>
      </c>
      <c r="H2819" s="1">
        <v>168</v>
      </c>
      <c r="I2819" s="1" t="s">
        <v>1043</v>
      </c>
      <c r="J2819" s="1">
        <f t="shared" si="88"/>
        <v>0</v>
      </c>
      <c r="K2819" s="12" t="str">
        <f t="shared" si="89"/>
        <v/>
      </c>
    </row>
    <row r="2820" spans="1:11" x14ac:dyDescent="0.3">
      <c r="A2820" s="2">
        <v>1852</v>
      </c>
      <c r="B2820" s="1">
        <v>940</v>
      </c>
      <c r="C2820" s="10">
        <v>44681</v>
      </c>
      <c r="D2820" s="10">
        <v>44684</v>
      </c>
      <c r="E2820" s="1">
        <v>3</v>
      </c>
      <c r="F2820" s="1" t="s">
        <v>1030</v>
      </c>
      <c r="G2820" s="1" t="s">
        <v>1038</v>
      </c>
      <c r="H2820" s="1">
        <v>39</v>
      </c>
      <c r="I2820" s="1" t="s">
        <v>1044</v>
      </c>
      <c r="J2820" s="1">
        <f t="shared" si="88"/>
        <v>1</v>
      </c>
      <c r="K2820" s="12">
        <f t="shared" si="89"/>
        <v>44694</v>
      </c>
    </row>
    <row r="2821" spans="1:11" x14ac:dyDescent="0.3">
      <c r="A2821" s="2">
        <v>1922</v>
      </c>
      <c r="B2821" s="1">
        <v>940</v>
      </c>
      <c r="C2821" s="10">
        <v>44694</v>
      </c>
      <c r="D2821" s="10">
        <v>44712</v>
      </c>
      <c r="E2821" s="1">
        <v>18</v>
      </c>
      <c r="F2821" s="1" t="s">
        <v>1028</v>
      </c>
      <c r="G2821" s="1" t="s">
        <v>1040</v>
      </c>
      <c r="H2821" s="1">
        <v>40</v>
      </c>
      <c r="I2821" s="1" t="s">
        <v>1041</v>
      </c>
      <c r="J2821" s="1">
        <f t="shared" si="88"/>
        <v>0</v>
      </c>
      <c r="K2821" s="12" t="str">
        <f t="shared" si="89"/>
        <v/>
      </c>
    </row>
    <row r="2822" spans="1:11" x14ac:dyDescent="0.3">
      <c r="A2822" s="2">
        <v>910</v>
      </c>
      <c r="B2822" s="1">
        <v>940</v>
      </c>
      <c r="C2822" s="10">
        <v>44802</v>
      </c>
      <c r="D2822" s="10">
        <v>44822</v>
      </c>
      <c r="E2822" s="1">
        <v>20</v>
      </c>
      <c r="F2822" s="1" t="s">
        <v>1027</v>
      </c>
      <c r="G2822" s="1" t="s">
        <v>1040</v>
      </c>
      <c r="H2822" s="1">
        <v>39</v>
      </c>
      <c r="I2822" s="1" t="s">
        <v>1042</v>
      </c>
      <c r="J2822" s="1">
        <f t="shared" si="88"/>
        <v>0</v>
      </c>
      <c r="K2822" s="12" t="str">
        <f t="shared" si="89"/>
        <v/>
      </c>
    </row>
    <row r="2823" spans="1:11" x14ac:dyDescent="0.3">
      <c r="A2823" s="2">
        <v>205</v>
      </c>
      <c r="B2823" s="1">
        <v>940</v>
      </c>
      <c r="C2823" s="10">
        <v>44897</v>
      </c>
      <c r="D2823" s="10">
        <v>44905</v>
      </c>
      <c r="E2823" s="1">
        <v>8</v>
      </c>
      <c r="F2823" s="1" t="s">
        <v>1022</v>
      </c>
      <c r="G2823" s="1" t="s">
        <v>1035</v>
      </c>
      <c r="H2823" s="1">
        <v>141</v>
      </c>
      <c r="I2823" s="1" t="s">
        <v>1041</v>
      </c>
      <c r="J2823" s="1">
        <f t="shared" si="88"/>
        <v>0</v>
      </c>
      <c r="K2823" s="12" t="str">
        <f t="shared" si="89"/>
        <v/>
      </c>
    </row>
    <row r="2824" spans="1:11" x14ac:dyDescent="0.3">
      <c r="A2824" s="2">
        <v>2003</v>
      </c>
      <c r="B2824" s="1">
        <v>940</v>
      </c>
      <c r="C2824" s="10">
        <v>45015</v>
      </c>
      <c r="D2824" s="10">
        <v>45016</v>
      </c>
      <c r="E2824" s="1">
        <v>1</v>
      </c>
      <c r="F2824" s="1" t="s">
        <v>1032</v>
      </c>
      <c r="G2824" s="1" t="s">
        <v>1039</v>
      </c>
      <c r="H2824" s="1">
        <v>119</v>
      </c>
      <c r="I2824" s="1" t="s">
        <v>1042</v>
      </c>
      <c r="J2824" s="1">
        <f t="shared" si="88"/>
        <v>0</v>
      </c>
      <c r="K2824" s="12" t="str">
        <f t="shared" si="89"/>
        <v/>
      </c>
    </row>
    <row r="2825" spans="1:11" x14ac:dyDescent="0.3">
      <c r="A2825" s="2">
        <v>496</v>
      </c>
      <c r="B2825" s="1">
        <v>940</v>
      </c>
      <c r="C2825" s="10">
        <v>45083</v>
      </c>
      <c r="D2825" s="10">
        <v>45092</v>
      </c>
      <c r="E2825" s="1">
        <v>9</v>
      </c>
      <c r="F2825" s="1" t="s">
        <v>1022</v>
      </c>
      <c r="G2825" s="1" t="s">
        <v>1035</v>
      </c>
      <c r="H2825" s="1">
        <v>177</v>
      </c>
      <c r="I2825" s="1" t="s">
        <v>1041</v>
      </c>
      <c r="J2825" s="1">
        <f t="shared" si="88"/>
        <v>1</v>
      </c>
      <c r="K2825" s="12">
        <f t="shared" si="89"/>
        <v>45110</v>
      </c>
    </row>
    <row r="2826" spans="1:11" x14ac:dyDescent="0.3">
      <c r="A2826" s="2">
        <v>2959</v>
      </c>
      <c r="B2826" s="1">
        <v>940</v>
      </c>
      <c r="C2826" s="10">
        <v>45110</v>
      </c>
      <c r="D2826" s="10">
        <v>45113</v>
      </c>
      <c r="E2826" s="1">
        <v>3</v>
      </c>
      <c r="F2826" s="1" t="s">
        <v>1029</v>
      </c>
      <c r="G2826" s="1" t="s">
        <v>1037</v>
      </c>
      <c r="H2826" s="1">
        <v>186</v>
      </c>
      <c r="I2826" s="1" t="s">
        <v>1044</v>
      </c>
      <c r="J2826" s="1">
        <f t="shared" si="88"/>
        <v>0</v>
      </c>
      <c r="K2826" s="12" t="str">
        <f t="shared" si="89"/>
        <v/>
      </c>
    </row>
    <row r="2827" spans="1:11" x14ac:dyDescent="0.3">
      <c r="A2827" s="2">
        <v>875</v>
      </c>
      <c r="B2827" s="1">
        <v>940</v>
      </c>
      <c r="C2827" s="10">
        <v>45363</v>
      </c>
      <c r="D2827" s="10">
        <v>45370</v>
      </c>
      <c r="E2827" s="1">
        <v>7</v>
      </c>
      <c r="F2827" s="1" t="s">
        <v>1031</v>
      </c>
      <c r="G2827" s="1" t="s">
        <v>1036</v>
      </c>
      <c r="H2827" s="1">
        <v>42</v>
      </c>
      <c r="I2827" s="1" t="s">
        <v>1044</v>
      </c>
      <c r="J2827" s="1">
        <f t="shared" si="88"/>
        <v>0</v>
      </c>
      <c r="K2827" s="12" t="str">
        <f t="shared" si="89"/>
        <v/>
      </c>
    </row>
    <row r="2828" spans="1:11" x14ac:dyDescent="0.3">
      <c r="A2828" s="2">
        <v>1125</v>
      </c>
      <c r="B2828" s="1">
        <v>940</v>
      </c>
      <c r="C2828" s="10">
        <v>45482</v>
      </c>
      <c r="D2828" s="10">
        <v>45484</v>
      </c>
      <c r="E2828" s="1">
        <v>2</v>
      </c>
      <c r="F2828" s="1" t="s">
        <v>1032</v>
      </c>
      <c r="G2828" s="1" t="s">
        <v>1039</v>
      </c>
      <c r="H2828" s="1">
        <v>162</v>
      </c>
      <c r="I2828" s="1" t="s">
        <v>1042</v>
      </c>
      <c r="J2828" s="1">
        <f t="shared" si="88"/>
        <v>0</v>
      </c>
      <c r="K2828" s="12" t="str">
        <f t="shared" si="89"/>
        <v/>
      </c>
    </row>
    <row r="2829" spans="1:11" x14ac:dyDescent="0.3">
      <c r="A2829" s="2">
        <v>1599</v>
      </c>
      <c r="B2829" s="1">
        <v>940</v>
      </c>
      <c r="C2829" s="10">
        <v>45526</v>
      </c>
      <c r="D2829" s="10">
        <v>45530</v>
      </c>
      <c r="E2829" s="1">
        <v>4</v>
      </c>
      <c r="F2829" s="1" t="s">
        <v>1023</v>
      </c>
      <c r="G2829" s="1" t="s">
        <v>1036</v>
      </c>
      <c r="H2829" s="1">
        <v>38</v>
      </c>
      <c r="I2829" s="1" t="s">
        <v>1041</v>
      </c>
      <c r="J2829" s="1">
        <f t="shared" si="88"/>
        <v>0</v>
      </c>
      <c r="K2829" s="12" t="str">
        <f t="shared" si="89"/>
        <v/>
      </c>
    </row>
    <row r="2830" spans="1:11" x14ac:dyDescent="0.3">
      <c r="A2830" s="2">
        <v>22</v>
      </c>
      <c r="B2830" s="1">
        <v>941</v>
      </c>
      <c r="C2830" s="10">
        <v>44663</v>
      </c>
      <c r="D2830" s="10">
        <v>44667</v>
      </c>
      <c r="E2830" s="1">
        <v>4</v>
      </c>
      <c r="F2830" s="1" t="s">
        <v>1029</v>
      </c>
      <c r="G2830" s="1" t="s">
        <v>1037</v>
      </c>
      <c r="H2830" s="1">
        <v>123</v>
      </c>
      <c r="I2830" s="1" t="s">
        <v>1041</v>
      </c>
      <c r="J2830" s="1">
        <f t="shared" si="88"/>
        <v>0</v>
      </c>
      <c r="K2830" s="12" t="str">
        <f t="shared" si="89"/>
        <v/>
      </c>
    </row>
    <row r="2831" spans="1:11" x14ac:dyDescent="0.3">
      <c r="A2831" s="2">
        <v>2665</v>
      </c>
      <c r="B2831" s="1">
        <v>941</v>
      </c>
      <c r="C2831" s="10">
        <v>44853</v>
      </c>
      <c r="D2831" s="10">
        <v>44856</v>
      </c>
      <c r="E2831" s="1">
        <v>3</v>
      </c>
      <c r="F2831" s="1" t="s">
        <v>1024</v>
      </c>
      <c r="G2831" s="1" t="s">
        <v>1037</v>
      </c>
      <c r="H2831" s="1">
        <v>187</v>
      </c>
      <c r="I2831" s="1" t="s">
        <v>1041</v>
      </c>
      <c r="J2831" s="1">
        <f t="shared" si="88"/>
        <v>0</v>
      </c>
      <c r="K2831" s="12" t="str">
        <f t="shared" si="89"/>
        <v/>
      </c>
    </row>
    <row r="2832" spans="1:11" x14ac:dyDescent="0.3">
      <c r="A2832" s="2">
        <v>38</v>
      </c>
      <c r="B2832" s="1">
        <v>941</v>
      </c>
      <c r="C2832" s="10">
        <v>45485</v>
      </c>
      <c r="D2832" s="10">
        <v>45490</v>
      </c>
      <c r="E2832" s="1">
        <v>5</v>
      </c>
      <c r="F2832" s="1" t="s">
        <v>1024</v>
      </c>
      <c r="G2832" s="1" t="s">
        <v>1037</v>
      </c>
      <c r="H2832" s="1">
        <v>106</v>
      </c>
      <c r="I2832" s="1" t="s">
        <v>1043</v>
      </c>
      <c r="J2832" s="1">
        <f t="shared" si="88"/>
        <v>0</v>
      </c>
      <c r="K2832" s="12" t="str">
        <f t="shared" si="89"/>
        <v/>
      </c>
    </row>
    <row r="2833" spans="1:11" x14ac:dyDescent="0.3">
      <c r="A2833" s="2">
        <v>1096</v>
      </c>
      <c r="B2833" s="1">
        <v>943</v>
      </c>
      <c r="C2833" s="10">
        <v>45181</v>
      </c>
      <c r="D2833" s="10">
        <v>45199</v>
      </c>
      <c r="E2833" s="1">
        <v>18</v>
      </c>
      <c r="F2833" s="1" t="s">
        <v>1027</v>
      </c>
      <c r="G2833" s="1" t="s">
        <v>1040</v>
      </c>
      <c r="H2833" s="1">
        <v>105</v>
      </c>
      <c r="I2833" s="1" t="s">
        <v>1043</v>
      </c>
      <c r="J2833" s="1">
        <f t="shared" si="88"/>
        <v>0</v>
      </c>
      <c r="K2833" s="12" t="str">
        <f t="shared" si="89"/>
        <v/>
      </c>
    </row>
    <row r="2834" spans="1:11" x14ac:dyDescent="0.3">
      <c r="A2834" s="2">
        <v>2738</v>
      </c>
      <c r="B2834" s="1">
        <v>943</v>
      </c>
      <c r="C2834" s="10">
        <v>45370</v>
      </c>
      <c r="D2834" s="10">
        <v>45374</v>
      </c>
      <c r="E2834" s="1">
        <v>4</v>
      </c>
      <c r="F2834" s="1" t="s">
        <v>1030</v>
      </c>
      <c r="G2834" s="1" t="s">
        <v>1038</v>
      </c>
      <c r="H2834" s="1">
        <v>160</v>
      </c>
      <c r="I2834" s="1" t="s">
        <v>1043</v>
      </c>
      <c r="J2834" s="1">
        <f t="shared" si="88"/>
        <v>0</v>
      </c>
      <c r="K2834" s="12" t="str">
        <f t="shared" si="89"/>
        <v/>
      </c>
    </row>
    <row r="2835" spans="1:11" x14ac:dyDescent="0.3">
      <c r="A2835" s="2">
        <v>1994</v>
      </c>
      <c r="B2835" s="1">
        <v>943</v>
      </c>
      <c r="C2835" s="10">
        <v>45428</v>
      </c>
      <c r="D2835" s="10">
        <v>45439</v>
      </c>
      <c r="E2835" s="1">
        <v>11</v>
      </c>
      <c r="F2835" s="1" t="s">
        <v>1031</v>
      </c>
      <c r="G2835" s="1" t="s">
        <v>1036</v>
      </c>
      <c r="H2835" s="1">
        <v>76</v>
      </c>
      <c r="I2835" s="1" t="s">
        <v>1043</v>
      </c>
      <c r="J2835" s="1">
        <f t="shared" si="88"/>
        <v>0</v>
      </c>
      <c r="K2835" s="12" t="str">
        <f t="shared" si="89"/>
        <v/>
      </c>
    </row>
    <row r="2836" spans="1:11" x14ac:dyDescent="0.3">
      <c r="A2836" s="2">
        <v>1073</v>
      </c>
      <c r="B2836" s="1">
        <v>943</v>
      </c>
      <c r="C2836" s="10">
        <v>45602</v>
      </c>
      <c r="D2836" s="10">
        <v>45603</v>
      </c>
      <c r="E2836" s="1">
        <v>1</v>
      </c>
      <c r="F2836" s="1" t="s">
        <v>1026</v>
      </c>
      <c r="G2836" s="1" t="s">
        <v>1039</v>
      </c>
      <c r="H2836" s="1">
        <v>78</v>
      </c>
      <c r="I2836" s="1" t="s">
        <v>1042</v>
      </c>
      <c r="J2836" s="1">
        <f t="shared" si="88"/>
        <v>1</v>
      </c>
      <c r="K2836" s="12">
        <f t="shared" si="89"/>
        <v>45627</v>
      </c>
    </row>
    <row r="2837" spans="1:11" x14ac:dyDescent="0.3">
      <c r="A2837" s="2">
        <v>1329</v>
      </c>
      <c r="B2837" s="1">
        <v>943</v>
      </c>
      <c r="C2837" s="10">
        <v>45627</v>
      </c>
      <c r="D2837" s="10">
        <v>45630</v>
      </c>
      <c r="E2837" s="1">
        <v>3</v>
      </c>
      <c r="F2837" s="1" t="s">
        <v>1033</v>
      </c>
      <c r="G2837" s="1" t="s">
        <v>1038</v>
      </c>
      <c r="H2837" s="1">
        <v>171</v>
      </c>
      <c r="I2837" s="1" t="s">
        <v>1043</v>
      </c>
      <c r="J2837" s="1">
        <f t="shared" si="88"/>
        <v>0</v>
      </c>
      <c r="K2837" s="12" t="str">
        <f t="shared" si="89"/>
        <v/>
      </c>
    </row>
    <row r="2838" spans="1:11" x14ac:dyDescent="0.3">
      <c r="A2838" s="2">
        <v>1851</v>
      </c>
      <c r="B2838" s="1">
        <v>944</v>
      </c>
      <c r="C2838" s="10">
        <v>44565</v>
      </c>
      <c r="D2838" s="10">
        <v>44569</v>
      </c>
      <c r="E2838" s="1">
        <v>4</v>
      </c>
      <c r="F2838" s="1" t="s">
        <v>1031</v>
      </c>
      <c r="G2838" s="1" t="s">
        <v>1036</v>
      </c>
      <c r="H2838" s="1">
        <v>141</v>
      </c>
      <c r="I2838" s="1" t="s">
        <v>1044</v>
      </c>
      <c r="J2838" s="1">
        <f t="shared" si="88"/>
        <v>0</v>
      </c>
      <c r="K2838" s="12" t="str">
        <f t="shared" si="89"/>
        <v/>
      </c>
    </row>
    <row r="2839" spans="1:11" x14ac:dyDescent="0.3">
      <c r="A2839" s="2">
        <v>2542</v>
      </c>
      <c r="B2839" s="1">
        <v>944</v>
      </c>
      <c r="C2839" s="10">
        <v>44625</v>
      </c>
      <c r="D2839" s="10">
        <v>44630</v>
      </c>
      <c r="E2839" s="1">
        <v>5</v>
      </c>
      <c r="F2839" s="1" t="s">
        <v>1033</v>
      </c>
      <c r="G2839" s="1" t="s">
        <v>1038</v>
      </c>
      <c r="H2839" s="1">
        <v>8</v>
      </c>
      <c r="I2839" s="1" t="s">
        <v>1041</v>
      </c>
      <c r="J2839" s="1">
        <f t="shared" si="88"/>
        <v>0</v>
      </c>
      <c r="K2839" s="12" t="str">
        <f t="shared" si="89"/>
        <v/>
      </c>
    </row>
    <row r="2840" spans="1:11" x14ac:dyDescent="0.3">
      <c r="A2840" s="2">
        <v>2901</v>
      </c>
      <c r="B2840" s="1">
        <v>944</v>
      </c>
      <c r="C2840" s="10">
        <v>44720</v>
      </c>
      <c r="D2840" s="10">
        <v>44723</v>
      </c>
      <c r="E2840" s="1">
        <v>3</v>
      </c>
      <c r="F2840" s="1" t="s">
        <v>1026</v>
      </c>
      <c r="G2840" s="1" t="s">
        <v>1039</v>
      </c>
      <c r="H2840" s="1">
        <v>200</v>
      </c>
      <c r="I2840" s="1" t="s">
        <v>1041</v>
      </c>
      <c r="J2840" s="1">
        <f t="shared" si="88"/>
        <v>0</v>
      </c>
      <c r="K2840" s="12" t="str">
        <f t="shared" si="89"/>
        <v/>
      </c>
    </row>
    <row r="2841" spans="1:11" x14ac:dyDescent="0.3">
      <c r="A2841" s="2">
        <v>225</v>
      </c>
      <c r="B2841" s="1">
        <v>945</v>
      </c>
      <c r="C2841" s="10">
        <v>44958</v>
      </c>
      <c r="D2841" s="10">
        <v>44968</v>
      </c>
      <c r="E2841" s="1">
        <v>10</v>
      </c>
      <c r="F2841" s="1" t="s">
        <v>1031</v>
      </c>
      <c r="G2841" s="1" t="s">
        <v>1036</v>
      </c>
      <c r="H2841" s="1">
        <v>50</v>
      </c>
      <c r="I2841" s="1" t="s">
        <v>1043</v>
      </c>
      <c r="J2841" s="1">
        <f t="shared" si="88"/>
        <v>0</v>
      </c>
      <c r="K2841" s="12" t="str">
        <f t="shared" si="89"/>
        <v/>
      </c>
    </row>
    <row r="2842" spans="1:11" x14ac:dyDescent="0.3">
      <c r="A2842" s="2">
        <v>1828</v>
      </c>
      <c r="B2842" s="1">
        <v>945</v>
      </c>
      <c r="C2842" s="10">
        <v>45142</v>
      </c>
      <c r="D2842" s="10">
        <v>45144</v>
      </c>
      <c r="E2842" s="1">
        <v>2</v>
      </c>
      <c r="F2842" s="1" t="s">
        <v>1032</v>
      </c>
      <c r="G2842" s="1" t="s">
        <v>1039</v>
      </c>
      <c r="H2842" s="1">
        <v>104</v>
      </c>
      <c r="I2842" s="1" t="s">
        <v>1041</v>
      </c>
      <c r="J2842" s="1">
        <f t="shared" si="88"/>
        <v>0</v>
      </c>
      <c r="K2842" s="12" t="str">
        <f t="shared" si="89"/>
        <v/>
      </c>
    </row>
    <row r="2843" spans="1:11" x14ac:dyDescent="0.3">
      <c r="A2843" s="2">
        <v>2790</v>
      </c>
      <c r="B2843" s="1">
        <v>945</v>
      </c>
      <c r="C2843" s="10">
        <v>45301</v>
      </c>
      <c r="D2843" s="10">
        <v>45304</v>
      </c>
      <c r="E2843" s="1">
        <v>3</v>
      </c>
      <c r="F2843" s="1" t="s">
        <v>1032</v>
      </c>
      <c r="G2843" s="1" t="s">
        <v>1039</v>
      </c>
      <c r="H2843" s="1">
        <v>139</v>
      </c>
      <c r="I2843" s="1" t="s">
        <v>1044</v>
      </c>
      <c r="J2843" s="1">
        <f t="shared" si="88"/>
        <v>0</v>
      </c>
      <c r="K2843" s="12" t="str">
        <f t="shared" si="89"/>
        <v/>
      </c>
    </row>
    <row r="2844" spans="1:11" x14ac:dyDescent="0.3">
      <c r="A2844" s="2">
        <v>942</v>
      </c>
      <c r="B2844" s="1">
        <v>945</v>
      </c>
      <c r="C2844" s="10">
        <v>45500</v>
      </c>
      <c r="D2844" s="10">
        <v>45508</v>
      </c>
      <c r="E2844" s="1">
        <v>8</v>
      </c>
      <c r="F2844" s="1" t="s">
        <v>1028</v>
      </c>
      <c r="G2844" s="1" t="s">
        <v>1040</v>
      </c>
      <c r="H2844" s="1">
        <v>63</v>
      </c>
      <c r="I2844" s="1" t="s">
        <v>1041</v>
      </c>
      <c r="J2844" s="1">
        <f t="shared" si="88"/>
        <v>0</v>
      </c>
      <c r="K2844" s="12" t="str">
        <f t="shared" si="89"/>
        <v/>
      </c>
    </row>
    <row r="2845" spans="1:11" x14ac:dyDescent="0.3">
      <c r="A2845" s="2">
        <v>2095</v>
      </c>
      <c r="B2845" s="1">
        <v>945</v>
      </c>
      <c r="C2845" s="10">
        <v>45609</v>
      </c>
      <c r="D2845" s="10">
        <v>45614</v>
      </c>
      <c r="E2845" s="1">
        <v>5</v>
      </c>
      <c r="F2845" s="1" t="s">
        <v>1024</v>
      </c>
      <c r="G2845" s="1" t="s">
        <v>1037</v>
      </c>
      <c r="H2845" s="1">
        <v>127</v>
      </c>
      <c r="I2845" s="1" t="s">
        <v>1044</v>
      </c>
      <c r="J2845" s="1">
        <f t="shared" si="88"/>
        <v>0</v>
      </c>
      <c r="K2845" s="12" t="str">
        <f t="shared" si="89"/>
        <v/>
      </c>
    </row>
    <row r="2846" spans="1:11" x14ac:dyDescent="0.3">
      <c r="A2846" s="2">
        <v>1973</v>
      </c>
      <c r="B2846" s="1">
        <v>946</v>
      </c>
      <c r="C2846" s="10">
        <v>44970</v>
      </c>
      <c r="D2846" s="10">
        <v>44983</v>
      </c>
      <c r="E2846" s="1">
        <v>13</v>
      </c>
      <c r="F2846" s="1" t="s">
        <v>1028</v>
      </c>
      <c r="G2846" s="1" t="s">
        <v>1040</v>
      </c>
      <c r="H2846" s="1">
        <v>21</v>
      </c>
      <c r="I2846" s="1" t="s">
        <v>1042</v>
      </c>
      <c r="J2846" s="1">
        <f t="shared" si="88"/>
        <v>1</v>
      </c>
      <c r="K2846" s="12">
        <f t="shared" si="89"/>
        <v>45009</v>
      </c>
    </row>
    <row r="2847" spans="1:11" x14ac:dyDescent="0.3">
      <c r="A2847" s="2">
        <v>777</v>
      </c>
      <c r="B2847" s="1">
        <v>946</v>
      </c>
      <c r="C2847" s="10">
        <v>45009</v>
      </c>
      <c r="D2847" s="10">
        <v>45016</v>
      </c>
      <c r="E2847" s="1">
        <v>7</v>
      </c>
      <c r="F2847" s="1" t="s">
        <v>1025</v>
      </c>
      <c r="G2847" s="1" t="s">
        <v>1038</v>
      </c>
      <c r="H2847" s="1">
        <v>61</v>
      </c>
      <c r="I2847" s="1" t="s">
        <v>1041</v>
      </c>
      <c r="J2847" s="1">
        <f t="shared" si="88"/>
        <v>0</v>
      </c>
      <c r="K2847" s="12" t="str">
        <f t="shared" si="89"/>
        <v/>
      </c>
    </row>
    <row r="2848" spans="1:11" x14ac:dyDescent="0.3">
      <c r="A2848" s="2">
        <v>2059</v>
      </c>
      <c r="B2848" s="1">
        <v>946</v>
      </c>
      <c r="C2848" s="10">
        <v>45327</v>
      </c>
      <c r="D2848" s="10">
        <v>45345</v>
      </c>
      <c r="E2848" s="1">
        <v>18</v>
      </c>
      <c r="F2848" s="1" t="s">
        <v>1027</v>
      </c>
      <c r="G2848" s="1" t="s">
        <v>1040</v>
      </c>
      <c r="H2848" s="1">
        <v>54</v>
      </c>
      <c r="I2848" s="1" t="s">
        <v>1042</v>
      </c>
      <c r="J2848" s="1">
        <f t="shared" si="88"/>
        <v>0</v>
      </c>
      <c r="K2848" s="12" t="str">
        <f t="shared" si="89"/>
        <v/>
      </c>
    </row>
    <row r="2849" spans="1:11" x14ac:dyDescent="0.3">
      <c r="A2849" s="2">
        <v>2544</v>
      </c>
      <c r="B2849" s="1">
        <v>946</v>
      </c>
      <c r="C2849" s="10">
        <v>45446</v>
      </c>
      <c r="D2849" s="10">
        <v>45451</v>
      </c>
      <c r="E2849" s="1">
        <v>5</v>
      </c>
      <c r="F2849" s="1" t="s">
        <v>1031</v>
      </c>
      <c r="G2849" s="1" t="s">
        <v>1036</v>
      </c>
      <c r="H2849" s="1">
        <v>141</v>
      </c>
      <c r="I2849" s="1" t="s">
        <v>1041</v>
      </c>
      <c r="J2849" s="1">
        <f t="shared" si="88"/>
        <v>0</v>
      </c>
      <c r="K2849" s="12" t="str">
        <f t="shared" si="89"/>
        <v/>
      </c>
    </row>
    <row r="2850" spans="1:11" x14ac:dyDescent="0.3">
      <c r="A2850" s="2">
        <v>1260</v>
      </c>
      <c r="B2850" s="1">
        <v>946</v>
      </c>
      <c r="C2850" s="10">
        <v>45603</v>
      </c>
      <c r="D2850" s="10">
        <v>45615</v>
      </c>
      <c r="E2850" s="1">
        <v>12</v>
      </c>
      <c r="F2850" s="1" t="s">
        <v>1027</v>
      </c>
      <c r="G2850" s="1" t="s">
        <v>1040</v>
      </c>
      <c r="H2850" s="1">
        <v>45</v>
      </c>
      <c r="I2850" s="1" t="s">
        <v>1041</v>
      </c>
      <c r="J2850" s="1">
        <f t="shared" si="88"/>
        <v>1</v>
      </c>
      <c r="K2850" s="12">
        <f t="shared" si="89"/>
        <v>45620</v>
      </c>
    </row>
    <row r="2851" spans="1:11" x14ac:dyDescent="0.3">
      <c r="A2851" s="2">
        <v>2249</v>
      </c>
      <c r="B2851" s="1">
        <v>946</v>
      </c>
      <c r="C2851" s="10">
        <v>45620</v>
      </c>
      <c r="D2851" s="10">
        <v>45636</v>
      </c>
      <c r="E2851" s="1">
        <v>16</v>
      </c>
      <c r="F2851" s="1" t="s">
        <v>1028</v>
      </c>
      <c r="G2851" s="1" t="s">
        <v>1040</v>
      </c>
      <c r="H2851" s="1">
        <v>69</v>
      </c>
      <c r="I2851" s="1" t="s">
        <v>1042</v>
      </c>
      <c r="J2851" s="1">
        <f t="shared" si="88"/>
        <v>0</v>
      </c>
      <c r="K2851" s="12" t="str">
        <f t="shared" si="89"/>
        <v/>
      </c>
    </row>
    <row r="2852" spans="1:11" x14ac:dyDescent="0.3">
      <c r="A2852" s="2">
        <v>2384</v>
      </c>
      <c r="B2852" s="1">
        <v>948</v>
      </c>
      <c r="C2852" s="10">
        <v>44668</v>
      </c>
      <c r="D2852" s="10">
        <v>44671</v>
      </c>
      <c r="E2852" s="1">
        <v>3</v>
      </c>
      <c r="F2852" s="1" t="s">
        <v>1024</v>
      </c>
      <c r="G2852" s="1" t="s">
        <v>1037</v>
      </c>
      <c r="H2852" s="1">
        <v>138</v>
      </c>
      <c r="I2852" s="1" t="s">
        <v>1043</v>
      </c>
      <c r="J2852" s="1">
        <f t="shared" si="88"/>
        <v>0</v>
      </c>
      <c r="K2852" s="12" t="str">
        <f t="shared" si="89"/>
        <v/>
      </c>
    </row>
    <row r="2853" spans="1:11" x14ac:dyDescent="0.3">
      <c r="A2853" s="2">
        <v>2328</v>
      </c>
      <c r="B2853" s="1">
        <v>948</v>
      </c>
      <c r="C2853" s="10">
        <v>45111</v>
      </c>
      <c r="D2853" s="10">
        <v>45121</v>
      </c>
      <c r="E2853" s="1">
        <v>10</v>
      </c>
      <c r="F2853" s="1" t="s">
        <v>1022</v>
      </c>
      <c r="G2853" s="1" t="s">
        <v>1035</v>
      </c>
      <c r="H2853" s="1">
        <v>60</v>
      </c>
      <c r="I2853" s="1" t="s">
        <v>1044</v>
      </c>
      <c r="J2853" s="1">
        <f t="shared" si="88"/>
        <v>1</v>
      </c>
      <c r="K2853" s="12">
        <f t="shared" si="89"/>
        <v>45111</v>
      </c>
    </row>
    <row r="2854" spans="1:11" x14ac:dyDescent="0.3">
      <c r="A2854" s="2">
        <v>2495</v>
      </c>
      <c r="B2854" s="1">
        <v>948</v>
      </c>
      <c r="C2854" s="10">
        <v>45111</v>
      </c>
      <c r="D2854" s="10">
        <v>45114</v>
      </c>
      <c r="E2854" s="1">
        <v>3</v>
      </c>
      <c r="F2854" s="1" t="s">
        <v>1024</v>
      </c>
      <c r="G2854" s="1" t="s">
        <v>1037</v>
      </c>
      <c r="H2854" s="1">
        <v>94</v>
      </c>
      <c r="I2854" s="1" t="s">
        <v>1041</v>
      </c>
      <c r="J2854" s="1">
        <f t="shared" si="88"/>
        <v>0</v>
      </c>
      <c r="K2854" s="12" t="str">
        <f t="shared" si="89"/>
        <v/>
      </c>
    </row>
    <row r="2855" spans="1:11" x14ac:dyDescent="0.3">
      <c r="A2855" s="2">
        <v>1059</v>
      </c>
      <c r="B2855" s="1">
        <v>948</v>
      </c>
      <c r="C2855" s="10">
        <v>45169</v>
      </c>
      <c r="D2855" s="10">
        <v>45172</v>
      </c>
      <c r="E2855" s="1">
        <v>3</v>
      </c>
      <c r="F2855" s="1" t="s">
        <v>1029</v>
      </c>
      <c r="G2855" s="1" t="s">
        <v>1037</v>
      </c>
      <c r="H2855" s="1">
        <v>50</v>
      </c>
      <c r="I2855" s="1" t="s">
        <v>1042</v>
      </c>
      <c r="J2855" s="1">
        <f t="shared" si="88"/>
        <v>0</v>
      </c>
      <c r="K2855" s="12" t="str">
        <f t="shared" si="89"/>
        <v/>
      </c>
    </row>
    <row r="2856" spans="1:11" x14ac:dyDescent="0.3">
      <c r="A2856" s="2">
        <v>2082</v>
      </c>
      <c r="B2856" s="1">
        <v>948</v>
      </c>
      <c r="C2856" s="10">
        <v>45479</v>
      </c>
      <c r="D2856" s="10">
        <v>45486</v>
      </c>
      <c r="E2856" s="1">
        <v>7</v>
      </c>
      <c r="F2856" s="1" t="s">
        <v>1030</v>
      </c>
      <c r="G2856" s="1" t="s">
        <v>1038</v>
      </c>
      <c r="H2856" s="1">
        <v>180</v>
      </c>
      <c r="I2856" s="1" t="s">
        <v>1042</v>
      </c>
      <c r="J2856" s="1">
        <f t="shared" si="88"/>
        <v>0</v>
      </c>
      <c r="K2856" s="12" t="str">
        <f t="shared" si="89"/>
        <v/>
      </c>
    </row>
    <row r="2857" spans="1:11" x14ac:dyDescent="0.3">
      <c r="A2857" s="2">
        <v>1693</v>
      </c>
      <c r="B2857" s="1">
        <v>949</v>
      </c>
      <c r="C2857" s="10">
        <v>45046</v>
      </c>
      <c r="D2857" s="10">
        <v>45062</v>
      </c>
      <c r="E2857" s="1">
        <v>16</v>
      </c>
      <c r="F2857" s="1" t="s">
        <v>1027</v>
      </c>
      <c r="G2857" s="1" t="s">
        <v>1040</v>
      </c>
      <c r="H2857" s="1">
        <v>164</v>
      </c>
      <c r="I2857" s="1" t="s">
        <v>1041</v>
      </c>
      <c r="J2857" s="1">
        <f t="shared" si="88"/>
        <v>0</v>
      </c>
      <c r="K2857" s="12" t="str">
        <f t="shared" si="89"/>
        <v/>
      </c>
    </row>
    <row r="2858" spans="1:11" x14ac:dyDescent="0.3">
      <c r="A2858" s="2">
        <v>483</v>
      </c>
      <c r="B2858" s="1">
        <v>949</v>
      </c>
      <c r="C2858" s="10">
        <v>45447</v>
      </c>
      <c r="D2858" s="10">
        <v>45454</v>
      </c>
      <c r="E2858" s="1">
        <v>7</v>
      </c>
      <c r="F2858" s="1" t="s">
        <v>1022</v>
      </c>
      <c r="G2858" s="1" t="s">
        <v>1035</v>
      </c>
      <c r="H2858" s="1">
        <v>36</v>
      </c>
      <c r="I2858" s="1" t="s">
        <v>1043</v>
      </c>
      <c r="J2858" s="1">
        <f t="shared" si="88"/>
        <v>1</v>
      </c>
      <c r="K2858" s="12">
        <f t="shared" si="89"/>
        <v>45458</v>
      </c>
    </row>
    <row r="2859" spans="1:11" x14ac:dyDescent="0.3">
      <c r="A2859" s="2">
        <v>1293</v>
      </c>
      <c r="B2859" s="1">
        <v>949</v>
      </c>
      <c r="C2859" s="10">
        <v>45458</v>
      </c>
      <c r="D2859" s="10">
        <v>45476</v>
      </c>
      <c r="E2859" s="1">
        <v>18</v>
      </c>
      <c r="F2859" s="1" t="s">
        <v>1027</v>
      </c>
      <c r="G2859" s="1" t="s">
        <v>1040</v>
      </c>
      <c r="H2859" s="1">
        <v>58</v>
      </c>
      <c r="I2859" s="1" t="s">
        <v>1041</v>
      </c>
      <c r="J2859" s="1">
        <f t="shared" si="88"/>
        <v>0</v>
      </c>
      <c r="K2859" s="12" t="str">
        <f t="shared" si="89"/>
        <v/>
      </c>
    </row>
    <row r="2860" spans="1:11" x14ac:dyDescent="0.3">
      <c r="A2860" s="2">
        <v>699</v>
      </c>
      <c r="B2860" s="1">
        <v>949</v>
      </c>
      <c r="C2860" s="10">
        <v>45533</v>
      </c>
      <c r="D2860" s="10">
        <v>45541</v>
      </c>
      <c r="E2860" s="1">
        <v>8</v>
      </c>
      <c r="F2860" s="1" t="s">
        <v>1031</v>
      </c>
      <c r="G2860" s="1" t="s">
        <v>1036</v>
      </c>
      <c r="H2860" s="1">
        <v>195</v>
      </c>
      <c r="I2860" s="1" t="s">
        <v>1042</v>
      </c>
      <c r="J2860" s="1">
        <f t="shared" si="88"/>
        <v>0</v>
      </c>
      <c r="K2860" s="12" t="str">
        <f t="shared" si="89"/>
        <v/>
      </c>
    </row>
    <row r="2861" spans="1:11" x14ac:dyDescent="0.3">
      <c r="A2861" s="2">
        <v>1335</v>
      </c>
      <c r="B2861" s="1">
        <v>950</v>
      </c>
      <c r="C2861" s="10">
        <v>44762</v>
      </c>
      <c r="D2861" s="10">
        <v>44769</v>
      </c>
      <c r="E2861" s="1">
        <v>7</v>
      </c>
      <c r="F2861" s="1" t="s">
        <v>1031</v>
      </c>
      <c r="G2861" s="1" t="s">
        <v>1036</v>
      </c>
      <c r="H2861" s="1">
        <v>136</v>
      </c>
      <c r="I2861" s="1" t="s">
        <v>1042</v>
      </c>
      <c r="J2861" s="1">
        <f t="shared" si="88"/>
        <v>0</v>
      </c>
      <c r="K2861" s="12" t="str">
        <f t="shared" si="89"/>
        <v/>
      </c>
    </row>
    <row r="2862" spans="1:11" x14ac:dyDescent="0.3">
      <c r="A2862" s="2">
        <v>886</v>
      </c>
      <c r="B2862" s="1">
        <v>951</v>
      </c>
      <c r="C2862" s="10">
        <v>44828</v>
      </c>
      <c r="D2862" s="10">
        <v>44831</v>
      </c>
      <c r="E2862" s="1">
        <v>3</v>
      </c>
      <c r="F2862" s="1" t="s">
        <v>1029</v>
      </c>
      <c r="G2862" s="1" t="s">
        <v>1037</v>
      </c>
      <c r="H2862" s="1">
        <v>106</v>
      </c>
      <c r="I2862" s="1" t="s">
        <v>1043</v>
      </c>
      <c r="J2862" s="1">
        <f t="shared" si="88"/>
        <v>0</v>
      </c>
      <c r="K2862" s="12" t="str">
        <f t="shared" si="89"/>
        <v/>
      </c>
    </row>
    <row r="2863" spans="1:11" x14ac:dyDescent="0.3">
      <c r="A2863" s="2">
        <v>232</v>
      </c>
      <c r="B2863" s="1">
        <v>951</v>
      </c>
      <c r="C2863" s="10">
        <v>44917</v>
      </c>
      <c r="D2863" s="10">
        <v>44927</v>
      </c>
      <c r="E2863" s="1">
        <v>10</v>
      </c>
      <c r="F2863" s="1" t="s">
        <v>1031</v>
      </c>
      <c r="G2863" s="1" t="s">
        <v>1036</v>
      </c>
      <c r="H2863" s="1">
        <v>37</v>
      </c>
      <c r="I2863" s="1" t="s">
        <v>1041</v>
      </c>
      <c r="J2863" s="1">
        <f t="shared" si="88"/>
        <v>0</v>
      </c>
      <c r="K2863" s="12" t="str">
        <f t="shared" si="89"/>
        <v/>
      </c>
    </row>
    <row r="2864" spans="1:11" x14ac:dyDescent="0.3">
      <c r="A2864" s="2">
        <v>897</v>
      </c>
      <c r="B2864" s="1">
        <v>951</v>
      </c>
      <c r="C2864" s="10">
        <v>45420</v>
      </c>
      <c r="D2864" s="10">
        <v>45424</v>
      </c>
      <c r="E2864" s="1">
        <v>4</v>
      </c>
      <c r="F2864" s="1" t="s">
        <v>1033</v>
      </c>
      <c r="G2864" s="1" t="s">
        <v>1038</v>
      </c>
      <c r="H2864" s="1">
        <v>115</v>
      </c>
      <c r="I2864" s="1" t="s">
        <v>1042</v>
      </c>
      <c r="J2864" s="1">
        <f t="shared" si="88"/>
        <v>0</v>
      </c>
      <c r="K2864" s="12" t="str">
        <f t="shared" si="89"/>
        <v/>
      </c>
    </row>
    <row r="2865" spans="1:11" x14ac:dyDescent="0.3">
      <c r="A2865" s="2">
        <v>6</v>
      </c>
      <c r="B2865" s="1">
        <v>952</v>
      </c>
      <c r="C2865" s="10">
        <v>44676</v>
      </c>
      <c r="D2865" s="10">
        <v>44680</v>
      </c>
      <c r="E2865" s="1">
        <v>4</v>
      </c>
      <c r="F2865" s="1" t="s">
        <v>1024</v>
      </c>
      <c r="G2865" s="1" t="s">
        <v>1037</v>
      </c>
      <c r="H2865" s="1">
        <v>42</v>
      </c>
      <c r="I2865" s="1" t="s">
        <v>1042</v>
      </c>
      <c r="J2865" s="1">
        <f t="shared" si="88"/>
        <v>1</v>
      </c>
      <c r="K2865" s="12">
        <f t="shared" si="89"/>
        <v>44699</v>
      </c>
    </row>
    <row r="2866" spans="1:11" x14ac:dyDescent="0.3">
      <c r="A2866" s="2">
        <v>1295</v>
      </c>
      <c r="B2866" s="1">
        <v>952</v>
      </c>
      <c r="C2866" s="10">
        <v>44699</v>
      </c>
      <c r="D2866" s="10">
        <v>44706</v>
      </c>
      <c r="E2866" s="1">
        <v>7</v>
      </c>
      <c r="F2866" s="1" t="s">
        <v>1023</v>
      </c>
      <c r="G2866" s="1" t="s">
        <v>1036</v>
      </c>
      <c r="H2866" s="1">
        <v>9</v>
      </c>
      <c r="I2866" s="1" t="s">
        <v>1041</v>
      </c>
      <c r="J2866" s="1">
        <f t="shared" si="88"/>
        <v>0</v>
      </c>
      <c r="K2866" s="12" t="str">
        <f t="shared" si="89"/>
        <v/>
      </c>
    </row>
    <row r="2867" spans="1:11" x14ac:dyDescent="0.3">
      <c r="A2867" s="2">
        <v>1735</v>
      </c>
      <c r="B2867" s="1">
        <v>952</v>
      </c>
      <c r="C2867" s="10">
        <v>44815</v>
      </c>
      <c r="D2867" s="10">
        <v>44824</v>
      </c>
      <c r="E2867" s="1">
        <v>9</v>
      </c>
      <c r="F2867" s="1" t="s">
        <v>1031</v>
      </c>
      <c r="G2867" s="1" t="s">
        <v>1036</v>
      </c>
      <c r="H2867" s="1">
        <v>10</v>
      </c>
      <c r="I2867" s="1" t="s">
        <v>1044</v>
      </c>
      <c r="J2867" s="1">
        <f t="shared" si="88"/>
        <v>0</v>
      </c>
      <c r="K2867" s="12" t="str">
        <f t="shared" si="89"/>
        <v/>
      </c>
    </row>
    <row r="2868" spans="1:11" x14ac:dyDescent="0.3">
      <c r="A2868" s="2">
        <v>1460</v>
      </c>
      <c r="B2868" s="1">
        <v>952</v>
      </c>
      <c r="C2868" s="10">
        <v>45269</v>
      </c>
      <c r="D2868" s="10">
        <v>45280</v>
      </c>
      <c r="E2868" s="1">
        <v>11</v>
      </c>
      <c r="F2868" s="1" t="s">
        <v>1023</v>
      </c>
      <c r="G2868" s="1" t="s">
        <v>1036</v>
      </c>
      <c r="H2868" s="1">
        <v>18</v>
      </c>
      <c r="I2868" s="1" t="s">
        <v>1043</v>
      </c>
      <c r="J2868" s="1">
        <f t="shared" si="88"/>
        <v>0</v>
      </c>
      <c r="K2868" s="12" t="str">
        <f t="shared" si="89"/>
        <v/>
      </c>
    </row>
    <row r="2869" spans="1:11" x14ac:dyDescent="0.3">
      <c r="A2869" s="2">
        <v>1719</v>
      </c>
      <c r="B2869" s="1">
        <v>952</v>
      </c>
      <c r="C2869" s="10">
        <v>45396</v>
      </c>
      <c r="D2869" s="10">
        <v>45408</v>
      </c>
      <c r="E2869" s="1">
        <v>12</v>
      </c>
      <c r="F2869" s="1" t="s">
        <v>1031</v>
      </c>
      <c r="G2869" s="1" t="s">
        <v>1036</v>
      </c>
      <c r="H2869" s="1">
        <v>113</v>
      </c>
      <c r="I2869" s="1" t="s">
        <v>1043</v>
      </c>
      <c r="J2869" s="1">
        <f t="shared" si="88"/>
        <v>0</v>
      </c>
      <c r="K2869" s="12" t="str">
        <f t="shared" si="89"/>
        <v/>
      </c>
    </row>
    <row r="2870" spans="1:11" x14ac:dyDescent="0.3">
      <c r="A2870" s="2">
        <v>1387</v>
      </c>
      <c r="B2870" s="1">
        <v>952</v>
      </c>
      <c r="C2870" s="10">
        <v>45517</v>
      </c>
      <c r="D2870" s="10">
        <v>45527</v>
      </c>
      <c r="E2870" s="1">
        <v>10</v>
      </c>
      <c r="F2870" s="1" t="s">
        <v>1022</v>
      </c>
      <c r="G2870" s="1" t="s">
        <v>1035</v>
      </c>
      <c r="H2870" s="1">
        <v>101</v>
      </c>
      <c r="I2870" s="1" t="s">
        <v>1043</v>
      </c>
      <c r="J2870" s="1">
        <f t="shared" si="88"/>
        <v>0</v>
      </c>
      <c r="K2870" s="12" t="str">
        <f t="shared" si="89"/>
        <v/>
      </c>
    </row>
    <row r="2871" spans="1:11" x14ac:dyDescent="0.3">
      <c r="A2871" s="2">
        <v>622</v>
      </c>
      <c r="B2871" s="1">
        <v>952</v>
      </c>
      <c r="C2871" s="10">
        <v>45561</v>
      </c>
      <c r="D2871" s="10">
        <v>45563</v>
      </c>
      <c r="E2871" s="1">
        <v>2</v>
      </c>
      <c r="F2871" s="1" t="s">
        <v>1026</v>
      </c>
      <c r="G2871" s="1" t="s">
        <v>1039</v>
      </c>
      <c r="H2871" s="1">
        <v>64</v>
      </c>
      <c r="I2871" s="1" t="s">
        <v>1043</v>
      </c>
      <c r="J2871" s="1">
        <f t="shared" si="88"/>
        <v>0</v>
      </c>
      <c r="K2871" s="12" t="str">
        <f t="shared" si="89"/>
        <v/>
      </c>
    </row>
    <row r="2872" spans="1:11" x14ac:dyDescent="0.3">
      <c r="A2872" s="2">
        <v>2053</v>
      </c>
      <c r="B2872" s="1">
        <v>953</v>
      </c>
      <c r="C2872" s="10">
        <v>44667</v>
      </c>
      <c r="D2872" s="10">
        <v>44677</v>
      </c>
      <c r="E2872" s="1">
        <v>10</v>
      </c>
      <c r="F2872" s="1" t="s">
        <v>1022</v>
      </c>
      <c r="G2872" s="1" t="s">
        <v>1035</v>
      </c>
      <c r="H2872" s="1">
        <v>135</v>
      </c>
      <c r="I2872" s="1" t="s">
        <v>1043</v>
      </c>
      <c r="J2872" s="1">
        <f t="shared" si="88"/>
        <v>1</v>
      </c>
      <c r="K2872" s="12">
        <f t="shared" si="89"/>
        <v>44669</v>
      </c>
    </row>
    <row r="2873" spans="1:11" x14ac:dyDescent="0.3">
      <c r="A2873" s="2">
        <v>1248</v>
      </c>
      <c r="B2873" s="1">
        <v>953</v>
      </c>
      <c r="C2873" s="10">
        <v>44669</v>
      </c>
      <c r="D2873" s="10">
        <v>44671</v>
      </c>
      <c r="E2873" s="1">
        <v>2</v>
      </c>
      <c r="F2873" s="1" t="s">
        <v>1034</v>
      </c>
      <c r="G2873" s="1" t="s">
        <v>1035</v>
      </c>
      <c r="H2873" s="1">
        <v>198</v>
      </c>
      <c r="I2873" s="1" t="s">
        <v>1043</v>
      </c>
      <c r="J2873" s="1">
        <f t="shared" si="88"/>
        <v>0</v>
      </c>
      <c r="K2873" s="12" t="str">
        <f t="shared" si="89"/>
        <v/>
      </c>
    </row>
    <row r="2874" spans="1:11" x14ac:dyDescent="0.3">
      <c r="A2874" s="2">
        <v>320</v>
      </c>
      <c r="B2874" s="1">
        <v>953</v>
      </c>
      <c r="C2874" s="10">
        <v>45228</v>
      </c>
      <c r="D2874" s="10">
        <v>45232</v>
      </c>
      <c r="E2874" s="1">
        <v>4</v>
      </c>
      <c r="F2874" s="1" t="s">
        <v>1029</v>
      </c>
      <c r="G2874" s="1" t="s">
        <v>1037</v>
      </c>
      <c r="H2874" s="1">
        <v>124</v>
      </c>
      <c r="I2874" s="1" t="s">
        <v>1044</v>
      </c>
      <c r="J2874" s="1">
        <f t="shared" si="88"/>
        <v>0</v>
      </c>
      <c r="K2874" s="12" t="str">
        <f t="shared" si="89"/>
        <v/>
      </c>
    </row>
    <row r="2875" spans="1:11" x14ac:dyDescent="0.3">
      <c r="A2875" s="2">
        <v>193</v>
      </c>
      <c r="B2875" s="1">
        <v>954</v>
      </c>
      <c r="C2875" s="10">
        <v>45175</v>
      </c>
      <c r="D2875" s="10">
        <v>45176</v>
      </c>
      <c r="E2875" s="1">
        <v>1</v>
      </c>
      <c r="F2875" s="1" t="s">
        <v>1026</v>
      </c>
      <c r="G2875" s="1" t="s">
        <v>1039</v>
      </c>
      <c r="H2875" s="1">
        <v>185</v>
      </c>
      <c r="I2875" s="1" t="s">
        <v>1044</v>
      </c>
      <c r="J2875" s="1">
        <f t="shared" si="88"/>
        <v>0</v>
      </c>
      <c r="K2875" s="12" t="str">
        <f t="shared" si="89"/>
        <v/>
      </c>
    </row>
    <row r="2876" spans="1:11" x14ac:dyDescent="0.3">
      <c r="A2876" s="2">
        <v>1427</v>
      </c>
      <c r="B2876" s="1">
        <v>956</v>
      </c>
      <c r="C2876" s="10">
        <v>44790</v>
      </c>
      <c r="D2876" s="10">
        <v>44801</v>
      </c>
      <c r="E2876" s="1">
        <v>11</v>
      </c>
      <c r="F2876" s="1" t="s">
        <v>1023</v>
      </c>
      <c r="G2876" s="1" t="s">
        <v>1036</v>
      </c>
      <c r="H2876" s="1">
        <v>177</v>
      </c>
      <c r="I2876" s="1" t="s">
        <v>1043</v>
      </c>
      <c r="J2876" s="1">
        <f t="shared" si="88"/>
        <v>0</v>
      </c>
      <c r="K2876" s="12" t="str">
        <f t="shared" si="89"/>
        <v/>
      </c>
    </row>
    <row r="2877" spans="1:11" x14ac:dyDescent="0.3">
      <c r="A2877" s="2">
        <v>2877</v>
      </c>
      <c r="B2877" s="1">
        <v>956</v>
      </c>
      <c r="C2877" s="10">
        <v>44896</v>
      </c>
      <c r="D2877" s="10">
        <v>44899</v>
      </c>
      <c r="E2877" s="1">
        <v>3</v>
      </c>
      <c r="F2877" s="1" t="s">
        <v>1029</v>
      </c>
      <c r="G2877" s="1" t="s">
        <v>1037</v>
      </c>
      <c r="H2877" s="1">
        <v>93</v>
      </c>
      <c r="I2877" s="1" t="s">
        <v>1043</v>
      </c>
      <c r="J2877" s="1">
        <f t="shared" si="88"/>
        <v>0</v>
      </c>
      <c r="K2877" s="12" t="str">
        <f t="shared" si="89"/>
        <v/>
      </c>
    </row>
    <row r="2878" spans="1:11" x14ac:dyDescent="0.3">
      <c r="A2878" s="2">
        <v>1734</v>
      </c>
      <c r="B2878" s="1">
        <v>956</v>
      </c>
      <c r="C2878" s="10">
        <v>44954</v>
      </c>
      <c r="D2878" s="10">
        <v>44966</v>
      </c>
      <c r="E2878" s="1">
        <v>12</v>
      </c>
      <c r="F2878" s="1" t="s">
        <v>1027</v>
      </c>
      <c r="G2878" s="1" t="s">
        <v>1040</v>
      </c>
      <c r="H2878" s="1">
        <v>16</v>
      </c>
      <c r="I2878" s="1" t="s">
        <v>1044</v>
      </c>
      <c r="J2878" s="1">
        <f t="shared" si="88"/>
        <v>0</v>
      </c>
      <c r="K2878" s="12" t="str">
        <f t="shared" si="89"/>
        <v/>
      </c>
    </row>
    <row r="2879" spans="1:11" x14ac:dyDescent="0.3">
      <c r="A2879" s="2">
        <v>2056</v>
      </c>
      <c r="B2879" s="1">
        <v>957</v>
      </c>
      <c r="C2879" s="10">
        <v>44598</v>
      </c>
      <c r="D2879" s="10">
        <v>44617</v>
      </c>
      <c r="E2879" s="1">
        <v>19</v>
      </c>
      <c r="F2879" s="1" t="s">
        <v>1028</v>
      </c>
      <c r="G2879" s="1" t="s">
        <v>1040</v>
      </c>
      <c r="H2879" s="1">
        <v>120</v>
      </c>
      <c r="I2879" s="1" t="s">
        <v>1044</v>
      </c>
      <c r="J2879" s="1">
        <f t="shared" si="88"/>
        <v>0</v>
      </c>
      <c r="K2879" s="12" t="str">
        <f t="shared" si="89"/>
        <v/>
      </c>
    </row>
    <row r="2880" spans="1:11" x14ac:dyDescent="0.3">
      <c r="A2880" s="2">
        <v>2902</v>
      </c>
      <c r="B2880" s="1">
        <v>957</v>
      </c>
      <c r="C2880" s="10">
        <v>44755</v>
      </c>
      <c r="D2880" s="10">
        <v>44759</v>
      </c>
      <c r="E2880" s="1">
        <v>4</v>
      </c>
      <c r="F2880" s="1" t="s">
        <v>1024</v>
      </c>
      <c r="G2880" s="1" t="s">
        <v>1037</v>
      </c>
      <c r="H2880" s="1">
        <v>64</v>
      </c>
      <c r="I2880" s="1" t="s">
        <v>1041</v>
      </c>
      <c r="J2880" s="1">
        <f t="shared" si="88"/>
        <v>0</v>
      </c>
      <c r="K2880" s="12" t="str">
        <f t="shared" si="89"/>
        <v/>
      </c>
    </row>
    <row r="2881" spans="1:11" x14ac:dyDescent="0.3">
      <c r="A2881" s="2">
        <v>2557</v>
      </c>
      <c r="B2881" s="1">
        <v>957</v>
      </c>
      <c r="C2881" s="10">
        <v>45242</v>
      </c>
      <c r="D2881" s="10">
        <v>45247</v>
      </c>
      <c r="E2881" s="1">
        <v>5</v>
      </c>
      <c r="F2881" s="1" t="s">
        <v>1024</v>
      </c>
      <c r="G2881" s="1" t="s">
        <v>1037</v>
      </c>
      <c r="H2881" s="1">
        <v>142</v>
      </c>
      <c r="I2881" s="1" t="s">
        <v>1042</v>
      </c>
      <c r="J2881" s="1">
        <f t="shared" si="88"/>
        <v>0</v>
      </c>
      <c r="K2881" s="12" t="str">
        <f t="shared" si="89"/>
        <v/>
      </c>
    </row>
    <row r="2882" spans="1:11" x14ac:dyDescent="0.3">
      <c r="A2882" s="2">
        <v>10</v>
      </c>
      <c r="B2882" s="1">
        <v>957</v>
      </c>
      <c r="C2882" s="10">
        <v>45294</v>
      </c>
      <c r="D2882" s="10">
        <v>45314</v>
      </c>
      <c r="E2882" s="1">
        <v>20</v>
      </c>
      <c r="F2882" s="1" t="s">
        <v>1028</v>
      </c>
      <c r="G2882" s="1" t="s">
        <v>1040</v>
      </c>
      <c r="H2882" s="1">
        <v>147</v>
      </c>
      <c r="I2882" s="1" t="s">
        <v>1044</v>
      </c>
      <c r="J2882" s="1">
        <f t="shared" ref="J2882:J2945" si="90">IF(AND(B2883=B2882,C2883-D2882&lt;=30),1,0)</f>
        <v>0</v>
      </c>
      <c r="K2882" s="12" t="str">
        <f t="shared" ref="K2882:K2945" si="91">IF(J2882=0,"",C2883)</f>
        <v/>
      </c>
    </row>
    <row r="2883" spans="1:11" x14ac:dyDescent="0.3">
      <c r="A2883" s="2">
        <v>936</v>
      </c>
      <c r="B2883" s="1">
        <v>957</v>
      </c>
      <c r="C2883" s="10">
        <v>45459</v>
      </c>
      <c r="D2883" s="10">
        <v>45468</v>
      </c>
      <c r="E2883" s="1">
        <v>9</v>
      </c>
      <c r="F2883" s="1" t="s">
        <v>1034</v>
      </c>
      <c r="G2883" s="1" t="s">
        <v>1035</v>
      </c>
      <c r="H2883" s="1">
        <v>14</v>
      </c>
      <c r="I2883" s="1" t="s">
        <v>1042</v>
      </c>
      <c r="J2883" s="1">
        <f t="shared" si="90"/>
        <v>0</v>
      </c>
      <c r="K2883" s="12" t="str">
        <f t="shared" si="91"/>
        <v/>
      </c>
    </row>
    <row r="2884" spans="1:11" x14ac:dyDescent="0.3">
      <c r="A2884" s="2">
        <v>2302</v>
      </c>
      <c r="B2884" s="1">
        <v>958</v>
      </c>
      <c r="C2884" s="10">
        <v>44698</v>
      </c>
      <c r="D2884" s="10">
        <v>44715</v>
      </c>
      <c r="E2884" s="1">
        <v>17</v>
      </c>
      <c r="F2884" s="1" t="s">
        <v>1027</v>
      </c>
      <c r="G2884" s="1" t="s">
        <v>1040</v>
      </c>
      <c r="H2884" s="1">
        <v>120</v>
      </c>
      <c r="I2884" s="1" t="s">
        <v>1042</v>
      </c>
      <c r="J2884" s="1">
        <f t="shared" si="90"/>
        <v>0</v>
      </c>
      <c r="K2884" s="12" t="str">
        <f t="shared" si="91"/>
        <v/>
      </c>
    </row>
    <row r="2885" spans="1:11" x14ac:dyDescent="0.3">
      <c r="A2885" s="2">
        <v>1972</v>
      </c>
      <c r="B2885" s="1">
        <v>958</v>
      </c>
      <c r="C2885" s="10">
        <v>45473</v>
      </c>
      <c r="D2885" s="10">
        <v>45474</v>
      </c>
      <c r="E2885" s="1">
        <v>1</v>
      </c>
      <c r="F2885" s="1" t="s">
        <v>1022</v>
      </c>
      <c r="G2885" s="1" t="s">
        <v>1035</v>
      </c>
      <c r="H2885" s="1">
        <v>25</v>
      </c>
      <c r="I2885" s="1" t="s">
        <v>1042</v>
      </c>
      <c r="J2885" s="1">
        <f t="shared" si="90"/>
        <v>0</v>
      </c>
      <c r="K2885" s="12" t="str">
        <f t="shared" si="91"/>
        <v/>
      </c>
    </row>
    <row r="2886" spans="1:11" x14ac:dyDescent="0.3">
      <c r="A2886" s="2">
        <v>1035</v>
      </c>
      <c r="B2886" s="1">
        <v>959</v>
      </c>
      <c r="C2886" s="10">
        <v>44632</v>
      </c>
      <c r="D2886" s="10">
        <v>44644</v>
      </c>
      <c r="E2886" s="1">
        <v>12</v>
      </c>
      <c r="F2886" s="1" t="s">
        <v>1028</v>
      </c>
      <c r="G2886" s="1" t="s">
        <v>1040</v>
      </c>
      <c r="H2886" s="1">
        <v>183</v>
      </c>
      <c r="I2886" s="1" t="s">
        <v>1042</v>
      </c>
      <c r="J2886" s="1">
        <f t="shared" si="90"/>
        <v>0</v>
      </c>
      <c r="K2886" s="12" t="str">
        <f t="shared" si="91"/>
        <v/>
      </c>
    </row>
    <row r="2887" spans="1:11" x14ac:dyDescent="0.3">
      <c r="A2887" s="2">
        <v>147</v>
      </c>
      <c r="B2887" s="1">
        <v>959</v>
      </c>
      <c r="C2887" s="10">
        <v>45068</v>
      </c>
      <c r="D2887" s="10">
        <v>45070</v>
      </c>
      <c r="E2887" s="1">
        <v>2</v>
      </c>
      <c r="F2887" s="1" t="s">
        <v>1024</v>
      </c>
      <c r="G2887" s="1" t="s">
        <v>1037</v>
      </c>
      <c r="H2887" s="1">
        <v>83</v>
      </c>
      <c r="I2887" s="1" t="s">
        <v>1043</v>
      </c>
      <c r="J2887" s="1">
        <f t="shared" si="90"/>
        <v>0</v>
      </c>
      <c r="K2887" s="12" t="str">
        <f t="shared" si="91"/>
        <v/>
      </c>
    </row>
    <row r="2888" spans="1:11" x14ac:dyDescent="0.3">
      <c r="A2888" s="2">
        <v>153</v>
      </c>
      <c r="B2888" s="1">
        <v>960</v>
      </c>
      <c r="C2888" s="10">
        <v>44575</v>
      </c>
      <c r="D2888" s="10">
        <v>44579</v>
      </c>
      <c r="E2888" s="1">
        <v>4</v>
      </c>
      <c r="F2888" s="1" t="s">
        <v>1030</v>
      </c>
      <c r="G2888" s="1" t="s">
        <v>1038</v>
      </c>
      <c r="H2888" s="1">
        <v>71</v>
      </c>
      <c r="I2888" s="1" t="s">
        <v>1041</v>
      </c>
      <c r="J2888" s="1">
        <f t="shared" si="90"/>
        <v>0</v>
      </c>
      <c r="K2888" s="12" t="str">
        <f t="shared" si="91"/>
        <v/>
      </c>
    </row>
    <row r="2889" spans="1:11" x14ac:dyDescent="0.3">
      <c r="A2889" s="2">
        <v>1894</v>
      </c>
      <c r="B2889" s="1">
        <v>960</v>
      </c>
      <c r="C2889" s="10">
        <v>44801</v>
      </c>
      <c r="D2889" s="10">
        <v>44804</v>
      </c>
      <c r="E2889" s="1">
        <v>3</v>
      </c>
      <c r="F2889" s="1" t="s">
        <v>1030</v>
      </c>
      <c r="G2889" s="1" t="s">
        <v>1038</v>
      </c>
      <c r="H2889" s="1">
        <v>59</v>
      </c>
      <c r="I2889" s="1" t="s">
        <v>1041</v>
      </c>
      <c r="J2889" s="1">
        <f t="shared" si="90"/>
        <v>0</v>
      </c>
      <c r="K2889" s="12" t="str">
        <f t="shared" si="91"/>
        <v/>
      </c>
    </row>
    <row r="2890" spans="1:11" x14ac:dyDescent="0.3">
      <c r="A2890" s="2">
        <v>2577</v>
      </c>
      <c r="B2890" s="1">
        <v>960</v>
      </c>
      <c r="C2890" s="10">
        <v>44927</v>
      </c>
      <c r="D2890" s="10">
        <v>44928</v>
      </c>
      <c r="E2890" s="1">
        <v>1</v>
      </c>
      <c r="F2890" s="1" t="s">
        <v>1026</v>
      </c>
      <c r="G2890" s="1" t="s">
        <v>1039</v>
      </c>
      <c r="H2890" s="1">
        <v>23</v>
      </c>
      <c r="I2890" s="1" t="s">
        <v>1043</v>
      </c>
      <c r="J2890" s="1">
        <f t="shared" si="90"/>
        <v>0</v>
      </c>
      <c r="K2890" s="12" t="str">
        <f t="shared" si="91"/>
        <v/>
      </c>
    </row>
    <row r="2891" spans="1:11" x14ac:dyDescent="0.3">
      <c r="A2891" s="2">
        <v>2428</v>
      </c>
      <c r="B2891" s="1">
        <v>960</v>
      </c>
      <c r="C2891" s="10">
        <v>45027</v>
      </c>
      <c r="D2891" s="10">
        <v>45028</v>
      </c>
      <c r="E2891" s="1">
        <v>1</v>
      </c>
      <c r="F2891" s="1" t="s">
        <v>1032</v>
      </c>
      <c r="G2891" s="1" t="s">
        <v>1039</v>
      </c>
      <c r="H2891" s="1">
        <v>95</v>
      </c>
      <c r="I2891" s="1" t="s">
        <v>1041</v>
      </c>
      <c r="J2891" s="1">
        <f t="shared" si="90"/>
        <v>0</v>
      </c>
      <c r="K2891" s="12" t="str">
        <f t="shared" si="91"/>
        <v/>
      </c>
    </row>
    <row r="2892" spans="1:11" x14ac:dyDescent="0.3">
      <c r="A2892" s="2">
        <v>1622</v>
      </c>
      <c r="B2892" s="1">
        <v>960</v>
      </c>
      <c r="C2892" s="10">
        <v>45592</v>
      </c>
      <c r="D2892" s="10">
        <v>45593</v>
      </c>
      <c r="E2892" s="1">
        <v>1</v>
      </c>
      <c r="F2892" s="1" t="s">
        <v>1034</v>
      </c>
      <c r="G2892" s="1" t="s">
        <v>1035</v>
      </c>
      <c r="H2892" s="1">
        <v>125</v>
      </c>
      <c r="I2892" s="1" t="s">
        <v>1041</v>
      </c>
      <c r="J2892" s="1">
        <f t="shared" si="90"/>
        <v>0</v>
      </c>
      <c r="K2892" s="12" t="str">
        <f t="shared" si="91"/>
        <v/>
      </c>
    </row>
    <row r="2893" spans="1:11" x14ac:dyDescent="0.3">
      <c r="A2893" s="2">
        <v>714</v>
      </c>
      <c r="B2893" s="1">
        <v>960</v>
      </c>
      <c r="C2893" s="10">
        <v>45634</v>
      </c>
      <c r="D2893" s="10">
        <v>45636</v>
      </c>
      <c r="E2893" s="1">
        <v>2</v>
      </c>
      <c r="F2893" s="1" t="s">
        <v>1026</v>
      </c>
      <c r="G2893" s="1" t="s">
        <v>1039</v>
      </c>
      <c r="H2893" s="1">
        <v>61</v>
      </c>
      <c r="I2893" s="1" t="s">
        <v>1044</v>
      </c>
      <c r="J2893" s="1">
        <f t="shared" si="90"/>
        <v>0</v>
      </c>
      <c r="K2893" s="12" t="str">
        <f t="shared" si="91"/>
        <v/>
      </c>
    </row>
    <row r="2894" spans="1:11" x14ac:dyDescent="0.3">
      <c r="A2894" s="2">
        <v>2400</v>
      </c>
      <c r="B2894" s="1">
        <v>961</v>
      </c>
      <c r="C2894" s="10">
        <v>44756</v>
      </c>
      <c r="D2894" s="10">
        <v>44766</v>
      </c>
      <c r="E2894" s="1">
        <v>10</v>
      </c>
      <c r="F2894" s="1" t="s">
        <v>1028</v>
      </c>
      <c r="G2894" s="1" t="s">
        <v>1040</v>
      </c>
      <c r="H2894" s="1">
        <v>78</v>
      </c>
      <c r="I2894" s="1" t="s">
        <v>1044</v>
      </c>
      <c r="J2894" s="1">
        <f t="shared" si="90"/>
        <v>1</v>
      </c>
      <c r="K2894" s="12">
        <f t="shared" si="91"/>
        <v>44759</v>
      </c>
    </row>
    <row r="2895" spans="1:11" x14ac:dyDescent="0.3">
      <c r="A2895" s="2">
        <v>2499</v>
      </c>
      <c r="B2895" s="1">
        <v>961</v>
      </c>
      <c r="C2895" s="10">
        <v>44759</v>
      </c>
      <c r="D2895" s="10">
        <v>44772</v>
      </c>
      <c r="E2895" s="1">
        <v>13</v>
      </c>
      <c r="F2895" s="1" t="s">
        <v>1027</v>
      </c>
      <c r="G2895" s="1" t="s">
        <v>1040</v>
      </c>
      <c r="H2895" s="1">
        <v>196</v>
      </c>
      <c r="I2895" s="1" t="s">
        <v>1041</v>
      </c>
      <c r="J2895" s="1">
        <f t="shared" si="90"/>
        <v>0</v>
      </c>
      <c r="K2895" s="12" t="str">
        <f t="shared" si="91"/>
        <v/>
      </c>
    </row>
    <row r="2896" spans="1:11" x14ac:dyDescent="0.3">
      <c r="A2896" s="2">
        <v>647</v>
      </c>
      <c r="B2896" s="1">
        <v>961</v>
      </c>
      <c r="C2896" s="10">
        <v>45277</v>
      </c>
      <c r="D2896" s="10">
        <v>45280</v>
      </c>
      <c r="E2896" s="1">
        <v>3</v>
      </c>
      <c r="F2896" s="1" t="s">
        <v>1030</v>
      </c>
      <c r="G2896" s="1" t="s">
        <v>1038</v>
      </c>
      <c r="H2896" s="1">
        <v>125</v>
      </c>
      <c r="I2896" s="1" t="s">
        <v>1043</v>
      </c>
      <c r="J2896" s="1">
        <f t="shared" si="90"/>
        <v>0</v>
      </c>
      <c r="K2896" s="12" t="str">
        <f t="shared" si="91"/>
        <v/>
      </c>
    </row>
    <row r="2897" spans="1:11" x14ac:dyDescent="0.3">
      <c r="A2897" s="2">
        <v>913</v>
      </c>
      <c r="B2897" s="1">
        <v>962</v>
      </c>
      <c r="C2897" s="10">
        <v>44651</v>
      </c>
      <c r="D2897" s="10">
        <v>44653</v>
      </c>
      <c r="E2897" s="1">
        <v>2</v>
      </c>
      <c r="F2897" s="1" t="s">
        <v>1026</v>
      </c>
      <c r="G2897" s="1" t="s">
        <v>1039</v>
      </c>
      <c r="H2897" s="1">
        <v>66</v>
      </c>
      <c r="I2897" s="1" t="s">
        <v>1044</v>
      </c>
      <c r="J2897" s="1">
        <f t="shared" si="90"/>
        <v>0</v>
      </c>
      <c r="K2897" s="12" t="str">
        <f t="shared" si="91"/>
        <v/>
      </c>
    </row>
    <row r="2898" spans="1:11" x14ac:dyDescent="0.3">
      <c r="A2898" s="2">
        <v>717</v>
      </c>
      <c r="B2898" s="1">
        <v>962</v>
      </c>
      <c r="C2898" s="10">
        <v>44732</v>
      </c>
      <c r="D2898" s="10">
        <v>44742</v>
      </c>
      <c r="E2898" s="1">
        <v>10</v>
      </c>
      <c r="F2898" s="1" t="s">
        <v>1031</v>
      </c>
      <c r="G2898" s="1" t="s">
        <v>1036</v>
      </c>
      <c r="H2898" s="1">
        <v>135</v>
      </c>
      <c r="I2898" s="1" t="s">
        <v>1041</v>
      </c>
      <c r="J2898" s="1">
        <f t="shared" si="90"/>
        <v>0</v>
      </c>
      <c r="K2898" s="12" t="str">
        <f t="shared" si="91"/>
        <v/>
      </c>
    </row>
    <row r="2899" spans="1:11" x14ac:dyDescent="0.3">
      <c r="A2899" s="2">
        <v>891</v>
      </c>
      <c r="B2899" s="1">
        <v>962</v>
      </c>
      <c r="C2899" s="10">
        <v>45260</v>
      </c>
      <c r="D2899" s="10">
        <v>45261</v>
      </c>
      <c r="E2899" s="1">
        <v>1</v>
      </c>
      <c r="F2899" s="1" t="s">
        <v>1032</v>
      </c>
      <c r="G2899" s="1" t="s">
        <v>1039</v>
      </c>
      <c r="H2899" s="1">
        <v>193</v>
      </c>
      <c r="I2899" s="1" t="s">
        <v>1043</v>
      </c>
      <c r="J2899" s="1">
        <f t="shared" si="90"/>
        <v>0</v>
      </c>
      <c r="K2899" s="12" t="str">
        <f t="shared" si="91"/>
        <v/>
      </c>
    </row>
    <row r="2900" spans="1:11" x14ac:dyDescent="0.3">
      <c r="A2900" s="2">
        <v>2432</v>
      </c>
      <c r="B2900" s="1">
        <v>962</v>
      </c>
      <c r="C2900" s="10">
        <v>45331</v>
      </c>
      <c r="D2900" s="10">
        <v>45341</v>
      </c>
      <c r="E2900" s="1">
        <v>10</v>
      </c>
      <c r="F2900" s="1" t="s">
        <v>1031</v>
      </c>
      <c r="G2900" s="1" t="s">
        <v>1036</v>
      </c>
      <c r="H2900" s="1">
        <v>68</v>
      </c>
      <c r="I2900" s="1" t="s">
        <v>1041</v>
      </c>
      <c r="J2900" s="1">
        <f t="shared" si="90"/>
        <v>0</v>
      </c>
      <c r="K2900" s="12" t="str">
        <f t="shared" si="91"/>
        <v/>
      </c>
    </row>
    <row r="2901" spans="1:11" x14ac:dyDescent="0.3">
      <c r="A2901" s="2">
        <v>492</v>
      </c>
      <c r="B2901" s="1">
        <v>962</v>
      </c>
      <c r="C2901" s="10">
        <v>45598</v>
      </c>
      <c r="D2901" s="10">
        <v>45601</v>
      </c>
      <c r="E2901" s="1">
        <v>3</v>
      </c>
      <c r="F2901" s="1" t="s">
        <v>1034</v>
      </c>
      <c r="G2901" s="1" t="s">
        <v>1035</v>
      </c>
      <c r="H2901" s="1">
        <v>150</v>
      </c>
      <c r="I2901" s="1" t="s">
        <v>1043</v>
      </c>
      <c r="J2901" s="1">
        <f t="shared" si="90"/>
        <v>1</v>
      </c>
      <c r="K2901" s="12">
        <f t="shared" si="91"/>
        <v>45612</v>
      </c>
    </row>
    <row r="2902" spans="1:11" x14ac:dyDescent="0.3">
      <c r="A2902" s="2">
        <v>173</v>
      </c>
      <c r="B2902" s="1">
        <v>962</v>
      </c>
      <c r="C2902" s="10">
        <v>45612</v>
      </c>
      <c r="D2902" s="10">
        <v>45622</v>
      </c>
      <c r="E2902" s="1">
        <v>10</v>
      </c>
      <c r="F2902" s="1" t="s">
        <v>1028</v>
      </c>
      <c r="G2902" s="1" t="s">
        <v>1040</v>
      </c>
      <c r="H2902" s="1">
        <v>189</v>
      </c>
      <c r="I2902" s="1" t="s">
        <v>1044</v>
      </c>
      <c r="J2902" s="1">
        <f t="shared" si="90"/>
        <v>0</v>
      </c>
      <c r="K2902" s="12" t="str">
        <f t="shared" si="91"/>
        <v/>
      </c>
    </row>
    <row r="2903" spans="1:11" x14ac:dyDescent="0.3">
      <c r="A2903" s="2">
        <v>1468</v>
      </c>
      <c r="B2903" s="1">
        <v>963</v>
      </c>
      <c r="C2903" s="10">
        <v>45555</v>
      </c>
      <c r="D2903" s="10">
        <v>45566</v>
      </c>
      <c r="E2903" s="1">
        <v>11</v>
      </c>
      <c r="F2903" s="1" t="s">
        <v>1023</v>
      </c>
      <c r="G2903" s="1" t="s">
        <v>1036</v>
      </c>
      <c r="H2903" s="1">
        <v>157</v>
      </c>
      <c r="I2903" s="1" t="s">
        <v>1044</v>
      </c>
      <c r="J2903" s="1">
        <f t="shared" si="90"/>
        <v>0</v>
      </c>
      <c r="K2903" s="12" t="str">
        <f t="shared" si="91"/>
        <v/>
      </c>
    </row>
    <row r="2904" spans="1:11" x14ac:dyDescent="0.3">
      <c r="A2904" s="2">
        <v>1156</v>
      </c>
      <c r="B2904" s="1">
        <v>964</v>
      </c>
      <c r="C2904" s="10">
        <v>44585</v>
      </c>
      <c r="D2904" s="10">
        <v>44589</v>
      </c>
      <c r="E2904" s="1">
        <v>4</v>
      </c>
      <c r="F2904" s="1" t="s">
        <v>1024</v>
      </c>
      <c r="G2904" s="1" t="s">
        <v>1037</v>
      </c>
      <c r="H2904" s="1">
        <v>72</v>
      </c>
      <c r="I2904" s="1" t="s">
        <v>1043</v>
      </c>
      <c r="J2904" s="1">
        <f t="shared" si="90"/>
        <v>0</v>
      </c>
      <c r="K2904" s="12" t="str">
        <f t="shared" si="91"/>
        <v/>
      </c>
    </row>
    <row r="2905" spans="1:11" x14ac:dyDescent="0.3">
      <c r="A2905" s="2">
        <v>2072</v>
      </c>
      <c r="B2905" s="1">
        <v>964</v>
      </c>
      <c r="C2905" s="10">
        <v>44839</v>
      </c>
      <c r="D2905" s="10">
        <v>44849</v>
      </c>
      <c r="E2905" s="1">
        <v>10</v>
      </c>
      <c r="F2905" s="1" t="s">
        <v>1034</v>
      </c>
      <c r="G2905" s="1" t="s">
        <v>1035</v>
      </c>
      <c r="H2905" s="1">
        <v>96</v>
      </c>
      <c r="I2905" s="1" t="s">
        <v>1044</v>
      </c>
      <c r="J2905" s="1">
        <f t="shared" si="90"/>
        <v>0</v>
      </c>
      <c r="K2905" s="12" t="str">
        <f t="shared" si="91"/>
        <v/>
      </c>
    </row>
    <row r="2906" spans="1:11" x14ac:dyDescent="0.3">
      <c r="A2906" s="2">
        <v>2180</v>
      </c>
      <c r="B2906" s="1">
        <v>965</v>
      </c>
      <c r="C2906" s="10">
        <v>44993</v>
      </c>
      <c r="D2906" s="10">
        <v>44998</v>
      </c>
      <c r="E2906" s="1">
        <v>5</v>
      </c>
      <c r="F2906" s="1" t="s">
        <v>1030</v>
      </c>
      <c r="G2906" s="1" t="s">
        <v>1038</v>
      </c>
      <c r="H2906" s="1">
        <v>162</v>
      </c>
      <c r="I2906" s="1" t="s">
        <v>1044</v>
      </c>
      <c r="J2906" s="1">
        <f t="shared" si="90"/>
        <v>0</v>
      </c>
      <c r="K2906" s="12" t="str">
        <f t="shared" si="91"/>
        <v/>
      </c>
    </row>
    <row r="2907" spans="1:11" x14ac:dyDescent="0.3">
      <c r="A2907" s="2">
        <v>2144</v>
      </c>
      <c r="B2907" s="1">
        <v>965</v>
      </c>
      <c r="C2907" s="10">
        <v>45128</v>
      </c>
      <c r="D2907" s="10">
        <v>45145</v>
      </c>
      <c r="E2907" s="1">
        <v>17</v>
      </c>
      <c r="F2907" s="1" t="s">
        <v>1028</v>
      </c>
      <c r="G2907" s="1" t="s">
        <v>1040</v>
      </c>
      <c r="H2907" s="1">
        <v>105</v>
      </c>
      <c r="I2907" s="1" t="s">
        <v>1041</v>
      </c>
      <c r="J2907" s="1">
        <f t="shared" si="90"/>
        <v>0</v>
      </c>
      <c r="K2907" s="12" t="str">
        <f t="shared" si="91"/>
        <v/>
      </c>
    </row>
    <row r="2908" spans="1:11" x14ac:dyDescent="0.3">
      <c r="A2908" s="2">
        <v>2121</v>
      </c>
      <c r="B2908" s="1">
        <v>965</v>
      </c>
      <c r="C2908" s="10">
        <v>45480</v>
      </c>
      <c r="D2908" s="10">
        <v>45487</v>
      </c>
      <c r="E2908" s="1">
        <v>7</v>
      </c>
      <c r="F2908" s="1" t="s">
        <v>1033</v>
      </c>
      <c r="G2908" s="1" t="s">
        <v>1038</v>
      </c>
      <c r="H2908" s="1">
        <v>117</v>
      </c>
      <c r="I2908" s="1" t="s">
        <v>1041</v>
      </c>
      <c r="J2908" s="1">
        <f t="shared" si="90"/>
        <v>0</v>
      </c>
      <c r="K2908" s="12" t="str">
        <f t="shared" si="91"/>
        <v/>
      </c>
    </row>
    <row r="2909" spans="1:11" x14ac:dyDescent="0.3">
      <c r="A2909" s="2">
        <v>1203</v>
      </c>
      <c r="B2909" s="1">
        <v>966</v>
      </c>
      <c r="C2909" s="10">
        <v>45457</v>
      </c>
      <c r="D2909" s="10">
        <v>45458</v>
      </c>
      <c r="E2909" s="1">
        <v>1</v>
      </c>
      <c r="F2909" s="1" t="s">
        <v>1026</v>
      </c>
      <c r="G2909" s="1" t="s">
        <v>1039</v>
      </c>
      <c r="H2909" s="1">
        <v>17</v>
      </c>
      <c r="I2909" s="1" t="s">
        <v>1041</v>
      </c>
      <c r="J2909" s="1">
        <f t="shared" si="90"/>
        <v>0</v>
      </c>
      <c r="K2909" s="12" t="str">
        <f t="shared" si="91"/>
        <v/>
      </c>
    </row>
    <row r="2910" spans="1:11" x14ac:dyDescent="0.3">
      <c r="A2910" s="2">
        <v>2524</v>
      </c>
      <c r="B2910" s="1">
        <v>966</v>
      </c>
      <c r="C2910" s="10">
        <v>45490</v>
      </c>
      <c r="D2910" s="10">
        <v>45509</v>
      </c>
      <c r="E2910" s="1">
        <v>19</v>
      </c>
      <c r="F2910" s="1" t="s">
        <v>1027</v>
      </c>
      <c r="G2910" s="1" t="s">
        <v>1040</v>
      </c>
      <c r="H2910" s="1">
        <v>22</v>
      </c>
      <c r="I2910" s="1" t="s">
        <v>1043</v>
      </c>
      <c r="J2910" s="1">
        <f t="shared" si="90"/>
        <v>0</v>
      </c>
      <c r="K2910" s="12" t="str">
        <f t="shared" si="91"/>
        <v/>
      </c>
    </row>
    <row r="2911" spans="1:11" x14ac:dyDescent="0.3">
      <c r="A2911" s="2">
        <v>767</v>
      </c>
      <c r="B2911" s="1">
        <v>967</v>
      </c>
      <c r="C2911" s="10">
        <v>45233</v>
      </c>
      <c r="D2911" s="10">
        <v>45239</v>
      </c>
      <c r="E2911" s="1">
        <v>6</v>
      </c>
      <c r="F2911" s="1" t="s">
        <v>1033</v>
      </c>
      <c r="G2911" s="1" t="s">
        <v>1038</v>
      </c>
      <c r="H2911" s="1">
        <v>78</v>
      </c>
      <c r="I2911" s="1" t="s">
        <v>1044</v>
      </c>
      <c r="J2911" s="1">
        <f t="shared" si="90"/>
        <v>0</v>
      </c>
      <c r="K2911" s="12" t="str">
        <f t="shared" si="91"/>
        <v/>
      </c>
    </row>
    <row r="2912" spans="1:11" x14ac:dyDescent="0.3">
      <c r="A2912" s="2">
        <v>289</v>
      </c>
      <c r="B2912" s="1">
        <v>968</v>
      </c>
      <c r="C2912" s="10">
        <v>44807</v>
      </c>
      <c r="D2912" s="10">
        <v>44826</v>
      </c>
      <c r="E2912" s="1">
        <v>19</v>
      </c>
      <c r="F2912" s="1" t="s">
        <v>1028</v>
      </c>
      <c r="G2912" s="1" t="s">
        <v>1040</v>
      </c>
      <c r="H2912" s="1">
        <v>109</v>
      </c>
      <c r="I2912" s="1" t="s">
        <v>1044</v>
      </c>
      <c r="J2912" s="1">
        <f t="shared" si="90"/>
        <v>0</v>
      </c>
      <c r="K2912" s="12" t="str">
        <f t="shared" si="91"/>
        <v/>
      </c>
    </row>
    <row r="2913" spans="1:11" x14ac:dyDescent="0.3">
      <c r="A2913" s="2">
        <v>2995</v>
      </c>
      <c r="B2913" s="1">
        <v>968</v>
      </c>
      <c r="C2913" s="10">
        <v>44936</v>
      </c>
      <c r="D2913" s="10">
        <v>44937</v>
      </c>
      <c r="E2913" s="1">
        <v>1</v>
      </c>
      <c r="F2913" s="1" t="s">
        <v>1032</v>
      </c>
      <c r="G2913" s="1" t="s">
        <v>1039</v>
      </c>
      <c r="H2913" s="1">
        <v>159</v>
      </c>
      <c r="I2913" s="1" t="s">
        <v>1044</v>
      </c>
      <c r="J2913" s="1">
        <f t="shared" si="90"/>
        <v>0</v>
      </c>
      <c r="K2913" s="12" t="str">
        <f t="shared" si="91"/>
        <v/>
      </c>
    </row>
    <row r="2914" spans="1:11" x14ac:dyDescent="0.3">
      <c r="A2914" s="2">
        <v>2551</v>
      </c>
      <c r="B2914" s="1">
        <v>968</v>
      </c>
      <c r="C2914" s="10">
        <v>44996</v>
      </c>
      <c r="D2914" s="10">
        <v>44999</v>
      </c>
      <c r="E2914" s="1">
        <v>3</v>
      </c>
      <c r="F2914" s="1" t="s">
        <v>1032</v>
      </c>
      <c r="G2914" s="1" t="s">
        <v>1039</v>
      </c>
      <c r="H2914" s="1">
        <v>98</v>
      </c>
      <c r="I2914" s="1" t="s">
        <v>1043</v>
      </c>
      <c r="J2914" s="1">
        <f t="shared" si="90"/>
        <v>0</v>
      </c>
      <c r="K2914" s="12" t="str">
        <f t="shared" si="91"/>
        <v/>
      </c>
    </row>
    <row r="2915" spans="1:11" x14ac:dyDescent="0.3">
      <c r="A2915" s="2">
        <v>621</v>
      </c>
      <c r="B2915" s="1">
        <v>968</v>
      </c>
      <c r="C2915" s="10">
        <v>45085</v>
      </c>
      <c r="D2915" s="10">
        <v>45088</v>
      </c>
      <c r="E2915" s="1">
        <v>3</v>
      </c>
      <c r="F2915" s="1" t="s">
        <v>1030</v>
      </c>
      <c r="G2915" s="1" t="s">
        <v>1038</v>
      </c>
      <c r="H2915" s="1">
        <v>25</v>
      </c>
      <c r="I2915" s="1" t="s">
        <v>1044</v>
      </c>
      <c r="J2915" s="1">
        <f t="shared" si="90"/>
        <v>1</v>
      </c>
      <c r="K2915" s="12">
        <f t="shared" si="91"/>
        <v>45096</v>
      </c>
    </row>
    <row r="2916" spans="1:11" x14ac:dyDescent="0.3">
      <c r="A2916" s="2">
        <v>2318</v>
      </c>
      <c r="B2916" s="1">
        <v>968</v>
      </c>
      <c r="C2916" s="10">
        <v>45096</v>
      </c>
      <c r="D2916" s="10">
        <v>45101</v>
      </c>
      <c r="E2916" s="1">
        <v>5</v>
      </c>
      <c r="F2916" s="1" t="s">
        <v>1029</v>
      </c>
      <c r="G2916" s="1" t="s">
        <v>1037</v>
      </c>
      <c r="H2916" s="1">
        <v>174</v>
      </c>
      <c r="I2916" s="1" t="s">
        <v>1042</v>
      </c>
      <c r="J2916" s="1">
        <f t="shared" si="90"/>
        <v>0</v>
      </c>
      <c r="K2916" s="12" t="str">
        <f t="shared" si="91"/>
        <v/>
      </c>
    </row>
    <row r="2917" spans="1:11" x14ac:dyDescent="0.3">
      <c r="A2917" s="2">
        <v>1285</v>
      </c>
      <c r="B2917" s="1">
        <v>969</v>
      </c>
      <c r="C2917" s="10">
        <v>45150</v>
      </c>
      <c r="D2917" s="10">
        <v>45154</v>
      </c>
      <c r="E2917" s="1">
        <v>4</v>
      </c>
      <c r="F2917" s="1" t="s">
        <v>1030</v>
      </c>
      <c r="G2917" s="1" t="s">
        <v>1038</v>
      </c>
      <c r="H2917" s="1">
        <v>77</v>
      </c>
      <c r="I2917" s="1" t="s">
        <v>1042</v>
      </c>
      <c r="J2917" s="1">
        <f t="shared" si="90"/>
        <v>0</v>
      </c>
      <c r="K2917" s="12" t="str">
        <f t="shared" si="91"/>
        <v/>
      </c>
    </row>
    <row r="2918" spans="1:11" x14ac:dyDescent="0.3">
      <c r="A2918" s="2">
        <v>1105</v>
      </c>
      <c r="B2918" s="1">
        <v>969</v>
      </c>
      <c r="C2918" s="10">
        <v>45604</v>
      </c>
      <c r="D2918" s="10">
        <v>45608</v>
      </c>
      <c r="E2918" s="1">
        <v>4</v>
      </c>
      <c r="F2918" s="1" t="s">
        <v>1034</v>
      </c>
      <c r="G2918" s="1" t="s">
        <v>1035</v>
      </c>
      <c r="H2918" s="1">
        <v>75</v>
      </c>
      <c r="I2918" s="1" t="s">
        <v>1041</v>
      </c>
      <c r="J2918" s="1">
        <f t="shared" si="90"/>
        <v>0</v>
      </c>
      <c r="K2918" s="12" t="str">
        <f t="shared" si="91"/>
        <v/>
      </c>
    </row>
    <row r="2919" spans="1:11" x14ac:dyDescent="0.3">
      <c r="A2919" s="2">
        <v>1042</v>
      </c>
      <c r="B2919" s="1">
        <v>970</v>
      </c>
      <c r="C2919" s="10">
        <v>44761</v>
      </c>
      <c r="D2919" s="10">
        <v>44765</v>
      </c>
      <c r="E2919" s="1">
        <v>4</v>
      </c>
      <c r="F2919" s="1" t="s">
        <v>1034</v>
      </c>
      <c r="G2919" s="1" t="s">
        <v>1035</v>
      </c>
      <c r="H2919" s="1">
        <v>72</v>
      </c>
      <c r="I2919" s="1" t="s">
        <v>1043</v>
      </c>
      <c r="J2919" s="1">
        <f t="shared" si="90"/>
        <v>0</v>
      </c>
      <c r="K2919" s="12" t="str">
        <f t="shared" si="91"/>
        <v/>
      </c>
    </row>
    <row r="2920" spans="1:11" x14ac:dyDescent="0.3">
      <c r="A2920" s="2">
        <v>890</v>
      </c>
      <c r="B2920" s="1">
        <v>970</v>
      </c>
      <c r="C2920" s="10">
        <v>45357</v>
      </c>
      <c r="D2920" s="10">
        <v>45359</v>
      </c>
      <c r="E2920" s="1">
        <v>2</v>
      </c>
      <c r="F2920" s="1" t="s">
        <v>1024</v>
      </c>
      <c r="G2920" s="1" t="s">
        <v>1037</v>
      </c>
      <c r="H2920" s="1">
        <v>161</v>
      </c>
      <c r="I2920" s="1" t="s">
        <v>1042</v>
      </c>
      <c r="J2920" s="1">
        <f t="shared" si="90"/>
        <v>0</v>
      </c>
      <c r="K2920" s="12" t="str">
        <f t="shared" si="91"/>
        <v/>
      </c>
    </row>
    <row r="2921" spans="1:11" x14ac:dyDescent="0.3">
      <c r="A2921" s="2">
        <v>899</v>
      </c>
      <c r="B2921" s="1">
        <v>970</v>
      </c>
      <c r="C2921" s="10">
        <v>45569</v>
      </c>
      <c r="D2921" s="10">
        <v>45576</v>
      </c>
      <c r="E2921" s="1">
        <v>7</v>
      </c>
      <c r="F2921" s="1" t="s">
        <v>1025</v>
      </c>
      <c r="G2921" s="1" t="s">
        <v>1038</v>
      </c>
      <c r="H2921" s="1">
        <v>24</v>
      </c>
      <c r="I2921" s="1" t="s">
        <v>1041</v>
      </c>
      <c r="J2921" s="1">
        <f t="shared" si="90"/>
        <v>0</v>
      </c>
      <c r="K2921" s="12" t="str">
        <f t="shared" si="91"/>
        <v/>
      </c>
    </row>
    <row r="2922" spans="1:11" x14ac:dyDescent="0.3">
      <c r="A2922" s="2">
        <v>1144</v>
      </c>
      <c r="B2922" s="1">
        <v>971</v>
      </c>
      <c r="C2922" s="10">
        <v>44623</v>
      </c>
      <c r="D2922" s="10">
        <v>44625</v>
      </c>
      <c r="E2922" s="1">
        <v>2</v>
      </c>
      <c r="F2922" s="1" t="s">
        <v>1032</v>
      </c>
      <c r="G2922" s="1" t="s">
        <v>1039</v>
      </c>
      <c r="H2922" s="1">
        <v>14</v>
      </c>
      <c r="I2922" s="1" t="s">
        <v>1043</v>
      </c>
      <c r="J2922" s="1">
        <f t="shared" si="90"/>
        <v>0</v>
      </c>
      <c r="K2922" s="12" t="str">
        <f t="shared" si="91"/>
        <v/>
      </c>
    </row>
    <row r="2923" spans="1:11" x14ac:dyDescent="0.3">
      <c r="A2923" s="2">
        <v>1641</v>
      </c>
      <c r="B2923" s="1">
        <v>971</v>
      </c>
      <c r="C2923" s="10">
        <v>44716</v>
      </c>
      <c r="D2923" s="10">
        <v>44720</v>
      </c>
      <c r="E2923" s="1">
        <v>4</v>
      </c>
      <c r="F2923" s="1" t="s">
        <v>1025</v>
      </c>
      <c r="G2923" s="1" t="s">
        <v>1038</v>
      </c>
      <c r="H2923" s="1">
        <v>49</v>
      </c>
      <c r="I2923" s="1" t="s">
        <v>1042</v>
      </c>
      <c r="J2923" s="1">
        <f t="shared" si="90"/>
        <v>0</v>
      </c>
      <c r="K2923" s="12" t="str">
        <f t="shared" si="91"/>
        <v/>
      </c>
    </row>
    <row r="2924" spans="1:11" x14ac:dyDescent="0.3">
      <c r="A2924" s="2">
        <v>2691</v>
      </c>
      <c r="B2924" s="1">
        <v>971</v>
      </c>
      <c r="C2924" s="10">
        <v>45424</v>
      </c>
      <c r="D2924" s="10">
        <v>45434</v>
      </c>
      <c r="E2924" s="1">
        <v>10</v>
      </c>
      <c r="F2924" s="1" t="s">
        <v>1023</v>
      </c>
      <c r="G2924" s="1" t="s">
        <v>1036</v>
      </c>
      <c r="H2924" s="1">
        <v>143</v>
      </c>
      <c r="I2924" s="1" t="s">
        <v>1042</v>
      </c>
      <c r="J2924" s="1">
        <f t="shared" si="90"/>
        <v>0</v>
      </c>
      <c r="K2924" s="12" t="str">
        <f t="shared" si="91"/>
        <v/>
      </c>
    </row>
    <row r="2925" spans="1:11" x14ac:dyDescent="0.3">
      <c r="A2925" s="2">
        <v>989</v>
      </c>
      <c r="B2925" s="1">
        <v>971</v>
      </c>
      <c r="C2925" s="10">
        <v>45525</v>
      </c>
      <c r="D2925" s="10">
        <v>45530</v>
      </c>
      <c r="E2925" s="1">
        <v>5</v>
      </c>
      <c r="F2925" s="1" t="s">
        <v>1024</v>
      </c>
      <c r="G2925" s="1" t="s">
        <v>1037</v>
      </c>
      <c r="H2925" s="1">
        <v>44</v>
      </c>
      <c r="I2925" s="1" t="s">
        <v>1041</v>
      </c>
      <c r="J2925" s="1">
        <f t="shared" si="90"/>
        <v>0</v>
      </c>
      <c r="K2925" s="12" t="str">
        <f t="shared" si="91"/>
        <v/>
      </c>
    </row>
    <row r="2926" spans="1:11" x14ac:dyDescent="0.3">
      <c r="A2926" s="2">
        <v>2463</v>
      </c>
      <c r="B2926" s="1">
        <v>972</v>
      </c>
      <c r="C2926" s="10">
        <v>44634</v>
      </c>
      <c r="D2926" s="10">
        <v>44647</v>
      </c>
      <c r="E2926" s="1">
        <v>13</v>
      </c>
      <c r="F2926" s="1" t="s">
        <v>1027</v>
      </c>
      <c r="G2926" s="1" t="s">
        <v>1040</v>
      </c>
      <c r="H2926" s="1">
        <v>89</v>
      </c>
      <c r="I2926" s="1" t="s">
        <v>1044</v>
      </c>
      <c r="J2926" s="1">
        <f t="shared" si="90"/>
        <v>0</v>
      </c>
      <c r="K2926" s="12" t="str">
        <f t="shared" si="91"/>
        <v/>
      </c>
    </row>
    <row r="2927" spans="1:11" x14ac:dyDescent="0.3">
      <c r="A2927" s="2">
        <v>2944</v>
      </c>
      <c r="B2927" s="1">
        <v>972</v>
      </c>
      <c r="C2927" s="10">
        <v>45543</v>
      </c>
      <c r="D2927" s="10">
        <v>45548</v>
      </c>
      <c r="E2927" s="1">
        <v>5</v>
      </c>
      <c r="F2927" s="1" t="s">
        <v>1029</v>
      </c>
      <c r="G2927" s="1" t="s">
        <v>1037</v>
      </c>
      <c r="H2927" s="1">
        <v>95</v>
      </c>
      <c r="I2927" s="1" t="s">
        <v>1043</v>
      </c>
      <c r="J2927" s="1">
        <f t="shared" si="90"/>
        <v>0</v>
      </c>
      <c r="K2927" s="12" t="str">
        <f t="shared" si="91"/>
        <v/>
      </c>
    </row>
    <row r="2928" spans="1:11" x14ac:dyDescent="0.3">
      <c r="A2928" s="2">
        <v>1239</v>
      </c>
      <c r="B2928" s="1">
        <v>973</v>
      </c>
      <c r="C2928" s="10">
        <v>44823</v>
      </c>
      <c r="D2928" s="10">
        <v>44824</v>
      </c>
      <c r="E2928" s="1">
        <v>1</v>
      </c>
      <c r="F2928" s="1" t="s">
        <v>1032</v>
      </c>
      <c r="G2928" s="1" t="s">
        <v>1039</v>
      </c>
      <c r="H2928" s="1">
        <v>98</v>
      </c>
      <c r="I2928" s="1" t="s">
        <v>1044</v>
      </c>
      <c r="J2928" s="1">
        <f t="shared" si="90"/>
        <v>0</v>
      </c>
      <c r="K2928" s="12" t="str">
        <f t="shared" si="91"/>
        <v/>
      </c>
    </row>
    <row r="2929" spans="1:11" x14ac:dyDescent="0.3">
      <c r="A2929" s="2">
        <v>1581</v>
      </c>
      <c r="B2929" s="1">
        <v>973</v>
      </c>
      <c r="C2929" s="10">
        <v>44925</v>
      </c>
      <c r="D2929" s="10">
        <v>44928</v>
      </c>
      <c r="E2929" s="1">
        <v>3</v>
      </c>
      <c r="F2929" s="1" t="s">
        <v>1024</v>
      </c>
      <c r="G2929" s="1" t="s">
        <v>1037</v>
      </c>
      <c r="H2929" s="1">
        <v>96</v>
      </c>
      <c r="I2929" s="1" t="s">
        <v>1042</v>
      </c>
      <c r="J2929" s="1">
        <f t="shared" si="90"/>
        <v>0</v>
      </c>
      <c r="K2929" s="12" t="str">
        <f t="shared" si="91"/>
        <v/>
      </c>
    </row>
    <row r="2930" spans="1:11" x14ac:dyDescent="0.3">
      <c r="A2930" s="2">
        <v>377</v>
      </c>
      <c r="B2930" s="1">
        <v>973</v>
      </c>
      <c r="C2930" s="10">
        <v>45033</v>
      </c>
      <c r="D2930" s="10">
        <v>45040</v>
      </c>
      <c r="E2930" s="1">
        <v>7</v>
      </c>
      <c r="F2930" s="1" t="s">
        <v>1025</v>
      </c>
      <c r="G2930" s="1" t="s">
        <v>1038</v>
      </c>
      <c r="H2930" s="1">
        <v>153</v>
      </c>
      <c r="I2930" s="1" t="s">
        <v>1044</v>
      </c>
      <c r="J2930" s="1">
        <f t="shared" si="90"/>
        <v>0</v>
      </c>
      <c r="K2930" s="12" t="str">
        <f t="shared" si="91"/>
        <v/>
      </c>
    </row>
    <row r="2931" spans="1:11" x14ac:dyDescent="0.3">
      <c r="A2931" s="2">
        <v>2402</v>
      </c>
      <c r="B2931" s="1">
        <v>973</v>
      </c>
      <c r="C2931" s="10">
        <v>45382</v>
      </c>
      <c r="D2931" s="10">
        <v>45385</v>
      </c>
      <c r="E2931" s="1">
        <v>3</v>
      </c>
      <c r="F2931" s="1" t="s">
        <v>1024</v>
      </c>
      <c r="G2931" s="1" t="s">
        <v>1037</v>
      </c>
      <c r="H2931" s="1">
        <v>24</v>
      </c>
      <c r="I2931" s="1" t="s">
        <v>1043</v>
      </c>
      <c r="J2931" s="1">
        <f t="shared" si="90"/>
        <v>0</v>
      </c>
      <c r="K2931" s="12" t="str">
        <f t="shared" si="91"/>
        <v/>
      </c>
    </row>
    <row r="2932" spans="1:11" x14ac:dyDescent="0.3">
      <c r="A2932" s="2">
        <v>1543</v>
      </c>
      <c r="B2932" s="1">
        <v>974</v>
      </c>
      <c r="C2932" s="10">
        <v>44590</v>
      </c>
      <c r="D2932" s="10">
        <v>44595</v>
      </c>
      <c r="E2932" s="1">
        <v>5</v>
      </c>
      <c r="F2932" s="1" t="s">
        <v>1029</v>
      </c>
      <c r="G2932" s="1" t="s">
        <v>1037</v>
      </c>
      <c r="H2932" s="1">
        <v>22</v>
      </c>
      <c r="I2932" s="1" t="s">
        <v>1044</v>
      </c>
      <c r="J2932" s="1">
        <f t="shared" si="90"/>
        <v>0</v>
      </c>
      <c r="K2932" s="12" t="str">
        <f t="shared" si="91"/>
        <v/>
      </c>
    </row>
    <row r="2933" spans="1:11" x14ac:dyDescent="0.3">
      <c r="A2933" s="2">
        <v>1786</v>
      </c>
      <c r="B2933" s="1">
        <v>974</v>
      </c>
      <c r="C2933" s="10">
        <v>45620</v>
      </c>
      <c r="D2933" s="10">
        <v>45622</v>
      </c>
      <c r="E2933" s="1">
        <v>2</v>
      </c>
      <c r="F2933" s="1" t="s">
        <v>1026</v>
      </c>
      <c r="G2933" s="1" t="s">
        <v>1039</v>
      </c>
      <c r="H2933" s="1">
        <v>75</v>
      </c>
      <c r="I2933" s="1" t="s">
        <v>1041</v>
      </c>
      <c r="J2933" s="1">
        <f t="shared" si="90"/>
        <v>0</v>
      </c>
      <c r="K2933" s="12" t="str">
        <f t="shared" si="91"/>
        <v/>
      </c>
    </row>
    <row r="2934" spans="1:11" x14ac:dyDescent="0.3">
      <c r="A2934" s="2">
        <v>380</v>
      </c>
      <c r="B2934" s="1">
        <v>975</v>
      </c>
      <c r="C2934" s="10">
        <v>44719</v>
      </c>
      <c r="D2934" s="10">
        <v>44726</v>
      </c>
      <c r="E2934" s="1">
        <v>7</v>
      </c>
      <c r="F2934" s="1" t="s">
        <v>1025</v>
      </c>
      <c r="G2934" s="1" t="s">
        <v>1038</v>
      </c>
      <c r="H2934" s="1">
        <v>16</v>
      </c>
      <c r="I2934" s="1" t="s">
        <v>1041</v>
      </c>
      <c r="J2934" s="1">
        <f t="shared" si="90"/>
        <v>0</v>
      </c>
      <c r="K2934" s="12" t="str">
        <f t="shared" si="91"/>
        <v/>
      </c>
    </row>
    <row r="2935" spans="1:11" x14ac:dyDescent="0.3">
      <c r="A2935" s="2">
        <v>1785</v>
      </c>
      <c r="B2935" s="1">
        <v>975</v>
      </c>
      <c r="C2935" s="10">
        <v>45655</v>
      </c>
      <c r="D2935" s="10">
        <v>45669</v>
      </c>
      <c r="E2935" s="1">
        <v>14</v>
      </c>
      <c r="F2935" s="1" t="s">
        <v>1027</v>
      </c>
      <c r="G2935" s="1" t="s">
        <v>1040</v>
      </c>
      <c r="H2935" s="1">
        <v>174</v>
      </c>
      <c r="I2935" s="1" t="s">
        <v>1042</v>
      </c>
      <c r="J2935" s="1">
        <f t="shared" si="90"/>
        <v>0</v>
      </c>
      <c r="K2935" s="12" t="str">
        <f t="shared" si="91"/>
        <v/>
      </c>
    </row>
    <row r="2936" spans="1:11" x14ac:dyDescent="0.3">
      <c r="A2936" s="2">
        <v>1961</v>
      </c>
      <c r="B2936" s="1">
        <v>978</v>
      </c>
      <c r="C2936" s="10">
        <v>44989</v>
      </c>
      <c r="D2936" s="10">
        <v>44999</v>
      </c>
      <c r="E2936" s="1">
        <v>10</v>
      </c>
      <c r="F2936" s="1" t="s">
        <v>1031</v>
      </c>
      <c r="G2936" s="1" t="s">
        <v>1036</v>
      </c>
      <c r="H2936" s="1">
        <v>111</v>
      </c>
      <c r="I2936" s="1" t="s">
        <v>1041</v>
      </c>
      <c r="J2936" s="1">
        <f t="shared" si="90"/>
        <v>1</v>
      </c>
      <c r="K2936" s="12">
        <f t="shared" si="91"/>
        <v>45014</v>
      </c>
    </row>
    <row r="2937" spans="1:11" x14ac:dyDescent="0.3">
      <c r="A2937" s="2">
        <v>638</v>
      </c>
      <c r="B2937" s="1">
        <v>978</v>
      </c>
      <c r="C2937" s="10">
        <v>45014</v>
      </c>
      <c r="D2937" s="10">
        <v>45018</v>
      </c>
      <c r="E2937" s="1">
        <v>4</v>
      </c>
      <c r="F2937" s="1" t="s">
        <v>1024</v>
      </c>
      <c r="G2937" s="1" t="s">
        <v>1037</v>
      </c>
      <c r="H2937" s="1">
        <v>197</v>
      </c>
      <c r="I2937" s="1" t="s">
        <v>1041</v>
      </c>
      <c r="J2937" s="1">
        <f t="shared" si="90"/>
        <v>1</v>
      </c>
      <c r="K2937" s="12">
        <f t="shared" si="91"/>
        <v>45038</v>
      </c>
    </row>
    <row r="2938" spans="1:11" x14ac:dyDescent="0.3">
      <c r="A2938" s="2">
        <v>1800</v>
      </c>
      <c r="B2938" s="1">
        <v>978</v>
      </c>
      <c r="C2938" s="10">
        <v>45038</v>
      </c>
      <c r="D2938" s="10">
        <v>45041</v>
      </c>
      <c r="E2938" s="1">
        <v>3</v>
      </c>
      <c r="F2938" s="1" t="s">
        <v>1024</v>
      </c>
      <c r="G2938" s="1" t="s">
        <v>1037</v>
      </c>
      <c r="H2938" s="1">
        <v>197</v>
      </c>
      <c r="I2938" s="1" t="s">
        <v>1044</v>
      </c>
      <c r="J2938" s="1">
        <f t="shared" si="90"/>
        <v>0</v>
      </c>
      <c r="K2938" s="12" t="str">
        <f t="shared" si="91"/>
        <v/>
      </c>
    </row>
    <row r="2939" spans="1:11" x14ac:dyDescent="0.3">
      <c r="A2939" s="2">
        <v>2526</v>
      </c>
      <c r="B2939" s="1">
        <v>978</v>
      </c>
      <c r="C2939" s="10">
        <v>45180</v>
      </c>
      <c r="D2939" s="10">
        <v>45188</v>
      </c>
      <c r="E2939" s="1">
        <v>8</v>
      </c>
      <c r="F2939" s="1" t="s">
        <v>1022</v>
      </c>
      <c r="G2939" s="1" t="s">
        <v>1035</v>
      </c>
      <c r="H2939" s="1">
        <v>70</v>
      </c>
      <c r="I2939" s="1" t="s">
        <v>1044</v>
      </c>
      <c r="J2939" s="1">
        <f t="shared" si="90"/>
        <v>1</v>
      </c>
      <c r="K2939" s="12">
        <f t="shared" si="91"/>
        <v>45185</v>
      </c>
    </row>
    <row r="2940" spans="1:11" x14ac:dyDescent="0.3">
      <c r="A2940" s="2">
        <v>394</v>
      </c>
      <c r="B2940" s="1">
        <v>978</v>
      </c>
      <c r="C2940" s="10">
        <v>45185</v>
      </c>
      <c r="D2940" s="10">
        <v>45204</v>
      </c>
      <c r="E2940" s="1">
        <v>19</v>
      </c>
      <c r="F2940" s="1" t="s">
        <v>1028</v>
      </c>
      <c r="G2940" s="1" t="s">
        <v>1040</v>
      </c>
      <c r="H2940" s="1">
        <v>163</v>
      </c>
      <c r="I2940" s="1" t="s">
        <v>1043</v>
      </c>
      <c r="J2940" s="1">
        <f t="shared" si="90"/>
        <v>0</v>
      </c>
      <c r="K2940" s="12" t="str">
        <f t="shared" si="91"/>
        <v/>
      </c>
    </row>
    <row r="2941" spans="1:11" x14ac:dyDescent="0.3">
      <c r="A2941" s="2">
        <v>960</v>
      </c>
      <c r="B2941" s="1">
        <v>978</v>
      </c>
      <c r="C2941" s="10">
        <v>45437</v>
      </c>
      <c r="D2941" s="10">
        <v>45451</v>
      </c>
      <c r="E2941" s="1">
        <v>14</v>
      </c>
      <c r="F2941" s="1" t="s">
        <v>1028</v>
      </c>
      <c r="G2941" s="1" t="s">
        <v>1040</v>
      </c>
      <c r="H2941" s="1">
        <v>198</v>
      </c>
      <c r="I2941" s="1" t="s">
        <v>1042</v>
      </c>
      <c r="J2941" s="1">
        <f t="shared" si="90"/>
        <v>0</v>
      </c>
      <c r="K2941" s="12" t="str">
        <f t="shared" si="91"/>
        <v/>
      </c>
    </row>
    <row r="2942" spans="1:11" x14ac:dyDescent="0.3">
      <c r="A2942" s="2">
        <v>1110</v>
      </c>
      <c r="B2942" s="1">
        <v>979</v>
      </c>
      <c r="C2942" s="10">
        <v>45508</v>
      </c>
      <c r="D2942" s="10">
        <v>45510</v>
      </c>
      <c r="E2942" s="1">
        <v>2</v>
      </c>
      <c r="F2942" s="1" t="s">
        <v>1032</v>
      </c>
      <c r="G2942" s="1" t="s">
        <v>1039</v>
      </c>
      <c r="H2942" s="1">
        <v>53</v>
      </c>
      <c r="I2942" s="1" t="s">
        <v>1044</v>
      </c>
      <c r="J2942" s="1">
        <f t="shared" si="90"/>
        <v>0</v>
      </c>
      <c r="K2942" s="12" t="str">
        <f t="shared" si="91"/>
        <v/>
      </c>
    </row>
    <row r="2943" spans="1:11" x14ac:dyDescent="0.3">
      <c r="A2943" s="2">
        <v>383</v>
      </c>
      <c r="B2943" s="1">
        <v>980</v>
      </c>
      <c r="C2943" s="10">
        <v>44632</v>
      </c>
      <c r="D2943" s="10">
        <v>44651</v>
      </c>
      <c r="E2943" s="1">
        <v>19</v>
      </c>
      <c r="F2943" s="1" t="s">
        <v>1027</v>
      </c>
      <c r="G2943" s="1" t="s">
        <v>1040</v>
      </c>
      <c r="H2943" s="1">
        <v>42</v>
      </c>
      <c r="I2943" s="1" t="s">
        <v>1041</v>
      </c>
      <c r="J2943" s="1">
        <f t="shared" si="90"/>
        <v>0</v>
      </c>
      <c r="K2943" s="12" t="str">
        <f t="shared" si="91"/>
        <v/>
      </c>
    </row>
    <row r="2944" spans="1:11" x14ac:dyDescent="0.3">
      <c r="A2944" s="2">
        <v>620</v>
      </c>
      <c r="B2944" s="1">
        <v>980</v>
      </c>
      <c r="C2944" s="10">
        <v>44810</v>
      </c>
      <c r="D2944" s="10">
        <v>44827</v>
      </c>
      <c r="E2944" s="1">
        <v>17</v>
      </c>
      <c r="F2944" s="1" t="s">
        <v>1028</v>
      </c>
      <c r="G2944" s="1" t="s">
        <v>1040</v>
      </c>
      <c r="H2944" s="1">
        <v>111</v>
      </c>
      <c r="I2944" s="1" t="s">
        <v>1042</v>
      </c>
      <c r="J2944" s="1">
        <f t="shared" si="90"/>
        <v>0</v>
      </c>
      <c r="K2944" s="12" t="str">
        <f t="shared" si="91"/>
        <v/>
      </c>
    </row>
    <row r="2945" spans="1:11" x14ac:dyDescent="0.3">
      <c r="A2945" s="2">
        <v>2189</v>
      </c>
      <c r="B2945" s="1">
        <v>980</v>
      </c>
      <c r="C2945" s="10">
        <v>45320</v>
      </c>
      <c r="D2945" s="10">
        <v>45323</v>
      </c>
      <c r="E2945" s="1">
        <v>3</v>
      </c>
      <c r="F2945" s="1" t="s">
        <v>1025</v>
      </c>
      <c r="G2945" s="1" t="s">
        <v>1038</v>
      </c>
      <c r="H2945" s="1">
        <v>158</v>
      </c>
      <c r="I2945" s="1" t="s">
        <v>1044</v>
      </c>
      <c r="J2945" s="1">
        <f t="shared" si="90"/>
        <v>1</v>
      </c>
      <c r="K2945" s="12">
        <f t="shared" si="91"/>
        <v>45353</v>
      </c>
    </row>
    <row r="2946" spans="1:11" x14ac:dyDescent="0.3">
      <c r="A2946" s="2">
        <v>1045</v>
      </c>
      <c r="B2946" s="1">
        <v>980</v>
      </c>
      <c r="C2946" s="10">
        <v>45353</v>
      </c>
      <c r="D2946" s="10">
        <v>45358</v>
      </c>
      <c r="E2946" s="1">
        <v>5</v>
      </c>
      <c r="F2946" s="1" t="s">
        <v>1033</v>
      </c>
      <c r="G2946" s="1" t="s">
        <v>1038</v>
      </c>
      <c r="H2946" s="1">
        <v>197</v>
      </c>
      <c r="I2946" s="1" t="s">
        <v>1044</v>
      </c>
      <c r="J2946" s="1">
        <f t="shared" ref="J2946:J3001" si="92">IF(AND(B2947=B2946,C2947-D2946&lt;=30),1,0)</f>
        <v>0</v>
      </c>
      <c r="K2946" s="12" t="str">
        <f t="shared" ref="K2946:K3009" si="93">IF(J2946=0,"",C2947)</f>
        <v/>
      </c>
    </row>
    <row r="2947" spans="1:11" x14ac:dyDescent="0.3">
      <c r="A2947" s="2">
        <v>1875</v>
      </c>
      <c r="B2947" s="1">
        <v>980</v>
      </c>
      <c r="C2947" s="10">
        <v>45455</v>
      </c>
      <c r="D2947" s="10">
        <v>45458</v>
      </c>
      <c r="E2947" s="1">
        <v>3</v>
      </c>
      <c r="F2947" s="1" t="s">
        <v>1030</v>
      </c>
      <c r="G2947" s="1" t="s">
        <v>1038</v>
      </c>
      <c r="H2947" s="1">
        <v>70</v>
      </c>
      <c r="I2947" s="1" t="s">
        <v>1043</v>
      </c>
      <c r="J2947" s="1">
        <f t="shared" si="92"/>
        <v>0</v>
      </c>
      <c r="K2947" s="12" t="str">
        <f t="shared" si="93"/>
        <v/>
      </c>
    </row>
    <row r="2948" spans="1:11" x14ac:dyDescent="0.3">
      <c r="A2948" s="2">
        <v>1762</v>
      </c>
      <c r="B2948" s="1">
        <v>981</v>
      </c>
      <c r="C2948" s="10">
        <v>45024</v>
      </c>
      <c r="D2948" s="10">
        <v>45025</v>
      </c>
      <c r="E2948" s="1">
        <v>1</v>
      </c>
      <c r="F2948" s="1" t="s">
        <v>1032</v>
      </c>
      <c r="G2948" s="1" t="s">
        <v>1039</v>
      </c>
      <c r="H2948" s="1">
        <v>43</v>
      </c>
      <c r="I2948" s="1" t="s">
        <v>1041</v>
      </c>
      <c r="J2948" s="1">
        <f t="shared" si="92"/>
        <v>0</v>
      </c>
      <c r="K2948" s="12" t="str">
        <f t="shared" si="93"/>
        <v/>
      </c>
    </row>
    <row r="2949" spans="1:11" x14ac:dyDescent="0.3">
      <c r="A2949" s="2">
        <v>1833</v>
      </c>
      <c r="B2949" s="1">
        <v>981</v>
      </c>
      <c r="C2949" s="10">
        <v>45391</v>
      </c>
      <c r="D2949" s="10">
        <v>45394</v>
      </c>
      <c r="E2949" s="1">
        <v>3</v>
      </c>
      <c r="F2949" s="1" t="s">
        <v>1034</v>
      </c>
      <c r="G2949" s="1" t="s">
        <v>1035</v>
      </c>
      <c r="H2949" s="1">
        <v>70</v>
      </c>
      <c r="I2949" s="1" t="s">
        <v>1042</v>
      </c>
      <c r="J2949" s="1">
        <f t="shared" si="92"/>
        <v>0</v>
      </c>
      <c r="K2949" s="12" t="str">
        <f t="shared" si="93"/>
        <v/>
      </c>
    </row>
    <row r="2950" spans="1:11" x14ac:dyDescent="0.3">
      <c r="A2950" s="2">
        <v>844</v>
      </c>
      <c r="B2950" s="1">
        <v>981</v>
      </c>
      <c r="C2950" s="10">
        <v>45600</v>
      </c>
      <c r="D2950" s="10">
        <v>45610</v>
      </c>
      <c r="E2950" s="1">
        <v>10</v>
      </c>
      <c r="F2950" s="1" t="s">
        <v>1023</v>
      </c>
      <c r="G2950" s="1" t="s">
        <v>1036</v>
      </c>
      <c r="H2950" s="1">
        <v>169</v>
      </c>
      <c r="I2950" s="1" t="s">
        <v>1041</v>
      </c>
      <c r="J2950" s="1">
        <f t="shared" si="92"/>
        <v>0</v>
      </c>
      <c r="K2950" s="12" t="str">
        <f t="shared" si="93"/>
        <v/>
      </c>
    </row>
    <row r="2951" spans="1:11" x14ac:dyDescent="0.3">
      <c r="A2951" s="2">
        <v>1634</v>
      </c>
      <c r="B2951" s="1">
        <v>982</v>
      </c>
      <c r="C2951" s="10">
        <v>44989</v>
      </c>
      <c r="D2951" s="10">
        <v>44997</v>
      </c>
      <c r="E2951" s="1">
        <v>8</v>
      </c>
      <c r="F2951" s="1" t="s">
        <v>1028</v>
      </c>
      <c r="G2951" s="1" t="s">
        <v>1040</v>
      </c>
      <c r="H2951" s="1">
        <v>80</v>
      </c>
      <c r="I2951" s="1" t="s">
        <v>1042</v>
      </c>
      <c r="J2951" s="1">
        <f t="shared" si="92"/>
        <v>0</v>
      </c>
      <c r="K2951" s="12" t="str">
        <f t="shared" si="93"/>
        <v/>
      </c>
    </row>
    <row r="2952" spans="1:11" x14ac:dyDescent="0.3">
      <c r="A2952" s="2">
        <v>1985</v>
      </c>
      <c r="B2952" s="1">
        <v>984</v>
      </c>
      <c r="C2952" s="10">
        <v>44755</v>
      </c>
      <c r="D2952" s="10">
        <v>44757</v>
      </c>
      <c r="E2952" s="1">
        <v>2</v>
      </c>
      <c r="F2952" s="1" t="s">
        <v>1026</v>
      </c>
      <c r="G2952" s="1" t="s">
        <v>1039</v>
      </c>
      <c r="H2952" s="1">
        <v>78</v>
      </c>
      <c r="I2952" s="1" t="s">
        <v>1043</v>
      </c>
      <c r="J2952" s="1">
        <f t="shared" si="92"/>
        <v>0</v>
      </c>
      <c r="K2952" s="12" t="str">
        <f t="shared" si="93"/>
        <v/>
      </c>
    </row>
    <row r="2953" spans="1:11" x14ac:dyDescent="0.3">
      <c r="A2953" s="2">
        <v>1658</v>
      </c>
      <c r="B2953" s="1">
        <v>984</v>
      </c>
      <c r="C2953" s="10">
        <v>44933</v>
      </c>
      <c r="D2953" s="10">
        <v>44937</v>
      </c>
      <c r="E2953" s="1">
        <v>4</v>
      </c>
      <c r="F2953" s="1" t="s">
        <v>1031</v>
      </c>
      <c r="G2953" s="1" t="s">
        <v>1036</v>
      </c>
      <c r="H2953" s="1">
        <v>73</v>
      </c>
      <c r="I2953" s="1" t="s">
        <v>1043</v>
      </c>
      <c r="J2953" s="1">
        <f t="shared" si="92"/>
        <v>0</v>
      </c>
      <c r="K2953" s="12" t="str">
        <f t="shared" si="93"/>
        <v/>
      </c>
    </row>
    <row r="2954" spans="1:11" x14ac:dyDescent="0.3">
      <c r="A2954" s="2">
        <v>16</v>
      </c>
      <c r="B2954" s="1">
        <v>984</v>
      </c>
      <c r="C2954" s="10">
        <v>45204</v>
      </c>
      <c r="D2954" s="10">
        <v>45205</v>
      </c>
      <c r="E2954" s="1">
        <v>1</v>
      </c>
      <c r="F2954" s="1" t="s">
        <v>1032</v>
      </c>
      <c r="G2954" s="1" t="s">
        <v>1039</v>
      </c>
      <c r="H2954" s="1">
        <v>45</v>
      </c>
      <c r="I2954" s="1" t="s">
        <v>1041</v>
      </c>
      <c r="J2954" s="1">
        <f t="shared" si="92"/>
        <v>0</v>
      </c>
      <c r="K2954" s="12" t="str">
        <f t="shared" si="93"/>
        <v/>
      </c>
    </row>
    <row r="2955" spans="1:11" x14ac:dyDescent="0.3">
      <c r="A2955" s="2">
        <v>1195</v>
      </c>
      <c r="B2955" s="1">
        <v>984</v>
      </c>
      <c r="C2955" s="10">
        <v>45497</v>
      </c>
      <c r="D2955" s="10">
        <v>45499</v>
      </c>
      <c r="E2955" s="1">
        <v>2</v>
      </c>
      <c r="F2955" s="1" t="s">
        <v>1032</v>
      </c>
      <c r="G2955" s="1" t="s">
        <v>1039</v>
      </c>
      <c r="H2955" s="1">
        <v>7</v>
      </c>
      <c r="I2955" s="1" t="s">
        <v>1044</v>
      </c>
      <c r="J2955" s="1">
        <f t="shared" si="92"/>
        <v>0</v>
      </c>
      <c r="K2955" s="12" t="str">
        <f t="shared" si="93"/>
        <v/>
      </c>
    </row>
    <row r="2956" spans="1:11" x14ac:dyDescent="0.3">
      <c r="A2956" s="2">
        <v>1197</v>
      </c>
      <c r="B2956" s="1">
        <v>984</v>
      </c>
      <c r="C2956" s="10">
        <v>45555</v>
      </c>
      <c r="D2956" s="10">
        <v>45564</v>
      </c>
      <c r="E2956" s="1">
        <v>9</v>
      </c>
      <c r="F2956" s="1" t="s">
        <v>1023</v>
      </c>
      <c r="G2956" s="1" t="s">
        <v>1036</v>
      </c>
      <c r="H2956" s="1">
        <v>27</v>
      </c>
      <c r="I2956" s="1" t="s">
        <v>1043</v>
      </c>
      <c r="J2956" s="1">
        <f t="shared" si="92"/>
        <v>0</v>
      </c>
      <c r="K2956" s="12" t="str">
        <f t="shared" si="93"/>
        <v/>
      </c>
    </row>
    <row r="2957" spans="1:11" x14ac:dyDescent="0.3">
      <c r="A2957" s="2">
        <v>2455</v>
      </c>
      <c r="B2957" s="1">
        <v>985</v>
      </c>
      <c r="C2957" s="10">
        <v>44698</v>
      </c>
      <c r="D2957" s="10">
        <v>44707</v>
      </c>
      <c r="E2957" s="1">
        <v>9</v>
      </c>
      <c r="F2957" s="1" t="s">
        <v>1034</v>
      </c>
      <c r="G2957" s="1" t="s">
        <v>1035</v>
      </c>
      <c r="H2957" s="1">
        <v>59</v>
      </c>
      <c r="I2957" s="1" t="s">
        <v>1044</v>
      </c>
      <c r="J2957" s="1">
        <f t="shared" si="92"/>
        <v>0</v>
      </c>
      <c r="K2957" s="12" t="str">
        <f t="shared" si="93"/>
        <v/>
      </c>
    </row>
    <row r="2958" spans="1:11" x14ac:dyDescent="0.3">
      <c r="A2958" s="2">
        <v>1509</v>
      </c>
      <c r="B2958" s="1">
        <v>985</v>
      </c>
      <c r="C2958" s="10">
        <v>45405</v>
      </c>
      <c r="D2958" s="10">
        <v>45414</v>
      </c>
      <c r="E2958" s="1">
        <v>9</v>
      </c>
      <c r="F2958" s="1" t="s">
        <v>1031</v>
      </c>
      <c r="G2958" s="1" t="s">
        <v>1036</v>
      </c>
      <c r="H2958" s="1">
        <v>62</v>
      </c>
      <c r="I2958" s="1" t="s">
        <v>1042</v>
      </c>
      <c r="J2958" s="1">
        <f t="shared" si="92"/>
        <v>0</v>
      </c>
      <c r="K2958" s="12" t="str">
        <f t="shared" si="93"/>
        <v/>
      </c>
    </row>
    <row r="2959" spans="1:11" x14ac:dyDescent="0.3">
      <c r="A2959" s="2">
        <v>330</v>
      </c>
      <c r="B2959" s="1">
        <v>986</v>
      </c>
      <c r="C2959" s="10">
        <v>44661</v>
      </c>
      <c r="D2959" s="10">
        <v>44666</v>
      </c>
      <c r="E2959" s="1">
        <v>5</v>
      </c>
      <c r="F2959" s="1" t="s">
        <v>1031</v>
      </c>
      <c r="G2959" s="1" t="s">
        <v>1036</v>
      </c>
      <c r="H2959" s="1">
        <v>99</v>
      </c>
      <c r="I2959" s="1" t="s">
        <v>1042</v>
      </c>
      <c r="J2959" s="1">
        <f t="shared" si="92"/>
        <v>1</v>
      </c>
      <c r="K2959" s="12">
        <f t="shared" si="93"/>
        <v>44668</v>
      </c>
    </row>
    <row r="2960" spans="1:11" x14ac:dyDescent="0.3">
      <c r="A2960" s="2">
        <v>2490</v>
      </c>
      <c r="B2960" s="1">
        <v>986</v>
      </c>
      <c r="C2960" s="10">
        <v>44668</v>
      </c>
      <c r="D2960" s="10">
        <v>44673</v>
      </c>
      <c r="E2960" s="1">
        <v>5</v>
      </c>
      <c r="F2960" s="1" t="s">
        <v>1023</v>
      </c>
      <c r="G2960" s="1" t="s">
        <v>1036</v>
      </c>
      <c r="H2960" s="1">
        <v>179</v>
      </c>
      <c r="I2960" s="1" t="s">
        <v>1044</v>
      </c>
      <c r="J2960" s="1">
        <f t="shared" si="92"/>
        <v>0</v>
      </c>
      <c r="K2960" s="12" t="str">
        <f t="shared" si="93"/>
        <v/>
      </c>
    </row>
    <row r="2961" spans="1:11" x14ac:dyDescent="0.3">
      <c r="A2961" s="2">
        <v>2225</v>
      </c>
      <c r="B2961" s="1">
        <v>986</v>
      </c>
      <c r="C2961" s="10">
        <v>44934</v>
      </c>
      <c r="D2961" s="10">
        <v>44937</v>
      </c>
      <c r="E2961" s="1">
        <v>3</v>
      </c>
      <c r="F2961" s="1" t="s">
        <v>1030</v>
      </c>
      <c r="G2961" s="1" t="s">
        <v>1038</v>
      </c>
      <c r="H2961" s="1">
        <v>141</v>
      </c>
      <c r="I2961" s="1" t="s">
        <v>1043</v>
      </c>
      <c r="J2961" s="1">
        <f t="shared" si="92"/>
        <v>0</v>
      </c>
      <c r="K2961" s="12" t="str">
        <f t="shared" si="93"/>
        <v/>
      </c>
    </row>
    <row r="2962" spans="1:11" x14ac:dyDescent="0.3">
      <c r="A2962" s="2">
        <v>1888</v>
      </c>
      <c r="B2962" s="1">
        <v>986</v>
      </c>
      <c r="C2962" s="10">
        <v>45350</v>
      </c>
      <c r="D2962" s="10">
        <v>45357</v>
      </c>
      <c r="E2962" s="1">
        <v>7</v>
      </c>
      <c r="F2962" s="1" t="s">
        <v>1033</v>
      </c>
      <c r="G2962" s="1" t="s">
        <v>1038</v>
      </c>
      <c r="H2962" s="1">
        <v>91</v>
      </c>
      <c r="I2962" s="1" t="s">
        <v>1044</v>
      </c>
      <c r="J2962" s="1">
        <f t="shared" si="92"/>
        <v>0</v>
      </c>
      <c r="K2962" s="12" t="str">
        <f t="shared" si="93"/>
        <v/>
      </c>
    </row>
    <row r="2963" spans="1:11" x14ac:dyDescent="0.3">
      <c r="A2963" s="2">
        <v>142</v>
      </c>
      <c r="B2963" s="1">
        <v>987</v>
      </c>
      <c r="C2963" s="10">
        <v>45595</v>
      </c>
      <c r="D2963" s="10">
        <v>45596</v>
      </c>
      <c r="E2963" s="1">
        <v>1</v>
      </c>
      <c r="F2963" s="1" t="s">
        <v>1026</v>
      </c>
      <c r="G2963" s="1" t="s">
        <v>1039</v>
      </c>
      <c r="H2963" s="1">
        <v>120</v>
      </c>
      <c r="I2963" s="1" t="s">
        <v>1043</v>
      </c>
      <c r="J2963" s="1">
        <f t="shared" si="92"/>
        <v>1</v>
      </c>
      <c r="K2963" s="12">
        <f t="shared" si="93"/>
        <v>45596</v>
      </c>
    </row>
    <row r="2964" spans="1:11" x14ac:dyDescent="0.3">
      <c r="A2964" s="2">
        <v>2214</v>
      </c>
      <c r="B2964" s="1">
        <v>987</v>
      </c>
      <c r="C2964" s="10">
        <v>45596</v>
      </c>
      <c r="D2964" s="10">
        <v>45605</v>
      </c>
      <c r="E2964" s="1">
        <v>9</v>
      </c>
      <c r="F2964" s="1" t="s">
        <v>1034</v>
      </c>
      <c r="G2964" s="1" t="s">
        <v>1035</v>
      </c>
      <c r="H2964" s="1">
        <v>99</v>
      </c>
      <c r="I2964" s="1" t="s">
        <v>1041</v>
      </c>
      <c r="J2964" s="1">
        <f t="shared" si="92"/>
        <v>0</v>
      </c>
      <c r="K2964" s="12" t="str">
        <f t="shared" si="93"/>
        <v/>
      </c>
    </row>
    <row r="2965" spans="1:11" x14ac:dyDescent="0.3">
      <c r="A2965" s="2">
        <v>2358</v>
      </c>
      <c r="B2965" s="1">
        <v>989</v>
      </c>
      <c r="C2965" s="10">
        <v>45248</v>
      </c>
      <c r="D2965" s="10">
        <v>45252</v>
      </c>
      <c r="E2965" s="1">
        <v>4</v>
      </c>
      <c r="F2965" s="1" t="s">
        <v>1030</v>
      </c>
      <c r="G2965" s="1" t="s">
        <v>1038</v>
      </c>
      <c r="H2965" s="1">
        <v>20</v>
      </c>
      <c r="I2965" s="1" t="s">
        <v>1042</v>
      </c>
      <c r="J2965" s="1">
        <f t="shared" si="92"/>
        <v>0</v>
      </c>
      <c r="K2965" s="12" t="str">
        <f t="shared" si="93"/>
        <v/>
      </c>
    </row>
    <row r="2966" spans="1:11" x14ac:dyDescent="0.3">
      <c r="A2966" s="2">
        <v>2476</v>
      </c>
      <c r="B2966" s="1">
        <v>989</v>
      </c>
      <c r="C2966" s="10">
        <v>45477</v>
      </c>
      <c r="D2966" s="10">
        <v>45490</v>
      </c>
      <c r="E2966" s="1">
        <v>13</v>
      </c>
      <c r="F2966" s="1" t="s">
        <v>1027</v>
      </c>
      <c r="G2966" s="1" t="s">
        <v>1040</v>
      </c>
      <c r="H2966" s="1">
        <v>77</v>
      </c>
      <c r="I2966" s="1" t="s">
        <v>1041</v>
      </c>
      <c r="J2966" s="1">
        <f t="shared" si="92"/>
        <v>0</v>
      </c>
      <c r="K2966" s="12" t="str">
        <f t="shared" si="93"/>
        <v/>
      </c>
    </row>
    <row r="2967" spans="1:11" x14ac:dyDescent="0.3">
      <c r="A2967" s="2">
        <v>2230</v>
      </c>
      <c r="B2967" s="1">
        <v>989</v>
      </c>
      <c r="C2967" s="10">
        <v>45587</v>
      </c>
      <c r="D2967" s="10">
        <v>45588</v>
      </c>
      <c r="E2967" s="1">
        <v>1</v>
      </c>
      <c r="F2967" s="1" t="s">
        <v>1032</v>
      </c>
      <c r="G2967" s="1" t="s">
        <v>1039</v>
      </c>
      <c r="H2967" s="1">
        <v>7</v>
      </c>
      <c r="I2967" s="1" t="s">
        <v>1042</v>
      </c>
      <c r="J2967" s="1">
        <f t="shared" si="92"/>
        <v>0</v>
      </c>
      <c r="K2967" s="12" t="str">
        <f t="shared" si="93"/>
        <v/>
      </c>
    </row>
    <row r="2968" spans="1:11" x14ac:dyDescent="0.3">
      <c r="A2968" s="2">
        <v>1465</v>
      </c>
      <c r="B2968" s="1">
        <v>991</v>
      </c>
      <c r="C2968" s="10">
        <v>44631</v>
      </c>
      <c r="D2968" s="10">
        <v>44633</v>
      </c>
      <c r="E2968" s="1">
        <v>2</v>
      </c>
      <c r="F2968" s="1" t="s">
        <v>1029</v>
      </c>
      <c r="G2968" s="1" t="s">
        <v>1037</v>
      </c>
      <c r="H2968" s="1">
        <v>77</v>
      </c>
      <c r="I2968" s="1" t="s">
        <v>1043</v>
      </c>
      <c r="J2968" s="1">
        <f t="shared" si="92"/>
        <v>1</v>
      </c>
      <c r="K2968" s="12">
        <f t="shared" si="93"/>
        <v>44635</v>
      </c>
    </row>
    <row r="2969" spans="1:11" x14ac:dyDescent="0.3">
      <c r="A2969" s="2">
        <v>2756</v>
      </c>
      <c r="B2969" s="1">
        <v>991</v>
      </c>
      <c r="C2969" s="10">
        <v>44635</v>
      </c>
      <c r="D2969" s="10">
        <v>44636</v>
      </c>
      <c r="E2969" s="1">
        <v>1</v>
      </c>
      <c r="F2969" s="1" t="s">
        <v>1026</v>
      </c>
      <c r="G2969" s="1" t="s">
        <v>1039</v>
      </c>
      <c r="H2969" s="1">
        <v>91</v>
      </c>
      <c r="I2969" s="1" t="s">
        <v>1043</v>
      </c>
      <c r="J2969" s="1">
        <f t="shared" si="92"/>
        <v>0</v>
      </c>
      <c r="K2969" s="12" t="str">
        <f t="shared" si="93"/>
        <v/>
      </c>
    </row>
    <row r="2970" spans="1:11" x14ac:dyDescent="0.3">
      <c r="A2970" s="2">
        <v>1748</v>
      </c>
      <c r="B2970" s="1">
        <v>991</v>
      </c>
      <c r="C2970" s="10">
        <v>44922</v>
      </c>
      <c r="D2970" s="10">
        <v>44932</v>
      </c>
      <c r="E2970" s="1">
        <v>10</v>
      </c>
      <c r="F2970" s="1" t="s">
        <v>1034</v>
      </c>
      <c r="G2970" s="1" t="s">
        <v>1035</v>
      </c>
      <c r="H2970" s="1">
        <v>134</v>
      </c>
      <c r="I2970" s="1" t="s">
        <v>1041</v>
      </c>
      <c r="J2970" s="1">
        <f t="shared" si="92"/>
        <v>0</v>
      </c>
      <c r="K2970" s="12" t="str">
        <f t="shared" si="93"/>
        <v/>
      </c>
    </row>
    <row r="2971" spans="1:11" x14ac:dyDescent="0.3">
      <c r="A2971" s="2">
        <v>530</v>
      </c>
      <c r="B2971" s="1">
        <v>991</v>
      </c>
      <c r="C2971" s="10">
        <v>45095</v>
      </c>
      <c r="D2971" s="10">
        <v>45098</v>
      </c>
      <c r="E2971" s="1">
        <v>3</v>
      </c>
      <c r="F2971" s="1" t="s">
        <v>1030</v>
      </c>
      <c r="G2971" s="1" t="s">
        <v>1038</v>
      </c>
      <c r="H2971" s="1">
        <v>127</v>
      </c>
      <c r="I2971" s="1" t="s">
        <v>1041</v>
      </c>
      <c r="J2971" s="1">
        <f t="shared" si="92"/>
        <v>0</v>
      </c>
      <c r="K2971" s="12" t="str">
        <f t="shared" si="93"/>
        <v/>
      </c>
    </row>
    <row r="2972" spans="1:11" x14ac:dyDescent="0.3">
      <c r="A2972" s="2">
        <v>687</v>
      </c>
      <c r="B2972" s="1">
        <v>991</v>
      </c>
      <c r="C2972" s="10">
        <v>45146</v>
      </c>
      <c r="D2972" s="10">
        <v>45150</v>
      </c>
      <c r="E2972" s="1">
        <v>4</v>
      </c>
      <c r="F2972" s="1" t="s">
        <v>1024</v>
      </c>
      <c r="G2972" s="1" t="s">
        <v>1037</v>
      </c>
      <c r="H2972" s="1">
        <v>58</v>
      </c>
      <c r="I2972" s="1" t="s">
        <v>1042</v>
      </c>
      <c r="J2972" s="1">
        <f t="shared" si="92"/>
        <v>0</v>
      </c>
      <c r="K2972" s="12" t="str">
        <f t="shared" si="93"/>
        <v/>
      </c>
    </row>
    <row r="2973" spans="1:11" x14ac:dyDescent="0.3">
      <c r="A2973" s="2">
        <v>894</v>
      </c>
      <c r="B2973" s="1">
        <v>991</v>
      </c>
      <c r="C2973" s="10">
        <v>45187</v>
      </c>
      <c r="D2973" s="10">
        <v>45197</v>
      </c>
      <c r="E2973" s="1">
        <v>10</v>
      </c>
      <c r="F2973" s="1" t="s">
        <v>1023</v>
      </c>
      <c r="G2973" s="1" t="s">
        <v>1036</v>
      </c>
      <c r="H2973" s="1">
        <v>143</v>
      </c>
      <c r="I2973" s="1" t="s">
        <v>1043</v>
      </c>
      <c r="J2973" s="1">
        <f t="shared" si="92"/>
        <v>0</v>
      </c>
      <c r="K2973" s="12" t="str">
        <f t="shared" si="93"/>
        <v/>
      </c>
    </row>
    <row r="2974" spans="1:11" x14ac:dyDescent="0.3">
      <c r="A2974" s="2">
        <v>2700</v>
      </c>
      <c r="B2974" s="1">
        <v>993</v>
      </c>
      <c r="C2974" s="10">
        <v>45025</v>
      </c>
      <c r="D2974" s="10">
        <v>45027</v>
      </c>
      <c r="E2974" s="1">
        <v>2</v>
      </c>
      <c r="F2974" s="1" t="s">
        <v>1024</v>
      </c>
      <c r="G2974" s="1" t="s">
        <v>1037</v>
      </c>
      <c r="H2974" s="1">
        <v>132</v>
      </c>
      <c r="I2974" s="1" t="s">
        <v>1042</v>
      </c>
      <c r="J2974" s="1">
        <f t="shared" si="92"/>
        <v>0</v>
      </c>
      <c r="K2974" s="12" t="str">
        <f t="shared" si="93"/>
        <v/>
      </c>
    </row>
    <row r="2975" spans="1:11" x14ac:dyDescent="0.3">
      <c r="A2975" s="2">
        <v>2368</v>
      </c>
      <c r="B2975" s="1">
        <v>994</v>
      </c>
      <c r="C2975" s="10">
        <v>44761</v>
      </c>
      <c r="D2975" s="10">
        <v>44764</v>
      </c>
      <c r="E2975" s="1">
        <v>3</v>
      </c>
      <c r="F2975" s="1" t="s">
        <v>1029</v>
      </c>
      <c r="G2975" s="1" t="s">
        <v>1037</v>
      </c>
      <c r="H2975" s="1">
        <v>48</v>
      </c>
      <c r="I2975" s="1" t="s">
        <v>1044</v>
      </c>
      <c r="J2975" s="1">
        <f t="shared" si="92"/>
        <v>0</v>
      </c>
      <c r="K2975" s="12" t="str">
        <f t="shared" si="93"/>
        <v/>
      </c>
    </row>
    <row r="2976" spans="1:11" x14ac:dyDescent="0.3">
      <c r="A2976" s="2">
        <v>883</v>
      </c>
      <c r="B2976" s="1">
        <v>994</v>
      </c>
      <c r="C2976" s="10">
        <v>44837</v>
      </c>
      <c r="D2976" s="10">
        <v>44848</v>
      </c>
      <c r="E2976" s="1">
        <v>11</v>
      </c>
      <c r="F2976" s="1" t="s">
        <v>1023</v>
      </c>
      <c r="G2976" s="1" t="s">
        <v>1036</v>
      </c>
      <c r="H2976" s="1">
        <v>161</v>
      </c>
      <c r="I2976" s="1" t="s">
        <v>1044</v>
      </c>
      <c r="J2976" s="1">
        <f t="shared" si="92"/>
        <v>1</v>
      </c>
      <c r="K2976" s="12">
        <f t="shared" si="93"/>
        <v>44860</v>
      </c>
    </row>
    <row r="2977" spans="1:11" x14ac:dyDescent="0.3">
      <c r="A2977" s="2">
        <v>129</v>
      </c>
      <c r="B2977" s="1">
        <v>994</v>
      </c>
      <c r="C2977" s="10">
        <v>44860</v>
      </c>
      <c r="D2977" s="10">
        <v>44873</v>
      </c>
      <c r="E2977" s="1">
        <v>13</v>
      </c>
      <c r="F2977" s="1" t="s">
        <v>1028</v>
      </c>
      <c r="G2977" s="1" t="s">
        <v>1040</v>
      </c>
      <c r="H2977" s="1">
        <v>43</v>
      </c>
      <c r="I2977" s="1" t="s">
        <v>1042</v>
      </c>
      <c r="J2977" s="1">
        <f t="shared" si="92"/>
        <v>0</v>
      </c>
      <c r="K2977" s="12" t="str">
        <f t="shared" si="93"/>
        <v/>
      </c>
    </row>
    <row r="2978" spans="1:11" x14ac:dyDescent="0.3">
      <c r="A2978" s="2">
        <v>2811</v>
      </c>
      <c r="B2978" s="1">
        <v>994</v>
      </c>
      <c r="C2978" s="10">
        <v>45220</v>
      </c>
      <c r="D2978" s="10">
        <v>45239</v>
      </c>
      <c r="E2978" s="1">
        <v>19</v>
      </c>
      <c r="F2978" s="1" t="s">
        <v>1027</v>
      </c>
      <c r="G2978" s="1" t="s">
        <v>1040</v>
      </c>
      <c r="H2978" s="1">
        <v>88</v>
      </c>
      <c r="I2978" s="1" t="s">
        <v>1041</v>
      </c>
      <c r="J2978" s="1">
        <f t="shared" si="92"/>
        <v>1</v>
      </c>
      <c r="K2978" s="12">
        <f t="shared" si="93"/>
        <v>45241</v>
      </c>
    </row>
    <row r="2979" spans="1:11" x14ac:dyDescent="0.3">
      <c r="A2979" s="2">
        <v>2805</v>
      </c>
      <c r="B2979" s="1">
        <v>994</v>
      </c>
      <c r="C2979" s="10">
        <v>45241</v>
      </c>
      <c r="D2979" s="10">
        <v>45242</v>
      </c>
      <c r="E2979" s="1">
        <v>1</v>
      </c>
      <c r="F2979" s="1" t="s">
        <v>1032</v>
      </c>
      <c r="G2979" s="1" t="s">
        <v>1039</v>
      </c>
      <c r="H2979" s="1">
        <v>13</v>
      </c>
      <c r="I2979" s="1" t="s">
        <v>1044</v>
      </c>
      <c r="J2979" s="1">
        <f t="shared" si="92"/>
        <v>0</v>
      </c>
      <c r="K2979" s="12" t="str">
        <f t="shared" si="93"/>
        <v/>
      </c>
    </row>
    <row r="2980" spans="1:11" x14ac:dyDescent="0.3">
      <c r="A2980" s="2">
        <v>1426</v>
      </c>
      <c r="B2980" s="1">
        <v>995</v>
      </c>
      <c r="C2980" s="10">
        <v>44563</v>
      </c>
      <c r="D2980" s="10">
        <v>44571</v>
      </c>
      <c r="E2980" s="1">
        <v>8</v>
      </c>
      <c r="F2980" s="1" t="s">
        <v>1031</v>
      </c>
      <c r="G2980" s="1" t="s">
        <v>1036</v>
      </c>
      <c r="H2980" s="1">
        <v>124</v>
      </c>
      <c r="I2980" s="1" t="s">
        <v>1043</v>
      </c>
      <c r="J2980" s="1">
        <f t="shared" si="92"/>
        <v>0</v>
      </c>
      <c r="K2980" s="12" t="str">
        <f t="shared" si="93"/>
        <v/>
      </c>
    </row>
    <row r="2981" spans="1:11" x14ac:dyDescent="0.3">
      <c r="A2981" s="2">
        <v>1053</v>
      </c>
      <c r="B2981" s="1">
        <v>995</v>
      </c>
      <c r="C2981" s="10">
        <v>45174</v>
      </c>
      <c r="D2981" s="10">
        <v>45182</v>
      </c>
      <c r="E2981" s="1">
        <v>8</v>
      </c>
      <c r="F2981" s="1" t="s">
        <v>1023</v>
      </c>
      <c r="G2981" s="1" t="s">
        <v>1036</v>
      </c>
      <c r="H2981" s="1">
        <v>126</v>
      </c>
      <c r="I2981" s="1" t="s">
        <v>1041</v>
      </c>
      <c r="J2981" s="1">
        <f t="shared" si="92"/>
        <v>0</v>
      </c>
      <c r="K2981" s="12" t="str">
        <f t="shared" si="93"/>
        <v/>
      </c>
    </row>
    <row r="2982" spans="1:11" x14ac:dyDescent="0.3">
      <c r="A2982" s="2">
        <v>374</v>
      </c>
      <c r="B2982" s="1">
        <v>995</v>
      </c>
      <c r="C2982" s="10">
        <v>45532</v>
      </c>
      <c r="D2982" s="10">
        <v>45535</v>
      </c>
      <c r="E2982" s="1">
        <v>3</v>
      </c>
      <c r="F2982" s="1" t="s">
        <v>1032</v>
      </c>
      <c r="G2982" s="1" t="s">
        <v>1039</v>
      </c>
      <c r="H2982" s="1">
        <v>109</v>
      </c>
      <c r="I2982" s="1" t="s">
        <v>1044</v>
      </c>
      <c r="J2982" s="1">
        <f t="shared" si="92"/>
        <v>0</v>
      </c>
      <c r="K2982" s="12" t="str">
        <f t="shared" si="93"/>
        <v/>
      </c>
    </row>
    <row r="2983" spans="1:11" x14ac:dyDescent="0.3">
      <c r="A2983" s="2">
        <v>1200</v>
      </c>
      <c r="B2983" s="1">
        <v>996</v>
      </c>
      <c r="C2983" s="10">
        <v>44600</v>
      </c>
      <c r="D2983" s="10">
        <v>44605</v>
      </c>
      <c r="E2983" s="1">
        <v>5</v>
      </c>
      <c r="F2983" s="1" t="s">
        <v>1034</v>
      </c>
      <c r="G2983" s="1" t="s">
        <v>1035</v>
      </c>
      <c r="H2983" s="1">
        <v>46</v>
      </c>
      <c r="I2983" s="1" t="s">
        <v>1044</v>
      </c>
      <c r="J2983" s="1">
        <f t="shared" si="92"/>
        <v>0</v>
      </c>
      <c r="K2983" s="12" t="str">
        <f t="shared" si="93"/>
        <v/>
      </c>
    </row>
    <row r="2984" spans="1:11" x14ac:dyDescent="0.3">
      <c r="A2984" s="2">
        <v>1688</v>
      </c>
      <c r="B2984" s="1">
        <v>996</v>
      </c>
      <c r="C2984" s="10">
        <v>44687</v>
      </c>
      <c r="D2984" s="10">
        <v>44691</v>
      </c>
      <c r="E2984" s="1">
        <v>4</v>
      </c>
      <c r="F2984" s="1" t="s">
        <v>1022</v>
      </c>
      <c r="G2984" s="1" t="s">
        <v>1035</v>
      </c>
      <c r="H2984" s="1">
        <v>35</v>
      </c>
      <c r="I2984" s="1" t="s">
        <v>1044</v>
      </c>
      <c r="J2984" s="1">
        <f t="shared" si="92"/>
        <v>0</v>
      </c>
      <c r="K2984" s="12" t="str">
        <f t="shared" si="93"/>
        <v/>
      </c>
    </row>
    <row r="2985" spans="1:11" x14ac:dyDescent="0.3">
      <c r="A2985" s="2">
        <v>1163</v>
      </c>
      <c r="B2985" s="1">
        <v>996</v>
      </c>
      <c r="C2985" s="10">
        <v>44758</v>
      </c>
      <c r="D2985" s="10">
        <v>44761</v>
      </c>
      <c r="E2985" s="1">
        <v>3</v>
      </c>
      <c r="F2985" s="1" t="s">
        <v>1029</v>
      </c>
      <c r="G2985" s="1" t="s">
        <v>1037</v>
      </c>
      <c r="H2985" s="1">
        <v>162</v>
      </c>
      <c r="I2985" s="1" t="s">
        <v>1041</v>
      </c>
      <c r="J2985" s="1">
        <f t="shared" si="92"/>
        <v>0</v>
      </c>
      <c r="K2985" s="12" t="str">
        <f t="shared" si="93"/>
        <v/>
      </c>
    </row>
    <row r="2986" spans="1:11" x14ac:dyDescent="0.3">
      <c r="A2986" s="2">
        <v>2381</v>
      </c>
      <c r="B2986" s="1">
        <v>996</v>
      </c>
      <c r="C2986" s="10">
        <v>45305</v>
      </c>
      <c r="D2986" s="10">
        <v>45314</v>
      </c>
      <c r="E2986" s="1">
        <v>9</v>
      </c>
      <c r="F2986" s="1" t="s">
        <v>1028</v>
      </c>
      <c r="G2986" s="1" t="s">
        <v>1040</v>
      </c>
      <c r="H2986" s="1">
        <v>33</v>
      </c>
      <c r="I2986" s="1" t="s">
        <v>1041</v>
      </c>
      <c r="J2986" s="1">
        <f t="shared" si="92"/>
        <v>0</v>
      </c>
      <c r="K2986" s="12" t="str">
        <f t="shared" si="93"/>
        <v/>
      </c>
    </row>
    <row r="2987" spans="1:11" x14ac:dyDescent="0.3">
      <c r="A2987" s="2">
        <v>1883</v>
      </c>
      <c r="B2987" s="1">
        <v>996</v>
      </c>
      <c r="C2987" s="10">
        <v>45494</v>
      </c>
      <c r="D2987" s="10">
        <v>45499</v>
      </c>
      <c r="E2987" s="1">
        <v>5</v>
      </c>
      <c r="F2987" s="1" t="s">
        <v>1028</v>
      </c>
      <c r="G2987" s="1" t="s">
        <v>1040</v>
      </c>
      <c r="H2987" s="1">
        <v>168</v>
      </c>
      <c r="I2987" s="1" t="s">
        <v>1043</v>
      </c>
      <c r="J2987" s="1">
        <f t="shared" si="92"/>
        <v>0</v>
      </c>
      <c r="K2987" s="12" t="str">
        <f t="shared" si="93"/>
        <v/>
      </c>
    </row>
    <row r="2988" spans="1:11" x14ac:dyDescent="0.3">
      <c r="A2988" s="2">
        <v>2007</v>
      </c>
      <c r="B2988" s="1">
        <v>996</v>
      </c>
      <c r="C2988" s="10">
        <v>45538</v>
      </c>
      <c r="D2988" s="10">
        <v>45540</v>
      </c>
      <c r="E2988" s="1">
        <v>2</v>
      </c>
      <c r="F2988" s="1" t="s">
        <v>1026</v>
      </c>
      <c r="G2988" s="1" t="s">
        <v>1039</v>
      </c>
      <c r="H2988" s="1">
        <v>194</v>
      </c>
      <c r="I2988" s="1" t="s">
        <v>1041</v>
      </c>
      <c r="J2988" s="1">
        <f t="shared" si="92"/>
        <v>0</v>
      </c>
      <c r="K2988" s="12" t="str">
        <f t="shared" si="93"/>
        <v/>
      </c>
    </row>
    <row r="2989" spans="1:11" x14ac:dyDescent="0.3">
      <c r="A2989" s="2">
        <v>744</v>
      </c>
      <c r="B2989" s="1">
        <v>997</v>
      </c>
      <c r="C2989" s="10">
        <v>45270</v>
      </c>
      <c r="D2989" s="10">
        <v>45286</v>
      </c>
      <c r="E2989" s="1">
        <v>16</v>
      </c>
      <c r="F2989" s="1" t="s">
        <v>1028</v>
      </c>
      <c r="G2989" s="1" t="s">
        <v>1040</v>
      </c>
      <c r="H2989" s="1">
        <v>182</v>
      </c>
      <c r="I2989" s="1" t="s">
        <v>1044</v>
      </c>
      <c r="J2989" s="1">
        <f t="shared" si="92"/>
        <v>0</v>
      </c>
      <c r="K2989" s="12" t="str">
        <f t="shared" si="93"/>
        <v/>
      </c>
    </row>
    <row r="2990" spans="1:11" x14ac:dyDescent="0.3">
      <c r="A2990" s="2">
        <v>47</v>
      </c>
      <c r="B2990" s="1">
        <v>997</v>
      </c>
      <c r="C2990" s="10">
        <v>45506</v>
      </c>
      <c r="D2990" s="10">
        <v>45509</v>
      </c>
      <c r="E2990" s="1">
        <v>3</v>
      </c>
      <c r="F2990" s="1" t="s">
        <v>1034</v>
      </c>
      <c r="G2990" s="1" t="s">
        <v>1035</v>
      </c>
      <c r="H2990" s="1">
        <v>132</v>
      </c>
      <c r="I2990" s="1" t="s">
        <v>1043</v>
      </c>
      <c r="J2990" s="1">
        <f t="shared" si="92"/>
        <v>0</v>
      </c>
      <c r="K2990" s="12" t="str">
        <f t="shared" si="93"/>
        <v/>
      </c>
    </row>
    <row r="2991" spans="1:11" x14ac:dyDescent="0.3">
      <c r="A2991" s="2">
        <v>1784</v>
      </c>
      <c r="B2991" s="1">
        <v>998</v>
      </c>
      <c r="C2991" s="10">
        <v>44973</v>
      </c>
      <c r="D2991" s="10">
        <v>44980</v>
      </c>
      <c r="E2991" s="1">
        <v>7</v>
      </c>
      <c r="F2991" s="1" t="s">
        <v>1025</v>
      </c>
      <c r="G2991" s="1" t="s">
        <v>1038</v>
      </c>
      <c r="H2991" s="1">
        <v>39</v>
      </c>
      <c r="I2991" s="1" t="s">
        <v>1044</v>
      </c>
      <c r="J2991" s="1">
        <f t="shared" si="92"/>
        <v>0</v>
      </c>
      <c r="K2991" s="12" t="str">
        <f t="shared" si="93"/>
        <v/>
      </c>
    </row>
    <row r="2992" spans="1:11" x14ac:dyDescent="0.3">
      <c r="A2992" s="2">
        <v>952</v>
      </c>
      <c r="B2992" s="1">
        <v>998</v>
      </c>
      <c r="C2992" s="10">
        <v>45521</v>
      </c>
      <c r="D2992" s="10">
        <v>45525</v>
      </c>
      <c r="E2992" s="1">
        <v>4</v>
      </c>
      <c r="F2992" s="1" t="s">
        <v>1025</v>
      </c>
      <c r="G2992" s="1" t="s">
        <v>1038</v>
      </c>
      <c r="H2992" s="1">
        <v>133</v>
      </c>
      <c r="I2992" s="1" t="s">
        <v>1044</v>
      </c>
      <c r="J2992" s="1">
        <f t="shared" si="92"/>
        <v>0</v>
      </c>
      <c r="K2992" s="12" t="str">
        <f t="shared" si="93"/>
        <v/>
      </c>
    </row>
    <row r="2993" spans="1:11" x14ac:dyDescent="0.3">
      <c r="A2993" s="2">
        <v>1624</v>
      </c>
      <c r="B2993" s="1">
        <v>998</v>
      </c>
      <c r="C2993" s="10">
        <v>45622</v>
      </c>
      <c r="D2993" s="10">
        <v>45625</v>
      </c>
      <c r="E2993" s="1">
        <v>3</v>
      </c>
      <c r="F2993" s="1" t="s">
        <v>1029</v>
      </c>
      <c r="G2993" s="1" t="s">
        <v>1037</v>
      </c>
      <c r="H2993" s="1">
        <v>120</v>
      </c>
      <c r="I2993" s="1" t="s">
        <v>1044</v>
      </c>
      <c r="J2993" s="1">
        <f t="shared" si="92"/>
        <v>0</v>
      </c>
      <c r="K2993" s="12" t="str">
        <f t="shared" si="93"/>
        <v/>
      </c>
    </row>
    <row r="2994" spans="1:11" x14ac:dyDescent="0.3">
      <c r="A2994" s="2">
        <v>2561</v>
      </c>
      <c r="B2994" s="1">
        <v>999</v>
      </c>
      <c r="C2994" s="10">
        <v>44815</v>
      </c>
      <c r="D2994" s="10">
        <v>44817</v>
      </c>
      <c r="E2994" s="1">
        <v>2</v>
      </c>
      <c r="F2994" s="1" t="s">
        <v>1026</v>
      </c>
      <c r="G2994" s="1" t="s">
        <v>1039</v>
      </c>
      <c r="H2994" s="1">
        <v>100</v>
      </c>
      <c r="I2994" s="1" t="s">
        <v>1043</v>
      </c>
      <c r="J2994" s="1">
        <f t="shared" si="92"/>
        <v>1</v>
      </c>
      <c r="K2994" s="12">
        <f t="shared" si="93"/>
        <v>44829</v>
      </c>
    </row>
    <row r="2995" spans="1:11" x14ac:dyDescent="0.3">
      <c r="A2995" s="2">
        <v>2927</v>
      </c>
      <c r="B2995" s="1">
        <v>999</v>
      </c>
      <c r="C2995" s="10">
        <v>44829</v>
      </c>
      <c r="D2995" s="10">
        <v>44835</v>
      </c>
      <c r="E2995" s="1">
        <v>6</v>
      </c>
      <c r="F2995" s="1" t="s">
        <v>1033</v>
      </c>
      <c r="G2995" s="1" t="s">
        <v>1038</v>
      </c>
      <c r="H2995" s="1">
        <v>141</v>
      </c>
      <c r="I2995" s="1" t="s">
        <v>1043</v>
      </c>
      <c r="J2995" s="1">
        <f t="shared" si="92"/>
        <v>0</v>
      </c>
      <c r="K2995" s="12" t="str">
        <f t="shared" si="93"/>
        <v/>
      </c>
    </row>
    <row r="2996" spans="1:11" x14ac:dyDescent="0.3">
      <c r="A2996" s="2">
        <v>1561</v>
      </c>
      <c r="B2996" s="1">
        <v>999</v>
      </c>
      <c r="C2996" s="10">
        <v>44874</v>
      </c>
      <c r="D2996" s="10">
        <v>44877</v>
      </c>
      <c r="E2996" s="1">
        <v>3</v>
      </c>
      <c r="F2996" s="1" t="s">
        <v>1033</v>
      </c>
      <c r="G2996" s="1" t="s">
        <v>1038</v>
      </c>
      <c r="H2996" s="1">
        <v>115</v>
      </c>
      <c r="I2996" s="1" t="s">
        <v>1044</v>
      </c>
      <c r="J2996" s="1">
        <f t="shared" si="92"/>
        <v>0</v>
      </c>
      <c r="K2996" s="12" t="str">
        <f t="shared" si="93"/>
        <v/>
      </c>
    </row>
    <row r="2997" spans="1:11" x14ac:dyDescent="0.3">
      <c r="A2997" s="2">
        <v>736</v>
      </c>
      <c r="B2997" s="1">
        <v>999</v>
      </c>
      <c r="C2997" s="10">
        <v>45094</v>
      </c>
      <c r="D2997" s="10">
        <v>45095</v>
      </c>
      <c r="E2997" s="1">
        <v>1</v>
      </c>
      <c r="F2997" s="1" t="s">
        <v>1026</v>
      </c>
      <c r="G2997" s="1" t="s">
        <v>1039</v>
      </c>
      <c r="H2997" s="1">
        <v>172</v>
      </c>
      <c r="I2997" s="1" t="s">
        <v>1041</v>
      </c>
      <c r="J2997" s="1">
        <f t="shared" si="92"/>
        <v>0</v>
      </c>
      <c r="K2997" s="12" t="str">
        <f t="shared" si="93"/>
        <v/>
      </c>
    </row>
    <row r="2998" spans="1:11" x14ac:dyDescent="0.3">
      <c r="A2998" s="2">
        <v>44</v>
      </c>
      <c r="B2998" s="1">
        <v>999</v>
      </c>
      <c r="C2998" s="10">
        <v>45543</v>
      </c>
      <c r="D2998" s="10">
        <v>45544</v>
      </c>
      <c r="E2998" s="1">
        <v>1</v>
      </c>
      <c r="F2998" s="1" t="s">
        <v>1026</v>
      </c>
      <c r="G2998" s="1" t="s">
        <v>1039</v>
      </c>
      <c r="H2998" s="1">
        <v>3</v>
      </c>
      <c r="I2998" s="1" t="s">
        <v>1042</v>
      </c>
      <c r="J2998" s="1">
        <f t="shared" si="92"/>
        <v>0</v>
      </c>
      <c r="K2998" s="12" t="str">
        <f t="shared" si="93"/>
        <v/>
      </c>
    </row>
    <row r="2999" spans="1:11" x14ac:dyDescent="0.3">
      <c r="A2999" s="2">
        <v>350</v>
      </c>
      <c r="B2999" s="1">
        <v>1000</v>
      </c>
      <c r="C2999" s="10">
        <v>45081</v>
      </c>
      <c r="D2999" s="10">
        <v>45084</v>
      </c>
      <c r="E2999" s="1">
        <v>3</v>
      </c>
      <c r="F2999" s="1" t="s">
        <v>1029</v>
      </c>
      <c r="G2999" s="1" t="s">
        <v>1037</v>
      </c>
      <c r="H2999" s="1">
        <v>184</v>
      </c>
      <c r="I2999" s="1" t="s">
        <v>1044</v>
      </c>
      <c r="J2999" s="1">
        <f t="shared" si="92"/>
        <v>0</v>
      </c>
      <c r="K2999" s="12" t="str">
        <f t="shared" si="93"/>
        <v/>
      </c>
    </row>
    <row r="3000" spans="1:11" x14ac:dyDescent="0.3">
      <c r="A3000" s="2">
        <v>2409</v>
      </c>
      <c r="B3000" s="1">
        <v>1000</v>
      </c>
      <c r="C3000" s="10">
        <v>45226</v>
      </c>
      <c r="D3000" s="10">
        <v>45231</v>
      </c>
      <c r="E3000" s="1">
        <v>5</v>
      </c>
      <c r="F3000" s="1" t="s">
        <v>1027</v>
      </c>
      <c r="G3000" s="1" t="s">
        <v>1040</v>
      </c>
      <c r="H3000" s="1">
        <v>32</v>
      </c>
      <c r="I3000" s="1" t="s">
        <v>1044</v>
      </c>
      <c r="J3000" s="1">
        <f t="shared" si="92"/>
        <v>0</v>
      </c>
      <c r="K3000" s="12" t="str">
        <f t="shared" si="93"/>
        <v/>
      </c>
    </row>
    <row r="3001" spans="1:11" x14ac:dyDescent="0.3">
      <c r="A3001" s="7">
        <v>1692</v>
      </c>
      <c r="B3001" s="8">
        <v>1000</v>
      </c>
      <c r="C3001" s="17">
        <v>45566</v>
      </c>
      <c r="D3001" s="17">
        <v>45571</v>
      </c>
      <c r="E3001" s="8">
        <v>5</v>
      </c>
      <c r="F3001" s="8" t="s">
        <v>1027</v>
      </c>
      <c r="G3001" s="8" t="s">
        <v>1040</v>
      </c>
      <c r="H3001" s="8">
        <v>178</v>
      </c>
      <c r="I3001" s="8" t="s">
        <v>1043</v>
      </c>
      <c r="J3001" s="8">
        <f t="shared" si="92"/>
        <v>0</v>
      </c>
      <c r="K3001" s="18" t="str">
        <f t="shared" si="93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01"/>
  <sheetViews>
    <sheetView workbookViewId="0">
      <selection activeCell="E22" sqref="E22"/>
    </sheetView>
  </sheetViews>
  <sheetFormatPr defaultRowHeight="14.4" x14ac:dyDescent="0.3"/>
  <cols>
    <col min="1" max="1" width="10.6640625" customWidth="1"/>
    <col min="2" max="2" width="11.6640625" customWidth="1"/>
    <col min="3" max="3" width="9.5546875" customWidth="1"/>
    <col min="4" max="4" width="18.44140625" customWidth="1"/>
    <col min="5" max="5" width="20" customWidth="1"/>
    <col min="6" max="6" width="13.77734375" customWidth="1"/>
  </cols>
  <sheetData>
    <row r="1" spans="1:6" x14ac:dyDescent="0.3">
      <c r="A1" s="19" t="s">
        <v>1045</v>
      </c>
      <c r="B1" s="19" t="s">
        <v>0</v>
      </c>
      <c r="C1" s="19" t="s">
        <v>1014</v>
      </c>
      <c r="D1" s="19" t="s">
        <v>1046</v>
      </c>
      <c r="E1" s="19" t="s">
        <v>1047</v>
      </c>
      <c r="F1" s="19" t="s">
        <v>1048</v>
      </c>
    </row>
    <row r="2" spans="1:6" x14ac:dyDescent="0.3">
      <c r="A2" s="1">
        <v>1</v>
      </c>
      <c r="B2" s="1">
        <v>831</v>
      </c>
      <c r="C2" s="1">
        <v>1</v>
      </c>
      <c r="D2" s="1">
        <v>10304</v>
      </c>
      <c r="E2" s="1">
        <v>9151.387379092319</v>
      </c>
      <c r="F2" s="1">
        <v>1152.612620907681</v>
      </c>
    </row>
    <row r="3" spans="1:6" x14ac:dyDescent="0.3">
      <c r="A3" s="1">
        <v>2</v>
      </c>
      <c r="B3" s="1">
        <v>250</v>
      </c>
      <c r="C3" s="1">
        <v>2</v>
      </c>
      <c r="D3" s="1">
        <v>21721</v>
      </c>
      <c r="E3" s="1">
        <v>19078.752670302369</v>
      </c>
      <c r="F3" s="1">
        <v>2642.2473296976309</v>
      </c>
    </row>
    <row r="4" spans="1:6" x14ac:dyDescent="0.3">
      <c r="A4" s="1">
        <v>3</v>
      </c>
      <c r="B4" s="1">
        <v>420</v>
      </c>
      <c r="C4" s="1">
        <v>3</v>
      </c>
      <c r="D4" s="1">
        <v>11788</v>
      </c>
      <c r="E4" s="1">
        <v>9200.3463688260126</v>
      </c>
      <c r="F4" s="1">
        <v>2587.6536311739869</v>
      </c>
    </row>
    <row r="5" spans="1:6" x14ac:dyDescent="0.3">
      <c r="A5" s="1">
        <v>4</v>
      </c>
      <c r="B5" s="1">
        <v>52</v>
      </c>
      <c r="C5" s="1">
        <v>4</v>
      </c>
      <c r="D5" s="1">
        <v>4622</v>
      </c>
      <c r="E5" s="1">
        <v>2436.478929347345</v>
      </c>
      <c r="F5" s="1">
        <v>2185.521070652655</v>
      </c>
    </row>
    <row r="6" spans="1:6" x14ac:dyDescent="0.3">
      <c r="A6" s="1">
        <v>5</v>
      </c>
      <c r="B6" s="1">
        <v>133</v>
      </c>
      <c r="C6" s="1">
        <v>5</v>
      </c>
      <c r="D6" s="1">
        <v>21292</v>
      </c>
      <c r="E6" s="1">
        <v>11442.379302696711</v>
      </c>
      <c r="F6" s="1">
        <v>9849.6206973032913</v>
      </c>
    </row>
    <row r="7" spans="1:6" x14ac:dyDescent="0.3">
      <c r="A7" s="1">
        <v>6</v>
      </c>
      <c r="B7" s="1">
        <v>51</v>
      </c>
      <c r="C7" s="1">
        <v>6</v>
      </c>
      <c r="D7" s="1">
        <v>18172</v>
      </c>
      <c r="E7" s="1">
        <v>13385.945331285749</v>
      </c>
      <c r="F7" s="1">
        <v>4786.0546687142541</v>
      </c>
    </row>
    <row r="8" spans="1:6" x14ac:dyDescent="0.3">
      <c r="A8" s="1">
        <v>7</v>
      </c>
      <c r="B8" s="1">
        <v>751</v>
      </c>
      <c r="C8" s="1">
        <v>7</v>
      </c>
      <c r="D8" s="1">
        <v>10447</v>
      </c>
      <c r="E8" s="1">
        <v>7350.3843901779528</v>
      </c>
      <c r="F8" s="1">
        <v>3096.6156098220472</v>
      </c>
    </row>
    <row r="9" spans="1:6" x14ac:dyDescent="0.3">
      <c r="A9" s="1">
        <v>8</v>
      </c>
      <c r="B9" s="1">
        <v>80</v>
      </c>
      <c r="C9" s="1">
        <v>8</v>
      </c>
      <c r="D9" s="1">
        <v>21372</v>
      </c>
      <c r="E9" s="1">
        <v>14136.98702499749</v>
      </c>
      <c r="F9" s="1">
        <v>7235.0129750025062</v>
      </c>
    </row>
    <row r="10" spans="1:6" x14ac:dyDescent="0.3">
      <c r="A10" s="1">
        <v>9</v>
      </c>
      <c r="B10" s="1">
        <v>565</v>
      </c>
      <c r="C10" s="1">
        <v>9</v>
      </c>
      <c r="D10" s="1">
        <v>8541</v>
      </c>
      <c r="E10" s="1">
        <v>7280.2925191149507</v>
      </c>
      <c r="F10" s="1">
        <v>1260.7074808850491</v>
      </c>
    </row>
    <row r="11" spans="1:6" x14ac:dyDescent="0.3">
      <c r="A11" s="1">
        <v>10</v>
      </c>
      <c r="B11" s="1">
        <v>745</v>
      </c>
      <c r="C11" s="1">
        <v>10</v>
      </c>
      <c r="D11" s="1">
        <v>22225</v>
      </c>
      <c r="E11" s="1">
        <v>18177.880535265591</v>
      </c>
      <c r="F11" s="1">
        <v>4047.119464734405</v>
      </c>
    </row>
    <row r="12" spans="1:6" x14ac:dyDescent="0.3">
      <c r="A12" s="1">
        <v>11</v>
      </c>
      <c r="B12" s="1">
        <v>782</v>
      </c>
      <c r="C12" s="1">
        <v>11</v>
      </c>
      <c r="D12" s="1">
        <v>33821</v>
      </c>
      <c r="E12" s="1">
        <v>27328.377623197692</v>
      </c>
      <c r="F12" s="1">
        <v>6492.6223768023083</v>
      </c>
    </row>
    <row r="13" spans="1:6" x14ac:dyDescent="0.3">
      <c r="A13" s="1">
        <v>12</v>
      </c>
      <c r="B13" s="1">
        <v>226</v>
      </c>
      <c r="C13" s="1">
        <v>12</v>
      </c>
      <c r="D13" s="1">
        <v>11737</v>
      </c>
      <c r="E13" s="1">
        <v>10024.261126765439</v>
      </c>
      <c r="F13" s="1">
        <v>1712.7388732345639</v>
      </c>
    </row>
    <row r="14" spans="1:6" x14ac:dyDescent="0.3">
      <c r="A14" s="1">
        <v>13</v>
      </c>
      <c r="B14" s="1">
        <v>135</v>
      </c>
      <c r="C14" s="1">
        <v>13</v>
      </c>
      <c r="D14" s="1">
        <v>26656</v>
      </c>
      <c r="E14" s="1">
        <v>14231.827397882411</v>
      </c>
      <c r="F14" s="1">
        <v>12424.172602117589</v>
      </c>
    </row>
    <row r="15" spans="1:6" x14ac:dyDescent="0.3">
      <c r="A15" s="1">
        <v>14</v>
      </c>
      <c r="B15" s="1">
        <v>313</v>
      </c>
      <c r="C15" s="1">
        <v>14</v>
      </c>
      <c r="D15" s="1">
        <v>7876</v>
      </c>
      <c r="E15" s="1">
        <v>4450.7025227043696</v>
      </c>
      <c r="F15" s="1">
        <v>3425.29747729563</v>
      </c>
    </row>
    <row r="16" spans="1:6" x14ac:dyDescent="0.3">
      <c r="A16" s="1">
        <v>15</v>
      </c>
      <c r="B16" s="1">
        <v>963</v>
      </c>
      <c r="C16" s="1">
        <v>15</v>
      </c>
      <c r="D16" s="1">
        <v>8145</v>
      </c>
      <c r="E16" s="1">
        <v>4841.0900408262969</v>
      </c>
      <c r="F16" s="1">
        <v>3303.9099591737031</v>
      </c>
    </row>
    <row r="17" spans="1:6" x14ac:dyDescent="0.3">
      <c r="A17" s="1">
        <v>16</v>
      </c>
      <c r="B17" s="1">
        <v>832</v>
      </c>
      <c r="C17" s="1">
        <v>16</v>
      </c>
      <c r="D17" s="1">
        <v>33956</v>
      </c>
      <c r="E17" s="1">
        <v>26852.347302441642</v>
      </c>
      <c r="F17" s="1">
        <v>7103.6526975583583</v>
      </c>
    </row>
    <row r="18" spans="1:6" x14ac:dyDescent="0.3">
      <c r="A18" s="1">
        <v>17</v>
      </c>
      <c r="B18" s="1">
        <v>330</v>
      </c>
      <c r="C18" s="1">
        <v>17</v>
      </c>
      <c r="D18" s="1">
        <v>9557</v>
      </c>
      <c r="E18" s="1">
        <v>5842.530243081982</v>
      </c>
      <c r="F18" s="1">
        <v>3714.469756918018</v>
      </c>
    </row>
    <row r="19" spans="1:6" x14ac:dyDescent="0.3">
      <c r="A19" s="1">
        <v>18</v>
      </c>
      <c r="B19" s="1">
        <v>952</v>
      </c>
      <c r="C19" s="1">
        <v>18</v>
      </c>
      <c r="D19" s="1">
        <v>25994</v>
      </c>
      <c r="E19" s="1">
        <v>22657.520292407931</v>
      </c>
      <c r="F19" s="1">
        <v>3336.4797075920651</v>
      </c>
    </row>
    <row r="20" spans="1:6" x14ac:dyDescent="0.3">
      <c r="A20" s="1">
        <v>19</v>
      </c>
      <c r="B20" s="1">
        <v>60</v>
      </c>
      <c r="C20" s="1">
        <v>19</v>
      </c>
      <c r="D20" s="1">
        <v>30582</v>
      </c>
      <c r="E20" s="1">
        <v>17011.991208562529</v>
      </c>
      <c r="F20" s="1">
        <v>13570.008791437471</v>
      </c>
    </row>
    <row r="21" spans="1:6" x14ac:dyDescent="0.3">
      <c r="A21" s="1">
        <v>20</v>
      </c>
      <c r="B21" s="1">
        <v>688</v>
      </c>
      <c r="C21" s="1">
        <v>20</v>
      </c>
      <c r="D21" s="1">
        <v>26662</v>
      </c>
      <c r="E21" s="1">
        <v>14308.412090754109</v>
      </c>
      <c r="F21" s="1">
        <v>12353.587909245891</v>
      </c>
    </row>
    <row r="22" spans="1:6" x14ac:dyDescent="0.3">
      <c r="A22" s="1">
        <v>21</v>
      </c>
      <c r="B22" s="1">
        <v>54</v>
      </c>
      <c r="C22" s="1">
        <v>21</v>
      </c>
      <c r="D22" s="1">
        <v>8201</v>
      </c>
      <c r="E22" s="1">
        <v>4778.6775117843608</v>
      </c>
      <c r="F22" s="1">
        <v>3422.3224882156392</v>
      </c>
    </row>
    <row r="23" spans="1:6" x14ac:dyDescent="0.3">
      <c r="A23" s="1">
        <v>22</v>
      </c>
      <c r="B23" s="1">
        <v>613</v>
      </c>
      <c r="C23" s="1">
        <v>22</v>
      </c>
      <c r="D23" s="1">
        <v>27916</v>
      </c>
      <c r="E23" s="1">
        <v>17182.671663673231</v>
      </c>
      <c r="F23" s="1">
        <v>10733.328336326769</v>
      </c>
    </row>
    <row r="24" spans="1:6" x14ac:dyDescent="0.3">
      <c r="A24" s="1">
        <v>23</v>
      </c>
      <c r="B24" s="1">
        <v>467</v>
      </c>
      <c r="C24" s="1">
        <v>23</v>
      </c>
      <c r="D24" s="1">
        <v>6870</v>
      </c>
      <c r="E24" s="1">
        <v>5732.7280892721319</v>
      </c>
      <c r="F24" s="1">
        <v>1137.2719107278681</v>
      </c>
    </row>
    <row r="25" spans="1:6" x14ac:dyDescent="0.3">
      <c r="A25" s="1">
        <v>24</v>
      </c>
      <c r="B25" s="1">
        <v>407</v>
      </c>
      <c r="C25" s="1">
        <v>24</v>
      </c>
      <c r="D25" s="1">
        <v>15967</v>
      </c>
      <c r="E25" s="1">
        <v>12002.422102241209</v>
      </c>
      <c r="F25" s="1">
        <v>3964.577897758787</v>
      </c>
    </row>
    <row r="26" spans="1:6" x14ac:dyDescent="0.3">
      <c r="A26" s="1">
        <v>25</v>
      </c>
      <c r="B26" s="1">
        <v>78</v>
      </c>
      <c r="C26" s="1">
        <v>25</v>
      </c>
      <c r="D26" s="1">
        <v>27927</v>
      </c>
      <c r="E26" s="1">
        <v>14157.022170229749</v>
      </c>
      <c r="F26" s="1">
        <v>13769.977829770251</v>
      </c>
    </row>
    <row r="27" spans="1:6" x14ac:dyDescent="0.3">
      <c r="A27" s="1">
        <v>26</v>
      </c>
      <c r="B27" s="1">
        <v>75</v>
      </c>
      <c r="C27" s="1">
        <v>26</v>
      </c>
      <c r="D27" s="1">
        <v>17801</v>
      </c>
      <c r="E27" s="1">
        <v>10014.06929470553</v>
      </c>
      <c r="F27" s="1">
        <v>7786.9307052944732</v>
      </c>
    </row>
    <row r="28" spans="1:6" x14ac:dyDescent="0.3">
      <c r="A28" s="1">
        <v>27</v>
      </c>
      <c r="B28" s="1">
        <v>908</v>
      </c>
      <c r="C28" s="1">
        <v>27</v>
      </c>
      <c r="D28" s="1">
        <v>39009</v>
      </c>
      <c r="E28" s="1">
        <v>21398.932446626219</v>
      </c>
      <c r="F28" s="1">
        <v>17610.067553373781</v>
      </c>
    </row>
    <row r="29" spans="1:6" x14ac:dyDescent="0.3">
      <c r="A29" s="1">
        <v>28</v>
      </c>
      <c r="B29" s="1">
        <v>29</v>
      </c>
      <c r="C29" s="1">
        <v>28</v>
      </c>
      <c r="D29" s="1">
        <v>28671</v>
      </c>
      <c r="E29" s="1">
        <v>20154.68017519141</v>
      </c>
      <c r="F29" s="1">
        <v>8516.3198248085864</v>
      </c>
    </row>
    <row r="30" spans="1:6" x14ac:dyDescent="0.3">
      <c r="A30" s="1">
        <v>29</v>
      </c>
      <c r="B30" s="1">
        <v>522</v>
      </c>
      <c r="C30" s="1">
        <v>29</v>
      </c>
      <c r="D30" s="1">
        <v>24952</v>
      </c>
      <c r="E30" s="1">
        <v>21470.4928302318</v>
      </c>
      <c r="F30" s="1">
        <v>3481.5071697682029</v>
      </c>
    </row>
    <row r="31" spans="1:6" x14ac:dyDescent="0.3">
      <c r="A31" s="1">
        <v>30</v>
      </c>
      <c r="B31" s="1">
        <v>179</v>
      </c>
      <c r="C31" s="1">
        <v>30</v>
      </c>
      <c r="D31" s="1">
        <v>7462</v>
      </c>
      <c r="E31" s="1">
        <v>5718.0501026953361</v>
      </c>
      <c r="F31" s="1">
        <v>1743.9498973046641</v>
      </c>
    </row>
    <row r="32" spans="1:6" x14ac:dyDescent="0.3">
      <c r="A32" s="1">
        <v>31</v>
      </c>
      <c r="B32" s="1">
        <v>406</v>
      </c>
      <c r="C32" s="1">
        <v>31</v>
      </c>
      <c r="D32" s="1">
        <v>12381</v>
      </c>
      <c r="E32" s="1">
        <v>7818.1660634856689</v>
      </c>
      <c r="F32" s="1">
        <v>4562.8339365143311</v>
      </c>
    </row>
    <row r="33" spans="1:6" x14ac:dyDescent="0.3">
      <c r="A33" s="1">
        <v>32</v>
      </c>
      <c r="B33" s="1">
        <v>69</v>
      </c>
      <c r="C33" s="1">
        <v>32</v>
      </c>
      <c r="D33" s="1">
        <v>9490</v>
      </c>
      <c r="E33" s="1">
        <v>5604.9222196689743</v>
      </c>
      <c r="F33" s="1">
        <v>3885.0777803310261</v>
      </c>
    </row>
    <row r="34" spans="1:6" x14ac:dyDescent="0.3">
      <c r="A34" s="1">
        <v>33</v>
      </c>
      <c r="B34" s="1">
        <v>404</v>
      </c>
      <c r="C34" s="1">
        <v>33</v>
      </c>
      <c r="D34" s="1">
        <v>5374</v>
      </c>
      <c r="E34" s="1">
        <v>3630.0469690881941</v>
      </c>
      <c r="F34" s="1">
        <v>1743.9530309118061</v>
      </c>
    </row>
    <row r="35" spans="1:6" x14ac:dyDescent="0.3">
      <c r="A35" s="1">
        <v>34</v>
      </c>
      <c r="B35" s="1">
        <v>967</v>
      </c>
      <c r="C35" s="1">
        <v>34</v>
      </c>
      <c r="D35" s="1">
        <v>15445</v>
      </c>
      <c r="E35" s="1">
        <v>8039.8695857586717</v>
      </c>
      <c r="F35" s="1">
        <v>7405.1304142413283</v>
      </c>
    </row>
    <row r="36" spans="1:6" x14ac:dyDescent="0.3">
      <c r="A36" s="1">
        <v>35</v>
      </c>
      <c r="B36" s="1">
        <v>42</v>
      </c>
      <c r="C36" s="1">
        <v>35</v>
      </c>
      <c r="D36" s="1">
        <v>22562</v>
      </c>
      <c r="E36" s="1">
        <v>12563.78151172302</v>
      </c>
      <c r="F36" s="1">
        <v>9998.218488276978</v>
      </c>
    </row>
    <row r="37" spans="1:6" x14ac:dyDescent="0.3">
      <c r="A37" s="1">
        <v>36</v>
      </c>
      <c r="B37" s="1">
        <v>637</v>
      </c>
      <c r="C37" s="1">
        <v>36</v>
      </c>
      <c r="D37" s="1">
        <v>28313</v>
      </c>
      <c r="E37" s="1">
        <v>14544.37151494588</v>
      </c>
      <c r="F37" s="1">
        <v>13768.62848505412</v>
      </c>
    </row>
    <row r="38" spans="1:6" x14ac:dyDescent="0.3">
      <c r="A38" s="1">
        <v>37</v>
      </c>
      <c r="B38" s="1">
        <v>736</v>
      </c>
      <c r="C38" s="1">
        <v>37</v>
      </c>
      <c r="D38" s="1">
        <v>10120</v>
      </c>
      <c r="E38" s="1">
        <v>7850.1310893194568</v>
      </c>
      <c r="F38" s="1">
        <v>2269.8689106805432</v>
      </c>
    </row>
    <row r="39" spans="1:6" x14ac:dyDescent="0.3">
      <c r="A39" s="1">
        <v>38</v>
      </c>
      <c r="B39" s="1">
        <v>937</v>
      </c>
      <c r="C39" s="1">
        <v>38</v>
      </c>
      <c r="D39" s="1">
        <v>13437</v>
      </c>
      <c r="E39" s="1">
        <v>10231.680733615531</v>
      </c>
      <c r="F39" s="1">
        <v>3205.3192663844688</v>
      </c>
    </row>
    <row r="40" spans="1:6" x14ac:dyDescent="0.3">
      <c r="A40" s="1">
        <v>39</v>
      </c>
      <c r="B40" s="1">
        <v>123</v>
      </c>
      <c r="C40" s="1">
        <v>39</v>
      </c>
      <c r="D40" s="1">
        <v>15221</v>
      </c>
      <c r="E40" s="1">
        <v>13282.92465314746</v>
      </c>
      <c r="F40" s="1">
        <v>1938.07534685254</v>
      </c>
    </row>
    <row r="41" spans="1:6" x14ac:dyDescent="0.3">
      <c r="A41" s="1">
        <v>40</v>
      </c>
      <c r="B41" s="1">
        <v>90</v>
      </c>
      <c r="C41" s="1">
        <v>40</v>
      </c>
      <c r="D41" s="1">
        <v>27712</v>
      </c>
      <c r="E41" s="1">
        <v>15711.52182323116</v>
      </c>
      <c r="F41" s="1">
        <v>12000.47817676884</v>
      </c>
    </row>
    <row r="42" spans="1:6" x14ac:dyDescent="0.3">
      <c r="A42" s="1">
        <v>41</v>
      </c>
      <c r="B42" s="1">
        <v>757</v>
      </c>
      <c r="C42" s="1">
        <v>41</v>
      </c>
      <c r="D42" s="1">
        <v>18088</v>
      </c>
      <c r="E42" s="1">
        <v>15462.287158875421</v>
      </c>
      <c r="F42" s="1">
        <v>2625.7128411245758</v>
      </c>
    </row>
    <row r="43" spans="1:6" x14ac:dyDescent="0.3">
      <c r="A43" s="1">
        <v>42</v>
      </c>
      <c r="B43" s="1">
        <v>414</v>
      </c>
      <c r="C43" s="1">
        <v>42</v>
      </c>
      <c r="D43" s="1">
        <v>49590</v>
      </c>
      <c r="E43" s="1">
        <v>29791.980428524359</v>
      </c>
      <c r="F43" s="1">
        <v>19798.019571475641</v>
      </c>
    </row>
    <row r="44" spans="1:6" x14ac:dyDescent="0.3">
      <c r="A44" s="1">
        <v>43</v>
      </c>
      <c r="B44" s="1">
        <v>435</v>
      </c>
      <c r="C44" s="1">
        <v>43</v>
      </c>
      <c r="D44" s="1">
        <v>25579</v>
      </c>
      <c r="E44" s="1">
        <v>17137.65922728779</v>
      </c>
      <c r="F44" s="1">
        <v>8441.3407727122067</v>
      </c>
    </row>
    <row r="45" spans="1:6" x14ac:dyDescent="0.3">
      <c r="A45" s="1">
        <v>44</v>
      </c>
      <c r="B45" s="1">
        <v>36</v>
      </c>
      <c r="C45" s="1">
        <v>44</v>
      </c>
      <c r="D45" s="1">
        <v>11066</v>
      </c>
      <c r="E45" s="1">
        <v>6534.5844597785299</v>
      </c>
      <c r="F45" s="1">
        <v>4531.4155402214701</v>
      </c>
    </row>
    <row r="46" spans="1:6" x14ac:dyDescent="0.3">
      <c r="A46" s="1">
        <v>45</v>
      </c>
      <c r="B46" s="1">
        <v>568</v>
      </c>
      <c r="C46" s="1">
        <v>45</v>
      </c>
      <c r="D46" s="1">
        <v>18555</v>
      </c>
      <c r="E46" s="1">
        <v>9654.9838532243102</v>
      </c>
      <c r="F46" s="1">
        <v>8900.0161467756898</v>
      </c>
    </row>
    <row r="47" spans="1:6" x14ac:dyDescent="0.3">
      <c r="A47" s="1">
        <v>46</v>
      </c>
      <c r="B47" s="1">
        <v>778</v>
      </c>
      <c r="C47" s="1">
        <v>46</v>
      </c>
      <c r="D47" s="1">
        <v>7427</v>
      </c>
      <c r="E47" s="1">
        <v>6639.0841499813369</v>
      </c>
      <c r="F47" s="1">
        <v>787.91585001866315</v>
      </c>
    </row>
    <row r="48" spans="1:6" x14ac:dyDescent="0.3">
      <c r="A48" s="1">
        <v>47</v>
      </c>
      <c r="B48" s="1">
        <v>616</v>
      </c>
      <c r="C48" s="1">
        <v>47</v>
      </c>
      <c r="D48" s="1">
        <v>11282</v>
      </c>
      <c r="E48" s="1">
        <v>9473.2423977703638</v>
      </c>
      <c r="F48" s="1">
        <v>1808.7576022296359</v>
      </c>
    </row>
    <row r="49" spans="1:6" x14ac:dyDescent="0.3">
      <c r="A49" s="1">
        <v>48</v>
      </c>
      <c r="B49" s="1">
        <v>507</v>
      </c>
      <c r="C49" s="1">
        <v>48</v>
      </c>
      <c r="D49" s="1">
        <v>20039</v>
      </c>
      <c r="E49" s="1">
        <v>11445.765784773481</v>
      </c>
      <c r="F49" s="1">
        <v>8593.2342152265173</v>
      </c>
    </row>
    <row r="50" spans="1:6" x14ac:dyDescent="0.3">
      <c r="A50" s="1">
        <v>49</v>
      </c>
      <c r="B50" s="1">
        <v>460</v>
      </c>
      <c r="C50" s="1">
        <v>49</v>
      </c>
      <c r="D50" s="1">
        <v>6116</v>
      </c>
      <c r="E50" s="1">
        <v>4822.3751884004942</v>
      </c>
      <c r="F50" s="1">
        <v>1293.6248115995061</v>
      </c>
    </row>
    <row r="51" spans="1:6" x14ac:dyDescent="0.3">
      <c r="A51" s="1">
        <v>50</v>
      </c>
      <c r="B51" s="1">
        <v>658</v>
      </c>
      <c r="C51" s="1">
        <v>50</v>
      </c>
      <c r="D51" s="1">
        <v>5501</v>
      </c>
      <c r="E51" s="1">
        <v>4157.7622603593718</v>
      </c>
      <c r="F51" s="1">
        <v>1343.237739640628</v>
      </c>
    </row>
    <row r="52" spans="1:6" x14ac:dyDescent="0.3">
      <c r="A52" s="1">
        <v>51</v>
      </c>
      <c r="B52" s="1">
        <v>542</v>
      </c>
      <c r="C52" s="1">
        <v>51</v>
      </c>
      <c r="D52" s="1">
        <v>6549</v>
      </c>
      <c r="E52" s="1">
        <v>4159.9039185334514</v>
      </c>
      <c r="F52" s="1">
        <v>2389.0960814665491</v>
      </c>
    </row>
    <row r="53" spans="1:6" x14ac:dyDescent="0.3">
      <c r="A53" s="1">
        <v>52</v>
      </c>
      <c r="B53" s="1">
        <v>878</v>
      </c>
      <c r="C53" s="1">
        <v>52</v>
      </c>
      <c r="D53" s="1">
        <v>5323</v>
      </c>
      <c r="E53" s="1">
        <v>3333.3293454948189</v>
      </c>
      <c r="F53" s="1">
        <v>1989.6706545051809</v>
      </c>
    </row>
    <row r="54" spans="1:6" x14ac:dyDescent="0.3">
      <c r="A54" s="1">
        <v>53</v>
      </c>
      <c r="B54" s="1">
        <v>341</v>
      </c>
      <c r="C54" s="1">
        <v>53</v>
      </c>
      <c r="D54" s="1">
        <v>8809</v>
      </c>
      <c r="E54" s="1">
        <v>6261.699534463045</v>
      </c>
      <c r="F54" s="1">
        <v>2547.300465536955</v>
      </c>
    </row>
    <row r="55" spans="1:6" x14ac:dyDescent="0.3">
      <c r="A55" s="1">
        <v>54</v>
      </c>
      <c r="B55" s="1">
        <v>619</v>
      </c>
      <c r="C55" s="1">
        <v>54</v>
      </c>
      <c r="D55" s="1">
        <v>14019</v>
      </c>
      <c r="E55" s="1">
        <v>8958.6097706880701</v>
      </c>
      <c r="F55" s="1">
        <v>5060.3902293119299</v>
      </c>
    </row>
    <row r="56" spans="1:6" x14ac:dyDescent="0.3">
      <c r="A56" s="1">
        <v>55</v>
      </c>
      <c r="B56" s="1">
        <v>825</v>
      </c>
      <c r="C56" s="1">
        <v>55</v>
      </c>
      <c r="D56" s="1">
        <v>28608</v>
      </c>
      <c r="E56" s="1">
        <v>22143.075476420821</v>
      </c>
      <c r="F56" s="1">
        <v>6464.924523579175</v>
      </c>
    </row>
    <row r="57" spans="1:6" x14ac:dyDescent="0.3">
      <c r="A57" s="1">
        <v>56</v>
      </c>
      <c r="B57" s="1">
        <v>840</v>
      </c>
      <c r="C57" s="1">
        <v>56</v>
      </c>
      <c r="D57" s="1">
        <v>25810</v>
      </c>
      <c r="E57" s="1">
        <v>14510.435805520079</v>
      </c>
      <c r="F57" s="1">
        <v>11299.564194479921</v>
      </c>
    </row>
    <row r="58" spans="1:6" x14ac:dyDescent="0.3">
      <c r="A58" s="1">
        <v>57</v>
      </c>
      <c r="B58" s="1">
        <v>451</v>
      </c>
      <c r="C58" s="1">
        <v>57</v>
      </c>
      <c r="D58" s="1">
        <v>47121</v>
      </c>
      <c r="E58" s="1">
        <v>27851.491177632401</v>
      </c>
      <c r="F58" s="1">
        <v>19269.508822367599</v>
      </c>
    </row>
    <row r="59" spans="1:6" x14ac:dyDescent="0.3">
      <c r="A59" s="1">
        <v>58</v>
      </c>
      <c r="B59" s="1">
        <v>286</v>
      </c>
      <c r="C59" s="1">
        <v>58</v>
      </c>
      <c r="D59" s="1">
        <v>23994</v>
      </c>
      <c r="E59" s="1">
        <v>19557.988900336481</v>
      </c>
      <c r="F59" s="1">
        <v>4436.0110996635194</v>
      </c>
    </row>
    <row r="60" spans="1:6" x14ac:dyDescent="0.3">
      <c r="A60" s="1">
        <v>59</v>
      </c>
      <c r="B60" s="1">
        <v>179</v>
      </c>
      <c r="C60" s="1">
        <v>59</v>
      </c>
      <c r="D60" s="1">
        <v>13914</v>
      </c>
      <c r="E60" s="1">
        <v>7431.600192648958</v>
      </c>
      <c r="F60" s="1">
        <v>6482.399807351042</v>
      </c>
    </row>
    <row r="61" spans="1:6" x14ac:dyDescent="0.3">
      <c r="A61" s="1">
        <v>60</v>
      </c>
      <c r="B61" s="1">
        <v>264</v>
      </c>
      <c r="C61" s="1">
        <v>60</v>
      </c>
      <c r="D61" s="1">
        <v>11509</v>
      </c>
      <c r="E61" s="1">
        <v>6555.8846004724373</v>
      </c>
      <c r="F61" s="1">
        <v>4953.1153995275627</v>
      </c>
    </row>
    <row r="62" spans="1:6" x14ac:dyDescent="0.3">
      <c r="A62" s="1">
        <v>61</v>
      </c>
      <c r="B62" s="1">
        <v>901</v>
      </c>
      <c r="C62" s="1">
        <v>61</v>
      </c>
      <c r="D62" s="1">
        <v>19424</v>
      </c>
      <c r="E62" s="1">
        <v>10207.17364074473</v>
      </c>
      <c r="F62" s="1">
        <v>9216.8263592552685</v>
      </c>
    </row>
    <row r="63" spans="1:6" x14ac:dyDescent="0.3">
      <c r="A63" s="1">
        <v>62</v>
      </c>
      <c r="B63" s="1">
        <v>985</v>
      </c>
      <c r="C63" s="1">
        <v>62</v>
      </c>
      <c r="D63" s="1">
        <v>25900</v>
      </c>
      <c r="E63" s="1">
        <v>15402.08557033921</v>
      </c>
      <c r="F63" s="1">
        <v>10497.91442966079</v>
      </c>
    </row>
    <row r="64" spans="1:6" x14ac:dyDescent="0.3">
      <c r="A64" s="1">
        <v>63</v>
      </c>
      <c r="B64" s="1">
        <v>510</v>
      </c>
      <c r="C64" s="1">
        <v>63</v>
      </c>
      <c r="D64" s="1">
        <v>25836</v>
      </c>
      <c r="E64" s="1">
        <v>23039.050654165621</v>
      </c>
      <c r="F64" s="1">
        <v>2796.9493458343791</v>
      </c>
    </row>
    <row r="65" spans="1:6" x14ac:dyDescent="0.3">
      <c r="A65" s="1">
        <v>64</v>
      </c>
      <c r="B65" s="1">
        <v>960</v>
      </c>
      <c r="C65" s="1">
        <v>64</v>
      </c>
      <c r="D65" s="1">
        <v>18089</v>
      </c>
      <c r="E65" s="1">
        <v>13621.42348132366</v>
      </c>
      <c r="F65" s="1">
        <v>4467.5765186763401</v>
      </c>
    </row>
    <row r="66" spans="1:6" x14ac:dyDescent="0.3">
      <c r="A66" s="1">
        <v>65</v>
      </c>
      <c r="B66" s="1">
        <v>503</v>
      </c>
      <c r="C66" s="1">
        <v>65</v>
      </c>
      <c r="D66" s="1">
        <v>22866</v>
      </c>
      <c r="E66" s="1">
        <v>15849.034739321591</v>
      </c>
      <c r="F66" s="1">
        <v>7016.9652606784148</v>
      </c>
    </row>
    <row r="67" spans="1:6" x14ac:dyDescent="0.3">
      <c r="A67" s="1">
        <v>66</v>
      </c>
      <c r="B67" s="1">
        <v>896</v>
      </c>
      <c r="C67" s="1">
        <v>66</v>
      </c>
      <c r="D67" s="1">
        <v>12706</v>
      </c>
      <c r="E67" s="1">
        <v>7531.6158611899482</v>
      </c>
      <c r="F67" s="1">
        <v>5174.3841388100518</v>
      </c>
    </row>
    <row r="68" spans="1:6" x14ac:dyDescent="0.3">
      <c r="A68" s="1">
        <v>67</v>
      </c>
      <c r="B68" s="1">
        <v>804</v>
      </c>
      <c r="C68" s="1">
        <v>67</v>
      </c>
      <c r="D68" s="1">
        <v>11096</v>
      </c>
      <c r="E68" s="1">
        <v>8047.1318793245464</v>
      </c>
      <c r="F68" s="1">
        <v>3048.8681206754541</v>
      </c>
    </row>
    <row r="69" spans="1:6" x14ac:dyDescent="0.3">
      <c r="A69" s="1">
        <v>68</v>
      </c>
      <c r="B69" s="1">
        <v>723</v>
      </c>
      <c r="C69" s="1">
        <v>68</v>
      </c>
      <c r="D69" s="1">
        <v>48437</v>
      </c>
      <c r="E69" s="1">
        <v>38956.376638430287</v>
      </c>
      <c r="F69" s="1">
        <v>9480.6233615697129</v>
      </c>
    </row>
    <row r="70" spans="1:6" x14ac:dyDescent="0.3">
      <c r="A70" s="1">
        <v>69</v>
      </c>
      <c r="B70" s="1">
        <v>147</v>
      </c>
      <c r="C70" s="1">
        <v>69</v>
      </c>
      <c r="D70" s="1">
        <v>19688</v>
      </c>
      <c r="E70" s="1">
        <v>12260.250236111169</v>
      </c>
      <c r="F70" s="1">
        <v>7427.7497638888308</v>
      </c>
    </row>
    <row r="71" spans="1:6" x14ac:dyDescent="0.3">
      <c r="A71" s="1">
        <v>70</v>
      </c>
      <c r="B71" s="1">
        <v>175</v>
      </c>
      <c r="C71" s="1">
        <v>70</v>
      </c>
      <c r="D71" s="1">
        <v>8355</v>
      </c>
      <c r="E71" s="1">
        <v>5553.9834862190246</v>
      </c>
      <c r="F71" s="1">
        <v>2801.0165137809749</v>
      </c>
    </row>
    <row r="72" spans="1:6" x14ac:dyDescent="0.3">
      <c r="A72" s="1">
        <v>71</v>
      </c>
      <c r="B72" s="1">
        <v>375</v>
      </c>
      <c r="C72" s="1">
        <v>71</v>
      </c>
      <c r="D72" s="1">
        <v>15920</v>
      </c>
      <c r="E72" s="1">
        <v>8041.1507176486521</v>
      </c>
      <c r="F72" s="1">
        <v>7878.8492823513479</v>
      </c>
    </row>
    <row r="73" spans="1:6" x14ac:dyDescent="0.3">
      <c r="A73" s="1">
        <v>72</v>
      </c>
      <c r="B73" s="1">
        <v>993</v>
      </c>
      <c r="C73" s="1">
        <v>72</v>
      </c>
      <c r="D73" s="1">
        <v>22218</v>
      </c>
      <c r="E73" s="1">
        <v>19032.163451299381</v>
      </c>
      <c r="F73" s="1">
        <v>3185.8365487006158</v>
      </c>
    </row>
    <row r="74" spans="1:6" x14ac:dyDescent="0.3">
      <c r="A74" s="1">
        <v>73</v>
      </c>
      <c r="B74" s="1">
        <v>197</v>
      </c>
      <c r="C74" s="1">
        <v>73</v>
      </c>
      <c r="D74" s="1">
        <v>3056</v>
      </c>
      <c r="E74" s="1">
        <v>1576.6097726075579</v>
      </c>
      <c r="F74" s="1">
        <v>1479.3902273924421</v>
      </c>
    </row>
    <row r="75" spans="1:6" x14ac:dyDescent="0.3">
      <c r="A75" s="1">
        <v>74</v>
      </c>
      <c r="B75" s="1">
        <v>116</v>
      </c>
      <c r="C75" s="1">
        <v>74</v>
      </c>
      <c r="D75" s="1">
        <v>15387</v>
      </c>
      <c r="E75" s="1">
        <v>11936.04638075607</v>
      </c>
      <c r="F75" s="1">
        <v>3450.95361924393</v>
      </c>
    </row>
    <row r="76" spans="1:6" x14ac:dyDescent="0.3">
      <c r="A76" s="1">
        <v>75</v>
      </c>
      <c r="B76" s="1">
        <v>751</v>
      </c>
      <c r="C76" s="1">
        <v>75</v>
      </c>
      <c r="D76" s="1">
        <v>11294</v>
      </c>
      <c r="E76" s="1">
        <v>7321.5455386094318</v>
      </c>
      <c r="F76" s="1">
        <v>3972.4544613905682</v>
      </c>
    </row>
    <row r="77" spans="1:6" x14ac:dyDescent="0.3">
      <c r="A77" s="1">
        <v>76</v>
      </c>
      <c r="B77" s="1">
        <v>851</v>
      </c>
      <c r="C77" s="1">
        <v>76</v>
      </c>
      <c r="D77" s="1">
        <v>24339</v>
      </c>
      <c r="E77" s="1">
        <v>21274.878000648368</v>
      </c>
      <c r="F77" s="1">
        <v>3064.121999351632</v>
      </c>
    </row>
    <row r="78" spans="1:6" x14ac:dyDescent="0.3">
      <c r="A78" s="1">
        <v>77</v>
      </c>
      <c r="B78" s="1">
        <v>98</v>
      </c>
      <c r="C78" s="1">
        <v>77</v>
      </c>
      <c r="D78" s="1">
        <v>10475</v>
      </c>
      <c r="E78" s="1">
        <v>8982.1129040997312</v>
      </c>
      <c r="F78" s="1">
        <v>1492.8870959002691</v>
      </c>
    </row>
    <row r="79" spans="1:6" x14ac:dyDescent="0.3">
      <c r="A79" s="1">
        <v>78</v>
      </c>
      <c r="B79" s="1">
        <v>407</v>
      </c>
      <c r="C79" s="1">
        <v>78</v>
      </c>
      <c r="D79" s="1">
        <v>10761</v>
      </c>
      <c r="E79" s="1">
        <v>7695.0963856054113</v>
      </c>
      <c r="F79" s="1">
        <v>3065.9036143945891</v>
      </c>
    </row>
    <row r="80" spans="1:6" x14ac:dyDescent="0.3">
      <c r="A80" s="1">
        <v>79</v>
      </c>
      <c r="B80" s="1">
        <v>65</v>
      </c>
      <c r="C80" s="1">
        <v>79</v>
      </c>
      <c r="D80" s="1">
        <v>17570</v>
      </c>
      <c r="E80" s="1">
        <v>11657.98284997639</v>
      </c>
      <c r="F80" s="1">
        <v>5912.0171500236102</v>
      </c>
    </row>
    <row r="81" spans="1:6" x14ac:dyDescent="0.3">
      <c r="A81" s="1">
        <v>80</v>
      </c>
      <c r="B81" s="1">
        <v>858</v>
      </c>
      <c r="C81" s="1">
        <v>80</v>
      </c>
      <c r="D81" s="1">
        <v>41208</v>
      </c>
      <c r="E81" s="1">
        <v>33468.2851945121</v>
      </c>
      <c r="F81" s="1">
        <v>7739.7148054878999</v>
      </c>
    </row>
    <row r="82" spans="1:6" x14ac:dyDescent="0.3">
      <c r="A82" s="1">
        <v>81</v>
      </c>
      <c r="B82" s="1">
        <v>153</v>
      </c>
      <c r="C82" s="1">
        <v>81</v>
      </c>
      <c r="D82" s="1">
        <v>19256</v>
      </c>
      <c r="E82" s="1">
        <v>16766.113527499539</v>
      </c>
      <c r="F82" s="1">
        <v>2489.8864725004642</v>
      </c>
    </row>
    <row r="83" spans="1:6" x14ac:dyDescent="0.3">
      <c r="A83" s="1">
        <v>82</v>
      </c>
      <c r="B83" s="1">
        <v>170</v>
      </c>
      <c r="C83" s="1">
        <v>82</v>
      </c>
      <c r="D83" s="1">
        <v>9507</v>
      </c>
      <c r="E83" s="1">
        <v>5994.4373807237089</v>
      </c>
      <c r="F83" s="1">
        <v>3512.5626192762911</v>
      </c>
    </row>
    <row r="84" spans="1:6" x14ac:dyDescent="0.3">
      <c r="A84" s="1">
        <v>83</v>
      </c>
      <c r="B84" s="1">
        <v>720</v>
      </c>
      <c r="C84" s="1">
        <v>83</v>
      </c>
      <c r="D84" s="1">
        <v>8006</v>
      </c>
      <c r="E84" s="1">
        <v>6479.8422137995276</v>
      </c>
      <c r="F84" s="1">
        <v>1526.1577862004719</v>
      </c>
    </row>
    <row r="85" spans="1:6" x14ac:dyDescent="0.3">
      <c r="A85" s="1">
        <v>84</v>
      </c>
      <c r="B85" s="1">
        <v>840</v>
      </c>
      <c r="C85" s="1">
        <v>84</v>
      </c>
      <c r="D85" s="1">
        <v>5947</v>
      </c>
      <c r="E85" s="1">
        <v>3867.9376854124071</v>
      </c>
      <c r="F85" s="1">
        <v>2079.0623145875929</v>
      </c>
    </row>
    <row r="86" spans="1:6" x14ac:dyDescent="0.3">
      <c r="A86" s="1">
        <v>85</v>
      </c>
      <c r="B86" s="1">
        <v>297</v>
      </c>
      <c r="C86" s="1">
        <v>85</v>
      </c>
      <c r="D86" s="1">
        <v>11837</v>
      </c>
      <c r="E86" s="1">
        <v>9818.2230905447504</v>
      </c>
      <c r="F86" s="1">
        <v>2018.77690945525</v>
      </c>
    </row>
    <row r="87" spans="1:6" x14ac:dyDescent="0.3">
      <c r="A87" s="1">
        <v>86</v>
      </c>
      <c r="B87" s="1">
        <v>325</v>
      </c>
      <c r="C87" s="1">
        <v>86</v>
      </c>
      <c r="D87" s="1">
        <v>47257</v>
      </c>
      <c r="E87" s="1">
        <v>28053.009353671601</v>
      </c>
      <c r="F87" s="1">
        <v>19203.990646328399</v>
      </c>
    </row>
    <row r="88" spans="1:6" x14ac:dyDescent="0.3">
      <c r="A88" s="1">
        <v>87</v>
      </c>
      <c r="B88" s="1">
        <v>346</v>
      </c>
      <c r="C88" s="1">
        <v>87</v>
      </c>
      <c r="D88" s="1">
        <v>7626</v>
      </c>
      <c r="E88" s="1">
        <v>5823.4051776232373</v>
      </c>
      <c r="F88" s="1">
        <v>1802.594822376763</v>
      </c>
    </row>
    <row r="89" spans="1:6" x14ac:dyDescent="0.3">
      <c r="A89" s="1">
        <v>88</v>
      </c>
      <c r="B89" s="1">
        <v>230</v>
      </c>
      <c r="C89" s="1">
        <v>88</v>
      </c>
      <c r="D89" s="1">
        <v>13737</v>
      </c>
      <c r="E89" s="1">
        <v>7118.5787481487268</v>
      </c>
      <c r="F89" s="1">
        <v>6618.4212518512732</v>
      </c>
    </row>
    <row r="90" spans="1:6" x14ac:dyDescent="0.3">
      <c r="A90" s="1">
        <v>89</v>
      </c>
      <c r="B90" s="1">
        <v>299</v>
      </c>
      <c r="C90" s="1">
        <v>89</v>
      </c>
      <c r="D90" s="1">
        <v>26239</v>
      </c>
      <c r="E90" s="1">
        <v>18738.682671440241</v>
      </c>
      <c r="F90" s="1">
        <v>7500.3173285597622</v>
      </c>
    </row>
    <row r="91" spans="1:6" x14ac:dyDescent="0.3">
      <c r="A91" s="1">
        <v>90</v>
      </c>
      <c r="B91" s="1">
        <v>884</v>
      </c>
      <c r="C91" s="1">
        <v>90</v>
      </c>
      <c r="D91" s="1">
        <v>23584</v>
      </c>
      <c r="E91" s="1">
        <v>16950.579179211891</v>
      </c>
      <c r="F91" s="1">
        <v>6633.4208207881056</v>
      </c>
    </row>
    <row r="92" spans="1:6" x14ac:dyDescent="0.3">
      <c r="A92" s="1">
        <v>91</v>
      </c>
      <c r="B92" s="1">
        <v>64</v>
      </c>
      <c r="C92" s="1">
        <v>91</v>
      </c>
      <c r="D92" s="1">
        <v>28709</v>
      </c>
      <c r="E92" s="1">
        <v>21045.655297420559</v>
      </c>
      <c r="F92" s="1">
        <v>7663.3447025794449</v>
      </c>
    </row>
    <row r="93" spans="1:6" x14ac:dyDescent="0.3">
      <c r="A93" s="1">
        <v>92</v>
      </c>
      <c r="B93" s="1">
        <v>833</v>
      </c>
      <c r="C93" s="1">
        <v>92</v>
      </c>
      <c r="D93" s="1">
        <v>17063</v>
      </c>
      <c r="E93" s="1">
        <v>14655.62736580186</v>
      </c>
      <c r="F93" s="1">
        <v>2407.372634198136</v>
      </c>
    </row>
    <row r="94" spans="1:6" x14ac:dyDescent="0.3">
      <c r="A94" s="1">
        <v>93</v>
      </c>
      <c r="B94" s="1">
        <v>669</v>
      </c>
      <c r="C94" s="1">
        <v>93</v>
      </c>
      <c r="D94" s="1">
        <v>22467</v>
      </c>
      <c r="E94" s="1">
        <v>13066.523620285931</v>
      </c>
      <c r="F94" s="1">
        <v>9400.4763797140713</v>
      </c>
    </row>
    <row r="95" spans="1:6" x14ac:dyDescent="0.3">
      <c r="A95" s="1">
        <v>94</v>
      </c>
      <c r="B95" s="1">
        <v>821</v>
      </c>
      <c r="C95" s="1">
        <v>94</v>
      </c>
      <c r="D95" s="1">
        <v>44652</v>
      </c>
      <c r="E95" s="1">
        <v>39476.556935530542</v>
      </c>
      <c r="F95" s="1">
        <v>5175.4430644694576</v>
      </c>
    </row>
    <row r="96" spans="1:6" x14ac:dyDescent="0.3">
      <c r="A96" s="1">
        <v>95</v>
      </c>
      <c r="B96" s="1">
        <v>503</v>
      </c>
      <c r="C96" s="1">
        <v>95</v>
      </c>
      <c r="D96" s="1">
        <v>25245</v>
      </c>
      <c r="E96" s="1">
        <v>13826.12085410731</v>
      </c>
      <c r="F96" s="1">
        <v>11418.87914589269</v>
      </c>
    </row>
    <row r="97" spans="1:6" x14ac:dyDescent="0.3">
      <c r="A97" s="1">
        <v>96</v>
      </c>
      <c r="B97" s="1">
        <v>239</v>
      </c>
      <c r="C97" s="1">
        <v>96</v>
      </c>
      <c r="D97" s="1">
        <v>21923</v>
      </c>
      <c r="E97" s="1">
        <v>16507.249635880111</v>
      </c>
      <c r="F97" s="1">
        <v>5415.7503641198891</v>
      </c>
    </row>
    <row r="98" spans="1:6" x14ac:dyDescent="0.3">
      <c r="A98" s="1">
        <v>97</v>
      </c>
      <c r="B98" s="1">
        <v>581</v>
      </c>
      <c r="C98" s="1">
        <v>97</v>
      </c>
      <c r="D98" s="1">
        <v>23942</v>
      </c>
      <c r="E98" s="1">
        <v>12642.852017504491</v>
      </c>
      <c r="F98" s="1">
        <v>11299.147982495509</v>
      </c>
    </row>
    <row r="99" spans="1:6" x14ac:dyDescent="0.3">
      <c r="A99" s="1">
        <v>98</v>
      </c>
      <c r="B99" s="1">
        <v>749</v>
      </c>
      <c r="C99" s="1">
        <v>98</v>
      </c>
      <c r="D99" s="1">
        <v>27479</v>
      </c>
      <c r="E99" s="1">
        <v>13791.121764228479</v>
      </c>
      <c r="F99" s="1">
        <v>13687.878235771521</v>
      </c>
    </row>
    <row r="100" spans="1:6" x14ac:dyDescent="0.3">
      <c r="A100" s="1">
        <v>99</v>
      </c>
      <c r="B100" s="1">
        <v>934</v>
      </c>
      <c r="C100" s="1">
        <v>99</v>
      </c>
      <c r="D100" s="1">
        <v>16424</v>
      </c>
      <c r="E100" s="1">
        <v>14112.441753032081</v>
      </c>
      <c r="F100" s="1">
        <v>2311.558246967918</v>
      </c>
    </row>
    <row r="101" spans="1:6" x14ac:dyDescent="0.3">
      <c r="A101" s="1">
        <v>100</v>
      </c>
      <c r="B101" s="1">
        <v>246</v>
      </c>
      <c r="C101" s="1">
        <v>100</v>
      </c>
      <c r="D101" s="1">
        <v>12163</v>
      </c>
      <c r="E101" s="1">
        <v>10550.758243158571</v>
      </c>
      <c r="F101" s="1">
        <v>1612.241756841428</v>
      </c>
    </row>
    <row r="102" spans="1:6" x14ac:dyDescent="0.3">
      <c r="A102" s="1">
        <v>101</v>
      </c>
      <c r="B102" s="1">
        <v>175</v>
      </c>
      <c r="C102" s="1">
        <v>101</v>
      </c>
      <c r="D102" s="1">
        <v>9634</v>
      </c>
      <c r="E102" s="1">
        <v>5040.7774059960648</v>
      </c>
      <c r="F102" s="1">
        <v>4593.2225940039352</v>
      </c>
    </row>
    <row r="103" spans="1:6" x14ac:dyDescent="0.3">
      <c r="A103" s="1">
        <v>102</v>
      </c>
      <c r="B103" s="1">
        <v>519</v>
      </c>
      <c r="C103" s="1">
        <v>102</v>
      </c>
      <c r="D103" s="1">
        <v>21392</v>
      </c>
      <c r="E103" s="1">
        <v>16527.742297395391</v>
      </c>
      <c r="F103" s="1">
        <v>4864.2577026046129</v>
      </c>
    </row>
    <row r="104" spans="1:6" x14ac:dyDescent="0.3">
      <c r="A104" s="1">
        <v>103</v>
      </c>
      <c r="B104" s="1">
        <v>400</v>
      </c>
      <c r="C104" s="1">
        <v>103</v>
      </c>
      <c r="D104" s="1">
        <v>21550</v>
      </c>
      <c r="E104" s="1">
        <v>18625.153990555369</v>
      </c>
      <c r="F104" s="1">
        <v>2924.8460094446309</v>
      </c>
    </row>
    <row r="105" spans="1:6" x14ac:dyDescent="0.3">
      <c r="A105" s="1">
        <v>104</v>
      </c>
      <c r="B105" s="1">
        <v>738</v>
      </c>
      <c r="C105" s="1">
        <v>104</v>
      </c>
      <c r="D105" s="1">
        <v>28051</v>
      </c>
      <c r="E105" s="1">
        <v>14473.36785928909</v>
      </c>
      <c r="F105" s="1">
        <v>13577.63214071091</v>
      </c>
    </row>
    <row r="106" spans="1:6" x14ac:dyDescent="0.3">
      <c r="A106" s="1">
        <v>105</v>
      </c>
      <c r="B106" s="1">
        <v>588</v>
      </c>
      <c r="C106" s="1">
        <v>105</v>
      </c>
      <c r="D106" s="1">
        <v>18161</v>
      </c>
      <c r="E106" s="1">
        <v>9417.5089499087353</v>
      </c>
      <c r="F106" s="1">
        <v>8743.4910500912647</v>
      </c>
    </row>
    <row r="107" spans="1:6" x14ac:dyDescent="0.3">
      <c r="A107" s="1">
        <v>106</v>
      </c>
      <c r="B107" s="1">
        <v>520</v>
      </c>
      <c r="C107" s="1">
        <v>106</v>
      </c>
      <c r="D107" s="1">
        <v>18390</v>
      </c>
      <c r="E107" s="1">
        <v>14867.00983050944</v>
      </c>
      <c r="F107" s="1">
        <v>3522.990169490557</v>
      </c>
    </row>
    <row r="108" spans="1:6" x14ac:dyDescent="0.3">
      <c r="A108" s="1">
        <v>107</v>
      </c>
      <c r="B108" s="1">
        <v>959</v>
      </c>
      <c r="C108" s="1">
        <v>107</v>
      </c>
      <c r="D108" s="1">
        <v>30520</v>
      </c>
      <c r="E108" s="1">
        <v>22882.80119052884</v>
      </c>
      <c r="F108" s="1">
        <v>7637.1988094711596</v>
      </c>
    </row>
    <row r="109" spans="1:6" x14ac:dyDescent="0.3">
      <c r="A109" s="1">
        <v>108</v>
      </c>
      <c r="B109" s="1">
        <v>81</v>
      </c>
      <c r="C109" s="1">
        <v>108</v>
      </c>
      <c r="D109" s="1">
        <v>3274</v>
      </c>
      <c r="E109" s="1">
        <v>2316.493443446861</v>
      </c>
      <c r="F109" s="1">
        <v>957.50655655313903</v>
      </c>
    </row>
    <row r="110" spans="1:6" x14ac:dyDescent="0.3">
      <c r="A110" s="1">
        <v>109</v>
      </c>
      <c r="B110" s="1">
        <v>105</v>
      </c>
      <c r="C110" s="1">
        <v>109</v>
      </c>
      <c r="D110" s="1">
        <v>16752</v>
      </c>
      <c r="E110" s="1">
        <v>14725.95605533062</v>
      </c>
      <c r="F110" s="1">
        <v>2026.0439446693799</v>
      </c>
    </row>
    <row r="111" spans="1:6" x14ac:dyDescent="0.3">
      <c r="A111" s="1">
        <v>110</v>
      </c>
      <c r="B111" s="1">
        <v>373</v>
      </c>
      <c r="C111" s="1">
        <v>110</v>
      </c>
      <c r="D111" s="1">
        <v>15451</v>
      </c>
      <c r="E111" s="1">
        <v>8877.2559642716005</v>
      </c>
      <c r="F111" s="1">
        <v>6573.7440357283986</v>
      </c>
    </row>
    <row r="112" spans="1:6" x14ac:dyDescent="0.3">
      <c r="A112" s="1">
        <v>111</v>
      </c>
      <c r="B112" s="1">
        <v>160</v>
      </c>
      <c r="C112" s="1">
        <v>111</v>
      </c>
      <c r="D112" s="1">
        <v>12445</v>
      </c>
      <c r="E112" s="1">
        <v>11000.82857231516</v>
      </c>
      <c r="F112" s="1">
        <v>1444.1714276848379</v>
      </c>
    </row>
    <row r="113" spans="1:6" x14ac:dyDescent="0.3">
      <c r="A113" s="1">
        <v>112</v>
      </c>
      <c r="B113" s="1">
        <v>992</v>
      </c>
      <c r="C113" s="1">
        <v>112</v>
      </c>
      <c r="D113" s="1">
        <v>6290</v>
      </c>
      <c r="E113" s="1">
        <v>3773.4904473168458</v>
      </c>
      <c r="F113" s="1">
        <v>2516.5095526831542</v>
      </c>
    </row>
    <row r="114" spans="1:6" x14ac:dyDescent="0.3">
      <c r="A114" s="1">
        <v>113</v>
      </c>
      <c r="B114" s="1">
        <v>304</v>
      </c>
      <c r="C114" s="1">
        <v>113</v>
      </c>
      <c r="D114" s="1">
        <v>17558</v>
      </c>
      <c r="E114" s="1">
        <v>10443.68850140096</v>
      </c>
      <c r="F114" s="1">
        <v>7114.311498599036</v>
      </c>
    </row>
    <row r="115" spans="1:6" x14ac:dyDescent="0.3">
      <c r="A115" s="1">
        <v>114</v>
      </c>
      <c r="B115" s="1">
        <v>263</v>
      </c>
      <c r="C115" s="1">
        <v>114</v>
      </c>
      <c r="D115" s="1">
        <v>6696</v>
      </c>
      <c r="E115" s="1">
        <v>4043.8234083130451</v>
      </c>
      <c r="F115" s="1">
        <v>2652.1765916869549</v>
      </c>
    </row>
    <row r="116" spans="1:6" x14ac:dyDescent="0.3">
      <c r="A116" s="1">
        <v>115</v>
      </c>
      <c r="B116" s="1">
        <v>231</v>
      </c>
      <c r="C116" s="1">
        <v>115</v>
      </c>
      <c r="D116" s="1">
        <v>32156</v>
      </c>
      <c r="E116" s="1">
        <v>22307.281370179619</v>
      </c>
      <c r="F116" s="1">
        <v>9848.7186298203778</v>
      </c>
    </row>
    <row r="117" spans="1:6" x14ac:dyDescent="0.3">
      <c r="A117" s="1">
        <v>116</v>
      </c>
      <c r="B117" s="1">
        <v>507</v>
      </c>
      <c r="C117" s="1">
        <v>116</v>
      </c>
      <c r="D117" s="1">
        <v>14052</v>
      </c>
      <c r="E117" s="1">
        <v>9908.3127428408006</v>
      </c>
      <c r="F117" s="1">
        <v>4143.6872571591994</v>
      </c>
    </row>
    <row r="118" spans="1:6" x14ac:dyDescent="0.3">
      <c r="A118" s="1">
        <v>117</v>
      </c>
      <c r="B118" s="1">
        <v>259</v>
      </c>
      <c r="C118" s="1">
        <v>117</v>
      </c>
      <c r="D118" s="1">
        <v>48145</v>
      </c>
      <c r="E118" s="1">
        <v>34602.598680564253</v>
      </c>
      <c r="F118" s="1">
        <v>13542.40131943575</v>
      </c>
    </row>
    <row r="119" spans="1:6" x14ac:dyDescent="0.3">
      <c r="A119" s="1">
        <v>118</v>
      </c>
      <c r="B119" s="1">
        <v>187</v>
      </c>
      <c r="C119" s="1">
        <v>118</v>
      </c>
      <c r="D119" s="1">
        <v>20819</v>
      </c>
      <c r="E119" s="1">
        <v>13889.92897645337</v>
      </c>
      <c r="F119" s="1">
        <v>6929.0710235466322</v>
      </c>
    </row>
    <row r="120" spans="1:6" x14ac:dyDescent="0.3">
      <c r="A120" s="1">
        <v>119</v>
      </c>
      <c r="B120" s="1">
        <v>670</v>
      </c>
      <c r="C120" s="1">
        <v>119</v>
      </c>
      <c r="D120" s="1">
        <v>28779</v>
      </c>
      <c r="E120" s="1">
        <v>17431.19451451155</v>
      </c>
      <c r="F120" s="1">
        <v>11347.80548548845</v>
      </c>
    </row>
    <row r="121" spans="1:6" x14ac:dyDescent="0.3">
      <c r="A121" s="1">
        <v>120</v>
      </c>
      <c r="B121" s="1">
        <v>96</v>
      </c>
      <c r="C121" s="1">
        <v>120</v>
      </c>
      <c r="D121" s="1">
        <v>10200</v>
      </c>
      <c r="E121" s="1">
        <v>7666.534593800764</v>
      </c>
      <c r="F121" s="1">
        <v>2533.465406199236</v>
      </c>
    </row>
    <row r="122" spans="1:6" x14ac:dyDescent="0.3">
      <c r="A122" s="1">
        <v>121</v>
      </c>
      <c r="B122" s="1">
        <v>715</v>
      </c>
      <c r="C122" s="1">
        <v>121</v>
      </c>
      <c r="D122" s="1">
        <v>14319</v>
      </c>
      <c r="E122" s="1">
        <v>12469.67837636333</v>
      </c>
      <c r="F122" s="1">
        <v>1849.3216236366679</v>
      </c>
    </row>
    <row r="123" spans="1:6" x14ac:dyDescent="0.3">
      <c r="A123" s="1">
        <v>122</v>
      </c>
      <c r="B123" s="1">
        <v>490</v>
      </c>
      <c r="C123" s="1">
        <v>122</v>
      </c>
      <c r="D123" s="1">
        <v>16242</v>
      </c>
      <c r="E123" s="1">
        <v>8642.6426771754996</v>
      </c>
      <c r="F123" s="1">
        <v>7599.3573228245004</v>
      </c>
    </row>
    <row r="124" spans="1:6" x14ac:dyDescent="0.3">
      <c r="A124" s="1">
        <v>123</v>
      </c>
      <c r="B124" s="1">
        <v>318</v>
      </c>
      <c r="C124" s="1">
        <v>123</v>
      </c>
      <c r="D124" s="1">
        <v>18150</v>
      </c>
      <c r="E124" s="1">
        <v>12472.574408582779</v>
      </c>
      <c r="F124" s="1">
        <v>5677.4255914172227</v>
      </c>
    </row>
    <row r="125" spans="1:6" x14ac:dyDescent="0.3">
      <c r="A125" s="1">
        <v>124</v>
      </c>
      <c r="B125" s="1">
        <v>63</v>
      </c>
      <c r="C125" s="1">
        <v>124</v>
      </c>
      <c r="D125" s="1">
        <v>3821</v>
      </c>
      <c r="E125" s="1">
        <v>3361.0938084542431</v>
      </c>
      <c r="F125" s="1">
        <v>459.90619154575688</v>
      </c>
    </row>
    <row r="126" spans="1:6" x14ac:dyDescent="0.3">
      <c r="A126" s="1">
        <v>125</v>
      </c>
      <c r="B126" s="1">
        <v>408</v>
      </c>
      <c r="C126" s="1">
        <v>125</v>
      </c>
      <c r="D126" s="1">
        <v>7654</v>
      </c>
      <c r="E126" s="1">
        <v>4938.5402664159856</v>
      </c>
      <c r="F126" s="1">
        <v>2715.459733584014</v>
      </c>
    </row>
    <row r="127" spans="1:6" x14ac:dyDescent="0.3">
      <c r="A127" s="1">
        <v>126</v>
      </c>
      <c r="B127" s="1">
        <v>284</v>
      </c>
      <c r="C127" s="1">
        <v>126</v>
      </c>
      <c r="D127" s="1">
        <v>14672</v>
      </c>
      <c r="E127" s="1">
        <v>8682.973543570155</v>
      </c>
      <c r="F127" s="1">
        <v>5989.026456429845</v>
      </c>
    </row>
    <row r="128" spans="1:6" x14ac:dyDescent="0.3">
      <c r="A128" s="1">
        <v>127</v>
      </c>
      <c r="B128" s="1">
        <v>942</v>
      </c>
      <c r="C128" s="1">
        <v>127</v>
      </c>
      <c r="D128" s="1">
        <v>22394</v>
      </c>
      <c r="E128" s="1">
        <v>11486.35440017262</v>
      </c>
      <c r="F128" s="1">
        <v>10907.64559982738</v>
      </c>
    </row>
    <row r="129" spans="1:6" x14ac:dyDescent="0.3">
      <c r="A129" s="1">
        <v>128</v>
      </c>
      <c r="B129" s="1">
        <v>87</v>
      </c>
      <c r="C129" s="1">
        <v>128</v>
      </c>
      <c r="D129" s="1">
        <v>16236</v>
      </c>
      <c r="E129" s="1">
        <v>9519.5779682739576</v>
      </c>
      <c r="F129" s="1">
        <v>6716.4220317260424</v>
      </c>
    </row>
    <row r="130" spans="1:6" x14ac:dyDescent="0.3">
      <c r="A130" s="1">
        <v>129</v>
      </c>
      <c r="B130" s="1">
        <v>616</v>
      </c>
      <c r="C130" s="1">
        <v>129</v>
      </c>
      <c r="D130" s="1">
        <v>8603</v>
      </c>
      <c r="E130" s="1">
        <v>4644.6677195846723</v>
      </c>
      <c r="F130" s="1">
        <v>3958.3322804153281</v>
      </c>
    </row>
    <row r="131" spans="1:6" x14ac:dyDescent="0.3">
      <c r="A131" s="1">
        <v>130</v>
      </c>
      <c r="B131" s="1">
        <v>49</v>
      </c>
      <c r="C131" s="1">
        <v>130</v>
      </c>
      <c r="D131" s="1">
        <v>5150</v>
      </c>
      <c r="E131" s="1">
        <v>3585.4331951767949</v>
      </c>
      <c r="F131" s="1">
        <v>1564.5668048232051</v>
      </c>
    </row>
    <row r="132" spans="1:6" x14ac:dyDescent="0.3">
      <c r="A132" s="1">
        <v>131</v>
      </c>
      <c r="B132" s="1">
        <v>84</v>
      </c>
      <c r="C132" s="1">
        <v>131</v>
      </c>
      <c r="D132" s="1">
        <v>5019</v>
      </c>
      <c r="E132" s="1">
        <v>3190.4100832611862</v>
      </c>
      <c r="F132" s="1">
        <v>1828.5899167388141</v>
      </c>
    </row>
    <row r="133" spans="1:6" x14ac:dyDescent="0.3">
      <c r="A133" s="1">
        <v>132</v>
      </c>
      <c r="B133" s="1">
        <v>112</v>
      </c>
      <c r="C133" s="1">
        <v>132</v>
      </c>
      <c r="D133" s="1">
        <v>10012</v>
      </c>
      <c r="E133" s="1">
        <v>5500.0679659289026</v>
      </c>
      <c r="F133" s="1">
        <v>4511.9320340710974</v>
      </c>
    </row>
    <row r="134" spans="1:6" x14ac:dyDescent="0.3">
      <c r="A134" s="1">
        <v>133</v>
      </c>
      <c r="B134" s="1">
        <v>126</v>
      </c>
      <c r="C134" s="1">
        <v>133</v>
      </c>
      <c r="D134" s="1">
        <v>20199</v>
      </c>
      <c r="E134" s="1">
        <v>11813.466019875061</v>
      </c>
      <c r="F134" s="1">
        <v>8385.5339801249374</v>
      </c>
    </row>
    <row r="135" spans="1:6" x14ac:dyDescent="0.3">
      <c r="A135" s="1">
        <v>134</v>
      </c>
      <c r="B135" s="1">
        <v>474</v>
      </c>
      <c r="C135" s="1">
        <v>134</v>
      </c>
      <c r="D135" s="1">
        <v>32398</v>
      </c>
      <c r="E135" s="1">
        <v>29088.791640560361</v>
      </c>
      <c r="F135" s="1">
        <v>3309.2083594396431</v>
      </c>
    </row>
    <row r="136" spans="1:6" x14ac:dyDescent="0.3">
      <c r="A136" s="1">
        <v>135</v>
      </c>
      <c r="B136" s="1">
        <v>198</v>
      </c>
      <c r="C136" s="1">
        <v>135</v>
      </c>
      <c r="D136" s="1">
        <v>13760</v>
      </c>
      <c r="E136" s="1">
        <v>7388.2308524723994</v>
      </c>
      <c r="F136" s="1">
        <v>6371.7691475276006</v>
      </c>
    </row>
    <row r="137" spans="1:6" x14ac:dyDescent="0.3">
      <c r="A137" s="1">
        <v>136</v>
      </c>
      <c r="B137" s="1">
        <v>130</v>
      </c>
      <c r="C137" s="1">
        <v>136</v>
      </c>
      <c r="D137" s="1">
        <v>32254</v>
      </c>
      <c r="E137" s="1">
        <v>24651.10424407637</v>
      </c>
      <c r="F137" s="1">
        <v>7602.8957559236296</v>
      </c>
    </row>
    <row r="138" spans="1:6" x14ac:dyDescent="0.3">
      <c r="A138" s="1">
        <v>137</v>
      </c>
      <c r="B138" s="1">
        <v>891</v>
      </c>
      <c r="C138" s="1">
        <v>137</v>
      </c>
      <c r="D138" s="1">
        <v>12027</v>
      </c>
      <c r="E138" s="1">
        <v>7498.8655740933827</v>
      </c>
      <c r="F138" s="1">
        <v>4528.1344259066173</v>
      </c>
    </row>
    <row r="139" spans="1:6" x14ac:dyDescent="0.3">
      <c r="A139" s="1">
        <v>138</v>
      </c>
      <c r="B139" s="1">
        <v>296</v>
      </c>
      <c r="C139" s="1">
        <v>138</v>
      </c>
      <c r="D139" s="1">
        <v>10136</v>
      </c>
      <c r="E139" s="1">
        <v>5666.3871033342257</v>
      </c>
      <c r="F139" s="1">
        <v>4469.6128966657743</v>
      </c>
    </row>
    <row r="140" spans="1:6" x14ac:dyDescent="0.3">
      <c r="A140" s="1">
        <v>139</v>
      </c>
      <c r="B140" s="1">
        <v>74</v>
      </c>
      <c r="C140" s="1">
        <v>139</v>
      </c>
      <c r="D140" s="1">
        <v>36004</v>
      </c>
      <c r="E140" s="1">
        <v>20817.88212155275</v>
      </c>
      <c r="F140" s="1">
        <v>15186.11787844725</v>
      </c>
    </row>
    <row r="141" spans="1:6" x14ac:dyDescent="0.3">
      <c r="A141" s="1">
        <v>140</v>
      </c>
      <c r="B141" s="1">
        <v>547</v>
      </c>
      <c r="C141" s="1">
        <v>140</v>
      </c>
      <c r="D141" s="1">
        <v>19724</v>
      </c>
      <c r="E141" s="1">
        <v>10804.35880540586</v>
      </c>
      <c r="F141" s="1">
        <v>8919.6411945941381</v>
      </c>
    </row>
    <row r="142" spans="1:6" x14ac:dyDescent="0.3">
      <c r="A142" s="1">
        <v>141</v>
      </c>
      <c r="B142" s="1">
        <v>319</v>
      </c>
      <c r="C142" s="1">
        <v>141</v>
      </c>
      <c r="D142" s="1">
        <v>19132</v>
      </c>
      <c r="E142" s="1">
        <v>13575.56072875413</v>
      </c>
      <c r="F142" s="1">
        <v>5556.4392712458666</v>
      </c>
    </row>
    <row r="143" spans="1:6" x14ac:dyDescent="0.3">
      <c r="A143" s="1">
        <v>142</v>
      </c>
      <c r="B143" s="1">
        <v>358</v>
      </c>
      <c r="C143" s="1">
        <v>142</v>
      </c>
      <c r="D143" s="1">
        <v>23867</v>
      </c>
      <c r="E143" s="1">
        <v>13673.554096178679</v>
      </c>
      <c r="F143" s="1">
        <v>10193.445903821321</v>
      </c>
    </row>
    <row r="144" spans="1:6" x14ac:dyDescent="0.3">
      <c r="A144" s="1">
        <v>143</v>
      </c>
      <c r="B144" s="1">
        <v>73</v>
      </c>
      <c r="C144" s="1">
        <v>143</v>
      </c>
      <c r="D144" s="1">
        <v>12747</v>
      </c>
      <c r="E144" s="1">
        <v>9565.9654155585249</v>
      </c>
      <c r="F144" s="1">
        <v>3181.0345844414751</v>
      </c>
    </row>
    <row r="145" spans="1:6" x14ac:dyDescent="0.3">
      <c r="A145" s="1">
        <v>144</v>
      </c>
      <c r="B145" s="1">
        <v>518</v>
      </c>
      <c r="C145" s="1">
        <v>144</v>
      </c>
      <c r="D145" s="1">
        <v>39379</v>
      </c>
      <c r="E145" s="1">
        <v>20617.646789191251</v>
      </c>
      <c r="F145" s="1">
        <v>18761.353210808749</v>
      </c>
    </row>
    <row r="146" spans="1:6" x14ac:dyDescent="0.3">
      <c r="A146" s="1">
        <v>145</v>
      </c>
      <c r="B146" s="1">
        <v>353</v>
      </c>
      <c r="C146" s="1">
        <v>145</v>
      </c>
      <c r="D146" s="1">
        <v>42366</v>
      </c>
      <c r="E146" s="1">
        <v>31045.228185590029</v>
      </c>
      <c r="F146" s="1">
        <v>11320.771814409971</v>
      </c>
    </row>
    <row r="147" spans="1:6" x14ac:dyDescent="0.3">
      <c r="A147" s="1">
        <v>146</v>
      </c>
      <c r="B147" s="1">
        <v>602</v>
      </c>
      <c r="C147" s="1">
        <v>146</v>
      </c>
      <c r="D147" s="1">
        <v>6526</v>
      </c>
      <c r="E147" s="1">
        <v>4902.381854134248</v>
      </c>
      <c r="F147" s="1">
        <v>1623.618145865752</v>
      </c>
    </row>
    <row r="148" spans="1:6" x14ac:dyDescent="0.3">
      <c r="A148" s="1">
        <v>147</v>
      </c>
      <c r="B148" s="1">
        <v>840</v>
      </c>
      <c r="C148" s="1">
        <v>147</v>
      </c>
      <c r="D148" s="1">
        <v>19003</v>
      </c>
      <c r="E148" s="1">
        <v>9936.6384223400328</v>
      </c>
      <c r="F148" s="1">
        <v>9066.3615776599672</v>
      </c>
    </row>
    <row r="149" spans="1:6" x14ac:dyDescent="0.3">
      <c r="A149" s="1">
        <v>148</v>
      </c>
      <c r="B149" s="1">
        <v>432</v>
      </c>
      <c r="C149" s="1">
        <v>148</v>
      </c>
      <c r="D149" s="1">
        <v>8694</v>
      </c>
      <c r="E149" s="1">
        <v>5144.7147527252682</v>
      </c>
      <c r="F149" s="1">
        <v>3549.2852472747318</v>
      </c>
    </row>
    <row r="150" spans="1:6" x14ac:dyDescent="0.3">
      <c r="A150" s="1">
        <v>149</v>
      </c>
      <c r="B150" s="1">
        <v>639</v>
      </c>
      <c r="C150" s="1">
        <v>149</v>
      </c>
      <c r="D150" s="1">
        <v>40878</v>
      </c>
      <c r="E150" s="1">
        <v>34537.759022589351</v>
      </c>
      <c r="F150" s="1">
        <v>6340.2409774106491</v>
      </c>
    </row>
    <row r="151" spans="1:6" x14ac:dyDescent="0.3">
      <c r="A151" s="1">
        <v>150</v>
      </c>
      <c r="B151" s="1">
        <v>673</v>
      </c>
      <c r="C151" s="1">
        <v>150</v>
      </c>
      <c r="D151" s="1">
        <v>19163</v>
      </c>
      <c r="E151" s="1">
        <v>13078.415770362541</v>
      </c>
      <c r="F151" s="1">
        <v>6084.5842296374612</v>
      </c>
    </row>
    <row r="152" spans="1:6" x14ac:dyDescent="0.3">
      <c r="A152" s="1">
        <v>151</v>
      </c>
      <c r="B152" s="1">
        <v>604</v>
      </c>
      <c r="C152" s="1">
        <v>151</v>
      </c>
      <c r="D152" s="1">
        <v>13151</v>
      </c>
      <c r="E152" s="1">
        <v>6856.9368532409871</v>
      </c>
      <c r="F152" s="1">
        <v>6294.0631467590129</v>
      </c>
    </row>
    <row r="153" spans="1:6" x14ac:dyDescent="0.3">
      <c r="A153" s="1">
        <v>152</v>
      </c>
      <c r="B153" s="1">
        <v>568</v>
      </c>
      <c r="C153" s="1">
        <v>152</v>
      </c>
      <c r="D153" s="1">
        <v>28328</v>
      </c>
      <c r="E153" s="1">
        <v>17521.754111500952</v>
      </c>
      <c r="F153" s="1">
        <v>10806.24588849905</v>
      </c>
    </row>
    <row r="154" spans="1:6" x14ac:dyDescent="0.3">
      <c r="A154" s="1">
        <v>153</v>
      </c>
      <c r="B154" s="1">
        <v>295</v>
      </c>
      <c r="C154" s="1">
        <v>153</v>
      </c>
      <c r="D154" s="1">
        <v>16864</v>
      </c>
      <c r="E154" s="1">
        <v>10515.570647753901</v>
      </c>
      <c r="F154" s="1">
        <v>6348.4293522461012</v>
      </c>
    </row>
    <row r="155" spans="1:6" x14ac:dyDescent="0.3">
      <c r="A155" s="1">
        <v>154</v>
      </c>
      <c r="B155" s="1">
        <v>440</v>
      </c>
      <c r="C155" s="1">
        <v>154</v>
      </c>
      <c r="D155" s="1">
        <v>11904</v>
      </c>
      <c r="E155" s="1">
        <v>6164.5083368566429</v>
      </c>
      <c r="F155" s="1">
        <v>5739.4916631433571</v>
      </c>
    </row>
    <row r="156" spans="1:6" x14ac:dyDescent="0.3">
      <c r="A156" s="1">
        <v>155</v>
      </c>
      <c r="B156" s="1">
        <v>619</v>
      </c>
      <c r="C156" s="1">
        <v>155</v>
      </c>
      <c r="D156" s="1">
        <v>7158</v>
      </c>
      <c r="E156" s="1">
        <v>5081.1309548952304</v>
      </c>
      <c r="F156" s="1">
        <v>2076.8690451047701</v>
      </c>
    </row>
    <row r="157" spans="1:6" x14ac:dyDescent="0.3">
      <c r="A157" s="1">
        <v>156</v>
      </c>
      <c r="B157" s="1">
        <v>983</v>
      </c>
      <c r="C157" s="1">
        <v>156</v>
      </c>
      <c r="D157" s="1">
        <v>10081</v>
      </c>
      <c r="E157" s="1">
        <v>6792.8383610482224</v>
      </c>
      <c r="F157" s="1">
        <v>3288.1616389517781</v>
      </c>
    </row>
    <row r="158" spans="1:6" x14ac:dyDescent="0.3">
      <c r="A158" s="1">
        <v>157</v>
      </c>
      <c r="B158" s="1">
        <v>315</v>
      </c>
      <c r="C158" s="1">
        <v>157</v>
      </c>
      <c r="D158" s="1">
        <v>6648</v>
      </c>
      <c r="E158" s="1">
        <v>4119.978222509375</v>
      </c>
      <c r="F158" s="1">
        <v>2528.021777490625</v>
      </c>
    </row>
    <row r="159" spans="1:6" x14ac:dyDescent="0.3">
      <c r="A159" s="1">
        <v>158</v>
      </c>
      <c r="B159" s="1">
        <v>12</v>
      </c>
      <c r="C159" s="1">
        <v>158</v>
      </c>
      <c r="D159" s="1">
        <v>12946</v>
      </c>
      <c r="E159" s="1">
        <v>7846.3380269460786</v>
      </c>
      <c r="F159" s="1">
        <v>5099.6619730539214</v>
      </c>
    </row>
    <row r="160" spans="1:6" x14ac:dyDescent="0.3">
      <c r="A160" s="1">
        <v>159</v>
      </c>
      <c r="B160" s="1">
        <v>199</v>
      </c>
      <c r="C160" s="1">
        <v>159</v>
      </c>
      <c r="D160" s="1">
        <v>4214</v>
      </c>
      <c r="E160" s="1">
        <v>3298.4317964498168</v>
      </c>
      <c r="F160" s="1">
        <v>915.56820355018317</v>
      </c>
    </row>
    <row r="161" spans="1:6" x14ac:dyDescent="0.3">
      <c r="A161" s="1">
        <v>160</v>
      </c>
      <c r="B161" s="1">
        <v>969</v>
      </c>
      <c r="C161" s="1">
        <v>160</v>
      </c>
      <c r="D161" s="1">
        <v>30727</v>
      </c>
      <c r="E161" s="1">
        <v>26579.97712983975</v>
      </c>
      <c r="F161" s="1">
        <v>4147.0228701602537</v>
      </c>
    </row>
    <row r="162" spans="1:6" x14ac:dyDescent="0.3">
      <c r="A162" s="1">
        <v>161</v>
      </c>
      <c r="B162" s="1">
        <v>38</v>
      </c>
      <c r="C162" s="1">
        <v>161</v>
      </c>
      <c r="D162" s="1">
        <v>19635</v>
      </c>
      <c r="E162" s="1">
        <v>14728.44077926854</v>
      </c>
      <c r="F162" s="1">
        <v>4906.5592207314621</v>
      </c>
    </row>
    <row r="163" spans="1:6" x14ac:dyDescent="0.3">
      <c r="A163" s="1">
        <v>162</v>
      </c>
      <c r="B163" s="1">
        <v>615</v>
      </c>
      <c r="C163" s="1">
        <v>162</v>
      </c>
      <c r="D163" s="1">
        <v>27392</v>
      </c>
      <c r="E163" s="1">
        <v>20401.533431664178</v>
      </c>
      <c r="F163" s="1">
        <v>6990.4665683358216</v>
      </c>
    </row>
    <row r="164" spans="1:6" x14ac:dyDescent="0.3">
      <c r="A164" s="1">
        <v>163</v>
      </c>
      <c r="B164" s="1">
        <v>530</v>
      </c>
      <c r="C164" s="1">
        <v>163</v>
      </c>
      <c r="D164" s="1">
        <v>5498</v>
      </c>
      <c r="E164" s="1">
        <v>4383.060560120497</v>
      </c>
      <c r="F164" s="1">
        <v>1114.939439879503</v>
      </c>
    </row>
    <row r="165" spans="1:6" x14ac:dyDescent="0.3">
      <c r="A165" s="1">
        <v>164</v>
      </c>
      <c r="B165" s="1">
        <v>778</v>
      </c>
      <c r="C165" s="1">
        <v>164</v>
      </c>
      <c r="D165" s="1">
        <v>26390</v>
      </c>
      <c r="E165" s="1">
        <v>20499.987394193551</v>
      </c>
      <c r="F165" s="1">
        <v>5890.0126058064516</v>
      </c>
    </row>
    <row r="166" spans="1:6" x14ac:dyDescent="0.3">
      <c r="A166" s="1">
        <v>165</v>
      </c>
      <c r="B166" s="1">
        <v>747</v>
      </c>
      <c r="C166" s="1">
        <v>165</v>
      </c>
      <c r="D166" s="1">
        <v>3695</v>
      </c>
      <c r="E166" s="1">
        <v>2942.2503777181719</v>
      </c>
      <c r="F166" s="1">
        <v>752.74962228182812</v>
      </c>
    </row>
    <row r="167" spans="1:6" x14ac:dyDescent="0.3">
      <c r="A167" s="1">
        <v>166</v>
      </c>
      <c r="B167" s="1">
        <v>732</v>
      </c>
      <c r="C167" s="1">
        <v>166</v>
      </c>
      <c r="D167" s="1">
        <v>13794</v>
      </c>
      <c r="E167" s="1">
        <v>12278.39909353913</v>
      </c>
      <c r="F167" s="1">
        <v>1515.600906460872</v>
      </c>
    </row>
    <row r="168" spans="1:6" x14ac:dyDescent="0.3">
      <c r="A168" s="1">
        <v>167</v>
      </c>
      <c r="B168" s="1">
        <v>589</v>
      </c>
      <c r="C168" s="1">
        <v>167</v>
      </c>
      <c r="D168" s="1">
        <v>12615</v>
      </c>
      <c r="E168" s="1">
        <v>10028.79453028697</v>
      </c>
      <c r="F168" s="1">
        <v>2586.205469713032</v>
      </c>
    </row>
    <row r="169" spans="1:6" x14ac:dyDescent="0.3">
      <c r="A169" s="1">
        <v>168</v>
      </c>
      <c r="B169" s="1">
        <v>54</v>
      </c>
      <c r="C169" s="1">
        <v>168</v>
      </c>
      <c r="D169" s="1">
        <v>15453</v>
      </c>
      <c r="E169" s="1">
        <v>13442.51269921675</v>
      </c>
      <c r="F169" s="1">
        <v>2010.4873007832471</v>
      </c>
    </row>
    <row r="170" spans="1:6" x14ac:dyDescent="0.3">
      <c r="A170" s="1">
        <v>169</v>
      </c>
      <c r="B170" s="1">
        <v>568</v>
      </c>
      <c r="C170" s="1">
        <v>169</v>
      </c>
      <c r="D170" s="1">
        <v>3312</v>
      </c>
      <c r="E170" s="1">
        <v>2161.534771671696</v>
      </c>
      <c r="F170" s="1">
        <v>1150.465228328304</v>
      </c>
    </row>
    <row r="171" spans="1:6" x14ac:dyDescent="0.3">
      <c r="A171" s="1">
        <v>170</v>
      </c>
      <c r="B171" s="1">
        <v>242</v>
      </c>
      <c r="C171" s="1">
        <v>170</v>
      </c>
      <c r="D171" s="1">
        <v>8742</v>
      </c>
      <c r="E171" s="1">
        <v>4907.2995520152417</v>
      </c>
      <c r="F171" s="1">
        <v>3834.7004479847578</v>
      </c>
    </row>
    <row r="172" spans="1:6" x14ac:dyDescent="0.3">
      <c r="A172" s="1">
        <v>171</v>
      </c>
      <c r="B172" s="1">
        <v>183</v>
      </c>
      <c r="C172" s="1">
        <v>171</v>
      </c>
      <c r="D172" s="1">
        <v>24145</v>
      </c>
      <c r="E172" s="1">
        <v>17968.999422066248</v>
      </c>
      <c r="F172" s="1">
        <v>6176.000577933748</v>
      </c>
    </row>
    <row r="173" spans="1:6" x14ac:dyDescent="0.3">
      <c r="A173" s="1">
        <v>172</v>
      </c>
      <c r="B173" s="1">
        <v>990</v>
      </c>
      <c r="C173" s="1">
        <v>172</v>
      </c>
      <c r="D173" s="1">
        <v>24025</v>
      </c>
      <c r="E173" s="1">
        <v>12336.359060858031</v>
      </c>
      <c r="F173" s="1">
        <v>11688.640939141969</v>
      </c>
    </row>
    <row r="174" spans="1:6" x14ac:dyDescent="0.3">
      <c r="A174" s="1">
        <v>173</v>
      </c>
      <c r="B174" s="1">
        <v>340</v>
      </c>
      <c r="C174" s="1">
        <v>173</v>
      </c>
      <c r="D174" s="1">
        <v>13736</v>
      </c>
      <c r="E174" s="1">
        <v>11407.836281455449</v>
      </c>
      <c r="F174" s="1">
        <v>2328.1637185445488</v>
      </c>
    </row>
    <row r="175" spans="1:6" x14ac:dyDescent="0.3">
      <c r="A175" s="1">
        <v>174</v>
      </c>
      <c r="B175" s="1">
        <v>882</v>
      </c>
      <c r="C175" s="1">
        <v>174</v>
      </c>
      <c r="D175" s="1">
        <v>9969</v>
      </c>
      <c r="E175" s="1">
        <v>8121.0033479957383</v>
      </c>
      <c r="F175" s="1">
        <v>1847.9966520042619</v>
      </c>
    </row>
    <row r="176" spans="1:6" x14ac:dyDescent="0.3">
      <c r="A176" s="1">
        <v>175</v>
      </c>
      <c r="B176" s="1">
        <v>966</v>
      </c>
      <c r="C176" s="1">
        <v>175</v>
      </c>
      <c r="D176" s="1">
        <v>4801</v>
      </c>
      <c r="E176" s="1">
        <v>2629.6539759378288</v>
      </c>
      <c r="F176" s="1">
        <v>2171.3460240621712</v>
      </c>
    </row>
    <row r="177" spans="1:6" x14ac:dyDescent="0.3">
      <c r="A177" s="1">
        <v>176</v>
      </c>
      <c r="B177" s="1">
        <v>382</v>
      </c>
      <c r="C177" s="1">
        <v>176</v>
      </c>
      <c r="D177" s="1">
        <v>12114</v>
      </c>
      <c r="E177" s="1">
        <v>7160.4557787379808</v>
      </c>
      <c r="F177" s="1">
        <v>4953.5442212620192</v>
      </c>
    </row>
    <row r="178" spans="1:6" x14ac:dyDescent="0.3">
      <c r="A178" s="1">
        <v>177</v>
      </c>
      <c r="B178" s="1">
        <v>265</v>
      </c>
      <c r="C178" s="1">
        <v>177</v>
      </c>
      <c r="D178" s="1">
        <v>21946</v>
      </c>
      <c r="E178" s="1">
        <v>12548.0132197325</v>
      </c>
      <c r="F178" s="1">
        <v>9397.9867802675035</v>
      </c>
    </row>
    <row r="179" spans="1:6" x14ac:dyDescent="0.3">
      <c r="A179" s="1">
        <v>178</v>
      </c>
      <c r="B179" s="1">
        <v>574</v>
      </c>
      <c r="C179" s="1">
        <v>178</v>
      </c>
      <c r="D179" s="1">
        <v>8600</v>
      </c>
      <c r="E179" s="1">
        <v>6074.3879559950929</v>
      </c>
      <c r="F179" s="1">
        <v>2525.6120440049071</v>
      </c>
    </row>
    <row r="180" spans="1:6" x14ac:dyDescent="0.3">
      <c r="A180" s="1">
        <v>179</v>
      </c>
      <c r="B180" s="1">
        <v>848</v>
      </c>
      <c r="C180" s="1">
        <v>179</v>
      </c>
      <c r="D180" s="1">
        <v>18522</v>
      </c>
      <c r="E180" s="1">
        <v>9904.691770013691</v>
      </c>
      <c r="F180" s="1">
        <v>8617.308229986309</v>
      </c>
    </row>
    <row r="181" spans="1:6" x14ac:dyDescent="0.3">
      <c r="A181" s="1">
        <v>180</v>
      </c>
      <c r="B181" s="1">
        <v>272</v>
      </c>
      <c r="C181" s="1">
        <v>180</v>
      </c>
      <c r="D181" s="1">
        <v>13826</v>
      </c>
      <c r="E181" s="1">
        <v>10944.89211110864</v>
      </c>
      <c r="F181" s="1">
        <v>2881.107888891358</v>
      </c>
    </row>
    <row r="182" spans="1:6" x14ac:dyDescent="0.3">
      <c r="A182" s="1">
        <v>181</v>
      </c>
      <c r="B182" s="1">
        <v>17</v>
      </c>
      <c r="C182" s="1">
        <v>181</v>
      </c>
      <c r="D182" s="1">
        <v>33388</v>
      </c>
      <c r="E182" s="1">
        <v>23459.334504721861</v>
      </c>
      <c r="F182" s="1">
        <v>9928.6654952781428</v>
      </c>
    </row>
    <row r="183" spans="1:6" x14ac:dyDescent="0.3">
      <c r="A183" s="1">
        <v>182</v>
      </c>
      <c r="B183" s="1">
        <v>344</v>
      </c>
      <c r="C183" s="1">
        <v>182</v>
      </c>
      <c r="D183" s="1">
        <v>6577</v>
      </c>
      <c r="E183" s="1">
        <v>4777.0424696078753</v>
      </c>
      <c r="F183" s="1">
        <v>1799.9575303921249</v>
      </c>
    </row>
    <row r="184" spans="1:6" x14ac:dyDescent="0.3">
      <c r="A184" s="1">
        <v>183</v>
      </c>
      <c r="B184" s="1">
        <v>70</v>
      </c>
      <c r="C184" s="1">
        <v>183</v>
      </c>
      <c r="D184" s="1">
        <v>25045</v>
      </c>
      <c r="E184" s="1">
        <v>17423.488529906612</v>
      </c>
      <c r="F184" s="1">
        <v>7621.5114700933882</v>
      </c>
    </row>
    <row r="185" spans="1:6" x14ac:dyDescent="0.3">
      <c r="A185" s="1">
        <v>184</v>
      </c>
      <c r="B185" s="1">
        <v>292</v>
      </c>
      <c r="C185" s="1">
        <v>184</v>
      </c>
      <c r="D185" s="1">
        <v>4953</v>
      </c>
      <c r="E185" s="1">
        <v>3936.6714308832452</v>
      </c>
      <c r="F185" s="1">
        <v>1016.328569116755</v>
      </c>
    </row>
    <row r="186" spans="1:6" x14ac:dyDescent="0.3">
      <c r="A186" s="1">
        <v>185</v>
      </c>
      <c r="B186" s="1">
        <v>257</v>
      </c>
      <c r="C186" s="1">
        <v>185</v>
      </c>
      <c r="D186" s="1">
        <v>33317</v>
      </c>
      <c r="E186" s="1">
        <v>22742.893369564379</v>
      </c>
      <c r="F186" s="1">
        <v>10574.106630435621</v>
      </c>
    </row>
    <row r="187" spans="1:6" x14ac:dyDescent="0.3">
      <c r="A187" s="1">
        <v>186</v>
      </c>
      <c r="B187" s="1">
        <v>875</v>
      </c>
      <c r="C187" s="1">
        <v>186</v>
      </c>
      <c r="D187" s="1">
        <v>11209</v>
      </c>
      <c r="E187" s="1">
        <v>8599.8186004179533</v>
      </c>
      <c r="F187" s="1">
        <v>2609.1813995820471</v>
      </c>
    </row>
    <row r="188" spans="1:6" x14ac:dyDescent="0.3">
      <c r="A188" s="1">
        <v>187</v>
      </c>
      <c r="B188" s="1">
        <v>86</v>
      </c>
      <c r="C188" s="1">
        <v>187</v>
      </c>
      <c r="D188" s="1">
        <v>15051</v>
      </c>
      <c r="E188" s="1">
        <v>9833.650250604187</v>
      </c>
      <c r="F188" s="1">
        <v>5217.349749395813</v>
      </c>
    </row>
    <row r="189" spans="1:6" x14ac:dyDescent="0.3">
      <c r="A189" s="1">
        <v>188</v>
      </c>
      <c r="B189" s="1">
        <v>809</v>
      </c>
      <c r="C189" s="1">
        <v>188</v>
      </c>
      <c r="D189" s="1">
        <v>10130</v>
      </c>
      <c r="E189" s="1">
        <v>6021.4529011994873</v>
      </c>
      <c r="F189" s="1">
        <v>4108.5470988005127</v>
      </c>
    </row>
    <row r="190" spans="1:6" x14ac:dyDescent="0.3">
      <c r="A190" s="1">
        <v>189</v>
      </c>
      <c r="B190" s="1">
        <v>104</v>
      </c>
      <c r="C190" s="1">
        <v>189</v>
      </c>
      <c r="D190" s="1">
        <v>12614</v>
      </c>
      <c r="E190" s="1">
        <v>7033.6443692146549</v>
      </c>
      <c r="F190" s="1">
        <v>5580.3556307853451</v>
      </c>
    </row>
    <row r="191" spans="1:6" x14ac:dyDescent="0.3">
      <c r="A191" s="1">
        <v>190</v>
      </c>
      <c r="B191" s="1">
        <v>486</v>
      </c>
      <c r="C191" s="1">
        <v>190</v>
      </c>
      <c r="D191" s="1">
        <v>22254</v>
      </c>
      <c r="E191" s="1">
        <v>12262.816727329729</v>
      </c>
      <c r="F191" s="1">
        <v>9991.1832726702669</v>
      </c>
    </row>
    <row r="192" spans="1:6" x14ac:dyDescent="0.3">
      <c r="A192" s="1">
        <v>191</v>
      </c>
      <c r="B192" s="1">
        <v>384</v>
      </c>
      <c r="C192" s="1">
        <v>191</v>
      </c>
      <c r="D192" s="1">
        <v>9012</v>
      </c>
      <c r="E192" s="1">
        <v>7134.92379580323</v>
      </c>
      <c r="F192" s="1">
        <v>1877.07620419677</v>
      </c>
    </row>
    <row r="193" spans="1:6" x14ac:dyDescent="0.3">
      <c r="A193" s="1">
        <v>192</v>
      </c>
      <c r="B193" s="1">
        <v>72</v>
      </c>
      <c r="C193" s="1">
        <v>192</v>
      </c>
      <c r="D193" s="1">
        <v>13613</v>
      </c>
      <c r="E193" s="1">
        <v>10699.935486384051</v>
      </c>
      <c r="F193" s="1">
        <v>2913.0645136159551</v>
      </c>
    </row>
    <row r="194" spans="1:6" x14ac:dyDescent="0.3">
      <c r="A194" s="1">
        <v>193</v>
      </c>
      <c r="B194" s="1">
        <v>664</v>
      </c>
      <c r="C194" s="1">
        <v>193</v>
      </c>
      <c r="D194" s="1">
        <v>24116</v>
      </c>
      <c r="E194" s="1">
        <v>14067.09600609488</v>
      </c>
      <c r="F194" s="1">
        <v>10048.90399390512</v>
      </c>
    </row>
    <row r="195" spans="1:6" x14ac:dyDescent="0.3">
      <c r="A195" s="1">
        <v>194</v>
      </c>
      <c r="B195" s="1">
        <v>516</v>
      </c>
      <c r="C195" s="1">
        <v>194</v>
      </c>
      <c r="D195" s="1">
        <v>3940</v>
      </c>
      <c r="E195" s="1">
        <v>3261.0870032502298</v>
      </c>
      <c r="F195" s="1">
        <v>678.91299674976972</v>
      </c>
    </row>
    <row r="196" spans="1:6" x14ac:dyDescent="0.3">
      <c r="A196" s="1">
        <v>195</v>
      </c>
      <c r="B196" s="1">
        <v>565</v>
      </c>
      <c r="C196" s="1">
        <v>195</v>
      </c>
      <c r="D196" s="1">
        <v>26428</v>
      </c>
      <c r="E196" s="1">
        <v>15197.884783219981</v>
      </c>
      <c r="F196" s="1">
        <v>11230.115216780019</v>
      </c>
    </row>
    <row r="197" spans="1:6" x14ac:dyDescent="0.3">
      <c r="A197" s="1">
        <v>196</v>
      </c>
      <c r="B197" s="1">
        <v>232</v>
      </c>
      <c r="C197" s="1">
        <v>196</v>
      </c>
      <c r="D197" s="1">
        <v>8910</v>
      </c>
      <c r="E197" s="1">
        <v>7693.192154035195</v>
      </c>
      <c r="F197" s="1">
        <v>1216.807845964805</v>
      </c>
    </row>
    <row r="198" spans="1:6" x14ac:dyDescent="0.3">
      <c r="A198" s="1">
        <v>197</v>
      </c>
      <c r="B198" s="1">
        <v>60</v>
      </c>
      <c r="C198" s="1">
        <v>197</v>
      </c>
      <c r="D198" s="1">
        <v>8757</v>
      </c>
      <c r="E198" s="1">
        <v>6394.6349307687788</v>
      </c>
      <c r="F198" s="1">
        <v>2362.3650692312208</v>
      </c>
    </row>
    <row r="199" spans="1:6" x14ac:dyDescent="0.3">
      <c r="A199" s="1">
        <v>198</v>
      </c>
      <c r="B199" s="1">
        <v>535</v>
      </c>
      <c r="C199" s="1">
        <v>198</v>
      </c>
      <c r="D199" s="1">
        <v>27656</v>
      </c>
      <c r="E199" s="1">
        <v>18466.610276327599</v>
      </c>
      <c r="F199" s="1">
        <v>9189.3897236724006</v>
      </c>
    </row>
    <row r="200" spans="1:6" x14ac:dyDescent="0.3">
      <c r="A200" s="1">
        <v>199</v>
      </c>
      <c r="B200" s="1">
        <v>159</v>
      </c>
      <c r="C200" s="1">
        <v>199</v>
      </c>
      <c r="D200" s="1">
        <v>21812</v>
      </c>
      <c r="E200" s="1">
        <v>14242.43364232567</v>
      </c>
      <c r="F200" s="1">
        <v>7569.5663576743336</v>
      </c>
    </row>
    <row r="201" spans="1:6" x14ac:dyDescent="0.3">
      <c r="A201" s="1">
        <v>200</v>
      </c>
      <c r="B201" s="1">
        <v>718</v>
      </c>
      <c r="C201" s="1">
        <v>200</v>
      </c>
      <c r="D201" s="1">
        <v>10183</v>
      </c>
      <c r="E201" s="1">
        <v>6140.5615676101042</v>
      </c>
      <c r="F201" s="1">
        <v>4042.4384323898962</v>
      </c>
    </row>
    <row r="202" spans="1:6" x14ac:dyDescent="0.3">
      <c r="A202" s="1">
        <v>201</v>
      </c>
      <c r="B202" s="1">
        <v>395</v>
      </c>
      <c r="C202" s="1">
        <v>201</v>
      </c>
      <c r="D202" s="1">
        <v>16071</v>
      </c>
      <c r="E202" s="1">
        <v>14284.97562014779</v>
      </c>
      <c r="F202" s="1">
        <v>1786.024379852211</v>
      </c>
    </row>
    <row r="203" spans="1:6" x14ac:dyDescent="0.3">
      <c r="A203" s="1">
        <v>202</v>
      </c>
      <c r="B203" s="1">
        <v>133</v>
      </c>
      <c r="C203" s="1">
        <v>202</v>
      </c>
      <c r="D203" s="1">
        <v>18839</v>
      </c>
      <c r="E203" s="1">
        <v>11267.6467525977</v>
      </c>
      <c r="F203" s="1">
        <v>7571.3532474023013</v>
      </c>
    </row>
    <row r="204" spans="1:6" x14ac:dyDescent="0.3">
      <c r="A204" s="1">
        <v>203</v>
      </c>
      <c r="B204" s="1">
        <v>167</v>
      </c>
      <c r="C204" s="1">
        <v>203</v>
      </c>
      <c r="D204" s="1">
        <v>16844</v>
      </c>
      <c r="E204" s="1">
        <v>9546.9949340438689</v>
      </c>
      <c r="F204" s="1">
        <v>7297.0050659561311</v>
      </c>
    </row>
    <row r="205" spans="1:6" x14ac:dyDescent="0.3">
      <c r="A205" s="1">
        <v>204</v>
      </c>
      <c r="B205" s="1">
        <v>897</v>
      </c>
      <c r="C205" s="1">
        <v>204</v>
      </c>
      <c r="D205" s="1">
        <v>8122</v>
      </c>
      <c r="E205" s="1">
        <v>6981.8845658095361</v>
      </c>
      <c r="F205" s="1">
        <v>1140.1154341904639</v>
      </c>
    </row>
    <row r="206" spans="1:6" x14ac:dyDescent="0.3">
      <c r="A206" s="1">
        <v>205</v>
      </c>
      <c r="B206" s="1">
        <v>511</v>
      </c>
      <c r="C206" s="1">
        <v>205</v>
      </c>
      <c r="D206" s="1">
        <v>20223</v>
      </c>
      <c r="E206" s="1">
        <v>15256.495567501441</v>
      </c>
      <c r="F206" s="1">
        <v>4966.5044324985611</v>
      </c>
    </row>
    <row r="207" spans="1:6" x14ac:dyDescent="0.3">
      <c r="A207" s="1">
        <v>206</v>
      </c>
      <c r="B207" s="1">
        <v>703</v>
      </c>
      <c r="C207" s="1">
        <v>206</v>
      </c>
      <c r="D207" s="1">
        <v>17684</v>
      </c>
      <c r="E207" s="1">
        <v>10496.723373181951</v>
      </c>
      <c r="F207" s="1">
        <v>7187.2766268180549</v>
      </c>
    </row>
    <row r="208" spans="1:6" x14ac:dyDescent="0.3">
      <c r="A208" s="1">
        <v>207</v>
      </c>
      <c r="B208" s="1">
        <v>411</v>
      </c>
      <c r="C208" s="1">
        <v>207</v>
      </c>
      <c r="D208" s="1">
        <v>10187</v>
      </c>
      <c r="E208" s="1">
        <v>6324.942346343234</v>
      </c>
      <c r="F208" s="1">
        <v>3862.057653656766</v>
      </c>
    </row>
    <row r="209" spans="1:6" x14ac:dyDescent="0.3">
      <c r="A209" s="1">
        <v>208</v>
      </c>
      <c r="B209" s="1">
        <v>246</v>
      </c>
      <c r="C209" s="1">
        <v>208</v>
      </c>
      <c r="D209" s="1">
        <v>15104</v>
      </c>
      <c r="E209" s="1">
        <v>10269.22534343324</v>
      </c>
      <c r="F209" s="1">
        <v>4834.774656566764</v>
      </c>
    </row>
    <row r="210" spans="1:6" x14ac:dyDescent="0.3">
      <c r="A210" s="1">
        <v>209</v>
      </c>
      <c r="B210" s="1">
        <v>119</v>
      </c>
      <c r="C210" s="1">
        <v>209</v>
      </c>
      <c r="D210" s="1">
        <v>41202</v>
      </c>
      <c r="E210" s="1">
        <v>29374.406187281002</v>
      </c>
      <c r="F210" s="1">
        <v>11827.593812719</v>
      </c>
    </row>
    <row r="211" spans="1:6" x14ac:dyDescent="0.3">
      <c r="A211" s="1">
        <v>210</v>
      </c>
      <c r="B211" s="1">
        <v>329</v>
      </c>
      <c r="C211" s="1">
        <v>210</v>
      </c>
      <c r="D211" s="1">
        <v>21766</v>
      </c>
      <c r="E211" s="1">
        <v>12814.50363789428</v>
      </c>
      <c r="F211" s="1">
        <v>8951.496362105725</v>
      </c>
    </row>
    <row r="212" spans="1:6" x14ac:dyDescent="0.3">
      <c r="A212" s="1">
        <v>211</v>
      </c>
      <c r="B212" s="1">
        <v>292</v>
      </c>
      <c r="C212" s="1">
        <v>211</v>
      </c>
      <c r="D212" s="1">
        <v>25793</v>
      </c>
      <c r="E212" s="1">
        <v>16531.357024406701</v>
      </c>
      <c r="F212" s="1">
        <v>9261.6429755933023</v>
      </c>
    </row>
    <row r="213" spans="1:6" x14ac:dyDescent="0.3">
      <c r="A213" s="1">
        <v>212</v>
      </c>
      <c r="B213" s="1">
        <v>177</v>
      </c>
      <c r="C213" s="1">
        <v>212</v>
      </c>
      <c r="D213" s="1">
        <v>9417</v>
      </c>
      <c r="E213" s="1">
        <v>6978.5585696309381</v>
      </c>
      <c r="F213" s="1">
        <v>2438.4414303690619</v>
      </c>
    </row>
    <row r="214" spans="1:6" x14ac:dyDescent="0.3">
      <c r="A214" s="1">
        <v>213</v>
      </c>
      <c r="B214" s="1">
        <v>989</v>
      </c>
      <c r="C214" s="1">
        <v>213</v>
      </c>
      <c r="D214" s="1">
        <v>7027</v>
      </c>
      <c r="E214" s="1">
        <v>6133.9561854028561</v>
      </c>
      <c r="F214" s="1">
        <v>893.04381459714386</v>
      </c>
    </row>
    <row r="215" spans="1:6" x14ac:dyDescent="0.3">
      <c r="A215" s="1">
        <v>214</v>
      </c>
      <c r="B215" s="1">
        <v>523</v>
      </c>
      <c r="C215" s="1">
        <v>214</v>
      </c>
      <c r="D215" s="1">
        <v>9364</v>
      </c>
      <c r="E215" s="1">
        <v>7994.1025085903038</v>
      </c>
      <c r="F215" s="1">
        <v>1369.8974914096959</v>
      </c>
    </row>
    <row r="216" spans="1:6" x14ac:dyDescent="0.3">
      <c r="A216" s="1">
        <v>215</v>
      </c>
      <c r="B216" s="1">
        <v>909</v>
      </c>
      <c r="C216" s="1">
        <v>215</v>
      </c>
      <c r="D216" s="1">
        <v>16058</v>
      </c>
      <c r="E216" s="1">
        <v>8239.2175759276361</v>
      </c>
      <c r="F216" s="1">
        <v>7818.7824240723639</v>
      </c>
    </row>
    <row r="217" spans="1:6" x14ac:dyDescent="0.3">
      <c r="A217" s="1">
        <v>216</v>
      </c>
      <c r="B217" s="1">
        <v>375</v>
      </c>
      <c r="C217" s="1">
        <v>216</v>
      </c>
      <c r="D217" s="1">
        <v>11985</v>
      </c>
      <c r="E217" s="1">
        <v>9522.5365694776428</v>
      </c>
      <c r="F217" s="1">
        <v>2462.4634305223572</v>
      </c>
    </row>
    <row r="218" spans="1:6" x14ac:dyDescent="0.3">
      <c r="A218" s="1">
        <v>217</v>
      </c>
      <c r="B218" s="1">
        <v>719</v>
      </c>
      <c r="C218" s="1">
        <v>217</v>
      </c>
      <c r="D218" s="1">
        <v>15612</v>
      </c>
      <c r="E218" s="1">
        <v>11738.215610298301</v>
      </c>
      <c r="F218" s="1">
        <v>3873.784389701696</v>
      </c>
    </row>
    <row r="219" spans="1:6" x14ac:dyDescent="0.3">
      <c r="A219" s="1">
        <v>218</v>
      </c>
      <c r="B219" s="1">
        <v>763</v>
      </c>
      <c r="C219" s="1">
        <v>218</v>
      </c>
      <c r="D219" s="1">
        <v>29212</v>
      </c>
      <c r="E219" s="1">
        <v>14649.55781955949</v>
      </c>
      <c r="F219" s="1">
        <v>14562.44218044051</v>
      </c>
    </row>
    <row r="220" spans="1:6" x14ac:dyDescent="0.3">
      <c r="A220" s="1">
        <v>219</v>
      </c>
      <c r="B220" s="1">
        <v>462</v>
      </c>
      <c r="C220" s="1">
        <v>219</v>
      </c>
      <c r="D220" s="1">
        <v>6107</v>
      </c>
      <c r="E220" s="1">
        <v>5310.7709160476297</v>
      </c>
      <c r="F220" s="1">
        <v>796.22908395237027</v>
      </c>
    </row>
    <row r="221" spans="1:6" x14ac:dyDescent="0.3">
      <c r="A221" s="1">
        <v>220</v>
      </c>
      <c r="B221" s="1">
        <v>901</v>
      </c>
      <c r="C221" s="1">
        <v>220</v>
      </c>
      <c r="D221" s="1">
        <v>18320</v>
      </c>
      <c r="E221" s="1">
        <v>14686.00068886282</v>
      </c>
      <c r="F221" s="1">
        <v>3633.9993111371818</v>
      </c>
    </row>
    <row r="222" spans="1:6" x14ac:dyDescent="0.3">
      <c r="A222" s="1">
        <v>221</v>
      </c>
      <c r="B222" s="1">
        <v>940</v>
      </c>
      <c r="C222" s="1">
        <v>221</v>
      </c>
      <c r="D222" s="1">
        <v>33982</v>
      </c>
      <c r="E222" s="1">
        <v>17492.15523390047</v>
      </c>
      <c r="F222" s="1">
        <v>16489.84476609953</v>
      </c>
    </row>
    <row r="223" spans="1:6" x14ac:dyDescent="0.3">
      <c r="A223" s="1">
        <v>222</v>
      </c>
      <c r="B223" s="1">
        <v>245</v>
      </c>
      <c r="C223" s="1">
        <v>222</v>
      </c>
      <c r="D223" s="1">
        <v>11837</v>
      </c>
      <c r="E223" s="1">
        <v>7503.5180437518702</v>
      </c>
      <c r="F223" s="1">
        <v>4333.4819562481298</v>
      </c>
    </row>
    <row r="224" spans="1:6" x14ac:dyDescent="0.3">
      <c r="A224" s="1">
        <v>223</v>
      </c>
      <c r="B224" s="1">
        <v>724</v>
      </c>
      <c r="C224" s="1">
        <v>223</v>
      </c>
      <c r="D224" s="1">
        <v>31499</v>
      </c>
      <c r="E224" s="1">
        <v>16485.21993565403</v>
      </c>
      <c r="F224" s="1">
        <v>15013.78006434597</v>
      </c>
    </row>
    <row r="225" spans="1:6" x14ac:dyDescent="0.3">
      <c r="A225" s="1">
        <v>224</v>
      </c>
      <c r="B225" s="1">
        <v>596</v>
      </c>
      <c r="C225" s="1">
        <v>224</v>
      </c>
      <c r="D225" s="1">
        <v>8217</v>
      </c>
      <c r="E225" s="1">
        <v>6712.9465257650909</v>
      </c>
      <c r="F225" s="1">
        <v>1504.0534742349089</v>
      </c>
    </row>
    <row r="226" spans="1:6" x14ac:dyDescent="0.3">
      <c r="A226" s="1">
        <v>225</v>
      </c>
      <c r="B226" s="1">
        <v>964</v>
      </c>
      <c r="C226" s="1">
        <v>225</v>
      </c>
      <c r="D226" s="1">
        <v>43703</v>
      </c>
      <c r="E226" s="1">
        <v>32189.224037012351</v>
      </c>
      <c r="F226" s="1">
        <v>11513.775962987649</v>
      </c>
    </row>
    <row r="227" spans="1:6" x14ac:dyDescent="0.3">
      <c r="A227" s="1">
        <v>226</v>
      </c>
      <c r="B227" s="1">
        <v>324</v>
      </c>
      <c r="C227" s="1">
        <v>226</v>
      </c>
      <c r="D227" s="1">
        <v>9376</v>
      </c>
      <c r="E227" s="1">
        <v>6872.9821676309884</v>
      </c>
      <c r="F227" s="1">
        <v>2503.017832369012</v>
      </c>
    </row>
    <row r="228" spans="1:6" x14ac:dyDescent="0.3">
      <c r="A228" s="1">
        <v>227</v>
      </c>
      <c r="B228" s="1">
        <v>956</v>
      </c>
      <c r="C228" s="1">
        <v>227</v>
      </c>
      <c r="D228" s="1">
        <v>14212</v>
      </c>
      <c r="E228" s="1">
        <v>11035.28280452818</v>
      </c>
      <c r="F228" s="1">
        <v>3176.7171954718201</v>
      </c>
    </row>
    <row r="229" spans="1:6" x14ac:dyDescent="0.3">
      <c r="A229" s="1">
        <v>228</v>
      </c>
      <c r="B229" s="1">
        <v>934</v>
      </c>
      <c r="C229" s="1">
        <v>228</v>
      </c>
      <c r="D229" s="1">
        <v>10751</v>
      </c>
      <c r="E229" s="1">
        <v>9626.6081198980264</v>
      </c>
      <c r="F229" s="1">
        <v>1124.391880101974</v>
      </c>
    </row>
    <row r="230" spans="1:6" x14ac:dyDescent="0.3">
      <c r="A230" s="1">
        <v>229</v>
      </c>
      <c r="B230" s="1">
        <v>834</v>
      </c>
      <c r="C230" s="1">
        <v>229</v>
      </c>
      <c r="D230" s="1">
        <v>6684</v>
      </c>
      <c r="E230" s="1">
        <v>6004.0176285282914</v>
      </c>
      <c r="F230" s="1">
        <v>679.98237147170857</v>
      </c>
    </row>
    <row r="231" spans="1:6" x14ac:dyDescent="0.3">
      <c r="A231" s="1">
        <v>230</v>
      </c>
      <c r="B231" s="1">
        <v>734</v>
      </c>
      <c r="C231" s="1">
        <v>230</v>
      </c>
      <c r="D231" s="1">
        <v>10826</v>
      </c>
      <c r="E231" s="1">
        <v>8842.4264111148968</v>
      </c>
      <c r="F231" s="1">
        <v>1983.5735888851029</v>
      </c>
    </row>
    <row r="232" spans="1:6" x14ac:dyDescent="0.3">
      <c r="A232" s="1">
        <v>231</v>
      </c>
      <c r="B232" s="1">
        <v>178</v>
      </c>
      <c r="C232" s="1">
        <v>231</v>
      </c>
      <c r="D232" s="1">
        <v>25103</v>
      </c>
      <c r="E232" s="1">
        <v>15841.907088216671</v>
      </c>
      <c r="F232" s="1">
        <v>9261.0929117833348</v>
      </c>
    </row>
    <row r="233" spans="1:6" x14ac:dyDescent="0.3">
      <c r="A233" s="1">
        <v>232</v>
      </c>
      <c r="B233" s="1">
        <v>17</v>
      </c>
      <c r="C233" s="1">
        <v>232</v>
      </c>
      <c r="D233" s="1">
        <v>9181</v>
      </c>
      <c r="E233" s="1">
        <v>7660.3678705517304</v>
      </c>
      <c r="F233" s="1">
        <v>1520.63212944827</v>
      </c>
    </row>
    <row r="234" spans="1:6" x14ac:dyDescent="0.3">
      <c r="A234" s="1">
        <v>233</v>
      </c>
      <c r="B234" s="1">
        <v>656</v>
      </c>
      <c r="C234" s="1">
        <v>233</v>
      </c>
      <c r="D234" s="1">
        <v>9815</v>
      </c>
      <c r="E234" s="1">
        <v>7497.0967785066341</v>
      </c>
      <c r="F234" s="1">
        <v>2317.9032214933659</v>
      </c>
    </row>
    <row r="235" spans="1:6" x14ac:dyDescent="0.3">
      <c r="A235" s="1">
        <v>234</v>
      </c>
      <c r="B235" s="1">
        <v>997</v>
      </c>
      <c r="C235" s="1">
        <v>234</v>
      </c>
      <c r="D235" s="1">
        <v>10320</v>
      </c>
      <c r="E235" s="1">
        <v>7275.3470068644228</v>
      </c>
      <c r="F235" s="1">
        <v>3044.6529931355772</v>
      </c>
    </row>
    <row r="236" spans="1:6" x14ac:dyDescent="0.3">
      <c r="A236" s="1">
        <v>235</v>
      </c>
      <c r="B236" s="1">
        <v>222</v>
      </c>
      <c r="C236" s="1">
        <v>235</v>
      </c>
      <c r="D236" s="1">
        <v>46516</v>
      </c>
      <c r="E236" s="1">
        <v>29911.32783033013</v>
      </c>
      <c r="F236" s="1">
        <v>16604.67216966987</v>
      </c>
    </row>
    <row r="237" spans="1:6" x14ac:dyDescent="0.3">
      <c r="A237" s="1">
        <v>236</v>
      </c>
      <c r="B237" s="1">
        <v>532</v>
      </c>
      <c r="C237" s="1">
        <v>236</v>
      </c>
      <c r="D237" s="1">
        <v>17642</v>
      </c>
      <c r="E237" s="1">
        <v>13385.06102831022</v>
      </c>
      <c r="F237" s="1">
        <v>4256.9389716897804</v>
      </c>
    </row>
    <row r="238" spans="1:6" x14ac:dyDescent="0.3">
      <c r="A238" s="1">
        <v>237</v>
      </c>
      <c r="B238" s="1">
        <v>504</v>
      </c>
      <c r="C238" s="1">
        <v>237</v>
      </c>
      <c r="D238" s="1">
        <v>14873</v>
      </c>
      <c r="E238" s="1">
        <v>12192.518989136441</v>
      </c>
      <c r="F238" s="1">
        <v>2680.4810108635588</v>
      </c>
    </row>
    <row r="239" spans="1:6" x14ac:dyDescent="0.3">
      <c r="A239" s="1">
        <v>238</v>
      </c>
      <c r="B239" s="1">
        <v>63</v>
      </c>
      <c r="C239" s="1">
        <v>238</v>
      </c>
      <c r="D239" s="1">
        <v>8804</v>
      </c>
      <c r="E239" s="1">
        <v>7767.8518494119971</v>
      </c>
      <c r="F239" s="1">
        <v>1036.1481505880031</v>
      </c>
    </row>
    <row r="240" spans="1:6" x14ac:dyDescent="0.3">
      <c r="A240" s="1">
        <v>239</v>
      </c>
      <c r="B240" s="1">
        <v>935</v>
      </c>
      <c r="C240" s="1">
        <v>239</v>
      </c>
      <c r="D240" s="1">
        <v>20281</v>
      </c>
      <c r="E240" s="1">
        <v>14839.13131280671</v>
      </c>
      <c r="F240" s="1">
        <v>5441.8686871932896</v>
      </c>
    </row>
    <row r="241" spans="1:6" x14ac:dyDescent="0.3">
      <c r="A241" s="1">
        <v>240</v>
      </c>
      <c r="B241" s="1">
        <v>580</v>
      </c>
      <c r="C241" s="1">
        <v>240</v>
      </c>
      <c r="D241" s="1">
        <v>18738</v>
      </c>
      <c r="E241" s="1">
        <v>12116.671176439489</v>
      </c>
      <c r="F241" s="1">
        <v>6621.3288235605069</v>
      </c>
    </row>
    <row r="242" spans="1:6" x14ac:dyDescent="0.3">
      <c r="A242" s="1">
        <v>241</v>
      </c>
      <c r="B242" s="1">
        <v>893</v>
      </c>
      <c r="C242" s="1">
        <v>241</v>
      </c>
      <c r="D242" s="1">
        <v>15931</v>
      </c>
      <c r="E242" s="1">
        <v>13165.356981485091</v>
      </c>
      <c r="F242" s="1">
        <v>2765.6430185149088</v>
      </c>
    </row>
    <row r="243" spans="1:6" x14ac:dyDescent="0.3">
      <c r="A243" s="1">
        <v>242</v>
      </c>
      <c r="B243" s="1">
        <v>996</v>
      </c>
      <c r="C243" s="1">
        <v>242</v>
      </c>
      <c r="D243" s="1">
        <v>8343</v>
      </c>
      <c r="E243" s="1">
        <v>7235.3275923775736</v>
      </c>
      <c r="F243" s="1">
        <v>1107.6724076224259</v>
      </c>
    </row>
    <row r="244" spans="1:6" x14ac:dyDescent="0.3">
      <c r="A244" s="1">
        <v>243</v>
      </c>
      <c r="B244" s="1">
        <v>245</v>
      </c>
      <c r="C244" s="1">
        <v>243</v>
      </c>
      <c r="D244" s="1">
        <v>24018</v>
      </c>
      <c r="E244" s="1">
        <v>16671.866764099941</v>
      </c>
      <c r="F244" s="1">
        <v>7346.1332359000626</v>
      </c>
    </row>
    <row r="245" spans="1:6" x14ac:dyDescent="0.3">
      <c r="A245" s="1">
        <v>244</v>
      </c>
      <c r="B245" s="1">
        <v>924</v>
      </c>
      <c r="C245" s="1">
        <v>244</v>
      </c>
      <c r="D245" s="1">
        <v>8044</v>
      </c>
      <c r="E245" s="1">
        <v>6328.0276793628454</v>
      </c>
      <c r="F245" s="1">
        <v>1715.972320637155</v>
      </c>
    </row>
    <row r="246" spans="1:6" x14ac:dyDescent="0.3">
      <c r="A246" s="1">
        <v>245</v>
      </c>
      <c r="B246" s="1">
        <v>590</v>
      </c>
      <c r="C246" s="1">
        <v>245</v>
      </c>
      <c r="D246" s="1">
        <v>5132</v>
      </c>
      <c r="E246" s="1">
        <v>2693.34893530914</v>
      </c>
      <c r="F246" s="1">
        <v>2438.65106469086</v>
      </c>
    </row>
    <row r="247" spans="1:6" x14ac:dyDescent="0.3">
      <c r="A247" s="1">
        <v>246</v>
      </c>
      <c r="B247" s="1">
        <v>971</v>
      </c>
      <c r="C247" s="1">
        <v>246</v>
      </c>
      <c r="D247" s="1">
        <v>35390</v>
      </c>
      <c r="E247" s="1">
        <v>30651.34140865667</v>
      </c>
      <c r="F247" s="1">
        <v>4738.6585913433264</v>
      </c>
    </row>
    <row r="248" spans="1:6" x14ac:dyDescent="0.3">
      <c r="A248" s="1">
        <v>247</v>
      </c>
      <c r="B248" s="1">
        <v>563</v>
      </c>
      <c r="C248" s="1">
        <v>247</v>
      </c>
      <c r="D248" s="1">
        <v>33972</v>
      </c>
      <c r="E248" s="1">
        <v>18139.657954494749</v>
      </c>
      <c r="F248" s="1">
        <v>15832.342045505249</v>
      </c>
    </row>
    <row r="249" spans="1:6" x14ac:dyDescent="0.3">
      <c r="A249" s="1">
        <v>248</v>
      </c>
      <c r="B249" s="1">
        <v>771</v>
      </c>
      <c r="C249" s="1">
        <v>248</v>
      </c>
      <c r="D249" s="1">
        <v>11902</v>
      </c>
      <c r="E249" s="1">
        <v>10463.422261694181</v>
      </c>
      <c r="F249" s="1">
        <v>1438.577738305823</v>
      </c>
    </row>
    <row r="250" spans="1:6" x14ac:dyDescent="0.3">
      <c r="A250" s="1">
        <v>249</v>
      </c>
      <c r="B250" s="1">
        <v>481</v>
      </c>
      <c r="C250" s="1">
        <v>249</v>
      </c>
      <c r="D250" s="1">
        <v>9935</v>
      </c>
      <c r="E250" s="1">
        <v>6066.1788271293663</v>
      </c>
      <c r="F250" s="1">
        <v>3868.8211728706342</v>
      </c>
    </row>
    <row r="251" spans="1:6" x14ac:dyDescent="0.3">
      <c r="A251" s="1">
        <v>250</v>
      </c>
      <c r="B251" s="1">
        <v>548</v>
      </c>
      <c r="C251" s="1">
        <v>250</v>
      </c>
      <c r="D251" s="1">
        <v>45750</v>
      </c>
      <c r="E251" s="1">
        <v>37409.167608476608</v>
      </c>
      <c r="F251" s="1">
        <v>8340.832391523385</v>
      </c>
    </row>
    <row r="252" spans="1:6" x14ac:dyDescent="0.3">
      <c r="A252" s="1">
        <v>251</v>
      </c>
      <c r="B252" s="1">
        <v>590</v>
      </c>
      <c r="C252" s="1">
        <v>251</v>
      </c>
      <c r="D252" s="1">
        <v>48899</v>
      </c>
      <c r="E252" s="1">
        <v>30165.500676790762</v>
      </c>
      <c r="F252" s="1">
        <v>18733.499323209238</v>
      </c>
    </row>
    <row r="253" spans="1:6" x14ac:dyDescent="0.3">
      <c r="A253" s="1">
        <v>252</v>
      </c>
      <c r="B253" s="1">
        <v>320</v>
      </c>
      <c r="C253" s="1">
        <v>252</v>
      </c>
      <c r="D253" s="1">
        <v>7247</v>
      </c>
      <c r="E253" s="1">
        <v>4534.1544512263363</v>
      </c>
      <c r="F253" s="1">
        <v>2712.8455487736642</v>
      </c>
    </row>
    <row r="254" spans="1:6" x14ac:dyDescent="0.3">
      <c r="A254" s="1">
        <v>253</v>
      </c>
      <c r="B254" s="1">
        <v>196</v>
      </c>
      <c r="C254" s="1">
        <v>253</v>
      </c>
      <c r="D254" s="1">
        <v>39682</v>
      </c>
      <c r="E254" s="1">
        <v>25324.784304310549</v>
      </c>
      <c r="F254" s="1">
        <v>14357.215695689451</v>
      </c>
    </row>
    <row r="255" spans="1:6" x14ac:dyDescent="0.3">
      <c r="A255" s="1">
        <v>254</v>
      </c>
      <c r="B255" s="1">
        <v>565</v>
      </c>
      <c r="C255" s="1">
        <v>254</v>
      </c>
      <c r="D255" s="1">
        <v>12618</v>
      </c>
      <c r="E255" s="1">
        <v>7112.7927806684138</v>
      </c>
      <c r="F255" s="1">
        <v>5505.2072193315862</v>
      </c>
    </row>
    <row r="256" spans="1:6" x14ac:dyDescent="0.3">
      <c r="A256" s="1">
        <v>255</v>
      </c>
      <c r="B256" s="1">
        <v>844</v>
      </c>
      <c r="C256" s="1">
        <v>255</v>
      </c>
      <c r="D256" s="1">
        <v>33289</v>
      </c>
      <c r="E256" s="1">
        <v>26252.155756029661</v>
      </c>
      <c r="F256" s="1">
        <v>7036.8442439703394</v>
      </c>
    </row>
    <row r="257" spans="1:6" x14ac:dyDescent="0.3">
      <c r="A257" s="1">
        <v>256</v>
      </c>
      <c r="B257" s="1">
        <v>642</v>
      </c>
      <c r="C257" s="1">
        <v>256</v>
      </c>
      <c r="D257" s="1">
        <v>6226</v>
      </c>
      <c r="E257" s="1">
        <v>5510.7772153247379</v>
      </c>
      <c r="F257" s="1">
        <v>715.22278467526212</v>
      </c>
    </row>
    <row r="258" spans="1:6" x14ac:dyDescent="0.3">
      <c r="A258" s="1">
        <v>257</v>
      </c>
      <c r="B258" s="1">
        <v>211</v>
      </c>
      <c r="C258" s="1">
        <v>257</v>
      </c>
      <c r="D258" s="1">
        <v>8286</v>
      </c>
      <c r="E258" s="1">
        <v>6741.2836123819379</v>
      </c>
      <c r="F258" s="1">
        <v>1544.7163876180621</v>
      </c>
    </row>
    <row r="259" spans="1:6" x14ac:dyDescent="0.3">
      <c r="A259" s="1">
        <v>258</v>
      </c>
      <c r="B259" s="1">
        <v>788</v>
      </c>
      <c r="C259" s="1">
        <v>258</v>
      </c>
      <c r="D259" s="1">
        <v>12534</v>
      </c>
      <c r="E259" s="1">
        <v>9118.9867429146707</v>
      </c>
      <c r="F259" s="1">
        <v>3415.0132570853289</v>
      </c>
    </row>
    <row r="260" spans="1:6" x14ac:dyDescent="0.3">
      <c r="A260" s="1">
        <v>259</v>
      </c>
      <c r="B260" s="1">
        <v>328</v>
      </c>
      <c r="C260" s="1">
        <v>259</v>
      </c>
      <c r="D260" s="1">
        <v>30649</v>
      </c>
      <c r="E260" s="1">
        <v>23920.080866184038</v>
      </c>
      <c r="F260" s="1">
        <v>6728.919133815958</v>
      </c>
    </row>
    <row r="261" spans="1:6" x14ac:dyDescent="0.3">
      <c r="A261" s="1">
        <v>260</v>
      </c>
      <c r="B261" s="1">
        <v>918</v>
      </c>
      <c r="C261" s="1">
        <v>260</v>
      </c>
      <c r="D261" s="1">
        <v>7334</v>
      </c>
      <c r="E261" s="1">
        <v>4790.196795602611</v>
      </c>
      <c r="F261" s="1">
        <v>2543.803204397389</v>
      </c>
    </row>
    <row r="262" spans="1:6" x14ac:dyDescent="0.3">
      <c r="A262" s="1">
        <v>261</v>
      </c>
      <c r="B262" s="1">
        <v>936</v>
      </c>
      <c r="C262" s="1">
        <v>261</v>
      </c>
      <c r="D262" s="1">
        <v>5814</v>
      </c>
      <c r="E262" s="1">
        <v>4863.5818019568651</v>
      </c>
      <c r="F262" s="1">
        <v>950.41819804313491</v>
      </c>
    </row>
    <row r="263" spans="1:6" x14ac:dyDescent="0.3">
      <c r="A263" s="1">
        <v>262</v>
      </c>
      <c r="B263" s="1">
        <v>939</v>
      </c>
      <c r="C263" s="1">
        <v>262</v>
      </c>
      <c r="D263" s="1">
        <v>25287</v>
      </c>
      <c r="E263" s="1">
        <v>22604.201696852731</v>
      </c>
      <c r="F263" s="1">
        <v>2682.7983031472691</v>
      </c>
    </row>
    <row r="264" spans="1:6" x14ac:dyDescent="0.3">
      <c r="A264" s="1">
        <v>263</v>
      </c>
      <c r="B264" s="1">
        <v>766</v>
      </c>
      <c r="C264" s="1">
        <v>263</v>
      </c>
      <c r="D264" s="1">
        <v>23037</v>
      </c>
      <c r="E264" s="1">
        <v>19348.372594342309</v>
      </c>
      <c r="F264" s="1">
        <v>3688.6274056576881</v>
      </c>
    </row>
    <row r="265" spans="1:6" x14ac:dyDescent="0.3">
      <c r="A265" s="1">
        <v>264</v>
      </c>
      <c r="B265" s="1">
        <v>748</v>
      </c>
      <c r="C265" s="1">
        <v>264</v>
      </c>
      <c r="D265" s="1">
        <v>13119</v>
      </c>
      <c r="E265" s="1">
        <v>11327.17631148022</v>
      </c>
      <c r="F265" s="1">
        <v>1791.823688519778</v>
      </c>
    </row>
    <row r="266" spans="1:6" x14ac:dyDescent="0.3">
      <c r="A266" s="1">
        <v>265</v>
      </c>
      <c r="B266" s="1">
        <v>754</v>
      </c>
      <c r="C266" s="1">
        <v>265</v>
      </c>
      <c r="D266" s="1">
        <v>11268</v>
      </c>
      <c r="E266" s="1">
        <v>6205.0381980130633</v>
      </c>
      <c r="F266" s="1">
        <v>5062.9618019869367</v>
      </c>
    </row>
    <row r="267" spans="1:6" x14ac:dyDescent="0.3">
      <c r="A267" s="1">
        <v>266</v>
      </c>
      <c r="B267" s="1">
        <v>484</v>
      </c>
      <c r="C267" s="1">
        <v>266</v>
      </c>
      <c r="D267" s="1">
        <v>39238</v>
      </c>
      <c r="E267" s="1">
        <v>20069.260385386609</v>
      </c>
      <c r="F267" s="1">
        <v>19168.739614613391</v>
      </c>
    </row>
    <row r="268" spans="1:6" x14ac:dyDescent="0.3">
      <c r="A268" s="1">
        <v>267</v>
      </c>
      <c r="B268" s="1">
        <v>541</v>
      </c>
      <c r="C268" s="1">
        <v>267</v>
      </c>
      <c r="D268" s="1">
        <v>28942</v>
      </c>
      <c r="E268" s="1">
        <v>24643.376699585551</v>
      </c>
      <c r="F268" s="1">
        <v>4298.6233004144487</v>
      </c>
    </row>
    <row r="269" spans="1:6" x14ac:dyDescent="0.3">
      <c r="A269" s="1">
        <v>268</v>
      </c>
      <c r="B269" s="1">
        <v>505</v>
      </c>
      <c r="C269" s="1">
        <v>268</v>
      </c>
      <c r="D269" s="1">
        <v>13220</v>
      </c>
      <c r="E269" s="1">
        <v>9763.7857134281148</v>
      </c>
      <c r="F269" s="1">
        <v>3456.2142865718852</v>
      </c>
    </row>
    <row r="270" spans="1:6" x14ac:dyDescent="0.3">
      <c r="A270" s="1">
        <v>269</v>
      </c>
      <c r="B270" s="1">
        <v>836</v>
      </c>
      <c r="C270" s="1">
        <v>269</v>
      </c>
      <c r="D270" s="1">
        <v>22491</v>
      </c>
      <c r="E270" s="1">
        <v>12991.74709183547</v>
      </c>
      <c r="F270" s="1">
        <v>9499.2529081645262</v>
      </c>
    </row>
    <row r="271" spans="1:6" x14ac:dyDescent="0.3">
      <c r="A271" s="1">
        <v>270</v>
      </c>
      <c r="B271" s="1">
        <v>785</v>
      </c>
      <c r="C271" s="1">
        <v>270</v>
      </c>
      <c r="D271" s="1">
        <v>10678</v>
      </c>
      <c r="E271" s="1">
        <v>6689.6468288938686</v>
      </c>
      <c r="F271" s="1">
        <v>3988.353171106131</v>
      </c>
    </row>
    <row r="272" spans="1:6" x14ac:dyDescent="0.3">
      <c r="A272" s="1">
        <v>271</v>
      </c>
      <c r="B272" s="1">
        <v>716</v>
      </c>
      <c r="C272" s="1">
        <v>271</v>
      </c>
      <c r="D272" s="1">
        <v>20537</v>
      </c>
      <c r="E272" s="1">
        <v>13186.433409347341</v>
      </c>
      <c r="F272" s="1">
        <v>7350.5665906526629</v>
      </c>
    </row>
    <row r="273" spans="1:6" x14ac:dyDescent="0.3">
      <c r="A273" s="1">
        <v>272</v>
      </c>
      <c r="B273" s="1">
        <v>866</v>
      </c>
      <c r="C273" s="1">
        <v>272</v>
      </c>
      <c r="D273" s="1">
        <v>9378</v>
      </c>
      <c r="E273" s="1">
        <v>7782.4191211726338</v>
      </c>
      <c r="F273" s="1">
        <v>1595.580878827366</v>
      </c>
    </row>
    <row r="274" spans="1:6" x14ac:dyDescent="0.3">
      <c r="A274" s="1">
        <v>273</v>
      </c>
      <c r="B274" s="1">
        <v>979</v>
      </c>
      <c r="C274" s="1">
        <v>273</v>
      </c>
      <c r="D274" s="1">
        <v>6906</v>
      </c>
      <c r="E274" s="1">
        <v>5798.3282382191801</v>
      </c>
      <c r="F274" s="1">
        <v>1107.6717617808199</v>
      </c>
    </row>
    <row r="275" spans="1:6" x14ac:dyDescent="0.3">
      <c r="A275" s="1">
        <v>274</v>
      </c>
      <c r="B275" s="1">
        <v>533</v>
      </c>
      <c r="C275" s="1">
        <v>274</v>
      </c>
      <c r="D275" s="1">
        <v>8207</v>
      </c>
      <c r="E275" s="1">
        <v>6542.9200905164153</v>
      </c>
      <c r="F275" s="1">
        <v>1664.079909483585</v>
      </c>
    </row>
    <row r="276" spans="1:6" x14ac:dyDescent="0.3">
      <c r="A276" s="1">
        <v>275</v>
      </c>
      <c r="B276" s="1">
        <v>5</v>
      </c>
      <c r="C276" s="1">
        <v>275</v>
      </c>
      <c r="D276" s="1">
        <v>29713</v>
      </c>
      <c r="E276" s="1">
        <v>17579.196408784999</v>
      </c>
      <c r="F276" s="1">
        <v>12133.803591215001</v>
      </c>
    </row>
    <row r="277" spans="1:6" x14ac:dyDescent="0.3">
      <c r="A277" s="1">
        <v>276</v>
      </c>
      <c r="B277" s="1">
        <v>193</v>
      </c>
      <c r="C277" s="1">
        <v>276</v>
      </c>
      <c r="D277" s="1">
        <v>10434</v>
      </c>
      <c r="E277" s="1">
        <v>5965.0858634937294</v>
      </c>
      <c r="F277" s="1">
        <v>4468.9141365062706</v>
      </c>
    </row>
    <row r="278" spans="1:6" x14ac:dyDescent="0.3">
      <c r="A278" s="1">
        <v>277</v>
      </c>
      <c r="B278" s="1">
        <v>765</v>
      </c>
      <c r="C278" s="1">
        <v>277</v>
      </c>
      <c r="D278" s="1">
        <v>37298</v>
      </c>
      <c r="E278" s="1">
        <v>31607.38562709633</v>
      </c>
      <c r="F278" s="1">
        <v>5690.6143729036703</v>
      </c>
    </row>
    <row r="279" spans="1:6" x14ac:dyDescent="0.3">
      <c r="A279" s="1">
        <v>278</v>
      </c>
      <c r="B279" s="1">
        <v>181</v>
      </c>
      <c r="C279" s="1">
        <v>278</v>
      </c>
      <c r="D279" s="1">
        <v>9193</v>
      </c>
      <c r="E279" s="1">
        <v>5603.1709675916527</v>
      </c>
      <c r="F279" s="1">
        <v>3589.8290324083468</v>
      </c>
    </row>
    <row r="280" spans="1:6" x14ac:dyDescent="0.3">
      <c r="A280" s="1">
        <v>279</v>
      </c>
      <c r="B280" s="1">
        <v>398</v>
      </c>
      <c r="C280" s="1">
        <v>279</v>
      </c>
      <c r="D280" s="1">
        <v>12558</v>
      </c>
      <c r="E280" s="1">
        <v>9619.3382056449609</v>
      </c>
      <c r="F280" s="1">
        <v>2938.6617943550391</v>
      </c>
    </row>
    <row r="281" spans="1:6" x14ac:dyDescent="0.3">
      <c r="A281" s="1">
        <v>280</v>
      </c>
      <c r="B281" s="1">
        <v>289</v>
      </c>
      <c r="C281" s="1">
        <v>280</v>
      </c>
      <c r="D281" s="1">
        <v>14523</v>
      </c>
      <c r="E281" s="1">
        <v>8094.323184029894</v>
      </c>
      <c r="F281" s="1">
        <v>6428.676815970106</v>
      </c>
    </row>
    <row r="282" spans="1:6" x14ac:dyDescent="0.3">
      <c r="A282" s="1">
        <v>281</v>
      </c>
      <c r="B282" s="1">
        <v>658</v>
      </c>
      <c r="C282" s="1">
        <v>281</v>
      </c>
      <c r="D282" s="1">
        <v>15798</v>
      </c>
      <c r="E282" s="1">
        <v>8973.4709697502167</v>
      </c>
      <c r="F282" s="1">
        <v>6824.5290302497833</v>
      </c>
    </row>
    <row r="283" spans="1:6" x14ac:dyDescent="0.3">
      <c r="A283" s="1">
        <v>282</v>
      </c>
      <c r="B283" s="1">
        <v>364</v>
      </c>
      <c r="C283" s="1">
        <v>282</v>
      </c>
      <c r="D283" s="1">
        <v>5521</v>
      </c>
      <c r="E283" s="1">
        <v>4411.8811167670219</v>
      </c>
      <c r="F283" s="1">
        <v>1109.1188832329781</v>
      </c>
    </row>
    <row r="284" spans="1:6" x14ac:dyDescent="0.3">
      <c r="A284" s="1">
        <v>283</v>
      </c>
      <c r="B284" s="1">
        <v>153</v>
      </c>
      <c r="C284" s="1">
        <v>283</v>
      </c>
      <c r="D284" s="1">
        <v>14256</v>
      </c>
      <c r="E284" s="1">
        <v>11061.61798571958</v>
      </c>
      <c r="F284" s="1">
        <v>3194.382014280422</v>
      </c>
    </row>
    <row r="285" spans="1:6" x14ac:dyDescent="0.3">
      <c r="A285" s="1">
        <v>284</v>
      </c>
      <c r="B285" s="1">
        <v>801</v>
      </c>
      <c r="C285" s="1">
        <v>284</v>
      </c>
      <c r="D285" s="1">
        <v>9955</v>
      </c>
      <c r="E285" s="1">
        <v>5317.4140975876026</v>
      </c>
      <c r="F285" s="1">
        <v>4637.5859024123974</v>
      </c>
    </row>
    <row r="286" spans="1:6" x14ac:dyDescent="0.3">
      <c r="A286" s="1">
        <v>285</v>
      </c>
      <c r="B286" s="1">
        <v>459</v>
      </c>
      <c r="C286" s="1">
        <v>285</v>
      </c>
      <c r="D286" s="1">
        <v>8309</v>
      </c>
      <c r="E286" s="1">
        <v>4685.0895964174933</v>
      </c>
      <c r="F286" s="1">
        <v>3623.9104035825071</v>
      </c>
    </row>
    <row r="287" spans="1:6" x14ac:dyDescent="0.3">
      <c r="A287" s="1">
        <v>286</v>
      </c>
      <c r="B287" s="1">
        <v>89</v>
      </c>
      <c r="C287" s="1">
        <v>286</v>
      </c>
      <c r="D287" s="1">
        <v>19077</v>
      </c>
      <c r="E287" s="1">
        <v>11133.90822710666</v>
      </c>
      <c r="F287" s="1">
        <v>7943.0917728933382</v>
      </c>
    </row>
    <row r="288" spans="1:6" x14ac:dyDescent="0.3">
      <c r="A288" s="1">
        <v>287</v>
      </c>
      <c r="B288" s="1">
        <v>179</v>
      </c>
      <c r="C288" s="1">
        <v>287</v>
      </c>
      <c r="D288" s="1">
        <v>28417</v>
      </c>
      <c r="E288" s="1">
        <v>25170.214337223129</v>
      </c>
      <c r="F288" s="1">
        <v>3246.785662776871</v>
      </c>
    </row>
    <row r="289" spans="1:6" x14ac:dyDescent="0.3">
      <c r="A289" s="1">
        <v>288</v>
      </c>
      <c r="B289" s="1">
        <v>833</v>
      </c>
      <c r="C289" s="1">
        <v>288</v>
      </c>
      <c r="D289" s="1">
        <v>15276</v>
      </c>
      <c r="E289" s="1">
        <v>12894.983772708671</v>
      </c>
      <c r="F289" s="1">
        <v>2381.0162272913258</v>
      </c>
    </row>
    <row r="290" spans="1:6" x14ac:dyDescent="0.3">
      <c r="A290" s="1">
        <v>289</v>
      </c>
      <c r="B290" s="1">
        <v>53</v>
      </c>
      <c r="C290" s="1">
        <v>289</v>
      </c>
      <c r="D290" s="1">
        <v>16462</v>
      </c>
      <c r="E290" s="1">
        <v>11868.364484943761</v>
      </c>
      <c r="F290" s="1">
        <v>4593.6355150562358</v>
      </c>
    </row>
    <row r="291" spans="1:6" x14ac:dyDescent="0.3">
      <c r="A291" s="1">
        <v>290</v>
      </c>
      <c r="B291" s="1">
        <v>184</v>
      </c>
      <c r="C291" s="1">
        <v>290</v>
      </c>
      <c r="D291" s="1">
        <v>34017</v>
      </c>
      <c r="E291" s="1">
        <v>23141.753288184609</v>
      </c>
      <c r="F291" s="1">
        <v>10875.246711815391</v>
      </c>
    </row>
    <row r="292" spans="1:6" x14ac:dyDescent="0.3">
      <c r="A292" s="1">
        <v>291</v>
      </c>
      <c r="B292" s="1">
        <v>628</v>
      </c>
      <c r="C292" s="1">
        <v>291</v>
      </c>
      <c r="D292" s="1">
        <v>18246</v>
      </c>
      <c r="E292" s="1">
        <v>11204.7888974541</v>
      </c>
      <c r="F292" s="1">
        <v>7041.211102545898</v>
      </c>
    </row>
    <row r="293" spans="1:6" x14ac:dyDescent="0.3">
      <c r="A293" s="1">
        <v>292</v>
      </c>
      <c r="B293" s="1">
        <v>309</v>
      </c>
      <c r="C293" s="1">
        <v>292</v>
      </c>
      <c r="D293" s="1">
        <v>10672</v>
      </c>
      <c r="E293" s="1">
        <v>9260.5013308651232</v>
      </c>
      <c r="F293" s="1">
        <v>1411.498669134877</v>
      </c>
    </row>
    <row r="294" spans="1:6" x14ac:dyDescent="0.3">
      <c r="A294" s="1">
        <v>293</v>
      </c>
      <c r="B294" s="1">
        <v>463</v>
      </c>
      <c r="C294" s="1">
        <v>293</v>
      </c>
      <c r="D294" s="1">
        <v>36116</v>
      </c>
      <c r="E294" s="1">
        <v>21407.774700771399</v>
      </c>
      <c r="F294" s="1">
        <v>14708.225299228599</v>
      </c>
    </row>
    <row r="295" spans="1:6" x14ac:dyDescent="0.3">
      <c r="A295" s="1">
        <v>294</v>
      </c>
      <c r="B295" s="1">
        <v>769</v>
      </c>
      <c r="C295" s="1">
        <v>294</v>
      </c>
      <c r="D295" s="1">
        <v>5272</v>
      </c>
      <c r="E295" s="1">
        <v>4732.7348561935187</v>
      </c>
      <c r="F295" s="1">
        <v>539.26514380648132</v>
      </c>
    </row>
    <row r="296" spans="1:6" x14ac:dyDescent="0.3">
      <c r="A296" s="1">
        <v>295</v>
      </c>
      <c r="B296" s="1">
        <v>47</v>
      </c>
      <c r="C296" s="1">
        <v>295</v>
      </c>
      <c r="D296" s="1">
        <v>10679</v>
      </c>
      <c r="E296" s="1">
        <v>6012.6101840155507</v>
      </c>
      <c r="F296" s="1">
        <v>4666.3898159844493</v>
      </c>
    </row>
    <row r="297" spans="1:6" x14ac:dyDescent="0.3">
      <c r="A297" s="1">
        <v>296</v>
      </c>
      <c r="B297" s="1">
        <v>56</v>
      </c>
      <c r="C297" s="1">
        <v>296</v>
      </c>
      <c r="D297" s="1">
        <v>17384</v>
      </c>
      <c r="E297" s="1">
        <v>11101.117718609041</v>
      </c>
      <c r="F297" s="1">
        <v>6282.8822813909628</v>
      </c>
    </row>
    <row r="298" spans="1:6" x14ac:dyDescent="0.3">
      <c r="A298" s="1">
        <v>297</v>
      </c>
      <c r="B298" s="1">
        <v>208</v>
      </c>
      <c r="C298" s="1">
        <v>297</v>
      </c>
      <c r="D298" s="1">
        <v>19275</v>
      </c>
      <c r="E298" s="1">
        <v>14370.85951041519</v>
      </c>
      <c r="F298" s="1">
        <v>4904.1404895848082</v>
      </c>
    </row>
    <row r="299" spans="1:6" x14ac:dyDescent="0.3">
      <c r="A299" s="1">
        <v>298</v>
      </c>
      <c r="B299" s="1">
        <v>878</v>
      </c>
      <c r="C299" s="1">
        <v>298</v>
      </c>
      <c r="D299" s="1">
        <v>9517</v>
      </c>
      <c r="E299" s="1">
        <v>7773.7749441353972</v>
      </c>
      <c r="F299" s="1">
        <v>1743.2250558646031</v>
      </c>
    </row>
    <row r="300" spans="1:6" x14ac:dyDescent="0.3">
      <c r="A300" s="1">
        <v>299</v>
      </c>
      <c r="B300" s="1">
        <v>827</v>
      </c>
      <c r="C300" s="1">
        <v>299</v>
      </c>
      <c r="D300" s="1">
        <v>17812</v>
      </c>
      <c r="E300" s="1">
        <v>14503.935154091499</v>
      </c>
      <c r="F300" s="1">
        <v>3308.064845908501</v>
      </c>
    </row>
    <row r="301" spans="1:6" x14ac:dyDescent="0.3">
      <c r="A301" s="1">
        <v>300</v>
      </c>
      <c r="B301" s="1">
        <v>828</v>
      </c>
      <c r="C301" s="1">
        <v>300</v>
      </c>
      <c r="D301" s="1">
        <v>5602</v>
      </c>
      <c r="E301" s="1">
        <v>4114.2364490147856</v>
      </c>
      <c r="F301" s="1">
        <v>1487.7635509852139</v>
      </c>
    </row>
    <row r="302" spans="1:6" x14ac:dyDescent="0.3">
      <c r="A302" s="1">
        <v>301</v>
      </c>
      <c r="B302" s="1">
        <v>801</v>
      </c>
      <c r="C302" s="1">
        <v>301</v>
      </c>
      <c r="D302" s="1">
        <v>32367</v>
      </c>
      <c r="E302" s="1">
        <v>18896.178954117349</v>
      </c>
      <c r="F302" s="1">
        <v>13470.821045882651</v>
      </c>
    </row>
    <row r="303" spans="1:6" x14ac:dyDescent="0.3">
      <c r="A303" s="1">
        <v>302</v>
      </c>
      <c r="B303" s="1">
        <v>130</v>
      </c>
      <c r="C303" s="1">
        <v>302</v>
      </c>
      <c r="D303" s="1">
        <v>18144</v>
      </c>
      <c r="E303" s="1">
        <v>10053.09789813586</v>
      </c>
      <c r="F303" s="1">
        <v>8090.9021018641433</v>
      </c>
    </row>
    <row r="304" spans="1:6" x14ac:dyDescent="0.3">
      <c r="A304" s="1">
        <v>303</v>
      </c>
      <c r="B304" s="1">
        <v>374</v>
      </c>
      <c r="C304" s="1">
        <v>303</v>
      </c>
      <c r="D304" s="1">
        <v>26798</v>
      </c>
      <c r="E304" s="1">
        <v>19338.042605289578</v>
      </c>
      <c r="F304" s="1">
        <v>7459.9573947104182</v>
      </c>
    </row>
    <row r="305" spans="1:6" x14ac:dyDescent="0.3">
      <c r="A305" s="1">
        <v>304</v>
      </c>
      <c r="B305" s="1">
        <v>96</v>
      </c>
      <c r="C305" s="1">
        <v>304</v>
      </c>
      <c r="D305" s="1">
        <v>18120</v>
      </c>
      <c r="E305" s="1">
        <v>14345.71619676718</v>
      </c>
      <c r="F305" s="1">
        <v>3774.2838032328218</v>
      </c>
    </row>
    <row r="306" spans="1:6" x14ac:dyDescent="0.3">
      <c r="A306" s="1">
        <v>305</v>
      </c>
      <c r="B306" s="1">
        <v>997</v>
      </c>
      <c r="C306" s="1">
        <v>305</v>
      </c>
      <c r="D306" s="1">
        <v>16939</v>
      </c>
      <c r="E306" s="1">
        <v>11606.60337974544</v>
      </c>
      <c r="F306" s="1">
        <v>5332.3966202545562</v>
      </c>
    </row>
    <row r="307" spans="1:6" x14ac:dyDescent="0.3">
      <c r="A307" s="1">
        <v>306</v>
      </c>
      <c r="B307" s="1">
        <v>752</v>
      </c>
      <c r="C307" s="1">
        <v>306</v>
      </c>
      <c r="D307" s="1">
        <v>45908</v>
      </c>
      <c r="E307" s="1">
        <v>29345.639369962439</v>
      </c>
      <c r="F307" s="1">
        <v>16562.360630037561</v>
      </c>
    </row>
    <row r="308" spans="1:6" x14ac:dyDescent="0.3">
      <c r="A308" s="1">
        <v>307</v>
      </c>
      <c r="B308" s="1">
        <v>835</v>
      </c>
      <c r="C308" s="1">
        <v>307</v>
      </c>
      <c r="D308" s="1">
        <v>17548</v>
      </c>
      <c r="E308" s="1">
        <v>12439.25748618535</v>
      </c>
      <c r="F308" s="1">
        <v>5108.7425138146518</v>
      </c>
    </row>
    <row r="309" spans="1:6" x14ac:dyDescent="0.3">
      <c r="A309" s="1">
        <v>308</v>
      </c>
      <c r="B309" s="1">
        <v>83</v>
      </c>
      <c r="C309" s="1">
        <v>308</v>
      </c>
      <c r="D309" s="1">
        <v>16461</v>
      </c>
      <c r="E309" s="1">
        <v>12821.38960170547</v>
      </c>
      <c r="F309" s="1">
        <v>3639.6103982945328</v>
      </c>
    </row>
    <row r="310" spans="1:6" x14ac:dyDescent="0.3">
      <c r="A310" s="1">
        <v>309</v>
      </c>
      <c r="B310" s="1">
        <v>94</v>
      </c>
      <c r="C310" s="1">
        <v>309</v>
      </c>
      <c r="D310" s="1">
        <v>27418</v>
      </c>
      <c r="E310" s="1">
        <v>18048.537192853131</v>
      </c>
      <c r="F310" s="1">
        <v>9369.4628071468687</v>
      </c>
    </row>
    <row r="311" spans="1:6" x14ac:dyDescent="0.3">
      <c r="A311" s="1">
        <v>310</v>
      </c>
      <c r="B311" s="1">
        <v>911</v>
      </c>
      <c r="C311" s="1">
        <v>310</v>
      </c>
      <c r="D311" s="1">
        <v>11548</v>
      </c>
      <c r="E311" s="1">
        <v>7801.3369683853043</v>
      </c>
      <c r="F311" s="1">
        <v>3746.6630316146961</v>
      </c>
    </row>
    <row r="312" spans="1:6" x14ac:dyDescent="0.3">
      <c r="A312" s="1">
        <v>311</v>
      </c>
      <c r="B312" s="1">
        <v>255</v>
      </c>
      <c r="C312" s="1">
        <v>311</v>
      </c>
      <c r="D312" s="1">
        <v>32284</v>
      </c>
      <c r="E312" s="1">
        <v>25655.129274643052</v>
      </c>
      <c r="F312" s="1">
        <v>6628.8707253569519</v>
      </c>
    </row>
    <row r="313" spans="1:6" x14ac:dyDescent="0.3">
      <c r="A313" s="1">
        <v>312</v>
      </c>
      <c r="B313" s="1">
        <v>206</v>
      </c>
      <c r="C313" s="1">
        <v>312</v>
      </c>
      <c r="D313" s="1">
        <v>45537</v>
      </c>
      <c r="E313" s="1">
        <v>38867.437394445376</v>
      </c>
      <c r="F313" s="1">
        <v>6669.5626055546236</v>
      </c>
    </row>
    <row r="314" spans="1:6" x14ac:dyDescent="0.3">
      <c r="A314" s="1">
        <v>313</v>
      </c>
      <c r="B314" s="1">
        <v>750</v>
      </c>
      <c r="C314" s="1">
        <v>313</v>
      </c>
      <c r="D314" s="1">
        <v>9836</v>
      </c>
      <c r="E314" s="1">
        <v>6800.6182971973294</v>
      </c>
      <c r="F314" s="1">
        <v>3035.381702802671</v>
      </c>
    </row>
    <row r="315" spans="1:6" x14ac:dyDescent="0.3">
      <c r="A315" s="1">
        <v>314</v>
      </c>
      <c r="B315" s="1">
        <v>509</v>
      </c>
      <c r="C315" s="1">
        <v>314</v>
      </c>
      <c r="D315" s="1">
        <v>12523</v>
      </c>
      <c r="E315" s="1">
        <v>6286.8228754103884</v>
      </c>
      <c r="F315" s="1">
        <v>6236.1771245896116</v>
      </c>
    </row>
    <row r="316" spans="1:6" x14ac:dyDescent="0.3">
      <c r="A316" s="1">
        <v>315</v>
      </c>
      <c r="B316" s="1">
        <v>211</v>
      </c>
      <c r="C316" s="1">
        <v>315</v>
      </c>
      <c r="D316" s="1">
        <v>17900</v>
      </c>
      <c r="E316" s="1">
        <v>10195.732901289821</v>
      </c>
      <c r="F316" s="1">
        <v>7704.2670987101847</v>
      </c>
    </row>
    <row r="317" spans="1:6" x14ac:dyDescent="0.3">
      <c r="A317" s="1">
        <v>316</v>
      </c>
      <c r="B317" s="1">
        <v>434</v>
      </c>
      <c r="C317" s="1">
        <v>316</v>
      </c>
      <c r="D317" s="1">
        <v>6459</v>
      </c>
      <c r="E317" s="1">
        <v>4942.7444691452847</v>
      </c>
      <c r="F317" s="1">
        <v>1516.2555308547151</v>
      </c>
    </row>
    <row r="318" spans="1:6" x14ac:dyDescent="0.3">
      <c r="A318" s="1">
        <v>317</v>
      </c>
      <c r="B318" s="1">
        <v>25</v>
      </c>
      <c r="C318" s="1">
        <v>317</v>
      </c>
      <c r="D318" s="1">
        <v>8856</v>
      </c>
      <c r="E318" s="1">
        <v>5209.5483995476779</v>
      </c>
      <c r="F318" s="1">
        <v>3646.4516004523221</v>
      </c>
    </row>
    <row r="319" spans="1:6" x14ac:dyDescent="0.3">
      <c r="A319" s="1">
        <v>318</v>
      </c>
      <c r="B319" s="1">
        <v>597</v>
      </c>
      <c r="C319" s="1">
        <v>318</v>
      </c>
      <c r="D319" s="1">
        <v>33426</v>
      </c>
      <c r="E319" s="1">
        <v>17979.046034733699</v>
      </c>
      <c r="F319" s="1">
        <v>15446.953965266301</v>
      </c>
    </row>
    <row r="320" spans="1:6" x14ac:dyDescent="0.3">
      <c r="A320" s="1">
        <v>319</v>
      </c>
      <c r="B320" s="1">
        <v>573</v>
      </c>
      <c r="C320" s="1">
        <v>319</v>
      </c>
      <c r="D320" s="1">
        <v>10782</v>
      </c>
      <c r="E320" s="1">
        <v>5433.7888385463493</v>
      </c>
      <c r="F320" s="1">
        <v>5348.2111614536507</v>
      </c>
    </row>
    <row r="321" spans="1:6" x14ac:dyDescent="0.3">
      <c r="A321" s="1">
        <v>320</v>
      </c>
      <c r="B321" s="1">
        <v>319</v>
      </c>
      <c r="C321" s="1">
        <v>320</v>
      </c>
      <c r="D321" s="1">
        <v>12062</v>
      </c>
      <c r="E321" s="1">
        <v>7883.0910569283242</v>
      </c>
      <c r="F321" s="1">
        <v>4178.9089430716758</v>
      </c>
    </row>
    <row r="322" spans="1:6" x14ac:dyDescent="0.3">
      <c r="A322" s="1">
        <v>321</v>
      </c>
      <c r="B322" s="1">
        <v>723</v>
      </c>
      <c r="C322" s="1">
        <v>321</v>
      </c>
      <c r="D322" s="1">
        <v>24360</v>
      </c>
      <c r="E322" s="1">
        <v>14089.17295364157</v>
      </c>
      <c r="F322" s="1">
        <v>10270.82704635843</v>
      </c>
    </row>
    <row r="323" spans="1:6" x14ac:dyDescent="0.3">
      <c r="A323" s="1">
        <v>322</v>
      </c>
      <c r="B323" s="1">
        <v>725</v>
      </c>
      <c r="C323" s="1">
        <v>322</v>
      </c>
      <c r="D323" s="1">
        <v>13594</v>
      </c>
      <c r="E323" s="1">
        <v>8614.7401077857576</v>
      </c>
      <c r="F323" s="1">
        <v>4979.2598922142424</v>
      </c>
    </row>
    <row r="324" spans="1:6" x14ac:dyDescent="0.3">
      <c r="A324" s="1">
        <v>323</v>
      </c>
      <c r="B324" s="1">
        <v>851</v>
      </c>
      <c r="C324" s="1">
        <v>323</v>
      </c>
      <c r="D324" s="1">
        <v>19307</v>
      </c>
      <c r="E324" s="1">
        <v>16157.43287767065</v>
      </c>
      <c r="F324" s="1">
        <v>3149.567122329348</v>
      </c>
    </row>
    <row r="325" spans="1:6" x14ac:dyDescent="0.3">
      <c r="A325" s="1">
        <v>324</v>
      </c>
      <c r="B325" s="1">
        <v>412</v>
      </c>
      <c r="C325" s="1">
        <v>324</v>
      </c>
      <c r="D325" s="1">
        <v>29570</v>
      </c>
      <c r="E325" s="1">
        <v>20791.865174082432</v>
      </c>
      <c r="F325" s="1">
        <v>8778.1348259175684</v>
      </c>
    </row>
    <row r="326" spans="1:6" x14ac:dyDescent="0.3">
      <c r="A326" s="1">
        <v>325</v>
      </c>
      <c r="B326" s="1">
        <v>739</v>
      </c>
      <c r="C326" s="1">
        <v>325</v>
      </c>
      <c r="D326" s="1">
        <v>47835</v>
      </c>
      <c r="E326" s="1">
        <v>34465.380345278892</v>
      </c>
      <c r="F326" s="1">
        <v>13369.619654721109</v>
      </c>
    </row>
    <row r="327" spans="1:6" x14ac:dyDescent="0.3">
      <c r="A327" s="1">
        <v>326</v>
      </c>
      <c r="B327" s="1">
        <v>151</v>
      </c>
      <c r="C327" s="1">
        <v>326</v>
      </c>
      <c r="D327" s="1">
        <v>6695</v>
      </c>
      <c r="E327" s="1">
        <v>4284.1701786887324</v>
      </c>
      <c r="F327" s="1">
        <v>2410.829821311268</v>
      </c>
    </row>
    <row r="328" spans="1:6" x14ac:dyDescent="0.3">
      <c r="A328" s="1">
        <v>327</v>
      </c>
      <c r="B328" s="1">
        <v>47</v>
      </c>
      <c r="C328" s="1">
        <v>327</v>
      </c>
      <c r="D328" s="1">
        <v>29553</v>
      </c>
      <c r="E328" s="1">
        <v>24830.36244546936</v>
      </c>
      <c r="F328" s="1">
        <v>4722.6375545306437</v>
      </c>
    </row>
    <row r="329" spans="1:6" x14ac:dyDescent="0.3">
      <c r="A329" s="1">
        <v>328</v>
      </c>
      <c r="B329" s="1">
        <v>562</v>
      </c>
      <c r="C329" s="1">
        <v>328</v>
      </c>
      <c r="D329" s="1">
        <v>35773</v>
      </c>
      <c r="E329" s="1">
        <v>29705.078577925651</v>
      </c>
      <c r="F329" s="1">
        <v>6067.9214220743524</v>
      </c>
    </row>
    <row r="330" spans="1:6" x14ac:dyDescent="0.3">
      <c r="A330" s="1">
        <v>329</v>
      </c>
      <c r="B330" s="1">
        <v>913</v>
      </c>
      <c r="C330" s="1">
        <v>329</v>
      </c>
      <c r="D330" s="1">
        <v>47506</v>
      </c>
      <c r="E330" s="1">
        <v>32056.369250773962</v>
      </c>
      <c r="F330" s="1">
        <v>15449.63074922604</v>
      </c>
    </row>
    <row r="331" spans="1:6" x14ac:dyDescent="0.3">
      <c r="A331" s="1">
        <v>330</v>
      </c>
      <c r="B331" s="1">
        <v>587</v>
      </c>
      <c r="C331" s="1">
        <v>330</v>
      </c>
      <c r="D331" s="1">
        <v>12001</v>
      </c>
      <c r="E331" s="1">
        <v>6979.6564140931096</v>
      </c>
      <c r="F331" s="1">
        <v>5021.3435859068904</v>
      </c>
    </row>
    <row r="332" spans="1:6" x14ac:dyDescent="0.3">
      <c r="A332" s="1">
        <v>331</v>
      </c>
      <c r="B332" s="1">
        <v>457</v>
      </c>
      <c r="C332" s="1">
        <v>331</v>
      </c>
      <c r="D332" s="1">
        <v>18155</v>
      </c>
      <c r="E332" s="1">
        <v>10159.235605959961</v>
      </c>
      <c r="F332" s="1">
        <v>7995.764394040043</v>
      </c>
    </row>
    <row r="333" spans="1:6" x14ac:dyDescent="0.3">
      <c r="A333" s="1">
        <v>332</v>
      </c>
      <c r="B333" s="1">
        <v>558</v>
      </c>
      <c r="C333" s="1">
        <v>332</v>
      </c>
      <c r="D333" s="1">
        <v>19924</v>
      </c>
      <c r="E333" s="1">
        <v>17823.867152187981</v>
      </c>
      <c r="F333" s="1">
        <v>2100.1328478120231</v>
      </c>
    </row>
    <row r="334" spans="1:6" x14ac:dyDescent="0.3">
      <c r="A334" s="1">
        <v>333</v>
      </c>
      <c r="B334" s="1">
        <v>54</v>
      </c>
      <c r="C334" s="1">
        <v>333</v>
      </c>
      <c r="D334" s="1">
        <v>19592</v>
      </c>
      <c r="E334" s="1">
        <v>14676.02334344221</v>
      </c>
      <c r="F334" s="1">
        <v>4915.9766565577902</v>
      </c>
    </row>
    <row r="335" spans="1:6" x14ac:dyDescent="0.3">
      <c r="A335" s="1">
        <v>334</v>
      </c>
      <c r="B335" s="1">
        <v>445</v>
      </c>
      <c r="C335" s="1">
        <v>334</v>
      </c>
      <c r="D335" s="1">
        <v>45721</v>
      </c>
      <c r="E335" s="1">
        <v>38294.117735456857</v>
      </c>
      <c r="F335" s="1">
        <v>7426.8822645431428</v>
      </c>
    </row>
    <row r="336" spans="1:6" x14ac:dyDescent="0.3">
      <c r="A336" s="1">
        <v>335</v>
      </c>
      <c r="B336" s="1">
        <v>875</v>
      </c>
      <c r="C336" s="1">
        <v>335</v>
      </c>
      <c r="D336" s="1">
        <v>14204</v>
      </c>
      <c r="E336" s="1">
        <v>8284.9801833609527</v>
      </c>
      <c r="F336" s="1">
        <v>5919.0198166390473</v>
      </c>
    </row>
    <row r="337" spans="1:6" x14ac:dyDescent="0.3">
      <c r="A337" s="1">
        <v>336</v>
      </c>
      <c r="B337" s="1">
        <v>919</v>
      </c>
      <c r="C337" s="1">
        <v>336</v>
      </c>
      <c r="D337" s="1">
        <v>7857</v>
      </c>
      <c r="E337" s="1">
        <v>5013.6997127409213</v>
      </c>
      <c r="F337" s="1">
        <v>2843.3002872590791</v>
      </c>
    </row>
    <row r="338" spans="1:6" x14ac:dyDescent="0.3">
      <c r="A338" s="1">
        <v>337</v>
      </c>
      <c r="B338" s="1">
        <v>897</v>
      </c>
      <c r="C338" s="1">
        <v>337</v>
      </c>
      <c r="D338" s="1">
        <v>19939</v>
      </c>
      <c r="E338" s="1">
        <v>16585.424845519301</v>
      </c>
      <c r="F338" s="1">
        <v>3353.5751544806949</v>
      </c>
    </row>
    <row r="339" spans="1:6" x14ac:dyDescent="0.3">
      <c r="A339" s="1">
        <v>338</v>
      </c>
      <c r="B339" s="1">
        <v>278</v>
      </c>
      <c r="C339" s="1">
        <v>338</v>
      </c>
      <c r="D339" s="1">
        <v>17354</v>
      </c>
      <c r="E339" s="1">
        <v>10052.77589699807</v>
      </c>
      <c r="F339" s="1">
        <v>7301.2241030019322</v>
      </c>
    </row>
    <row r="340" spans="1:6" x14ac:dyDescent="0.3">
      <c r="A340" s="1">
        <v>339</v>
      </c>
      <c r="B340" s="1">
        <v>511</v>
      </c>
      <c r="C340" s="1">
        <v>339</v>
      </c>
      <c r="D340" s="1">
        <v>7578</v>
      </c>
      <c r="E340" s="1">
        <v>4820.0979442540756</v>
      </c>
      <c r="F340" s="1">
        <v>2757.9020557459239</v>
      </c>
    </row>
    <row r="341" spans="1:6" x14ac:dyDescent="0.3">
      <c r="A341" s="1">
        <v>340</v>
      </c>
      <c r="B341" s="1">
        <v>459</v>
      </c>
      <c r="C341" s="1">
        <v>340</v>
      </c>
      <c r="D341" s="1">
        <v>29765</v>
      </c>
      <c r="E341" s="1">
        <v>16603.006743082518</v>
      </c>
      <c r="F341" s="1">
        <v>13161.99325691748</v>
      </c>
    </row>
    <row r="342" spans="1:6" x14ac:dyDescent="0.3">
      <c r="A342" s="1">
        <v>341</v>
      </c>
      <c r="B342" s="1">
        <v>667</v>
      </c>
      <c r="C342" s="1">
        <v>341</v>
      </c>
      <c r="D342" s="1">
        <v>25433</v>
      </c>
      <c r="E342" s="1">
        <v>21599.07595223757</v>
      </c>
      <c r="F342" s="1">
        <v>3833.9240477624298</v>
      </c>
    </row>
    <row r="343" spans="1:6" x14ac:dyDescent="0.3">
      <c r="A343" s="1">
        <v>342</v>
      </c>
      <c r="B343" s="1">
        <v>850</v>
      </c>
      <c r="C343" s="1">
        <v>342</v>
      </c>
      <c r="D343" s="1">
        <v>11166</v>
      </c>
      <c r="E343" s="1">
        <v>8423.465170832782</v>
      </c>
      <c r="F343" s="1">
        <v>2742.534829167218</v>
      </c>
    </row>
    <row r="344" spans="1:6" x14ac:dyDescent="0.3">
      <c r="A344" s="1">
        <v>343</v>
      </c>
      <c r="B344" s="1">
        <v>609</v>
      </c>
      <c r="C344" s="1">
        <v>343</v>
      </c>
      <c r="D344" s="1">
        <v>17702</v>
      </c>
      <c r="E344" s="1">
        <v>12872.45261624512</v>
      </c>
      <c r="F344" s="1">
        <v>4829.5473837548798</v>
      </c>
    </row>
    <row r="345" spans="1:6" x14ac:dyDescent="0.3">
      <c r="A345" s="1">
        <v>344</v>
      </c>
      <c r="B345" s="1">
        <v>988</v>
      </c>
      <c r="C345" s="1">
        <v>344</v>
      </c>
      <c r="D345" s="1">
        <v>8065</v>
      </c>
      <c r="E345" s="1">
        <v>5480.0465523753219</v>
      </c>
      <c r="F345" s="1">
        <v>2584.9534476246781</v>
      </c>
    </row>
    <row r="346" spans="1:6" x14ac:dyDescent="0.3">
      <c r="A346" s="1">
        <v>345</v>
      </c>
      <c r="B346" s="1">
        <v>889</v>
      </c>
      <c r="C346" s="1">
        <v>345</v>
      </c>
      <c r="D346" s="1">
        <v>41134</v>
      </c>
      <c r="E346" s="1">
        <v>29271.602930032019</v>
      </c>
      <c r="F346" s="1">
        <v>11862.397069967979</v>
      </c>
    </row>
    <row r="347" spans="1:6" x14ac:dyDescent="0.3">
      <c r="A347" s="1">
        <v>346</v>
      </c>
      <c r="B347" s="1">
        <v>539</v>
      </c>
      <c r="C347" s="1">
        <v>346</v>
      </c>
      <c r="D347" s="1">
        <v>19271</v>
      </c>
      <c r="E347" s="1">
        <v>10114.68392965254</v>
      </c>
      <c r="F347" s="1">
        <v>9156.3160703474623</v>
      </c>
    </row>
    <row r="348" spans="1:6" x14ac:dyDescent="0.3">
      <c r="A348" s="1">
        <v>347</v>
      </c>
      <c r="B348" s="1">
        <v>868</v>
      </c>
      <c r="C348" s="1">
        <v>347</v>
      </c>
      <c r="D348" s="1">
        <v>19448</v>
      </c>
      <c r="E348" s="1">
        <v>12774.492718995611</v>
      </c>
      <c r="F348" s="1">
        <v>6673.5072810043912</v>
      </c>
    </row>
    <row r="349" spans="1:6" x14ac:dyDescent="0.3">
      <c r="A349" s="1">
        <v>348</v>
      </c>
      <c r="B349" s="1">
        <v>769</v>
      </c>
      <c r="C349" s="1">
        <v>348</v>
      </c>
      <c r="D349" s="1">
        <v>5043</v>
      </c>
      <c r="E349" s="1">
        <v>4353.1354240059582</v>
      </c>
      <c r="F349" s="1">
        <v>689.86457599404184</v>
      </c>
    </row>
    <row r="350" spans="1:6" x14ac:dyDescent="0.3">
      <c r="A350" s="1">
        <v>349</v>
      </c>
      <c r="B350" s="1">
        <v>850</v>
      </c>
      <c r="C350" s="1">
        <v>349</v>
      </c>
      <c r="D350" s="1">
        <v>16617</v>
      </c>
      <c r="E350" s="1">
        <v>9937.3042141761616</v>
      </c>
      <c r="F350" s="1">
        <v>6679.6957858238384</v>
      </c>
    </row>
    <row r="351" spans="1:6" x14ac:dyDescent="0.3">
      <c r="A351" s="1">
        <v>350</v>
      </c>
      <c r="B351" s="1">
        <v>458</v>
      </c>
      <c r="C351" s="1">
        <v>350</v>
      </c>
      <c r="D351" s="1">
        <v>23857</v>
      </c>
      <c r="E351" s="1">
        <v>17785.13909205528</v>
      </c>
      <c r="F351" s="1">
        <v>6071.860907944716</v>
      </c>
    </row>
    <row r="352" spans="1:6" x14ac:dyDescent="0.3">
      <c r="A352" s="1">
        <v>351</v>
      </c>
      <c r="B352" s="1">
        <v>322</v>
      </c>
      <c r="C352" s="1">
        <v>351</v>
      </c>
      <c r="D352" s="1">
        <v>6813</v>
      </c>
      <c r="E352" s="1">
        <v>5786.7693469683454</v>
      </c>
      <c r="F352" s="1">
        <v>1026.230653031655</v>
      </c>
    </row>
    <row r="353" spans="1:6" x14ac:dyDescent="0.3">
      <c r="A353" s="1">
        <v>352</v>
      </c>
      <c r="B353" s="1">
        <v>351</v>
      </c>
      <c r="C353" s="1">
        <v>352</v>
      </c>
      <c r="D353" s="1">
        <v>8534</v>
      </c>
      <c r="E353" s="1">
        <v>6895.6095596159957</v>
      </c>
      <c r="F353" s="1">
        <v>1638.390440384004</v>
      </c>
    </row>
    <row r="354" spans="1:6" x14ac:dyDescent="0.3">
      <c r="A354" s="1">
        <v>353</v>
      </c>
      <c r="B354" s="1">
        <v>913</v>
      </c>
      <c r="C354" s="1">
        <v>353</v>
      </c>
      <c r="D354" s="1">
        <v>3304</v>
      </c>
      <c r="E354" s="1">
        <v>2733.8866009819071</v>
      </c>
      <c r="F354" s="1">
        <v>570.11339901809333</v>
      </c>
    </row>
    <row r="355" spans="1:6" x14ac:dyDescent="0.3">
      <c r="A355" s="1">
        <v>354</v>
      </c>
      <c r="B355" s="1">
        <v>485</v>
      </c>
      <c r="C355" s="1">
        <v>354</v>
      </c>
      <c r="D355" s="1">
        <v>34451</v>
      </c>
      <c r="E355" s="1">
        <v>19959.646163727681</v>
      </c>
      <c r="F355" s="1">
        <v>14491.353836272319</v>
      </c>
    </row>
    <row r="356" spans="1:6" x14ac:dyDescent="0.3">
      <c r="A356" s="1">
        <v>355</v>
      </c>
      <c r="B356" s="1">
        <v>142</v>
      </c>
      <c r="C356" s="1">
        <v>355</v>
      </c>
      <c r="D356" s="1">
        <v>13823</v>
      </c>
      <c r="E356" s="1">
        <v>11761.927573599511</v>
      </c>
      <c r="F356" s="1">
        <v>2061.0724264004948</v>
      </c>
    </row>
    <row r="357" spans="1:6" x14ac:dyDescent="0.3">
      <c r="A357" s="1">
        <v>356</v>
      </c>
      <c r="B357" s="1">
        <v>624</v>
      </c>
      <c r="C357" s="1">
        <v>356</v>
      </c>
      <c r="D357" s="1">
        <v>14479</v>
      </c>
      <c r="E357" s="1">
        <v>10739.93111215998</v>
      </c>
      <c r="F357" s="1">
        <v>3739.068887840016</v>
      </c>
    </row>
    <row r="358" spans="1:6" x14ac:dyDescent="0.3">
      <c r="A358" s="1">
        <v>357</v>
      </c>
      <c r="B358" s="1">
        <v>418</v>
      </c>
      <c r="C358" s="1">
        <v>357</v>
      </c>
      <c r="D358" s="1">
        <v>33302</v>
      </c>
      <c r="E358" s="1">
        <v>19509.5803610113</v>
      </c>
      <c r="F358" s="1">
        <v>13792.4196389887</v>
      </c>
    </row>
    <row r="359" spans="1:6" x14ac:dyDescent="0.3">
      <c r="A359" s="1">
        <v>358</v>
      </c>
      <c r="B359" s="1">
        <v>830</v>
      </c>
      <c r="C359" s="1">
        <v>358</v>
      </c>
      <c r="D359" s="1">
        <v>16525</v>
      </c>
      <c r="E359" s="1">
        <v>9182.6521289215325</v>
      </c>
      <c r="F359" s="1">
        <v>7342.3478710784684</v>
      </c>
    </row>
    <row r="360" spans="1:6" x14ac:dyDescent="0.3">
      <c r="A360" s="1">
        <v>359</v>
      </c>
      <c r="B360" s="1">
        <v>233</v>
      </c>
      <c r="C360" s="1">
        <v>359</v>
      </c>
      <c r="D360" s="1">
        <v>12409</v>
      </c>
      <c r="E360" s="1">
        <v>9164.0971140908277</v>
      </c>
      <c r="F360" s="1">
        <v>3244.9028859091718</v>
      </c>
    </row>
    <row r="361" spans="1:6" x14ac:dyDescent="0.3">
      <c r="A361" s="1">
        <v>360</v>
      </c>
      <c r="B361" s="1">
        <v>219</v>
      </c>
      <c r="C361" s="1">
        <v>360</v>
      </c>
      <c r="D361" s="1">
        <v>30355</v>
      </c>
      <c r="E361" s="1">
        <v>19943.803563674661</v>
      </c>
      <c r="F361" s="1">
        <v>10411.196436325339</v>
      </c>
    </row>
    <row r="362" spans="1:6" x14ac:dyDescent="0.3">
      <c r="A362" s="1">
        <v>361</v>
      </c>
      <c r="B362" s="1">
        <v>619</v>
      </c>
      <c r="C362" s="1">
        <v>361</v>
      </c>
      <c r="D362" s="1">
        <v>43920</v>
      </c>
      <c r="E362" s="1">
        <v>37904.765532741192</v>
      </c>
      <c r="F362" s="1">
        <v>6015.2344672588079</v>
      </c>
    </row>
    <row r="363" spans="1:6" x14ac:dyDescent="0.3">
      <c r="A363" s="1">
        <v>362</v>
      </c>
      <c r="B363" s="1">
        <v>943</v>
      </c>
      <c r="C363" s="1">
        <v>362</v>
      </c>
      <c r="D363" s="1">
        <v>37153</v>
      </c>
      <c r="E363" s="1">
        <v>29965.777923936541</v>
      </c>
      <c r="F363" s="1">
        <v>7187.2220760634627</v>
      </c>
    </row>
    <row r="364" spans="1:6" x14ac:dyDescent="0.3">
      <c r="A364" s="1">
        <v>363</v>
      </c>
      <c r="B364" s="1">
        <v>173</v>
      </c>
      <c r="C364" s="1">
        <v>363</v>
      </c>
      <c r="D364" s="1">
        <v>22850</v>
      </c>
      <c r="E364" s="1">
        <v>18630.567748974521</v>
      </c>
      <c r="F364" s="1">
        <v>4219.4322510254788</v>
      </c>
    </row>
    <row r="365" spans="1:6" x14ac:dyDescent="0.3">
      <c r="A365" s="1">
        <v>364</v>
      </c>
      <c r="B365" s="1">
        <v>885</v>
      </c>
      <c r="C365" s="1">
        <v>364</v>
      </c>
      <c r="D365" s="1">
        <v>8139</v>
      </c>
      <c r="E365" s="1">
        <v>6910.355580559687</v>
      </c>
      <c r="F365" s="1">
        <v>1228.644419440313</v>
      </c>
    </row>
    <row r="366" spans="1:6" x14ac:dyDescent="0.3">
      <c r="A366" s="1">
        <v>365</v>
      </c>
      <c r="B366" s="1">
        <v>420</v>
      </c>
      <c r="C366" s="1">
        <v>365</v>
      </c>
      <c r="D366" s="1">
        <v>7061</v>
      </c>
      <c r="E366" s="1">
        <v>4423.8057234546332</v>
      </c>
      <c r="F366" s="1">
        <v>2637.1942765453668</v>
      </c>
    </row>
    <row r="367" spans="1:6" x14ac:dyDescent="0.3">
      <c r="A367" s="1">
        <v>366</v>
      </c>
      <c r="B367" s="1">
        <v>878</v>
      </c>
      <c r="C367" s="1">
        <v>366</v>
      </c>
      <c r="D367" s="1">
        <v>6087</v>
      </c>
      <c r="E367" s="1">
        <v>4974.7370798214761</v>
      </c>
      <c r="F367" s="1">
        <v>1112.2629201785239</v>
      </c>
    </row>
    <row r="368" spans="1:6" x14ac:dyDescent="0.3">
      <c r="A368" s="1">
        <v>367</v>
      </c>
      <c r="B368" s="1">
        <v>2</v>
      </c>
      <c r="C368" s="1">
        <v>367</v>
      </c>
      <c r="D368" s="1">
        <v>19876</v>
      </c>
      <c r="E368" s="1">
        <v>17417.63263325256</v>
      </c>
      <c r="F368" s="1">
        <v>2458.3673667474359</v>
      </c>
    </row>
    <row r="369" spans="1:6" x14ac:dyDescent="0.3">
      <c r="A369" s="1">
        <v>368</v>
      </c>
      <c r="B369" s="1">
        <v>141</v>
      </c>
      <c r="C369" s="1">
        <v>368</v>
      </c>
      <c r="D369" s="1">
        <v>6474</v>
      </c>
      <c r="E369" s="1">
        <v>4030.0575102057701</v>
      </c>
      <c r="F369" s="1">
        <v>2443.9424897942299</v>
      </c>
    </row>
    <row r="370" spans="1:6" x14ac:dyDescent="0.3">
      <c r="A370" s="1">
        <v>369</v>
      </c>
      <c r="B370" s="1">
        <v>241</v>
      </c>
      <c r="C370" s="1">
        <v>369</v>
      </c>
      <c r="D370" s="1">
        <v>12910</v>
      </c>
      <c r="E370" s="1">
        <v>11113.71333022141</v>
      </c>
      <c r="F370" s="1">
        <v>1796.2866697785939</v>
      </c>
    </row>
    <row r="371" spans="1:6" x14ac:dyDescent="0.3">
      <c r="A371" s="1">
        <v>370</v>
      </c>
      <c r="B371" s="1">
        <v>533</v>
      </c>
      <c r="C371" s="1">
        <v>370</v>
      </c>
      <c r="D371" s="1">
        <v>24545</v>
      </c>
      <c r="E371" s="1">
        <v>12950.948653773819</v>
      </c>
      <c r="F371" s="1">
        <v>11594.051346226181</v>
      </c>
    </row>
    <row r="372" spans="1:6" x14ac:dyDescent="0.3">
      <c r="A372" s="1">
        <v>371</v>
      </c>
      <c r="B372" s="1">
        <v>763</v>
      </c>
      <c r="C372" s="1">
        <v>371</v>
      </c>
      <c r="D372" s="1">
        <v>18160</v>
      </c>
      <c r="E372" s="1">
        <v>13067.87829584356</v>
      </c>
      <c r="F372" s="1">
        <v>5092.121704156436</v>
      </c>
    </row>
    <row r="373" spans="1:6" x14ac:dyDescent="0.3">
      <c r="A373" s="1">
        <v>372</v>
      </c>
      <c r="B373" s="1">
        <v>329</v>
      </c>
      <c r="C373" s="1">
        <v>372</v>
      </c>
      <c r="D373" s="1">
        <v>11100</v>
      </c>
      <c r="E373" s="1">
        <v>8697.4448876246297</v>
      </c>
      <c r="F373" s="1">
        <v>2402.5551123753698</v>
      </c>
    </row>
    <row r="374" spans="1:6" x14ac:dyDescent="0.3">
      <c r="A374" s="1">
        <v>373</v>
      </c>
      <c r="B374" s="1">
        <v>456</v>
      </c>
      <c r="C374" s="1">
        <v>373</v>
      </c>
      <c r="D374" s="1">
        <v>34043</v>
      </c>
      <c r="E374" s="1">
        <v>26387.991350490731</v>
      </c>
      <c r="F374" s="1">
        <v>7655.0086495092728</v>
      </c>
    </row>
    <row r="375" spans="1:6" x14ac:dyDescent="0.3">
      <c r="A375" s="1">
        <v>374</v>
      </c>
      <c r="B375" s="1">
        <v>625</v>
      </c>
      <c r="C375" s="1">
        <v>374</v>
      </c>
      <c r="D375" s="1">
        <v>10037</v>
      </c>
      <c r="E375" s="1">
        <v>6820.9941994151013</v>
      </c>
      <c r="F375" s="1">
        <v>3216.0058005848991</v>
      </c>
    </row>
    <row r="376" spans="1:6" x14ac:dyDescent="0.3">
      <c r="A376" s="1">
        <v>375</v>
      </c>
      <c r="B376" s="1">
        <v>877</v>
      </c>
      <c r="C376" s="1">
        <v>375</v>
      </c>
      <c r="D376" s="1">
        <v>46339</v>
      </c>
      <c r="E376" s="1">
        <v>26579.2743499479</v>
      </c>
      <c r="F376" s="1">
        <v>19759.7256500521</v>
      </c>
    </row>
    <row r="377" spans="1:6" x14ac:dyDescent="0.3">
      <c r="A377" s="1">
        <v>376</v>
      </c>
      <c r="B377" s="1">
        <v>435</v>
      </c>
      <c r="C377" s="1">
        <v>376</v>
      </c>
      <c r="D377" s="1">
        <v>15892</v>
      </c>
      <c r="E377" s="1">
        <v>12294.321168834291</v>
      </c>
      <c r="F377" s="1">
        <v>3597.6788311657069</v>
      </c>
    </row>
    <row r="378" spans="1:6" x14ac:dyDescent="0.3">
      <c r="A378" s="1">
        <v>377</v>
      </c>
      <c r="B378" s="1">
        <v>176</v>
      </c>
      <c r="C378" s="1">
        <v>377</v>
      </c>
      <c r="D378" s="1">
        <v>23621</v>
      </c>
      <c r="E378" s="1">
        <v>20522.520531667171</v>
      </c>
      <c r="F378" s="1">
        <v>3098.4794683328291</v>
      </c>
    </row>
    <row r="379" spans="1:6" x14ac:dyDescent="0.3">
      <c r="A379" s="1">
        <v>378</v>
      </c>
      <c r="B379" s="1">
        <v>577</v>
      </c>
      <c r="C379" s="1">
        <v>378</v>
      </c>
      <c r="D379" s="1">
        <v>22741</v>
      </c>
      <c r="E379" s="1">
        <v>16320.733346311779</v>
      </c>
      <c r="F379" s="1">
        <v>6420.266653688217</v>
      </c>
    </row>
    <row r="380" spans="1:6" x14ac:dyDescent="0.3">
      <c r="A380" s="1">
        <v>379</v>
      </c>
      <c r="B380" s="1">
        <v>431</v>
      </c>
      <c r="C380" s="1">
        <v>379</v>
      </c>
      <c r="D380" s="1">
        <v>31467</v>
      </c>
      <c r="E380" s="1">
        <v>17468.06749626973</v>
      </c>
      <c r="F380" s="1">
        <v>13998.93250373027</v>
      </c>
    </row>
    <row r="381" spans="1:6" x14ac:dyDescent="0.3">
      <c r="A381" s="1">
        <v>380</v>
      </c>
      <c r="B381" s="1">
        <v>19</v>
      </c>
      <c r="C381" s="1">
        <v>380</v>
      </c>
      <c r="D381" s="1">
        <v>17846</v>
      </c>
      <c r="E381" s="1">
        <v>10616.92684250027</v>
      </c>
      <c r="F381" s="1">
        <v>7229.0731574997262</v>
      </c>
    </row>
    <row r="382" spans="1:6" x14ac:dyDescent="0.3">
      <c r="A382" s="1">
        <v>381</v>
      </c>
      <c r="B382" s="1">
        <v>162</v>
      </c>
      <c r="C382" s="1">
        <v>381</v>
      </c>
      <c r="D382" s="1">
        <v>35320</v>
      </c>
      <c r="E382" s="1">
        <v>24803.93229149975</v>
      </c>
      <c r="F382" s="1">
        <v>10516.06770850025</v>
      </c>
    </row>
    <row r="383" spans="1:6" x14ac:dyDescent="0.3">
      <c r="A383" s="1">
        <v>382</v>
      </c>
      <c r="B383" s="1">
        <v>751</v>
      </c>
      <c r="C383" s="1">
        <v>382</v>
      </c>
      <c r="D383" s="1">
        <v>19660</v>
      </c>
      <c r="E383" s="1">
        <v>16637.965843780341</v>
      </c>
      <c r="F383" s="1">
        <v>3022.034156219655</v>
      </c>
    </row>
    <row r="384" spans="1:6" x14ac:dyDescent="0.3">
      <c r="A384" s="1">
        <v>383</v>
      </c>
      <c r="B384" s="1">
        <v>86</v>
      </c>
      <c r="C384" s="1">
        <v>383</v>
      </c>
      <c r="D384" s="1">
        <v>20388</v>
      </c>
      <c r="E384" s="1">
        <v>13572.0330725357</v>
      </c>
      <c r="F384" s="1">
        <v>6815.9669274642984</v>
      </c>
    </row>
    <row r="385" spans="1:6" x14ac:dyDescent="0.3">
      <c r="A385" s="1">
        <v>384</v>
      </c>
      <c r="B385" s="1">
        <v>921</v>
      </c>
      <c r="C385" s="1">
        <v>384</v>
      </c>
      <c r="D385" s="1">
        <v>15379</v>
      </c>
      <c r="E385" s="1">
        <v>13082.64552599524</v>
      </c>
      <c r="F385" s="1">
        <v>2296.3544740047578</v>
      </c>
    </row>
    <row r="386" spans="1:6" x14ac:dyDescent="0.3">
      <c r="A386" s="1">
        <v>385</v>
      </c>
      <c r="B386" s="1">
        <v>220</v>
      </c>
      <c r="C386" s="1">
        <v>385</v>
      </c>
      <c r="D386" s="1">
        <v>11285</v>
      </c>
      <c r="E386" s="1">
        <v>7072.241069923648</v>
      </c>
      <c r="F386" s="1">
        <v>4212.758930076352</v>
      </c>
    </row>
    <row r="387" spans="1:6" x14ac:dyDescent="0.3">
      <c r="A387" s="1">
        <v>386</v>
      </c>
      <c r="B387" s="1">
        <v>699</v>
      </c>
      <c r="C387" s="1">
        <v>386</v>
      </c>
      <c r="D387" s="1">
        <v>32818</v>
      </c>
      <c r="E387" s="1">
        <v>16832.088497118159</v>
      </c>
      <c r="F387" s="1">
        <v>15985.91150288184</v>
      </c>
    </row>
    <row r="388" spans="1:6" x14ac:dyDescent="0.3">
      <c r="A388" s="1">
        <v>387</v>
      </c>
      <c r="B388" s="1">
        <v>702</v>
      </c>
      <c r="C388" s="1">
        <v>387</v>
      </c>
      <c r="D388" s="1">
        <v>18279</v>
      </c>
      <c r="E388" s="1">
        <v>9648.1135241106385</v>
      </c>
      <c r="F388" s="1">
        <v>8630.8864758893615</v>
      </c>
    </row>
    <row r="389" spans="1:6" x14ac:dyDescent="0.3">
      <c r="A389" s="1">
        <v>388</v>
      </c>
      <c r="B389" s="1">
        <v>499</v>
      </c>
      <c r="C389" s="1">
        <v>388</v>
      </c>
      <c r="D389" s="1">
        <v>8140</v>
      </c>
      <c r="E389" s="1">
        <v>6731.2245341742873</v>
      </c>
      <c r="F389" s="1">
        <v>1408.7754658257129</v>
      </c>
    </row>
    <row r="390" spans="1:6" x14ac:dyDescent="0.3">
      <c r="A390" s="1">
        <v>389</v>
      </c>
      <c r="B390" s="1">
        <v>432</v>
      </c>
      <c r="C390" s="1">
        <v>389</v>
      </c>
      <c r="D390" s="1">
        <v>15883</v>
      </c>
      <c r="E390" s="1">
        <v>12837.23114140763</v>
      </c>
      <c r="F390" s="1">
        <v>3045.7688585923679</v>
      </c>
    </row>
    <row r="391" spans="1:6" x14ac:dyDescent="0.3">
      <c r="A391" s="1">
        <v>390</v>
      </c>
      <c r="B391" s="1">
        <v>120</v>
      </c>
      <c r="C391" s="1">
        <v>390</v>
      </c>
      <c r="D391" s="1">
        <v>9540</v>
      </c>
      <c r="E391" s="1">
        <v>4947.1468193479996</v>
      </c>
      <c r="F391" s="1">
        <v>4592.8531806520004</v>
      </c>
    </row>
    <row r="392" spans="1:6" x14ac:dyDescent="0.3">
      <c r="A392" s="1">
        <v>391</v>
      </c>
      <c r="B392" s="1">
        <v>21</v>
      </c>
      <c r="C392" s="1">
        <v>391</v>
      </c>
      <c r="D392" s="1">
        <v>47290</v>
      </c>
      <c r="E392" s="1">
        <v>32720.4087338424</v>
      </c>
      <c r="F392" s="1">
        <v>14569.5912661576</v>
      </c>
    </row>
    <row r="393" spans="1:6" x14ac:dyDescent="0.3">
      <c r="A393" s="1">
        <v>392</v>
      </c>
      <c r="B393" s="1">
        <v>55</v>
      </c>
      <c r="C393" s="1">
        <v>392</v>
      </c>
      <c r="D393" s="1">
        <v>9375</v>
      </c>
      <c r="E393" s="1">
        <v>7522.8105472558627</v>
      </c>
      <c r="F393" s="1">
        <v>1852.189452744137</v>
      </c>
    </row>
    <row r="394" spans="1:6" x14ac:dyDescent="0.3">
      <c r="A394" s="1">
        <v>393</v>
      </c>
      <c r="B394" s="1">
        <v>405</v>
      </c>
      <c r="C394" s="1">
        <v>393</v>
      </c>
      <c r="D394" s="1">
        <v>15592</v>
      </c>
      <c r="E394" s="1">
        <v>11512.069047668479</v>
      </c>
      <c r="F394" s="1">
        <v>4079.9309523315242</v>
      </c>
    </row>
    <row r="395" spans="1:6" x14ac:dyDescent="0.3">
      <c r="A395" s="1">
        <v>394</v>
      </c>
      <c r="B395" s="1">
        <v>667</v>
      </c>
      <c r="C395" s="1">
        <v>394</v>
      </c>
      <c r="D395" s="1">
        <v>18750</v>
      </c>
      <c r="E395" s="1">
        <v>10071.529298283131</v>
      </c>
      <c r="F395" s="1">
        <v>8678.4707017168712</v>
      </c>
    </row>
    <row r="396" spans="1:6" x14ac:dyDescent="0.3">
      <c r="A396" s="1">
        <v>395</v>
      </c>
      <c r="B396" s="1">
        <v>235</v>
      </c>
      <c r="C396" s="1">
        <v>395</v>
      </c>
      <c r="D396" s="1">
        <v>4570</v>
      </c>
      <c r="E396" s="1">
        <v>2775.3813439904002</v>
      </c>
      <c r="F396" s="1">
        <v>1794.6186560096</v>
      </c>
    </row>
    <row r="397" spans="1:6" x14ac:dyDescent="0.3">
      <c r="A397" s="1">
        <v>396</v>
      </c>
      <c r="B397" s="1">
        <v>580</v>
      </c>
      <c r="C397" s="1">
        <v>396</v>
      </c>
      <c r="D397" s="1">
        <v>23382</v>
      </c>
      <c r="E397" s="1">
        <v>17969.30014098113</v>
      </c>
      <c r="F397" s="1">
        <v>5412.6998590188696</v>
      </c>
    </row>
    <row r="398" spans="1:6" x14ac:dyDescent="0.3">
      <c r="A398" s="1">
        <v>397</v>
      </c>
      <c r="B398" s="1">
        <v>706</v>
      </c>
      <c r="C398" s="1">
        <v>397</v>
      </c>
      <c r="D398" s="1">
        <v>20854</v>
      </c>
      <c r="E398" s="1">
        <v>11696.71095769989</v>
      </c>
      <c r="F398" s="1">
        <v>9157.2890423001081</v>
      </c>
    </row>
    <row r="399" spans="1:6" x14ac:dyDescent="0.3">
      <c r="A399" s="1">
        <v>398</v>
      </c>
      <c r="B399" s="1">
        <v>482</v>
      </c>
      <c r="C399" s="1">
        <v>398</v>
      </c>
      <c r="D399" s="1">
        <v>10420</v>
      </c>
      <c r="E399" s="1">
        <v>5428.3256190596439</v>
      </c>
      <c r="F399" s="1">
        <v>4991.6743809403561</v>
      </c>
    </row>
    <row r="400" spans="1:6" x14ac:dyDescent="0.3">
      <c r="A400" s="1">
        <v>399</v>
      </c>
      <c r="B400" s="1">
        <v>516</v>
      </c>
      <c r="C400" s="1">
        <v>399</v>
      </c>
      <c r="D400" s="1">
        <v>11261</v>
      </c>
      <c r="E400" s="1">
        <v>8082.862752446058</v>
      </c>
      <c r="F400" s="1">
        <v>3178.137247553942</v>
      </c>
    </row>
    <row r="401" spans="1:6" x14ac:dyDescent="0.3">
      <c r="A401" s="1">
        <v>400</v>
      </c>
      <c r="B401" s="1">
        <v>341</v>
      </c>
      <c r="C401" s="1">
        <v>400</v>
      </c>
      <c r="D401" s="1">
        <v>16490</v>
      </c>
      <c r="E401" s="1">
        <v>10348.691699003761</v>
      </c>
      <c r="F401" s="1">
        <v>6141.3083009962447</v>
      </c>
    </row>
    <row r="402" spans="1:6" x14ac:dyDescent="0.3">
      <c r="A402" s="1">
        <v>401</v>
      </c>
      <c r="B402" s="1">
        <v>271</v>
      </c>
      <c r="C402" s="1">
        <v>401</v>
      </c>
      <c r="D402" s="1">
        <v>9709</v>
      </c>
      <c r="E402" s="1">
        <v>8682.5584795089471</v>
      </c>
      <c r="F402" s="1">
        <v>1026.4415204910531</v>
      </c>
    </row>
    <row r="403" spans="1:6" x14ac:dyDescent="0.3">
      <c r="A403" s="1">
        <v>402</v>
      </c>
      <c r="B403" s="1">
        <v>766</v>
      </c>
      <c r="C403" s="1">
        <v>402</v>
      </c>
      <c r="D403" s="1">
        <v>19018</v>
      </c>
      <c r="E403" s="1">
        <v>12554.5963312733</v>
      </c>
      <c r="F403" s="1">
        <v>6463.4036687267017</v>
      </c>
    </row>
    <row r="404" spans="1:6" x14ac:dyDescent="0.3">
      <c r="A404" s="1">
        <v>403</v>
      </c>
      <c r="B404" s="1">
        <v>288</v>
      </c>
      <c r="C404" s="1">
        <v>403</v>
      </c>
      <c r="D404" s="1">
        <v>7347</v>
      </c>
      <c r="E404" s="1">
        <v>3703.8683792081711</v>
      </c>
      <c r="F404" s="1">
        <v>3643.1316207918289</v>
      </c>
    </row>
    <row r="405" spans="1:6" x14ac:dyDescent="0.3">
      <c r="A405" s="1">
        <v>404</v>
      </c>
      <c r="B405" s="1">
        <v>205</v>
      </c>
      <c r="C405" s="1">
        <v>404</v>
      </c>
      <c r="D405" s="1">
        <v>18988</v>
      </c>
      <c r="E405" s="1">
        <v>11234.151169502889</v>
      </c>
      <c r="F405" s="1">
        <v>7753.8488304971088</v>
      </c>
    </row>
    <row r="406" spans="1:6" x14ac:dyDescent="0.3">
      <c r="A406" s="1">
        <v>405</v>
      </c>
      <c r="B406" s="1">
        <v>815</v>
      </c>
      <c r="C406" s="1">
        <v>405</v>
      </c>
      <c r="D406" s="1">
        <v>34507</v>
      </c>
      <c r="E406" s="1">
        <v>29051.36141660417</v>
      </c>
      <c r="F406" s="1">
        <v>5455.6385833958266</v>
      </c>
    </row>
    <row r="407" spans="1:6" x14ac:dyDescent="0.3">
      <c r="A407" s="1">
        <v>406</v>
      </c>
      <c r="B407" s="1">
        <v>239</v>
      </c>
      <c r="C407" s="1">
        <v>406</v>
      </c>
      <c r="D407" s="1">
        <v>6336</v>
      </c>
      <c r="E407" s="1">
        <v>4602.3997302689204</v>
      </c>
      <c r="F407" s="1">
        <v>1733.6002697310801</v>
      </c>
    </row>
    <row r="408" spans="1:6" x14ac:dyDescent="0.3">
      <c r="A408" s="1">
        <v>407</v>
      </c>
      <c r="B408" s="1">
        <v>672</v>
      </c>
      <c r="C408" s="1">
        <v>407</v>
      </c>
      <c r="D408" s="1">
        <v>18582</v>
      </c>
      <c r="E408" s="1">
        <v>15532.35181264078</v>
      </c>
      <c r="F408" s="1">
        <v>3049.6481873592238</v>
      </c>
    </row>
    <row r="409" spans="1:6" x14ac:dyDescent="0.3">
      <c r="A409" s="1">
        <v>408</v>
      </c>
      <c r="B409" s="1">
        <v>734</v>
      </c>
      <c r="C409" s="1">
        <v>408</v>
      </c>
      <c r="D409" s="1">
        <v>8581</v>
      </c>
      <c r="E409" s="1">
        <v>4742.9528422702278</v>
      </c>
      <c r="F409" s="1">
        <v>3838.0471577297722</v>
      </c>
    </row>
    <row r="410" spans="1:6" x14ac:dyDescent="0.3">
      <c r="A410" s="1">
        <v>409</v>
      </c>
      <c r="B410" s="1">
        <v>616</v>
      </c>
      <c r="C410" s="1">
        <v>409</v>
      </c>
      <c r="D410" s="1">
        <v>36362</v>
      </c>
      <c r="E410" s="1">
        <v>22814.746320398659</v>
      </c>
      <c r="F410" s="1">
        <v>13547.253679601339</v>
      </c>
    </row>
    <row r="411" spans="1:6" x14ac:dyDescent="0.3">
      <c r="A411" s="1">
        <v>410</v>
      </c>
      <c r="B411" s="1">
        <v>526</v>
      </c>
      <c r="C411" s="1">
        <v>410</v>
      </c>
      <c r="D411" s="1">
        <v>28966</v>
      </c>
      <c r="E411" s="1">
        <v>18578.14672417799</v>
      </c>
      <c r="F411" s="1">
        <v>10387.85327582201</v>
      </c>
    </row>
    <row r="412" spans="1:6" x14ac:dyDescent="0.3">
      <c r="A412" s="1">
        <v>411</v>
      </c>
      <c r="B412" s="1">
        <v>710</v>
      </c>
      <c r="C412" s="1">
        <v>411</v>
      </c>
      <c r="D412" s="1">
        <v>16525</v>
      </c>
      <c r="E412" s="1">
        <v>9382.9211453825174</v>
      </c>
      <c r="F412" s="1">
        <v>7142.0788546174826</v>
      </c>
    </row>
    <row r="413" spans="1:6" x14ac:dyDescent="0.3">
      <c r="A413" s="1">
        <v>412</v>
      </c>
      <c r="B413" s="1">
        <v>355</v>
      </c>
      <c r="C413" s="1">
        <v>412</v>
      </c>
      <c r="D413" s="1">
        <v>48178</v>
      </c>
      <c r="E413" s="1">
        <v>39699.823016191687</v>
      </c>
      <c r="F413" s="1">
        <v>8478.1769838083055</v>
      </c>
    </row>
    <row r="414" spans="1:6" x14ac:dyDescent="0.3">
      <c r="A414" s="1">
        <v>413</v>
      </c>
      <c r="B414" s="1">
        <v>523</v>
      </c>
      <c r="C414" s="1">
        <v>413</v>
      </c>
      <c r="D414" s="1">
        <v>8258</v>
      </c>
      <c r="E414" s="1">
        <v>6185.686121663558</v>
      </c>
      <c r="F414" s="1">
        <v>2072.313878336442</v>
      </c>
    </row>
    <row r="415" spans="1:6" x14ac:dyDescent="0.3">
      <c r="A415" s="1">
        <v>414</v>
      </c>
      <c r="B415" s="1">
        <v>439</v>
      </c>
      <c r="C415" s="1">
        <v>414</v>
      </c>
      <c r="D415" s="1">
        <v>5957</v>
      </c>
      <c r="E415" s="1">
        <v>3799.4619744126339</v>
      </c>
      <c r="F415" s="1">
        <v>2157.5380255873661</v>
      </c>
    </row>
    <row r="416" spans="1:6" x14ac:dyDescent="0.3">
      <c r="A416" s="1">
        <v>415</v>
      </c>
      <c r="B416" s="1">
        <v>180</v>
      </c>
      <c r="C416" s="1">
        <v>415</v>
      </c>
      <c r="D416" s="1">
        <v>19401</v>
      </c>
      <c r="E416" s="1">
        <v>10334.77100545334</v>
      </c>
      <c r="F416" s="1">
        <v>9066.2289945466564</v>
      </c>
    </row>
    <row r="417" spans="1:6" x14ac:dyDescent="0.3">
      <c r="A417" s="1">
        <v>416</v>
      </c>
      <c r="B417" s="1">
        <v>94</v>
      </c>
      <c r="C417" s="1">
        <v>416</v>
      </c>
      <c r="D417" s="1">
        <v>10979</v>
      </c>
      <c r="E417" s="1">
        <v>6285.9082661819284</v>
      </c>
      <c r="F417" s="1">
        <v>4693.0917338180716</v>
      </c>
    </row>
    <row r="418" spans="1:6" x14ac:dyDescent="0.3">
      <c r="A418" s="1">
        <v>417</v>
      </c>
      <c r="B418" s="1">
        <v>321</v>
      </c>
      <c r="C418" s="1">
        <v>417</v>
      </c>
      <c r="D418" s="1">
        <v>25098</v>
      </c>
      <c r="E418" s="1">
        <v>21235.32377778404</v>
      </c>
      <c r="F418" s="1">
        <v>3862.67622221596</v>
      </c>
    </row>
    <row r="419" spans="1:6" x14ac:dyDescent="0.3">
      <c r="A419" s="1">
        <v>418</v>
      </c>
      <c r="B419" s="1">
        <v>904</v>
      </c>
      <c r="C419" s="1">
        <v>418</v>
      </c>
      <c r="D419" s="1">
        <v>9209</v>
      </c>
      <c r="E419" s="1">
        <v>8208.9301658557924</v>
      </c>
      <c r="F419" s="1">
        <v>1000.069834144208</v>
      </c>
    </row>
    <row r="420" spans="1:6" x14ac:dyDescent="0.3">
      <c r="A420" s="1">
        <v>419</v>
      </c>
      <c r="B420" s="1">
        <v>499</v>
      </c>
      <c r="C420" s="1">
        <v>419</v>
      </c>
      <c r="D420" s="1">
        <v>21690</v>
      </c>
      <c r="E420" s="1">
        <v>15381.63023565456</v>
      </c>
      <c r="F420" s="1">
        <v>6308.3697643454398</v>
      </c>
    </row>
    <row r="421" spans="1:6" x14ac:dyDescent="0.3">
      <c r="A421" s="1">
        <v>420</v>
      </c>
      <c r="B421" s="1">
        <v>450</v>
      </c>
      <c r="C421" s="1">
        <v>420</v>
      </c>
      <c r="D421" s="1">
        <v>7761</v>
      </c>
      <c r="E421" s="1">
        <v>6263.2211027671037</v>
      </c>
      <c r="F421" s="1">
        <v>1497.778897232896</v>
      </c>
    </row>
    <row r="422" spans="1:6" x14ac:dyDescent="0.3">
      <c r="A422" s="1">
        <v>421</v>
      </c>
      <c r="B422" s="1">
        <v>893</v>
      </c>
      <c r="C422" s="1">
        <v>421</v>
      </c>
      <c r="D422" s="1">
        <v>15852</v>
      </c>
      <c r="E422" s="1">
        <v>9292.7056772286014</v>
      </c>
      <c r="F422" s="1">
        <v>6559.2943227713986</v>
      </c>
    </row>
    <row r="423" spans="1:6" x14ac:dyDescent="0.3">
      <c r="A423" s="1">
        <v>422</v>
      </c>
      <c r="B423" s="1">
        <v>189</v>
      </c>
      <c r="C423" s="1">
        <v>422</v>
      </c>
      <c r="D423" s="1">
        <v>10298</v>
      </c>
      <c r="E423" s="1">
        <v>6789.6768288981239</v>
      </c>
      <c r="F423" s="1">
        <v>3508.3231711018761</v>
      </c>
    </row>
    <row r="424" spans="1:6" x14ac:dyDescent="0.3">
      <c r="A424" s="1">
        <v>423</v>
      </c>
      <c r="B424" s="1">
        <v>189</v>
      </c>
      <c r="C424" s="1">
        <v>423</v>
      </c>
      <c r="D424" s="1">
        <v>22909</v>
      </c>
      <c r="E424" s="1">
        <v>13078.55935783538</v>
      </c>
      <c r="F424" s="1">
        <v>9830.4406421646217</v>
      </c>
    </row>
    <row r="425" spans="1:6" x14ac:dyDescent="0.3">
      <c r="A425" s="1">
        <v>424</v>
      </c>
      <c r="B425" s="1">
        <v>558</v>
      </c>
      <c r="C425" s="1">
        <v>424</v>
      </c>
      <c r="D425" s="1">
        <v>14289</v>
      </c>
      <c r="E425" s="1">
        <v>12027.167011044899</v>
      </c>
      <c r="F425" s="1">
        <v>2261.8329889550951</v>
      </c>
    </row>
    <row r="426" spans="1:6" x14ac:dyDescent="0.3">
      <c r="A426" s="1">
        <v>425</v>
      </c>
      <c r="B426" s="1">
        <v>338</v>
      </c>
      <c r="C426" s="1">
        <v>425</v>
      </c>
      <c r="D426" s="1">
        <v>7828</v>
      </c>
      <c r="E426" s="1">
        <v>6155.363516173451</v>
      </c>
      <c r="F426" s="1">
        <v>1672.636483826549</v>
      </c>
    </row>
    <row r="427" spans="1:6" x14ac:dyDescent="0.3">
      <c r="A427" s="1">
        <v>426</v>
      </c>
      <c r="B427" s="1">
        <v>39</v>
      </c>
      <c r="C427" s="1">
        <v>426</v>
      </c>
      <c r="D427" s="1">
        <v>14694</v>
      </c>
      <c r="E427" s="1">
        <v>8311.9002331710235</v>
      </c>
      <c r="F427" s="1">
        <v>6382.0997668289756</v>
      </c>
    </row>
    <row r="428" spans="1:6" x14ac:dyDescent="0.3">
      <c r="A428" s="1">
        <v>427</v>
      </c>
      <c r="B428" s="1">
        <v>662</v>
      </c>
      <c r="C428" s="1">
        <v>427</v>
      </c>
      <c r="D428" s="1">
        <v>11981</v>
      </c>
      <c r="E428" s="1">
        <v>10553.61381629851</v>
      </c>
      <c r="F428" s="1">
        <v>1427.3861837014881</v>
      </c>
    </row>
    <row r="429" spans="1:6" x14ac:dyDescent="0.3">
      <c r="A429" s="1">
        <v>428</v>
      </c>
      <c r="B429" s="1">
        <v>932</v>
      </c>
      <c r="C429" s="1">
        <v>428</v>
      </c>
      <c r="D429" s="1">
        <v>25716</v>
      </c>
      <c r="E429" s="1">
        <v>16159.587097562469</v>
      </c>
      <c r="F429" s="1">
        <v>9556.4129024375306</v>
      </c>
    </row>
    <row r="430" spans="1:6" x14ac:dyDescent="0.3">
      <c r="A430" s="1">
        <v>429</v>
      </c>
      <c r="B430" s="1">
        <v>439</v>
      </c>
      <c r="C430" s="1">
        <v>429</v>
      </c>
      <c r="D430" s="1">
        <v>3525</v>
      </c>
      <c r="E430" s="1">
        <v>2969.7882044430071</v>
      </c>
      <c r="F430" s="1">
        <v>555.21179555699291</v>
      </c>
    </row>
    <row r="431" spans="1:6" x14ac:dyDescent="0.3">
      <c r="A431" s="1">
        <v>430</v>
      </c>
      <c r="B431" s="1">
        <v>766</v>
      </c>
      <c r="C431" s="1">
        <v>430</v>
      </c>
      <c r="D431" s="1">
        <v>19297</v>
      </c>
      <c r="E431" s="1">
        <v>13651.693859224721</v>
      </c>
      <c r="F431" s="1">
        <v>5645.3061407752812</v>
      </c>
    </row>
    <row r="432" spans="1:6" x14ac:dyDescent="0.3">
      <c r="A432" s="1">
        <v>431</v>
      </c>
      <c r="B432" s="1">
        <v>502</v>
      </c>
      <c r="C432" s="1">
        <v>431</v>
      </c>
      <c r="D432" s="1">
        <v>3880</v>
      </c>
      <c r="E432" s="1">
        <v>3480.375438036669</v>
      </c>
      <c r="F432" s="1">
        <v>399.62456196333051</v>
      </c>
    </row>
    <row r="433" spans="1:6" x14ac:dyDescent="0.3">
      <c r="A433" s="1">
        <v>432</v>
      </c>
      <c r="B433" s="1">
        <v>702</v>
      </c>
      <c r="C433" s="1">
        <v>432</v>
      </c>
      <c r="D433" s="1">
        <v>30030</v>
      </c>
      <c r="E433" s="1">
        <v>26025.759827532369</v>
      </c>
      <c r="F433" s="1">
        <v>4004.2401724676311</v>
      </c>
    </row>
    <row r="434" spans="1:6" x14ac:dyDescent="0.3">
      <c r="A434" s="1">
        <v>433</v>
      </c>
      <c r="B434" s="1">
        <v>64</v>
      </c>
      <c r="C434" s="1">
        <v>433</v>
      </c>
      <c r="D434" s="1">
        <v>16791</v>
      </c>
      <c r="E434" s="1">
        <v>10156.072619280219</v>
      </c>
      <c r="F434" s="1">
        <v>6634.9273807197751</v>
      </c>
    </row>
    <row r="435" spans="1:6" x14ac:dyDescent="0.3">
      <c r="A435" s="1">
        <v>434</v>
      </c>
      <c r="B435" s="1">
        <v>837</v>
      </c>
      <c r="C435" s="1">
        <v>434</v>
      </c>
      <c r="D435" s="1">
        <v>12447</v>
      </c>
      <c r="E435" s="1">
        <v>6968.0638604130436</v>
      </c>
      <c r="F435" s="1">
        <v>5478.9361395869564</v>
      </c>
    </row>
    <row r="436" spans="1:6" x14ac:dyDescent="0.3">
      <c r="A436" s="1">
        <v>435</v>
      </c>
      <c r="B436" s="1">
        <v>50</v>
      </c>
      <c r="C436" s="1">
        <v>435</v>
      </c>
      <c r="D436" s="1">
        <v>21741</v>
      </c>
      <c r="E436" s="1">
        <v>13315.46064025846</v>
      </c>
      <c r="F436" s="1">
        <v>8425.5393597415423</v>
      </c>
    </row>
    <row r="437" spans="1:6" x14ac:dyDescent="0.3">
      <c r="A437" s="1">
        <v>436</v>
      </c>
      <c r="B437" s="1">
        <v>900</v>
      </c>
      <c r="C437" s="1">
        <v>436</v>
      </c>
      <c r="D437" s="1">
        <v>12952</v>
      </c>
      <c r="E437" s="1">
        <v>11529.672686870021</v>
      </c>
      <c r="F437" s="1">
        <v>1422.3273131299759</v>
      </c>
    </row>
    <row r="438" spans="1:6" x14ac:dyDescent="0.3">
      <c r="A438" s="1">
        <v>437</v>
      </c>
      <c r="B438" s="1">
        <v>791</v>
      </c>
      <c r="C438" s="1">
        <v>437</v>
      </c>
      <c r="D438" s="1">
        <v>12853</v>
      </c>
      <c r="E438" s="1">
        <v>7621.9738810929148</v>
      </c>
      <c r="F438" s="1">
        <v>5231.0261189070852</v>
      </c>
    </row>
    <row r="439" spans="1:6" x14ac:dyDescent="0.3">
      <c r="A439" s="1">
        <v>438</v>
      </c>
      <c r="B439" s="1">
        <v>575</v>
      </c>
      <c r="C439" s="1">
        <v>438</v>
      </c>
      <c r="D439" s="1">
        <v>6741</v>
      </c>
      <c r="E439" s="1">
        <v>3492.427640938934</v>
      </c>
      <c r="F439" s="1">
        <v>3248.572359061066</v>
      </c>
    </row>
    <row r="440" spans="1:6" x14ac:dyDescent="0.3">
      <c r="A440" s="1">
        <v>439</v>
      </c>
      <c r="B440" s="1">
        <v>516</v>
      </c>
      <c r="C440" s="1">
        <v>439</v>
      </c>
      <c r="D440" s="1">
        <v>44015</v>
      </c>
      <c r="E440" s="1">
        <v>25274.38503436941</v>
      </c>
      <c r="F440" s="1">
        <v>18740.61496563059</v>
      </c>
    </row>
    <row r="441" spans="1:6" x14ac:dyDescent="0.3">
      <c r="A441" s="1">
        <v>440</v>
      </c>
      <c r="B441" s="1">
        <v>843</v>
      </c>
      <c r="C441" s="1">
        <v>440</v>
      </c>
      <c r="D441" s="1">
        <v>28556</v>
      </c>
      <c r="E441" s="1">
        <v>18710.19345985345</v>
      </c>
      <c r="F441" s="1">
        <v>9845.8065401465465</v>
      </c>
    </row>
    <row r="442" spans="1:6" x14ac:dyDescent="0.3">
      <c r="A442" s="1">
        <v>441</v>
      </c>
      <c r="B442" s="1">
        <v>971</v>
      </c>
      <c r="C442" s="1">
        <v>441</v>
      </c>
      <c r="D442" s="1">
        <v>18375</v>
      </c>
      <c r="E442" s="1">
        <v>16004.511458227529</v>
      </c>
      <c r="F442" s="1">
        <v>2370.4885417724649</v>
      </c>
    </row>
    <row r="443" spans="1:6" x14ac:dyDescent="0.3">
      <c r="A443" s="1">
        <v>442</v>
      </c>
      <c r="B443" s="1">
        <v>609</v>
      </c>
      <c r="C443" s="1">
        <v>442</v>
      </c>
      <c r="D443" s="1">
        <v>30608</v>
      </c>
      <c r="E443" s="1">
        <v>26345.12877911509</v>
      </c>
      <c r="F443" s="1">
        <v>4262.8712208849074</v>
      </c>
    </row>
    <row r="444" spans="1:6" x14ac:dyDescent="0.3">
      <c r="A444" s="1">
        <v>443</v>
      </c>
      <c r="B444" s="1">
        <v>946</v>
      </c>
      <c r="C444" s="1">
        <v>443</v>
      </c>
      <c r="D444" s="1">
        <v>17204</v>
      </c>
      <c r="E444" s="1">
        <v>11364.66357466286</v>
      </c>
      <c r="F444" s="1">
        <v>5839.3364253371437</v>
      </c>
    </row>
    <row r="445" spans="1:6" x14ac:dyDescent="0.3">
      <c r="A445" s="1">
        <v>444</v>
      </c>
      <c r="B445" s="1">
        <v>837</v>
      </c>
      <c r="C445" s="1">
        <v>444</v>
      </c>
      <c r="D445" s="1">
        <v>14256</v>
      </c>
      <c r="E445" s="1">
        <v>9927.6258612626443</v>
      </c>
      <c r="F445" s="1">
        <v>4328.3741387373557</v>
      </c>
    </row>
    <row r="446" spans="1:6" x14ac:dyDescent="0.3">
      <c r="A446" s="1">
        <v>445</v>
      </c>
      <c r="B446" s="1">
        <v>594</v>
      </c>
      <c r="C446" s="1">
        <v>445</v>
      </c>
      <c r="D446" s="1">
        <v>9676</v>
      </c>
      <c r="E446" s="1">
        <v>7450.2015890652956</v>
      </c>
      <c r="F446" s="1">
        <v>2225.798410934704</v>
      </c>
    </row>
    <row r="447" spans="1:6" x14ac:dyDescent="0.3">
      <c r="A447" s="1">
        <v>446</v>
      </c>
      <c r="B447" s="1">
        <v>9</v>
      </c>
      <c r="C447" s="1">
        <v>446</v>
      </c>
      <c r="D447" s="1">
        <v>13416</v>
      </c>
      <c r="E447" s="1">
        <v>11469.83019592153</v>
      </c>
      <c r="F447" s="1">
        <v>1946.169804078472</v>
      </c>
    </row>
    <row r="448" spans="1:6" x14ac:dyDescent="0.3">
      <c r="A448" s="1">
        <v>447</v>
      </c>
      <c r="B448" s="1">
        <v>657</v>
      </c>
      <c r="C448" s="1">
        <v>447</v>
      </c>
      <c r="D448" s="1">
        <v>17034</v>
      </c>
      <c r="E448" s="1">
        <v>9437.566704895944</v>
      </c>
      <c r="F448" s="1">
        <v>7596.433295104056</v>
      </c>
    </row>
    <row r="449" spans="1:6" x14ac:dyDescent="0.3">
      <c r="A449" s="1">
        <v>448</v>
      </c>
      <c r="B449" s="1">
        <v>922</v>
      </c>
      <c r="C449" s="1">
        <v>448</v>
      </c>
      <c r="D449" s="1">
        <v>15247</v>
      </c>
      <c r="E449" s="1">
        <v>12142.976410575189</v>
      </c>
      <c r="F449" s="1">
        <v>3104.023589424809</v>
      </c>
    </row>
    <row r="450" spans="1:6" x14ac:dyDescent="0.3">
      <c r="A450" s="1">
        <v>449</v>
      </c>
      <c r="B450" s="1">
        <v>606</v>
      </c>
      <c r="C450" s="1">
        <v>449</v>
      </c>
      <c r="D450" s="1">
        <v>10518</v>
      </c>
      <c r="E450" s="1">
        <v>7899.0876815164538</v>
      </c>
      <c r="F450" s="1">
        <v>2618.9123184835462</v>
      </c>
    </row>
    <row r="451" spans="1:6" x14ac:dyDescent="0.3">
      <c r="A451" s="1">
        <v>450</v>
      </c>
      <c r="B451" s="1">
        <v>359</v>
      </c>
      <c r="C451" s="1">
        <v>450</v>
      </c>
      <c r="D451" s="1">
        <v>19618</v>
      </c>
      <c r="E451" s="1">
        <v>10397.18691380157</v>
      </c>
      <c r="F451" s="1">
        <v>9220.8130861984337</v>
      </c>
    </row>
    <row r="452" spans="1:6" x14ac:dyDescent="0.3">
      <c r="A452" s="1">
        <v>451</v>
      </c>
      <c r="B452" s="1">
        <v>638</v>
      </c>
      <c r="C452" s="1">
        <v>451</v>
      </c>
      <c r="D452" s="1">
        <v>43290</v>
      </c>
      <c r="E452" s="1">
        <v>25481.382611737929</v>
      </c>
      <c r="F452" s="1">
        <v>17808.617388262071</v>
      </c>
    </row>
    <row r="453" spans="1:6" x14ac:dyDescent="0.3">
      <c r="A453" s="1">
        <v>452</v>
      </c>
      <c r="B453" s="1">
        <v>710</v>
      </c>
      <c r="C453" s="1">
        <v>452</v>
      </c>
      <c r="D453" s="1">
        <v>32698</v>
      </c>
      <c r="E453" s="1">
        <v>24916.583721540039</v>
      </c>
      <c r="F453" s="1">
        <v>7781.4162784599648</v>
      </c>
    </row>
    <row r="454" spans="1:6" x14ac:dyDescent="0.3">
      <c r="A454" s="1">
        <v>453</v>
      </c>
      <c r="B454" s="1">
        <v>709</v>
      </c>
      <c r="C454" s="1">
        <v>453</v>
      </c>
      <c r="D454" s="1">
        <v>8942</v>
      </c>
      <c r="E454" s="1">
        <v>4709.7651096011896</v>
      </c>
      <c r="F454" s="1">
        <v>4232.2348903988104</v>
      </c>
    </row>
    <row r="455" spans="1:6" x14ac:dyDescent="0.3">
      <c r="A455" s="1">
        <v>454</v>
      </c>
      <c r="B455" s="1">
        <v>225</v>
      </c>
      <c r="C455" s="1">
        <v>454</v>
      </c>
      <c r="D455" s="1">
        <v>21756</v>
      </c>
      <c r="E455" s="1">
        <v>17352.116976047051</v>
      </c>
      <c r="F455" s="1">
        <v>4403.8830239529452</v>
      </c>
    </row>
    <row r="456" spans="1:6" x14ac:dyDescent="0.3">
      <c r="A456" s="1">
        <v>455</v>
      </c>
      <c r="B456" s="1">
        <v>215</v>
      </c>
      <c r="C456" s="1">
        <v>455</v>
      </c>
      <c r="D456" s="1">
        <v>18955</v>
      </c>
      <c r="E456" s="1">
        <v>15955.68653969476</v>
      </c>
      <c r="F456" s="1">
        <v>2999.3134603052372</v>
      </c>
    </row>
    <row r="457" spans="1:6" x14ac:dyDescent="0.3">
      <c r="A457" s="1">
        <v>456</v>
      </c>
      <c r="B457" s="1">
        <v>807</v>
      </c>
      <c r="C457" s="1">
        <v>456</v>
      </c>
      <c r="D457" s="1">
        <v>11124</v>
      </c>
      <c r="E457" s="1">
        <v>6248.5565390959409</v>
      </c>
      <c r="F457" s="1">
        <v>4875.4434609040591</v>
      </c>
    </row>
    <row r="458" spans="1:6" x14ac:dyDescent="0.3">
      <c r="A458" s="1">
        <v>457</v>
      </c>
      <c r="B458" s="1">
        <v>90</v>
      </c>
      <c r="C458" s="1">
        <v>457</v>
      </c>
      <c r="D458" s="1">
        <v>7080</v>
      </c>
      <c r="E458" s="1">
        <v>5721.3343351931671</v>
      </c>
      <c r="F458" s="1">
        <v>1358.6656648068331</v>
      </c>
    </row>
    <row r="459" spans="1:6" x14ac:dyDescent="0.3">
      <c r="A459" s="1">
        <v>458</v>
      </c>
      <c r="B459" s="1">
        <v>398</v>
      </c>
      <c r="C459" s="1">
        <v>458</v>
      </c>
      <c r="D459" s="1">
        <v>8766</v>
      </c>
      <c r="E459" s="1">
        <v>7432.5357965132507</v>
      </c>
      <c r="F459" s="1">
        <v>1333.4642034867491</v>
      </c>
    </row>
    <row r="460" spans="1:6" x14ac:dyDescent="0.3">
      <c r="A460" s="1">
        <v>459</v>
      </c>
      <c r="B460" s="1">
        <v>400</v>
      </c>
      <c r="C460" s="1">
        <v>459</v>
      </c>
      <c r="D460" s="1">
        <v>21452</v>
      </c>
      <c r="E460" s="1">
        <v>13789.540906333599</v>
      </c>
      <c r="F460" s="1">
        <v>7662.4590936664026</v>
      </c>
    </row>
    <row r="461" spans="1:6" x14ac:dyDescent="0.3">
      <c r="A461" s="1">
        <v>460</v>
      </c>
      <c r="B461" s="1">
        <v>24</v>
      </c>
      <c r="C461" s="1">
        <v>460</v>
      </c>
      <c r="D461" s="1">
        <v>21553</v>
      </c>
      <c r="E461" s="1">
        <v>14977.67363691277</v>
      </c>
      <c r="F461" s="1">
        <v>6575.3263630872261</v>
      </c>
    </row>
    <row r="462" spans="1:6" x14ac:dyDescent="0.3">
      <c r="A462" s="1">
        <v>461</v>
      </c>
      <c r="B462" s="1">
        <v>902</v>
      </c>
      <c r="C462" s="1">
        <v>461</v>
      </c>
      <c r="D462" s="1">
        <v>10609</v>
      </c>
      <c r="E462" s="1">
        <v>5317.9461988758567</v>
      </c>
      <c r="F462" s="1">
        <v>5291.0538011241433</v>
      </c>
    </row>
    <row r="463" spans="1:6" x14ac:dyDescent="0.3">
      <c r="A463" s="1">
        <v>462</v>
      </c>
      <c r="B463" s="1">
        <v>99</v>
      </c>
      <c r="C463" s="1">
        <v>462</v>
      </c>
      <c r="D463" s="1">
        <v>9292</v>
      </c>
      <c r="E463" s="1">
        <v>6545.8792989330359</v>
      </c>
      <c r="F463" s="1">
        <v>2746.1207010669641</v>
      </c>
    </row>
    <row r="464" spans="1:6" x14ac:dyDescent="0.3">
      <c r="A464" s="1">
        <v>463</v>
      </c>
      <c r="B464" s="1">
        <v>556</v>
      </c>
      <c r="C464" s="1">
        <v>463</v>
      </c>
      <c r="D464" s="1">
        <v>8106</v>
      </c>
      <c r="E464" s="1">
        <v>6376.4223253514328</v>
      </c>
      <c r="F464" s="1">
        <v>1729.5776746485669</v>
      </c>
    </row>
    <row r="465" spans="1:6" x14ac:dyDescent="0.3">
      <c r="A465" s="1">
        <v>464</v>
      </c>
      <c r="B465" s="1">
        <v>120</v>
      </c>
      <c r="C465" s="1">
        <v>464</v>
      </c>
      <c r="D465" s="1">
        <v>6418</v>
      </c>
      <c r="E465" s="1">
        <v>5408.7988760954631</v>
      </c>
      <c r="F465" s="1">
        <v>1009.201123904537</v>
      </c>
    </row>
    <row r="466" spans="1:6" x14ac:dyDescent="0.3">
      <c r="A466" s="1">
        <v>465</v>
      </c>
      <c r="B466" s="1">
        <v>291</v>
      </c>
      <c r="C466" s="1">
        <v>465</v>
      </c>
      <c r="D466" s="1">
        <v>9892</v>
      </c>
      <c r="E466" s="1">
        <v>5071.8336478836682</v>
      </c>
      <c r="F466" s="1">
        <v>4820.1663521163318</v>
      </c>
    </row>
    <row r="467" spans="1:6" x14ac:dyDescent="0.3">
      <c r="A467" s="1">
        <v>466</v>
      </c>
      <c r="B467" s="1">
        <v>448</v>
      </c>
      <c r="C467" s="1">
        <v>466</v>
      </c>
      <c r="D467" s="1">
        <v>13515</v>
      </c>
      <c r="E467" s="1">
        <v>10992.68840131401</v>
      </c>
      <c r="F467" s="1">
        <v>2522.3115986859921</v>
      </c>
    </row>
    <row r="468" spans="1:6" x14ac:dyDescent="0.3">
      <c r="A468" s="1">
        <v>467</v>
      </c>
      <c r="B468" s="1">
        <v>803</v>
      </c>
      <c r="C468" s="1">
        <v>467</v>
      </c>
      <c r="D468" s="1">
        <v>32555</v>
      </c>
      <c r="E468" s="1">
        <v>18596.304982258462</v>
      </c>
      <c r="F468" s="1">
        <v>13958.69501774154</v>
      </c>
    </row>
    <row r="469" spans="1:6" x14ac:dyDescent="0.3">
      <c r="A469" s="1">
        <v>468</v>
      </c>
      <c r="B469" s="1">
        <v>70</v>
      </c>
      <c r="C469" s="1">
        <v>468</v>
      </c>
      <c r="D469" s="1">
        <v>7143</v>
      </c>
      <c r="E469" s="1">
        <v>4814.5953234681247</v>
      </c>
      <c r="F469" s="1">
        <v>2328.4046765318749</v>
      </c>
    </row>
    <row r="470" spans="1:6" x14ac:dyDescent="0.3">
      <c r="A470" s="1">
        <v>469</v>
      </c>
      <c r="B470" s="1">
        <v>890</v>
      </c>
      <c r="C470" s="1">
        <v>469</v>
      </c>
      <c r="D470" s="1">
        <v>18483</v>
      </c>
      <c r="E470" s="1">
        <v>11184.350036972201</v>
      </c>
      <c r="F470" s="1">
        <v>7298.6499630278049</v>
      </c>
    </row>
    <row r="471" spans="1:6" x14ac:dyDescent="0.3">
      <c r="A471" s="1">
        <v>470</v>
      </c>
      <c r="B471" s="1">
        <v>56</v>
      </c>
      <c r="C471" s="1">
        <v>470</v>
      </c>
      <c r="D471" s="1">
        <v>7830</v>
      </c>
      <c r="E471" s="1">
        <v>6354.6307599136626</v>
      </c>
      <c r="F471" s="1">
        <v>1475.369240086337</v>
      </c>
    </row>
    <row r="472" spans="1:6" x14ac:dyDescent="0.3">
      <c r="A472" s="1">
        <v>471</v>
      </c>
      <c r="B472" s="1">
        <v>936</v>
      </c>
      <c r="C472" s="1">
        <v>471</v>
      </c>
      <c r="D472" s="1">
        <v>27396</v>
      </c>
      <c r="E472" s="1">
        <v>16581.075415306899</v>
      </c>
      <c r="F472" s="1">
        <v>10814.924584693101</v>
      </c>
    </row>
    <row r="473" spans="1:6" x14ac:dyDescent="0.3">
      <c r="A473" s="1">
        <v>472</v>
      </c>
      <c r="B473" s="1">
        <v>523</v>
      </c>
      <c r="C473" s="1">
        <v>472</v>
      </c>
      <c r="D473" s="1">
        <v>3171</v>
      </c>
      <c r="E473" s="1">
        <v>2133.3972709988939</v>
      </c>
      <c r="F473" s="1">
        <v>1037.6027290011059</v>
      </c>
    </row>
    <row r="474" spans="1:6" x14ac:dyDescent="0.3">
      <c r="A474" s="1">
        <v>473</v>
      </c>
      <c r="B474" s="1">
        <v>518</v>
      </c>
      <c r="C474" s="1">
        <v>473</v>
      </c>
      <c r="D474" s="1">
        <v>17010</v>
      </c>
      <c r="E474" s="1">
        <v>9173.9156919725083</v>
      </c>
      <c r="F474" s="1">
        <v>7836.0843080274917</v>
      </c>
    </row>
    <row r="475" spans="1:6" x14ac:dyDescent="0.3">
      <c r="A475" s="1">
        <v>474</v>
      </c>
      <c r="B475" s="1">
        <v>320</v>
      </c>
      <c r="C475" s="1">
        <v>474</v>
      </c>
      <c r="D475" s="1">
        <v>29927</v>
      </c>
      <c r="E475" s="1">
        <v>22358.717955064261</v>
      </c>
      <c r="F475" s="1">
        <v>7568.2820449357423</v>
      </c>
    </row>
    <row r="476" spans="1:6" x14ac:dyDescent="0.3">
      <c r="A476" s="1">
        <v>475</v>
      </c>
      <c r="B476" s="1">
        <v>505</v>
      </c>
      <c r="C476" s="1">
        <v>475</v>
      </c>
      <c r="D476" s="1">
        <v>49503</v>
      </c>
      <c r="E476" s="1">
        <v>37110.297973691318</v>
      </c>
      <c r="F476" s="1">
        <v>12392.70202630868</v>
      </c>
    </row>
    <row r="477" spans="1:6" x14ac:dyDescent="0.3">
      <c r="A477" s="1">
        <v>476</v>
      </c>
      <c r="B477" s="1">
        <v>836</v>
      </c>
      <c r="C477" s="1">
        <v>476</v>
      </c>
      <c r="D477" s="1">
        <v>30875</v>
      </c>
      <c r="E477" s="1">
        <v>18437.695108358112</v>
      </c>
      <c r="F477" s="1">
        <v>12437.30489164189</v>
      </c>
    </row>
    <row r="478" spans="1:6" x14ac:dyDescent="0.3">
      <c r="A478" s="1">
        <v>477</v>
      </c>
      <c r="B478" s="1">
        <v>61</v>
      </c>
      <c r="C478" s="1">
        <v>477</v>
      </c>
      <c r="D478" s="1">
        <v>7632</v>
      </c>
      <c r="E478" s="1">
        <v>5845.1371806003408</v>
      </c>
      <c r="F478" s="1">
        <v>1786.862819399659</v>
      </c>
    </row>
    <row r="479" spans="1:6" x14ac:dyDescent="0.3">
      <c r="A479" s="1">
        <v>478</v>
      </c>
      <c r="B479" s="1">
        <v>748</v>
      </c>
      <c r="C479" s="1">
        <v>478</v>
      </c>
      <c r="D479" s="1">
        <v>6263</v>
      </c>
      <c r="E479" s="1">
        <v>3609.0799753514848</v>
      </c>
      <c r="F479" s="1">
        <v>2653.9200246485152</v>
      </c>
    </row>
    <row r="480" spans="1:6" x14ac:dyDescent="0.3">
      <c r="A480" s="1">
        <v>479</v>
      </c>
      <c r="B480" s="1">
        <v>427</v>
      </c>
      <c r="C480" s="1">
        <v>479</v>
      </c>
      <c r="D480" s="1">
        <v>10432</v>
      </c>
      <c r="E480" s="1">
        <v>6422.1551364360603</v>
      </c>
      <c r="F480" s="1">
        <v>4009.8448635639402</v>
      </c>
    </row>
    <row r="481" spans="1:6" x14ac:dyDescent="0.3">
      <c r="A481" s="1">
        <v>480</v>
      </c>
      <c r="B481" s="1">
        <v>254</v>
      </c>
      <c r="C481" s="1">
        <v>480</v>
      </c>
      <c r="D481" s="1">
        <v>8609</v>
      </c>
      <c r="E481" s="1">
        <v>5687.8888609054529</v>
      </c>
      <c r="F481" s="1">
        <v>2921.1111390945471</v>
      </c>
    </row>
    <row r="482" spans="1:6" x14ac:dyDescent="0.3">
      <c r="A482" s="1">
        <v>481</v>
      </c>
      <c r="B482" s="1">
        <v>318</v>
      </c>
      <c r="C482" s="1">
        <v>481</v>
      </c>
      <c r="D482" s="1">
        <v>17812</v>
      </c>
      <c r="E482" s="1">
        <v>9672.7820513849565</v>
      </c>
      <c r="F482" s="1">
        <v>8139.2179486150426</v>
      </c>
    </row>
    <row r="483" spans="1:6" x14ac:dyDescent="0.3">
      <c r="A483" s="1">
        <v>482</v>
      </c>
      <c r="B483" s="1">
        <v>359</v>
      </c>
      <c r="C483" s="1">
        <v>482</v>
      </c>
      <c r="D483" s="1">
        <v>7993</v>
      </c>
      <c r="E483" s="1">
        <v>5953.6020971298822</v>
      </c>
      <c r="F483" s="1">
        <v>2039.3979028701181</v>
      </c>
    </row>
    <row r="484" spans="1:6" x14ac:dyDescent="0.3">
      <c r="A484" s="1">
        <v>483</v>
      </c>
      <c r="B484" s="1">
        <v>430</v>
      </c>
      <c r="C484" s="1">
        <v>483</v>
      </c>
      <c r="D484" s="1">
        <v>8805</v>
      </c>
      <c r="E484" s="1">
        <v>5597.5501769704097</v>
      </c>
      <c r="F484" s="1">
        <v>3207.4498230295899</v>
      </c>
    </row>
    <row r="485" spans="1:6" x14ac:dyDescent="0.3">
      <c r="A485" s="1">
        <v>484</v>
      </c>
      <c r="B485" s="1">
        <v>951</v>
      </c>
      <c r="C485" s="1">
        <v>484</v>
      </c>
      <c r="D485" s="1">
        <v>11468</v>
      </c>
      <c r="E485" s="1">
        <v>8470.6749322140186</v>
      </c>
      <c r="F485" s="1">
        <v>2997.325067785981</v>
      </c>
    </row>
    <row r="486" spans="1:6" x14ac:dyDescent="0.3">
      <c r="A486" s="1">
        <v>485</v>
      </c>
      <c r="B486" s="1">
        <v>297</v>
      </c>
      <c r="C486" s="1">
        <v>485</v>
      </c>
      <c r="D486" s="1">
        <v>8112</v>
      </c>
      <c r="E486" s="1">
        <v>4058.3189217739118</v>
      </c>
      <c r="F486" s="1">
        <v>4053.6810782260882</v>
      </c>
    </row>
    <row r="487" spans="1:6" x14ac:dyDescent="0.3">
      <c r="A487" s="1">
        <v>486</v>
      </c>
      <c r="B487" s="1">
        <v>890</v>
      </c>
      <c r="C487" s="1">
        <v>486</v>
      </c>
      <c r="D487" s="1">
        <v>10163</v>
      </c>
      <c r="E487" s="1">
        <v>5922.4079671023674</v>
      </c>
      <c r="F487" s="1">
        <v>4240.5920328976326</v>
      </c>
    </row>
    <row r="488" spans="1:6" x14ac:dyDescent="0.3">
      <c r="A488" s="1">
        <v>487</v>
      </c>
      <c r="B488" s="1">
        <v>290</v>
      </c>
      <c r="C488" s="1">
        <v>487</v>
      </c>
      <c r="D488" s="1">
        <v>33362</v>
      </c>
      <c r="E488" s="1">
        <v>22306.938242771299</v>
      </c>
      <c r="F488" s="1">
        <v>11055.061757228699</v>
      </c>
    </row>
    <row r="489" spans="1:6" x14ac:dyDescent="0.3">
      <c r="A489" s="1">
        <v>488</v>
      </c>
      <c r="B489" s="1">
        <v>394</v>
      </c>
      <c r="C489" s="1">
        <v>488</v>
      </c>
      <c r="D489" s="1">
        <v>22621</v>
      </c>
      <c r="E489" s="1">
        <v>13079.34011589635</v>
      </c>
      <c r="F489" s="1">
        <v>9541.6598841036521</v>
      </c>
    </row>
    <row r="490" spans="1:6" x14ac:dyDescent="0.3">
      <c r="A490" s="1">
        <v>489</v>
      </c>
      <c r="B490" s="1">
        <v>673</v>
      </c>
      <c r="C490" s="1">
        <v>489</v>
      </c>
      <c r="D490" s="1">
        <v>6989</v>
      </c>
      <c r="E490" s="1">
        <v>5425.2792119520054</v>
      </c>
      <c r="F490" s="1">
        <v>1563.720788047995</v>
      </c>
    </row>
    <row r="491" spans="1:6" x14ac:dyDescent="0.3">
      <c r="A491" s="1">
        <v>490</v>
      </c>
      <c r="B491" s="1">
        <v>193</v>
      </c>
      <c r="C491" s="1">
        <v>490</v>
      </c>
      <c r="D491" s="1">
        <v>15762</v>
      </c>
      <c r="E491" s="1">
        <v>9073.5141193097152</v>
      </c>
      <c r="F491" s="1">
        <v>6688.4858806902848</v>
      </c>
    </row>
    <row r="492" spans="1:6" x14ac:dyDescent="0.3">
      <c r="A492" s="1">
        <v>491</v>
      </c>
      <c r="B492" s="1">
        <v>875</v>
      </c>
      <c r="C492" s="1">
        <v>491</v>
      </c>
      <c r="D492" s="1">
        <v>47739</v>
      </c>
      <c r="E492" s="1">
        <v>34392.553810900259</v>
      </c>
      <c r="F492" s="1">
        <v>13346.446189099741</v>
      </c>
    </row>
    <row r="493" spans="1:6" x14ac:dyDescent="0.3">
      <c r="A493" s="1">
        <v>492</v>
      </c>
      <c r="B493" s="1">
        <v>623</v>
      </c>
      <c r="C493" s="1">
        <v>492</v>
      </c>
      <c r="D493" s="1">
        <v>11332</v>
      </c>
      <c r="E493" s="1">
        <v>6031.9268050947812</v>
      </c>
      <c r="F493" s="1">
        <v>5300.0731949052188</v>
      </c>
    </row>
    <row r="494" spans="1:6" x14ac:dyDescent="0.3">
      <c r="A494" s="1">
        <v>493</v>
      </c>
      <c r="B494" s="1">
        <v>494</v>
      </c>
      <c r="C494" s="1">
        <v>493</v>
      </c>
      <c r="D494" s="1">
        <v>15628</v>
      </c>
      <c r="E494" s="1">
        <v>11054.833698871351</v>
      </c>
      <c r="F494" s="1">
        <v>4573.1663011286546</v>
      </c>
    </row>
    <row r="495" spans="1:6" x14ac:dyDescent="0.3">
      <c r="A495" s="1">
        <v>494</v>
      </c>
      <c r="B495" s="1">
        <v>761</v>
      </c>
      <c r="C495" s="1">
        <v>494</v>
      </c>
      <c r="D495" s="1">
        <v>4347</v>
      </c>
      <c r="E495" s="1">
        <v>2741.7149436655809</v>
      </c>
      <c r="F495" s="1">
        <v>1605.2850563344191</v>
      </c>
    </row>
    <row r="496" spans="1:6" x14ac:dyDescent="0.3">
      <c r="A496" s="1">
        <v>495</v>
      </c>
      <c r="B496" s="1">
        <v>66</v>
      </c>
      <c r="C496" s="1">
        <v>495</v>
      </c>
      <c r="D496" s="1">
        <v>20160</v>
      </c>
      <c r="E496" s="1">
        <v>11066.504336605311</v>
      </c>
      <c r="F496" s="1">
        <v>9093.4956633946913</v>
      </c>
    </row>
    <row r="497" spans="1:6" x14ac:dyDescent="0.3">
      <c r="A497" s="1">
        <v>496</v>
      </c>
      <c r="B497" s="1">
        <v>337</v>
      </c>
      <c r="C497" s="1">
        <v>496</v>
      </c>
      <c r="D497" s="1">
        <v>3508</v>
      </c>
      <c r="E497" s="1">
        <v>1817.639502558319</v>
      </c>
      <c r="F497" s="1">
        <v>1690.360497441681</v>
      </c>
    </row>
    <row r="498" spans="1:6" x14ac:dyDescent="0.3">
      <c r="A498" s="1">
        <v>497</v>
      </c>
      <c r="B498" s="1">
        <v>876</v>
      </c>
      <c r="C498" s="1">
        <v>497</v>
      </c>
      <c r="D498" s="1">
        <v>30621</v>
      </c>
      <c r="E498" s="1">
        <v>19794.60571522079</v>
      </c>
      <c r="F498" s="1">
        <v>10826.39428477921</v>
      </c>
    </row>
    <row r="499" spans="1:6" x14ac:dyDescent="0.3">
      <c r="A499" s="1">
        <v>498</v>
      </c>
      <c r="B499" s="1">
        <v>503</v>
      </c>
      <c r="C499" s="1">
        <v>498</v>
      </c>
      <c r="D499" s="1">
        <v>12696</v>
      </c>
      <c r="E499" s="1">
        <v>10082.2818535518</v>
      </c>
      <c r="F499" s="1">
        <v>2613.718146448196</v>
      </c>
    </row>
    <row r="500" spans="1:6" x14ac:dyDescent="0.3">
      <c r="A500" s="1">
        <v>499</v>
      </c>
      <c r="B500" s="1">
        <v>419</v>
      </c>
      <c r="C500" s="1">
        <v>499</v>
      </c>
      <c r="D500" s="1">
        <v>9029</v>
      </c>
      <c r="E500" s="1">
        <v>7551.6263817739446</v>
      </c>
      <c r="F500" s="1">
        <v>1477.373618226055</v>
      </c>
    </row>
    <row r="501" spans="1:6" x14ac:dyDescent="0.3">
      <c r="A501" s="1">
        <v>500</v>
      </c>
      <c r="B501" s="1">
        <v>379</v>
      </c>
      <c r="C501" s="1">
        <v>500</v>
      </c>
      <c r="D501" s="1">
        <v>17191</v>
      </c>
      <c r="E501" s="1">
        <v>13432.938175611551</v>
      </c>
      <c r="F501" s="1">
        <v>3758.0618243884469</v>
      </c>
    </row>
    <row r="502" spans="1:6" x14ac:dyDescent="0.3">
      <c r="A502" s="1">
        <v>501</v>
      </c>
      <c r="B502" s="1">
        <v>763</v>
      </c>
      <c r="C502" s="1">
        <v>501</v>
      </c>
      <c r="D502" s="1">
        <v>32778</v>
      </c>
      <c r="E502" s="1">
        <v>19339.793778066269</v>
      </c>
      <c r="F502" s="1">
        <v>13438.206221933729</v>
      </c>
    </row>
    <row r="503" spans="1:6" x14ac:dyDescent="0.3">
      <c r="A503" s="1">
        <v>502</v>
      </c>
      <c r="B503" s="1">
        <v>863</v>
      </c>
      <c r="C503" s="1">
        <v>502</v>
      </c>
      <c r="D503" s="1">
        <v>31607</v>
      </c>
      <c r="E503" s="1">
        <v>24024.668125196411</v>
      </c>
      <c r="F503" s="1">
        <v>7582.331874803589</v>
      </c>
    </row>
    <row r="504" spans="1:6" x14ac:dyDescent="0.3">
      <c r="A504" s="1">
        <v>503</v>
      </c>
      <c r="B504" s="1">
        <v>223</v>
      </c>
      <c r="C504" s="1">
        <v>503</v>
      </c>
      <c r="D504" s="1">
        <v>12514</v>
      </c>
      <c r="E504" s="1">
        <v>7820.5291558900362</v>
      </c>
      <c r="F504" s="1">
        <v>4693.4708441099638</v>
      </c>
    </row>
    <row r="505" spans="1:6" x14ac:dyDescent="0.3">
      <c r="A505" s="1">
        <v>504</v>
      </c>
      <c r="B505" s="1">
        <v>534</v>
      </c>
      <c r="C505" s="1">
        <v>504</v>
      </c>
      <c r="D505" s="1">
        <v>12879</v>
      </c>
      <c r="E505" s="1">
        <v>10238.14141359293</v>
      </c>
      <c r="F505" s="1">
        <v>2640.8585864070678</v>
      </c>
    </row>
    <row r="506" spans="1:6" x14ac:dyDescent="0.3">
      <c r="A506" s="1">
        <v>505</v>
      </c>
      <c r="B506" s="1">
        <v>393</v>
      </c>
      <c r="C506" s="1">
        <v>505</v>
      </c>
      <c r="D506" s="1">
        <v>6362</v>
      </c>
      <c r="E506" s="1">
        <v>3562.250238368737</v>
      </c>
      <c r="F506" s="1">
        <v>2799.749761631263</v>
      </c>
    </row>
    <row r="507" spans="1:6" x14ac:dyDescent="0.3">
      <c r="A507" s="1">
        <v>506</v>
      </c>
      <c r="B507" s="1">
        <v>10</v>
      </c>
      <c r="C507" s="1">
        <v>506</v>
      </c>
      <c r="D507" s="1">
        <v>13834</v>
      </c>
      <c r="E507" s="1">
        <v>12364.32561216927</v>
      </c>
      <c r="F507" s="1">
        <v>1469.6743878307259</v>
      </c>
    </row>
    <row r="508" spans="1:6" x14ac:dyDescent="0.3">
      <c r="A508" s="1">
        <v>507</v>
      </c>
      <c r="B508" s="1">
        <v>564</v>
      </c>
      <c r="C508" s="1">
        <v>507</v>
      </c>
      <c r="D508" s="1">
        <v>12517</v>
      </c>
      <c r="E508" s="1">
        <v>9550.3735670612314</v>
      </c>
      <c r="F508" s="1">
        <v>2966.6264329387691</v>
      </c>
    </row>
    <row r="509" spans="1:6" x14ac:dyDescent="0.3">
      <c r="A509" s="1">
        <v>508</v>
      </c>
      <c r="B509" s="1">
        <v>621</v>
      </c>
      <c r="C509" s="1">
        <v>508</v>
      </c>
      <c r="D509" s="1">
        <v>17328</v>
      </c>
      <c r="E509" s="1">
        <v>8805.7044623485126</v>
      </c>
      <c r="F509" s="1">
        <v>8522.2955376514874</v>
      </c>
    </row>
    <row r="510" spans="1:6" x14ac:dyDescent="0.3">
      <c r="A510" s="1">
        <v>509</v>
      </c>
      <c r="B510" s="1">
        <v>895</v>
      </c>
      <c r="C510" s="1">
        <v>509</v>
      </c>
      <c r="D510" s="1">
        <v>22014</v>
      </c>
      <c r="E510" s="1">
        <v>19161.56090646797</v>
      </c>
      <c r="F510" s="1">
        <v>2852.4390935320262</v>
      </c>
    </row>
    <row r="511" spans="1:6" x14ac:dyDescent="0.3">
      <c r="A511" s="1">
        <v>510</v>
      </c>
      <c r="B511" s="1">
        <v>428</v>
      </c>
      <c r="C511" s="1">
        <v>510</v>
      </c>
      <c r="D511" s="1">
        <v>32317</v>
      </c>
      <c r="E511" s="1">
        <v>20654.869874299049</v>
      </c>
      <c r="F511" s="1">
        <v>11662.130125700951</v>
      </c>
    </row>
    <row r="512" spans="1:6" x14ac:dyDescent="0.3">
      <c r="A512" s="1">
        <v>511</v>
      </c>
      <c r="B512" s="1">
        <v>812</v>
      </c>
      <c r="C512" s="1">
        <v>511</v>
      </c>
      <c r="D512" s="1">
        <v>28701</v>
      </c>
      <c r="E512" s="1">
        <v>19451.13764738206</v>
      </c>
      <c r="F512" s="1">
        <v>9249.8623526179435</v>
      </c>
    </row>
    <row r="513" spans="1:6" x14ac:dyDescent="0.3">
      <c r="A513" s="1">
        <v>512</v>
      </c>
      <c r="B513" s="1">
        <v>602</v>
      </c>
      <c r="C513" s="1">
        <v>512</v>
      </c>
      <c r="D513" s="1">
        <v>10353</v>
      </c>
      <c r="E513" s="1">
        <v>6958.4609168096586</v>
      </c>
      <c r="F513" s="1">
        <v>3394.539083190341</v>
      </c>
    </row>
    <row r="514" spans="1:6" x14ac:dyDescent="0.3">
      <c r="A514" s="1">
        <v>513</v>
      </c>
      <c r="B514" s="1">
        <v>107</v>
      </c>
      <c r="C514" s="1">
        <v>513</v>
      </c>
      <c r="D514" s="1">
        <v>21361</v>
      </c>
      <c r="E514" s="1">
        <v>11755.357876419879</v>
      </c>
      <c r="F514" s="1">
        <v>9605.6421235801208</v>
      </c>
    </row>
    <row r="515" spans="1:6" x14ac:dyDescent="0.3">
      <c r="A515" s="1">
        <v>514</v>
      </c>
      <c r="B515" s="1">
        <v>526</v>
      </c>
      <c r="C515" s="1">
        <v>514</v>
      </c>
      <c r="D515" s="1">
        <v>9277</v>
      </c>
      <c r="E515" s="1">
        <v>5662.0089015082704</v>
      </c>
      <c r="F515" s="1">
        <v>3614.9910984917301</v>
      </c>
    </row>
    <row r="516" spans="1:6" x14ac:dyDescent="0.3">
      <c r="A516" s="1">
        <v>515</v>
      </c>
      <c r="B516" s="1">
        <v>399</v>
      </c>
      <c r="C516" s="1">
        <v>515</v>
      </c>
      <c r="D516" s="1">
        <v>10852</v>
      </c>
      <c r="E516" s="1">
        <v>9241.7161244797189</v>
      </c>
      <c r="F516" s="1">
        <v>1610.2838755202811</v>
      </c>
    </row>
    <row r="517" spans="1:6" x14ac:dyDescent="0.3">
      <c r="A517" s="1">
        <v>516</v>
      </c>
      <c r="B517" s="1">
        <v>36</v>
      </c>
      <c r="C517" s="1">
        <v>516</v>
      </c>
      <c r="D517" s="1">
        <v>8601</v>
      </c>
      <c r="E517" s="1">
        <v>4910.9525031167259</v>
      </c>
      <c r="F517" s="1">
        <v>3690.0474968832741</v>
      </c>
    </row>
    <row r="518" spans="1:6" x14ac:dyDescent="0.3">
      <c r="A518" s="1">
        <v>517</v>
      </c>
      <c r="B518" s="1">
        <v>315</v>
      </c>
      <c r="C518" s="1">
        <v>517</v>
      </c>
      <c r="D518" s="1">
        <v>32711</v>
      </c>
      <c r="E518" s="1">
        <v>18551.55122705135</v>
      </c>
      <c r="F518" s="1">
        <v>14159.44877294865</v>
      </c>
    </row>
    <row r="519" spans="1:6" x14ac:dyDescent="0.3">
      <c r="A519" s="1">
        <v>518</v>
      </c>
      <c r="B519" s="1">
        <v>659</v>
      </c>
      <c r="C519" s="1">
        <v>518</v>
      </c>
      <c r="D519" s="1">
        <v>14712</v>
      </c>
      <c r="E519" s="1">
        <v>10895.928416649889</v>
      </c>
      <c r="F519" s="1">
        <v>3816.071583350109</v>
      </c>
    </row>
    <row r="520" spans="1:6" x14ac:dyDescent="0.3">
      <c r="A520" s="1">
        <v>519</v>
      </c>
      <c r="B520" s="1">
        <v>142</v>
      </c>
      <c r="C520" s="1">
        <v>519</v>
      </c>
      <c r="D520" s="1">
        <v>6080</v>
      </c>
      <c r="E520" s="1">
        <v>4414.1396370444772</v>
      </c>
      <c r="F520" s="1">
        <v>1665.860362955523</v>
      </c>
    </row>
    <row r="521" spans="1:6" x14ac:dyDescent="0.3">
      <c r="A521" s="1">
        <v>520</v>
      </c>
      <c r="B521" s="1">
        <v>681</v>
      </c>
      <c r="C521" s="1">
        <v>520</v>
      </c>
      <c r="D521" s="1">
        <v>28557</v>
      </c>
      <c r="E521" s="1">
        <v>20436.591026110491</v>
      </c>
      <c r="F521" s="1">
        <v>8120.4089738895054</v>
      </c>
    </row>
    <row r="522" spans="1:6" x14ac:dyDescent="0.3">
      <c r="A522" s="1">
        <v>521</v>
      </c>
      <c r="B522" s="1">
        <v>737</v>
      </c>
      <c r="C522" s="1">
        <v>521</v>
      </c>
      <c r="D522" s="1">
        <v>11082</v>
      </c>
      <c r="E522" s="1">
        <v>9201.2578264166241</v>
      </c>
      <c r="F522" s="1">
        <v>1880.7421735833759</v>
      </c>
    </row>
    <row r="523" spans="1:6" x14ac:dyDescent="0.3">
      <c r="A523" s="1">
        <v>522</v>
      </c>
      <c r="B523" s="1">
        <v>233</v>
      </c>
      <c r="C523" s="1">
        <v>522</v>
      </c>
      <c r="D523" s="1">
        <v>25626</v>
      </c>
      <c r="E523" s="1">
        <v>14619.45966451958</v>
      </c>
      <c r="F523" s="1">
        <v>11006.54033548042</v>
      </c>
    </row>
    <row r="524" spans="1:6" x14ac:dyDescent="0.3">
      <c r="A524" s="1">
        <v>523</v>
      </c>
      <c r="B524" s="1">
        <v>737</v>
      </c>
      <c r="C524" s="1">
        <v>523</v>
      </c>
      <c r="D524" s="1">
        <v>5709</v>
      </c>
      <c r="E524" s="1">
        <v>5111.0468796369496</v>
      </c>
      <c r="F524" s="1">
        <v>597.9531203630504</v>
      </c>
    </row>
    <row r="525" spans="1:6" x14ac:dyDescent="0.3">
      <c r="A525" s="1">
        <v>524</v>
      </c>
      <c r="B525" s="1">
        <v>393</v>
      </c>
      <c r="C525" s="1">
        <v>524</v>
      </c>
      <c r="D525" s="1">
        <v>10933</v>
      </c>
      <c r="E525" s="1">
        <v>7598.0704180844823</v>
      </c>
      <c r="F525" s="1">
        <v>3334.9295819155182</v>
      </c>
    </row>
    <row r="526" spans="1:6" x14ac:dyDescent="0.3">
      <c r="A526" s="1">
        <v>525</v>
      </c>
      <c r="B526" s="1">
        <v>300</v>
      </c>
      <c r="C526" s="1">
        <v>525</v>
      </c>
      <c r="D526" s="1">
        <v>47977</v>
      </c>
      <c r="E526" s="1">
        <v>34988.319057899957</v>
      </c>
      <c r="F526" s="1">
        <v>12988.68094210004</v>
      </c>
    </row>
    <row r="527" spans="1:6" x14ac:dyDescent="0.3">
      <c r="A527" s="1">
        <v>526</v>
      </c>
      <c r="B527" s="1">
        <v>101</v>
      </c>
      <c r="C527" s="1">
        <v>526</v>
      </c>
      <c r="D527" s="1">
        <v>10094</v>
      </c>
      <c r="E527" s="1">
        <v>7148.39372888249</v>
      </c>
      <c r="F527" s="1">
        <v>2945.60627111751</v>
      </c>
    </row>
    <row r="528" spans="1:6" x14ac:dyDescent="0.3">
      <c r="A528" s="1">
        <v>527</v>
      </c>
      <c r="B528" s="1">
        <v>655</v>
      </c>
      <c r="C528" s="1">
        <v>527</v>
      </c>
      <c r="D528" s="1">
        <v>11934</v>
      </c>
      <c r="E528" s="1">
        <v>10577.96868855753</v>
      </c>
      <c r="F528" s="1">
        <v>1356.031311442473</v>
      </c>
    </row>
    <row r="529" spans="1:6" x14ac:dyDescent="0.3">
      <c r="A529" s="1">
        <v>528</v>
      </c>
      <c r="B529" s="1">
        <v>605</v>
      </c>
      <c r="C529" s="1">
        <v>528</v>
      </c>
      <c r="D529" s="1">
        <v>3218</v>
      </c>
      <c r="E529" s="1">
        <v>2648.1361358157228</v>
      </c>
      <c r="F529" s="1">
        <v>569.86386418427674</v>
      </c>
    </row>
    <row r="530" spans="1:6" x14ac:dyDescent="0.3">
      <c r="A530" s="1">
        <v>529</v>
      </c>
      <c r="B530" s="1">
        <v>298</v>
      </c>
      <c r="C530" s="1">
        <v>529</v>
      </c>
      <c r="D530" s="1">
        <v>22945</v>
      </c>
      <c r="E530" s="1">
        <v>18102.195447475431</v>
      </c>
      <c r="F530" s="1">
        <v>4842.8045525245689</v>
      </c>
    </row>
    <row r="531" spans="1:6" x14ac:dyDescent="0.3">
      <c r="A531" s="1">
        <v>530</v>
      </c>
      <c r="B531" s="1">
        <v>565</v>
      </c>
      <c r="C531" s="1">
        <v>530</v>
      </c>
      <c r="D531" s="1">
        <v>5773</v>
      </c>
      <c r="E531" s="1">
        <v>5068.9990572056913</v>
      </c>
      <c r="F531" s="1">
        <v>704.00094279430868</v>
      </c>
    </row>
    <row r="532" spans="1:6" x14ac:dyDescent="0.3">
      <c r="A532" s="1">
        <v>531</v>
      </c>
      <c r="B532" s="1">
        <v>12</v>
      </c>
      <c r="C532" s="1">
        <v>531</v>
      </c>
      <c r="D532" s="1">
        <v>7166</v>
      </c>
      <c r="E532" s="1">
        <v>5476.6308591461384</v>
      </c>
      <c r="F532" s="1">
        <v>1689.3691408538621</v>
      </c>
    </row>
    <row r="533" spans="1:6" x14ac:dyDescent="0.3">
      <c r="A533" s="1">
        <v>532</v>
      </c>
      <c r="B533" s="1">
        <v>505</v>
      </c>
      <c r="C533" s="1">
        <v>532</v>
      </c>
      <c r="D533" s="1">
        <v>4086</v>
      </c>
      <c r="E533" s="1">
        <v>2348.6865029781129</v>
      </c>
      <c r="F533" s="1">
        <v>1737.3134970218871</v>
      </c>
    </row>
    <row r="534" spans="1:6" x14ac:dyDescent="0.3">
      <c r="A534" s="1">
        <v>533</v>
      </c>
      <c r="B534" s="1">
        <v>81</v>
      </c>
      <c r="C534" s="1">
        <v>533</v>
      </c>
      <c r="D534" s="1">
        <v>23279</v>
      </c>
      <c r="E534" s="1">
        <v>17910.4195889687</v>
      </c>
      <c r="F534" s="1">
        <v>5368.5804110312974</v>
      </c>
    </row>
    <row r="535" spans="1:6" x14ac:dyDescent="0.3">
      <c r="A535" s="1">
        <v>534</v>
      </c>
      <c r="B535" s="1">
        <v>810</v>
      </c>
      <c r="C535" s="1">
        <v>534</v>
      </c>
      <c r="D535" s="1">
        <v>21035</v>
      </c>
      <c r="E535" s="1">
        <v>13620.125252710281</v>
      </c>
      <c r="F535" s="1">
        <v>7414.8747472897248</v>
      </c>
    </row>
    <row r="536" spans="1:6" x14ac:dyDescent="0.3">
      <c r="A536" s="1">
        <v>535</v>
      </c>
      <c r="B536" s="1">
        <v>605</v>
      </c>
      <c r="C536" s="1">
        <v>535</v>
      </c>
      <c r="D536" s="1">
        <v>18407</v>
      </c>
      <c r="E536" s="1">
        <v>15290.201244095701</v>
      </c>
      <c r="F536" s="1">
        <v>3116.7987559043031</v>
      </c>
    </row>
    <row r="537" spans="1:6" x14ac:dyDescent="0.3">
      <c r="A537" s="1">
        <v>536</v>
      </c>
      <c r="B537" s="1">
        <v>40</v>
      </c>
      <c r="C537" s="1">
        <v>536</v>
      </c>
      <c r="D537" s="1">
        <v>21533</v>
      </c>
      <c r="E537" s="1">
        <v>17064.44539032536</v>
      </c>
      <c r="F537" s="1">
        <v>4468.5546096746402</v>
      </c>
    </row>
    <row r="538" spans="1:6" x14ac:dyDescent="0.3">
      <c r="A538" s="1">
        <v>537</v>
      </c>
      <c r="B538" s="1">
        <v>735</v>
      </c>
      <c r="C538" s="1">
        <v>537</v>
      </c>
      <c r="D538" s="1">
        <v>28975</v>
      </c>
      <c r="E538" s="1">
        <v>20577.85094821798</v>
      </c>
      <c r="F538" s="1">
        <v>8397.1490517820239</v>
      </c>
    </row>
    <row r="539" spans="1:6" x14ac:dyDescent="0.3">
      <c r="A539" s="1">
        <v>538</v>
      </c>
      <c r="B539" s="1">
        <v>268</v>
      </c>
      <c r="C539" s="1">
        <v>538</v>
      </c>
      <c r="D539" s="1">
        <v>18606</v>
      </c>
      <c r="E539" s="1">
        <v>16463.192307117039</v>
      </c>
      <c r="F539" s="1">
        <v>2142.8076928829578</v>
      </c>
    </row>
    <row r="540" spans="1:6" x14ac:dyDescent="0.3">
      <c r="A540" s="1">
        <v>539</v>
      </c>
      <c r="B540" s="1">
        <v>635</v>
      </c>
      <c r="C540" s="1">
        <v>539</v>
      </c>
      <c r="D540" s="1">
        <v>19411</v>
      </c>
      <c r="E540" s="1">
        <v>15389.71151085193</v>
      </c>
      <c r="F540" s="1">
        <v>4021.2884891480662</v>
      </c>
    </row>
    <row r="541" spans="1:6" x14ac:dyDescent="0.3">
      <c r="A541" s="1">
        <v>540</v>
      </c>
      <c r="B541" s="1">
        <v>634</v>
      </c>
      <c r="C541" s="1">
        <v>540</v>
      </c>
      <c r="D541" s="1">
        <v>7732</v>
      </c>
      <c r="E541" s="1">
        <v>4875.6599264187462</v>
      </c>
      <c r="F541" s="1">
        <v>2856.3400735812538</v>
      </c>
    </row>
    <row r="542" spans="1:6" x14ac:dyDescent="0.3">
      <c r="A542" s="1">
        <v>541</v>
      </c>
      <c r="B542" s="1">
        <v>554</v>
      </c>
      <c r="C542" s="1">
        <v>541</v>
      </c>
      <c r="D542" s="1">
        <v>21146</v>
      </c>
      <c r="E542" s="1">
        <v>12666.37274838082</v>
      </c>
      <c r="F542" s="1">
        <v>8479.6272516191802</v>
      </c>
    </row>
    <row r="543" spans="1:6" x14ac:dyDescent="0.3">
      <c r="A543" s="1">
        <v>542</v>
      </c>
      <c r="B543" s="1">
        <v>947</v>
      </c>
      <c r="C543" s="1">
        <v>542</v>
      </c>
      <c r="D543" s="1">
        <v>23592</v>
      </c>
      <c r="E543" s="1">
        <v>17026.997331782819</v>
      </c>
      <c r="F543" s="1">
        <v>6565.0026682171847</v>
      </c>
    </row>
    <row r="544" spans="1:6" x14ac:dyDescent="0.3">
      <c r="A544" s="1">
        <v>543</v>
      </c>
      <c r="B544" s="1">
        <v>651</v>
      </c>
      <c r="C544" s="1">
        <v>543</v>
      </c>
      <c r="D544" s="1">
        <v>27955</v>
      </c>
      <c r="E544" s="1">
        <v>14377.578341749761</v>
      </c>
      <c r="F544" s="1">
        <v>13577.421658250239</v>
      </c>
    </row>
    <row r="545" spans="1:6" x14ac:dyDescent="0.3">
      <c r="A545" s="1">
        <v>544</v>
      </c>
      <c r="B545" s="1">
        <v>239</v>
      </c>
      <c r="C545" s="1">
        <v>544</v>
      </c>
      <c r="D545" s="1">
        <v>11555</v>
      </c>
      <c r="E545" s="1">
        <v>8458.7887143268617</v>
      </c>
      <c r="F545" s="1">
        <v>3096.2112856731378</v>
      </c>
    </row>
    <row r="546" spans="1:6" x14ac:dyDescent="0.3">
      <c r="A546" s="1">
        <v>545</v>
      </c>
      <c r="B546" s="1">
        <v>398</v>
      </c>
      <c r="C546" s="1">
        <v>545</v>
      </c>
      <c r="D546" s="1">
        <v>6122</v>
      </c>
      <c r="E546" s="1">
        <v>3907.943588402662</v>
      </c>
      <c r="F546" s="1">
        <v>2214.056411597338</v>
      </c>
    </row>
    <row r="547" spans="1:6" x14ac:dyDescent="0.3">
      <c r="A547" s="1">
        <v>546</v>
      </c>
      <c r="B547" s="1">
        <v>365</v>
      </c>
      <c r="C547" s="1">
        <v>546</v>
      </c>
      <c r="D547" s="1">
        <v>49579</v>
      </c>
      <c r="E547" s="1">
        <v>28889.238540312399</v>
      </c>
      <c r="F547" s="1">
        <v>20689.761459687601</v>
      </c>
    </row>
    <row r="548" spans="1:6" x14ac:dyDescent="0.3">
      <c r="A548" s="1">
        <v>547</v>
      </c>
      <c r="B548" s="1">
        <v>936</v>
      </c>
      <c r="C548" s="1">
        <v>547</v>
      </c>
      <c r="D548" s="1">
        <v>19338</v>
      </c>
      <c r="E548" s="1">
        <v>10143.807725469531</v>
      </c>
      <c r="F548" s="1">
        <v>9194.1922745304655</v>
      </c>
    </row>
    <row r="549" spans="1:6" x14ac:dyDescent="0.3">
      <c r="A549" s="1">
        <v>548</v>
      </c>
      <c r="B549" s="1">
        <v>818</v>
      </c>
      <c r="C549" s="1">
        <v>548</v>
      </c>
      <c r="D549" s="1">
        <v>3727</v>
      </c>
      <c r="E549" s="1">
        <v>2725.144427552063</v>
      </c>
      <c r="F549" s="1">
        <v>1001.855572447937</v>
      </c>
    </row>
    <row r="550" spans="1:6" x14ac:dyDescent="0.3">
      <c r="A550" s="1">
        <v>549</v>
      </c>
      <c r="B550" s="1">
        <v>10</v>
      </c>
      <c r="C550" s="1">
        <v>549</v>
      </c>
      <c r="D550" s="1">
        <v>9112</v>
      </c>
      <c r="E550" s="1">
        <v>5533.4539673675536</v>
      </c>
      <c r="F550" s="1">
        <v>3578.546032632446</v>
      </c>
    </row>
    <row r="551" spans="1:6" x14ac:dyDescent="0.3">
      <c r="A551" s="1">
        <v>550</v>
      </c>
      <c r="B551" s="1">
        <v>440</v>
      </c>
      <c r="C551" s="1">
        <v>550</v>
      </c>
      <c r="D551" s="1">
        <v>22087</v>
      </c>
      <c r="E551" s="1">
        <v>17638.212216259719</v>
      </c>
      <c r="F551" s="1">
        <v>4448.7877837402784</v>
      </c>
    </row>
    <row r="552" spans="1:6" x14ac:dyDescent="0.3">
      <c r="A552" s="1">
        <v>551</v>
      </c>
      <c r="B552" s="1">
        <v>284</v>
      </c>
      <c r="C552" s="1">
        <v>551</v>
      </c>
      <c r="D552" s="1">
        <v>26240</v>
      </c>
      <c r="E552" s="1">
        <v>18762.645089818881</v>
      </c>
      <c r="F552" s="1">
        <v>7477.3549101811186</v>
      </c>
    </row>
    <row r="553" spans="1:6" x14ac:dyDescent="0.3">
      <c r="A553" s="1">
        <v>552</v>
      </c>
      <c r="B553" s="1">
        <v>988</v>
      </c>
      <c r="C553" s="1">
        <v>552</v>
      </c>
      <c r="D553" s="1">
        <v>19988</v>
      </c>
      <c r="E553" s="1">
        <v>10150.8120506086</v>
      </c>
      <c r="F553" s="1">
        <v>9837.1879493913966</v>
      </c>
    </row>
    <row r="554" spans="1:6" x14ac:dyDescent="0.3">
      <c r="A554" s="1">
        <v>553</v>
      </c>
      <c r="B554" s="1">
        <v>927</v>
      </c>
      <c r="C554" s="1">
        <v>553</v>
      </c>
      <c r="D554" s="1">
        <v>7668</v>
      </c>
      <c r="E554" s="1">
        <v>6797.1954445862493</v>
      </c>
      <c r="F554" s="1">
        <v>870.80455541375068</v>
      </c>
    </row>
    <row r="555" spans="1:6" x14ac:dyDescent="0.3">
      <c r="A555" s="1">
        <v>554</v>
      </c>
      <c r="B555" s="1">
        <v>239</v>
      </c>
      <c r="C555" s="1">
        <v>554</v>
      </c>
      <c r="D555" s="1">
        <v>4931</v>
      </c>
      <c r="E555" s="1">
        <v>2596.2492158026539</v>
      </c>
      <c r="F555" s="1">
        <v>2334.7507841973461</v>
      </c>
    </row>
    <row r="556" spans="1:6" x14ac:dyDescent="0.3">
      <c r="A556" s="1">
        <v>555</v>
      </c>
      <c r="B556" s="1">
        <v>960</v>
      </c>
      <c r="C556" s="1">
        <v>555</v>
      </c>
      <c r="D556" s="1">
        <v>15193</v>
      </c>
      <c r="E556" s="1">
        <v>9952.8000697013395</v>
      </c>
      <c r="F556" s="1">
        <v>5240.1999302986605</v>
      </c>
    </row>
    <row r="557" spans="1:6" x14ac:dyDescent="0.3">
      <c r="A557" s="1">
        <v>556</v>
      </c>
      <c r="B557" s="1">
        <v>905</v>
      </c>
      <c r="C557" s="1">
        <v>556</v>
      </c>
      <c r="D557" s="1">
        <v>16794</v>
      </c>
      <c r="E557" s="1">
        <v>12312.36641306729</v>
      </c>
      <c r="F557" s="1">
        <v>4481.6335869327122</v>
      </c>
    </row>
    <row r="558" spans="1:6" x14ac:dyDescent="0.3">
      <c r="A558" s="1">
        <v>557</v>
      </c>
      <c r="B558" s="1">
        <v>99</v>
      </c>
      <c r="C558" s="1">
        <v>557</v>
      </c>
      <c r="D558" s="1">
        <v>9143</v>
      </c>
      <c r="E558" s="1">
        <v>4631.5244365520657</v>
      </c>
      <c r="F558" s="1">
        <v>4511.4755634479343</v>
      </c>
    </row>
    <row r="559" spans="1:6" x14ac:dyDescent="0.3">
      <c r="A559" s="1">
        <v>558</v>
      </c>
      <c r="B559" s="1">
        <v>289</v>
      </c>
      <c r="C559" s="1">
        <v>558</v>
      </c>
      <c r="D559" s="1">
        <v>7388</v>
      </c>
      <c r="E559" s="1">
        <v>5615.1109565403631</v>
      </c>
      <c r="F559" s="1">
        <v>1772.8890434596369</v>
      </c>
    </row>
    <row r="560" spans="1:6" x14ac:dyDescent="0.3">
      <c r="A560" s="1">
        <v>559</v>
      </c>
      <c r="B560" s="1">
        <v>62</v>
      </c>
      <c r="C560" s="1">
        <v>559</v>
      </c>
      <c r="D560" s="1">
        <v>11205</v>
      </c>
      <c r="E560" s="1">
        <v>7265.156311470907</v>
      </c>
      <c r="F560" s="1">
        <v>3939.843688529093</v>
      </c>
    </row>
    <row r="561" spans="1:6" x14ac:dyDescent="0.3">
      <c r="A561" s="1">
        <v>560</v>
      </c>
      <c r="B561" s="1">
        <v>488</v>
      </c>
      <c r="C561" s="1">
        <v>560</v>
      </c>
      <c r="D561" s="1">
        <v>18351</v>
      </c>
      <c r="E561" s="1">
        <v>9756.8558198985884</v>
      </c>
      <c r="F561" s="1">
        <v>8594.1441801014116</v>
      </c>
    </row>
    <row r="562" spans="1:6" x14ac:dyDescent="0.3">
      <c r="A562" s="1">
        <v>561</v>
      </c>
      <c r="B562" s="1">
        <v>207</v>
      </c>
      <c r="C562" s="1">
        <v>561</v>
      </c>
      <c r="D562" s="1">
        <v>33622</v>
      </c>
      <c r="E562" s="1">
        <v>23070.78117770487</v>
      </c>
      <c r="F562" s="1">
        <v>10551.21882229513</v>
      </c>
    </row>
    <row r="563" spans="1:6" x14ac:dyDescent="0.3">
      <c r="A563" s="1">
        <v>562</v>
      </c>
      <c r="B563" s="1">
        <v>230</v>
      </c>
      <c r="C563" s="1">
        <v>562</v>
      </c>
      <c r="D563" s="1">
        <v>19189</v>
      </c>
      <c r="E563" s="1">
        <v>9693.9875859423519</v>
      </c>
      <c r="F563" s="1">
        <v>9495.0124140576481</v>
      </c>
    </row>
    <row r="564" spans="1:6" x14ac:dyDescent="0.3">
      <c r="A564" s="1">
        <v>563</v>
      </c>
      <c r="B564" s="1">
        <v>493</v>
      </c>
      <c r="C564" s="1">
        <v>563</v>
      </c>
      <c r="D564" s="1">
        <v>14199</v>
      </c>
      <c r="E564" s="1">
        <v>7407.2574837848761</v>
      </c>
      <c r="F564" s="1">
        <v>6791.7425162151239</v>
      </c>
    </row>
    <row r="565" spans="1:6" x14ac:dyDescent="0.3">
      <c r="A565" s="1">
        <v>564</v>
      </c>
      <c r="B565" s="1">
        <v>932</v>
      </c>
      <c r="C565" s="1">
        <v>564</v>
      </c>
      <c r="D565" s="1">
        <v>16373</v>
      </c>
      <c r="E565" s="1">
        <v>13983.385165879559</v>
      </c>
      <c r="F565" s="1">
        <v>2389.6148341204412</v>
      </c>
    </row>
    <row r="566" spans="1:6" x14ac:dyDescent="0.3">
      <c r="A566" s="1">
        <v>565</v>
      </c>
      <c r="B566" s="1">
        <v>989</v>
      </c>
      <c r="C566" s="1">
        <v>565</v>
      </c>
      <c r="D566" s="1">
        <v>31033</v>
      </c>
      <c r="E566" s="1">
        <v>19399.656205301158</v>
      </c>
      <c r="F566" s="1">
        <v>11633.34379469884</v>
      </c>
    </row>
    <row r="567" spans="1:6" x14ac:dyDescent="0.3">
      <c r="A567" s="1">
        <v>566</v>
      </c>
      <c r="B567" s="1">
        <v>832</v>
      </c>
      <c r="C567" s="1">
        <v>566</v>
      </c>
      <c r="D567" s="1">
        <v>43539</v>
      </c>
      <c r="E567" s="1">
        <v>22719.736774663379</v>
      </c>
      <c r="F567" s="1">
        <v>20819.263225336621</v>
      </c>
    </row>
    <row r="568" spans="1:6" x14ac:dyDescent="0.3">
      <c r="A568" s="1">
        <v>567</v>
      </c>
      <c r="B568" s="1">
        <v>504</v>
      </c>
      <c r="C568" s="1">
        <v>567</v>
      </c>
      <c r="D568" s="1">
        <v>36994</v>
      </c>
      <c r="E568" s="1">
        <v>22694.0250922464</v>
      </c>
      <c r="F568" s="1">
        <v>14299.9749077536</v>
      </c>
    </row>
    <row r="569" spans="1:6" x14ac:dyDescent="0.3">
      <c r="A569" s="1">
        <v>568</v>
      </c>
      <c r="B569" s="1">
        <v>659</v>
      </c>
      <c r="C569" s="1">
        <v>568</v>
      </c>
      <c r="D569" s="1">
        <v>15901</v>
      </c>
      <c r="E569" s="1">
        <v>12058.37855357318</v>
      </c>
      <c r="F569" s="1">
        <v>3842.621446426816</v>
      </c>
    </row>
    <row r="570" spans="1:6" x14ac:dyDescent="0.3">
      <c r="A570" s="1">
        <v>569</v>
      </c>
      <c r="B570" s="1">
        <v>508</v>
      </c>
      <c r="C570" s="1">
        <v>569</v>
      </c>
      <c r="D570" s="1">
        <v>47739</v>
      </c>
      <c r="E570" s="1">
        <v>28141.72293550699</v>
      </c>
      <c r="F570" s="1">
        <v>19597.27706449301</v>
      </c>
    </row>
    <row r="571" spans="1:6" x14ac:dyDescent="0.3">
      <c r="A571" s="1">
        <v>570</v>
      </c>
      <c r="B571" s="1">
        <v>269</v>
      </c>
      <c r="C571" s="1">
        <v>570</v>
      </c>
      <c r="D571" s="1">
        <v>16780</v>
      </c>
      <c r="E571" s="1">
        <v>12407.316078775129</v>
      </c>
      <c r="F571" s="1">
        <v>4372.6839212248688</v>
      </c>
    </row>
    <row r="572" spans="1:6" x14ac:dyDescent="0.3">
      <c r="A572" s="1">
        <v>571</v>
      </c>
      <c r="B572" s="1">
        <v>583</v>
      </c>
      <c r="C572" s="1">
        <v>571</v>
      </c>
      <c r="D572" s="1">
        <v>20911</v>
      </c>
      <c r="E572" s="1">
        <v>17197.220736855579</v>
      </c>
      <c r="F572" s="1">
        <v>3713.779263144424</v>
      </c>
    </row>
    <row r="573" spans="1:6" x14ac:dyDescent="0.3">
      <c r="A573" s="1">
        <v>572</v>
      </c>
      <c r="B573" s="1">
        <v>893</v>
      </c>
      <c r="C573" s="1">
        <v>572</v>
      </c>
      <c r="D573" s="1">
        <v>45483</v>
      </c>
      <c r="E573" s="1">
        <v>37154.288469919673</v>
      </c>
      <c r="F573" s="1">
        <v>8328.7115300803271</v>
      </c>
    </row>
    <row r="574" spans="1:6" x14ac:dyDescent="0.3">
      <c r="A574" s="1">
        <v>573</v>
      </c>
      <c r="B574" s="1">
        <v>856</v>
      </c>
      <c r="C574" s="1">
        <v>573</v>
      </c>
      <c r="D574" s="1">
        <v>17073</v>
      </c>
      <c r="E574" s="1">
        <v>13529.785437611599</v>
      </c>
      <c r="F574" s="1">
        <v>3543.2145623883989</v>
      </c>
    </row>
    <row r="575" spans="1:6" x14ac:dyDescent="0.3">
      <c r="A575" s="1">
        <v>574</v>
      </c>
      <c r="B575" s="1">
        <v>653</v>
      </c>
      <c r="C575" s="1">
        <v>574</v>
      </c>
      <c r="D575" s="1">
        <v>39911</v>
      </c>
      <c r="E575" s="1">
        <v>20021.479061675989</v>
      </c>
      <c r="F575" s="1">
        <v>19889.520938324011</v>
      </c>
    </row>
    <row r="576" spans="1:6" x14ac:dyDescent="0.3">
      <c r="A576" s="1">
        <v>575</v>
      </c>
      <c r="B576" s="1">
        <v>631</v>
      </c>
      <c r="C576" s="1">
        <v>575</v>
      </c>
      <c r="D576" s="1">
        <v>18085</v>
      </c>
      <c r="E576" s="1">
        <v>11341.621814528</v>
      </c>
      <c r="F576" s="1">
        <v>6743.3781854720037</v>
      </c>
    </row>
    <row r="577" spans="1:6" x14ac:dyDescent="0.3">
      <c r="A577" s="1">
        <v>576</v>
      </c>
      <c r="B577" s="1">
        <v>261</v>
      </c>
      <c r="C577" s="1">
        <v>576</v>
      </c>
      <c r="D577" s="1">
        <v>7248</v>
      </c>
      <c r="E577" s="1">
        <v>5934.7382499298392</v>
      </c>
      <c r="F577" s="1">
        <v>1313.261750070161</v>
      </c>
    </row>
    <row r="578" spans="1:6" x14ac:dyDescent="0.3">
      <c r="A578" s="1">
        <v>577</v>
      </c>
      <c r="B578" s="1">
        <v>710</v>
      </c>
      <c r="C578" s="1">
        <v>577</v>
      </c>
      <c r="D578" s="1">
        <v>34063</v>
      </c>
      <c r="E578" s="1">
        <v>24528.131142350619</v>
      </c>
      <c r="F578" s="1">
        <v>9534.8688576493769</v>
      </c>
    </row>
    <row r="579" spans="1:6" x14ac:dyDescent="0.3">
      <c r="A579" s="1">
        <v>578</v>
      </c>
      <c r="B579" s="1">
        <v>819</v>
      </c>
      <c r="C579" s="1">
        <v>578</v>
      </c>
      <c r="D579" s="1">
        <v>26879</v>
      </c>
      <c r="E579" s="1">
        <v>16213.94738133624</v>
      </c>
      <c r="F579" s="1">
        <v>10665.05261866376</v>
      </c>
    </row>
    <row r="580" spans="1:6" x14ac:dyDescent="0.3">
      <c r="A580" s="1">
        <v>579</v>
      </c>
      <c r="B580" s="1">
        <v>803</v>
      </c>
      <c r="C580" s="1">
        <v>579</v>
      </c>
      <c r="D580" s="1">
        <v>16811</v>
      </c>
      <c r="E580" s="1">
        <v>11504.625146129571</v>
      </c>
      <c r="F580" s="1">
        <v>5306.3748538704258</v>
      </c>
    </row>
    <row r="581" spans="1:6" x14ac:dyDescent="0.3">
      <c r="A581" s="1">
        <v>580</v>
      </c>
      <c r="B581" s="1">
        <v>57</v>
      </c>
      <c r="C581" s="1">
        <v>580</v>
      </c>
      <c r="D581" s="1">
        <v>7590</v>
      </c>
      <c r="E581" s="1">
        <v>4933.9569695274158</v>
      </c>
      <c r="F581" s="1">
        <v>2656.0430304725842</v>
      </c>
    </row>
    <row r="582" spans="1:6" x14ac:dyDescent="0.3">
      <c r="A582" s="1">
        <v>581</v>
      </c>
      <c r="B582" s="1">
        <v>799</v>
      </c>
      <c r="C582" s="1">
        <v>581</v>
      </c>
      <c r="D582" s="1">
        <v>16863</v>
      </c>
      <c r="E582" s="1">
        <v>14580.958571958639</v>
      </c>
      <c r="F582" s="1">
        <v>2282.0414280413552</v>
      </c>
    </row>
    <row r="583" spans="1:6" x14ac:dyDescent="0.3">
      <c r="A583" s="1">
        <v>582</v>
      </c>
      <c r="B583" s="1">
        <v>444</v>
      </c>
      <c r="C583" s="1">
        <v>582</v>
      </c>
      <c r="D583" s="1">
        <v>17811</v>
      </c>
      <c r="E583" s="1">
        <v>10232.373751184459</v>
      </c>
      <c r="F583" s="1">
        <v>7578.6262488155444</v>
      </c>
    </row>
    <row r="584" spans="1:6" x14ac:dyDescent="0.3">
      <c r="A584" s="1">
        <v>583</v>
      </c>
      <c r="B584" s="1">
        <v>624</v>
      </c>
      <c r="C584" s="1">
        <v>583</v>
      </c>
      <c r="D584" s="1">
        <v>12293</v>
      </c>
      <c r="E584" s="1">
        <v>7831.8215927102201</v>
      </c>
      <c r="F584" s="1">
        <v>4461.1784072897799</v>
      </c>
    </row>
    <row r="585" spans="1:6" x14ac:dyDescent="0.3">
      <c r="A585" s="1">
        <v>584</v>
      </c>
      <c r="B585" s="1">
        <v>984</v>
      </c>
      <c r="C585" s="1">
        <v>584</v>
      </c>
      <c r="D585" s="1">
        <v>34491</v>
      </c>
      <c r="E585" s="1">
        <v>29685.351324513511</v>
      </c>
      <c r="F585" s="1">
        <v>4805.6486754864854</v>
      </c>
    </row>
    <row r="586" spans="1:6" x14ac:dyDescent="0.3">
      <c r="A586" s="1">
        <v>585</v>
      </c>
      <c r="B586" s="1">
        <v>442</v>
      </c>
      <c r="C586" s="1">
        <v>585</v>
      </c>
      <c r="D586" s="1">
        <v>8556</v>
      </c>
      <c r="E586" s="1">
        <v>7406.1480275681824</v>
      </c>
      <c r="F586" s="1">
        <v>1149.851972431818</v>
      </c>
    </row>
    <row r="587" spans="1:6" x14ac:dyDescent="0.3">
      <c r="A587" s="1">
        <v>586</v>
      </c>
      <c r="B587" s="1">
        <v>968</v>
      </c>
      <c r="C587" s="1">
        <v>586</v>
      </c>
      <c r="D587" s="1">
        <v>30485</v>
      </c>
      <c r="E587" s="1">
        <v>22364.90096312256</v>
      </c>
      <c r="F587" s="1">
        <v>8120.0990368774364</v>
      </c>
    </row>
    <row r="588" spans="1:6" x14ac:dyDescent="0.3">
      <c r="A588" s="1">
        <v>587</v>
      </c>
      <c r="B588" s="1">
        <v>515</v>
      </c>
      <c r="C588" s="1">
        <v>587</v>
      </c>
      <c r="D588" s="1">
        <v>16408</v>
      </c>
      <c r="E588" s="1">
        <v>8993.4634437130844</v>
      </c>
      <c r="F588" s="1">
        <v>7414.5365562869156</v>
      </c>
    </row>
    <row r="589" spans="1:6" x14ac:dyDescent="0.3">
      <c r="A589" s="1">
        <v>588</v>
      </c>
      <c r="B589" s="1">
        <v>266</v>
      </c>
      <c r="C589" s="1">
        <v>588</v>
      </c>
      <c r="D589" s="1">
        <v>13724</v>
      </c>
      <c r="E589" s="1">
        <v>8370.1842031771648</v>
      </c>
      <c r="F589" s="1">
        <v>5353.8157968228352</v>
      </c>
    </row>
    <row r="590" spans="1:6" x14ac:dyDescent="0.3">
      <c r="A590" s="1">
        <v>589</v>
      </c>
      <c r="B590" s="1">
        <v>131</v>
      </c>
      <c r="C590" s="1">
        <v>589</v>
      </c>
      <c r="D590" s="1">
        <v>46527</v>
      </c>
      <c r="E590" s="1">
        <v>35071.694206361208</v>
      </c>
      <c r="F590" s="1">
        <v>11455.30579363879</v>
      </c>
    </row>
    <row r="591" spans="1:6" x14ac:dyDescent="0.3">
      <c r="A591" s="1">
        <v>590</v>
      </c>
      <c r="B591" s="1">
        <v>695</v>
      </c>
      <c r="C591" s="1">
        <v>590</v>
      </c>
      <c r="D591" s="1">
        <v>6096</v>
      </c>
      <c r="E591" s="1">
        <v>4425.5731495364598</v>
      </c>
      <c r="F591" s="1">
        <v>1670.4268504635399</v>
      </c>
    </row>
    <row r="592" spans="1:6" x14ac:dyDescent="0.3">
      <c r="A592" s="1">
        <v>591</v>
      </c>
      <c r="B592" s="1">
        <v>502</v>
      </c>
      <c r="C592" s="1">
        <v>591</v>
      </c>
      <c r="D592" s="1">
        <v>22523</v>
      </c>
      <c r="E592" s="1">
        <v>18481.788099439349</v>
      </c>
      <c r="F592" s="1">
        <v>4041.2119005606551</v>
      </c>
    </row>
    <row r="593" spans="1:6" x14ac:dyDescent="0.3">
      <c r="A593" s="1">
        <v>592</v>
      </c>
      <c r="B593" s="1">
        <v>610</v>
      </c>
      <c r="C593" s="1">
        <v>592</v>
      </c>
      <c r="D593" s="1">
        <v>9094</v>
      </c>
      <c r="E593" s="1">
        <v>5215.7016628824604</v>
      </c>
      <c r="F593" s="1">
        <v>3878.2983371175401</v>
      </c>
    </row>
    <row r="594" spans="1:6" x14ac:dyDescent="0.3">
      <c r="A594" s="1">
        <v>593</v>
      </c>
      <c r="B594" s="1">
        <v>784</v>
      </c>
      <c r="C594" s="1">
        <v>593</v>
      </c>
      <c r="D594" s="1">
        <v>25996</v>
      </c>
      <c r="E594" s="1">
        <v>23122.412527478151</v>
      </c>
      <c r="F594" s="1">
        <v>2873.5874725218532</v>
      </c>
    </row>
    <row r="595" spans="1:6" x14ac:dyDescent="0.3">
      <c r="A595" s="1">
        <v>594</v>
      </c>
      <c r="B595" s="1">
        <v>818</v>
      </c>
      <c r="C595" s="1">
        <v>594</v>
      </c>
      <c r="D595" s="1">
        <v>12356</v>
      </c>
      <c r="E595" s="1">
        <v>8181.1947229918705</v>
      </c>
      <c r="F595" s="1">
        <v>4174.8052770081295</v>
      </c>
    </row>
    <row r="596" spans="1:6" x14ac:dyDescent="0.3">
      <c r="A596" s="1">
        <v>595</v>
      </c>
      <c r="B596" s="1">
        <v>150</v>
      </c>
      <c r="C596" s="1">
        <v>595</v>
      </c>
      <c r="D596" s="1">
        <v>14601</v>
      </c>
      <c r="E596" s="1">
        <v>10364.27316808764</v>
      </c>
      <c r="F596" s="1">
        <v>4236.7268319123614</v>
      </c>
    </row>
    <row r="597" spans="1:6" x14ac:dyDescent="0.3">
      <c r="A597" s="1">
        <v>596</v>
      </c>
      <c r="B597" s="1">
        <v>371</v>
      </c>
      <c r="C597" s="1">
        <v>596</v>
      </c>
      <c r="D597" s="1">
        <v>32367</v>
      </c>
      <c r="E597" s="1">
        <v>24322.904212655401</v>
      </c>
      <c r="F597" s="1">
        <v>8044.0957873445986</v>
      </c>
    </row>
    <row r="598" spans="1:6" x14ac:dyDescent="0.3">
      <c r="A598" s="1">
        <v>597</v>
      </c>
      <c r="B598" s="1">
        <v>417</v>
      </c>
      <c r="C598" s="1">
        <v>597</v>
      </c>
      <c r="D598" s="1">
        <v>10735</v>
      </c>
      <c r="E598" s="1">
        <v>7408.1249860522112</v>
      </c>
      <c r="F598" s="1">
        <v>3326.8750139477888</v>
      </c>
    </row>
    <row r="599" spans="1:6" x14ac:dyDescent="0.3">
      <c r="A599" s="1">
        <v>598</v>
      </c>
      <c r="B599" s="1">
        <v>12</v>
      </c>
      <c r="C599" s="1">
        <v>598</v>
      </c>
      <c r="D599" s="1">
        <v>8165</v>
      </c>
      <c r="E599" s="1">
        <v>4525.9739788575698</v>
      </c>
      <c r="F599" s="1">
        <v>3639.0260211424302</v>
      </c>
    </row>
    <row r="600" spans="1:6" x14ac:dyDescent="0.3">
      <c r="A600" s="1">
        <v>599</v>
      </c>
      <c r="B600" s="1">
        <v>468</v>
      </c>
      <c r="C600" s="1">
        <v>599</v>
      </c>
      <c r="D600" s="1">
        <v>49531</v>
      </c>
      <c r="E600" s="1">
        <v>35374.970403205298</v>
      </c>
      <c r="F600" s="1">
        <v>14156.0295967947</v>
      </c>
    </row>
    <row r="601" spans="1:6" x14ac:dyDescent="0.3">
      <c r="A601" s="1">
        <v>600</v>
      </c>
      <c r="B601" s="1">
        <v>446</v>
      </c>
      <c r="C601" s="1">
        <v>600</v>
      </c>
      <c r="D601" s="1">
        <v>5957</v>
      </c>
      <c r="E601" s="1">
        <v>5010.8361648664604</v>
      </c>
      <c r="F601" s="1">
        <v>946.16383513354049</v>
      </c>
    </row>
    <row r="602" spans="1:6" x14ac:dyDescent="0.3">
      <c r="A602" s="1">
        <v>601</v>
      </c>
      <c r="B602" s="1">
        <v>766</v>
      </c>
      <c r="C602" s="1">
        <v>601</v>
      </c>
      <c r="D602" s="1">
        <v>7095</v>
      </c>
      <c r="E602" s="1">
        <v>4763.9742294340022</v>
      </c>
      <c r="F602" s="1">
        <v>2331.0257705659978</v>
      </c>
    </row>
    <row r="603" spans="1:6" x14ac:dyDescent="0.3">
      <c r="A603" s="1">
        <v>602</v>
      </c>
      <c r="B603" s="1">
        <v>166</v>
      </c>
      <c r="C603" s="1">
        <v>602</v>
      </c>
      <c r="D603" s="1">
        <v>13821</v>
      </c>
      <c r="E603" s="1">
        <v>10100.77808686396</v>
      </c>
      <c r="F603" s="1">
        <v>3720.221913136038</v>
      </c>
    </row>
    <row r="604" spans="1:6" x14ac:dyDescent="0.3">
      <c r="A604" s="1">
        <v>603</v>
      </c>
      <c r="B604" s="1">
        <v>329</v>
      </c>
      <c r="C604" s="1">
        <v>603</v>
      </c>
      <c r="D604" s="1">
        <v>19665</v>
      </c>
      <c r="E604" s="1">
        <v>17395.96104035902</v>
      </c>
      <c r="F604" s="1">
        <v>2269.03895964098</v>
      </c>
    </row>
    <row r="605" spans="1:6" x14ac:dyDescent="0.3">
      <c r="A605" s="1">
        <v>604</v>
      </c>
      <c r="B605" s="1">
        <v>539</v>
      </c>
      <c r="C605" s="1">
        <v>604</v>
      </c>
      <c r="D605" s="1">
        <v>24508</v>
      </c>
      <c r="E605" s="1">
        <v>21245.53681782927</v>
      </c>
      <c r="F605" s="1">
        <v>3262.4631821707262</v>
      </c>
    </row>
    <row r="606" spans="1:6" x14ac:dyDescent="0.3">
      <c r="A606" s="1">
        <v>605</v>
      </c>
      <c r="B606" s="1">
        <v>718</v>
      </c>
      <c r="C606" s="1">
        <v>605</v>
      </c>
      <c r="D606" s="1">
        <v>46704</v>
      </c>
      <c r="E606" s="1">
        <v>34841.563045359588</v>
      </c>
      <c r="F606" s="1">
        <v>11862.43695464041</v>
      </c>
    </row>
    <row r="607" spans="1:6" x14ac:dyDescent="0.3">
      <c r="A607" s="1">
        <v>606</v>
      </c>
      <c r="B607" s="1">
        <v>699</v>
      </c>
      <c r="C607" s="1">
        <v>606</v>
      </c>
      <c r="D607" s="1">
        <v>49762</v>
      </c>
      <c r="E607" s="1">
        <v>42021.660034930333</v>
      </c>
      <c r="F607" s="1">
        <v>7740.3399650696674</v>
      </c>
    </row>
    <row r="608" spans="1:6" x14ac:dyDescent="0.3">
      <c r="A608" s="1">
        <v>607</v>
      </c>
      <c r="B608" s="1">
        <v>29</v>
      </c>
      <c r="C608" s="1">
        <v>607</v>
      </c>
      <c r="D608" s="1">
        <v>46310</v>
      </c>
      <c r="E608" s="1">
        <v>39604.675416105463</v>
      </c>
      <c r="F608" s="1">
        <v>6705.324583894544</v>
      </c>
    </row>
    <row r="609" spans="1:6" x14ac:dyDescent="0.3">
      <c r="A609" s="1">
        <v>608</v>
      </c>
      <c r="B609" s="1">
        <v>122</v>
      </c>
      <c r="C609" s="1">
        <v>608</v>
      </c>
      <c r="D609" s="1">
        <v>19197</v>
      </c>
      <c r="E609" s="1">
        <v>13956.18945218043</v>
      </c>
      <c r="F609" s="1">
        <v>5240.8105478195703</v>
      </c>
    </row>
    <row r="610" spans="1:6" x14ac:dyDescent="0.3">
      <c r="A610" s="1">
        <v>609</v>
      </c>
      <c r="B610" s="1">
        <v>73</v>
      </c>
      <c r="C610" s="1">
        <v>609</v>
      </c>
      <c r="D610" s="1">
        <v>8913</v>
      </c>
      <c r="E610" s="1">
        <v>6279.9750160024614</v>
      </c>
      <c r="F610" s="1">
        <v>2633.024983997539</v>
      </c>
    </row>
    <row r="611" spans="1:6" x14ac:dyDescent="0.3">
      <c r="A611" s="1">
        <v>610</v>
      </c>
      <c r="B611" s="1">
        <v>629</v>
      </c>
      <c r="C611" s="1">
        <v>610</v>
      </c>
      <c r="D611" s="1">
        <v>5169</v>
      </c>
      <c r="E611" s="1">
        <v>3086.8502406524581</v>
      </c>
      <c r="F611" s="1">
        <v>2082.1497593475419</v>
      </c>
    </row>
    <row r="612" spans="1:6" x14ac:dyDescent="0.3">
      <c r="A612" s="1">
        <v>611</v>
      </c>
      <c r="B612" s="1">
        <v>110</v>
      </c>
      <c r="C612" s="1">
        <v>611</v>
      </c>
      <c r="D612" s="1">
        <v>8920</v>
      </c>
      <c r="E612" s="1">
        <v>6454.215115787556</v>
      </c>
      <c r="F612" s="1">
        <v>2465.784884212444</v>
      </c>
    </row>
    <row r="613" spans="1:6" x14ac:dyDescent="0.3">
      <c r="A613" s="1">
        <v>612</v>
      </c>
      <c r="B613" s="1">
        <v>254</v>
      </c>
      <c r="C613" s="1">
        <v>612</v>
      </c>
      <c r="D613" s="1">
        <v>13389</v>
      </c>
      <c r="E613" s="1">
        <v>11845.03576115647</v>
      </c>
      <c r="F613" s="1">
        <v>1543.9642388435309</v>
      </c>
    </row>
    <row r="614" spans="1:6" x14ac:dyDescent="0.3">
      <c r="A614" s="1">
        <v>613</v>
      </c>
      <c r="B614" s="1">
        <v>647</v>
      </c>
      <c r="C614" s="1">
        <v>613</v>
      </c>
      <c r="D614" s="1">
        <v>14616</v>
      </c>
      <c r="E614" s="1">
        <v>12864.472384486389</v>
      </c>
      <c r="F614" s="1">
        <v>1751.5276155136071</v>
      </c>
    </row>
    <row r="615" spans="1:6" x14ac:dyDescent="0.3">
      <c r="A615" s="1">
        <v>614</v>
      </c>
      <c r="B615" s="1">
        <v>231</v>
      </c>
      <c r="C615" s="1">
        <v>614</v>
      </c>
      <c r="D615" s="1">
        <v>12558</v>
      </c>
      <c r="E615" s="1">
        <v>9997.8108683696883</v>
      </c>
      <c r="F615" s="1">
        <v>2560.1891316303122</v>
      </c>
    </row>
    <row r="616" spans="1:6" x14ac:dyDescent="0.3">
      <c r="A616" s="1">
        <v>615</v>
      </c>
      <c r="B616" s="1">
        <v>758</v>
      </c>
      <c r="C616" s="1">
        <v>615</v>
      </c>
      <c r="D616" s="1">
        <v>28010</v>
      </c>
      <c r="E616" s="1">
        <v>24151.516940269619</v>
      </c>
      <c r="F616" s="1">
        <v>3858.4830597303808</v>
      </c>
    </row>
    <row r="617" spans="1:6" x14ac:dyDescent="0.3">
      <c r="A617" s="1">
        <v>616</v>
      </c>
      <c r="B617" s="1">
        <v>527</v>
      </c>
      <c r="C617" s="1">
        <v>616</v>
      </c>
      <c r="D617" s="1">
        <v>14212</v>
      </c>
      <c r="E617" s="1">
        <v>7963.5319814808736</v>
      </c>
      <c r="F617" s="1">
        <v>6248.4680185191264</v>
      </c>
    </row>
    <row r="618" spans="1:6" x14ac:dyDescent="0.3">
      <c r="A618" s="1">
        <v>617</v>
      </c>
      <c r="B618" s="1">
        <v>979</v>
      </c>
      <c r="C618" s="1">
        <v>617</v>
      </c>
      <c r="D618" s="1">
        <v>15242</v>
      </c>
      <c r="E618" s="1">
        <v>8479.172355018427</v>
      </c>
      <c r="F618" s="1">
        <v>6762.827644981573</v>
      </c>
    </row>
    <row r="619" spans="1:6" x14ac:dyDescent="0.3">
      <c r="A619" s="1">
        <v>618</v>
      </c>
      <c r="B619" s="1">
        <v>542</v>
      </c>
      <c r="C619" s="1">
        <v>618</v>
      </c>
      <c r="D619" s="1">
        <v>5657</v>
      </c>
      <c r="E619" s="1">
        <v>3056.3335051351942</v>
      </c>
      <c r="F619" s="1">
        <v>2600.6664948648058</v>
      </c>
    </row>
    <row r="620" spans="1:6" x14ac:dyDescent="0.3">
      <c r="A620" s="1">
        <v>619</v>
      </c>
      <c r="B620" s="1">
        <v>20</v>
      </c>
      <c r="C620" s="1">
        <v>619</v>
      </c>
      <c r="D620" s="1">
        <v>31664</v>
      </c>
      <c r="E620" s="1">
        <v>21385.91176808497</v>
      </c>
      <c r="F620" s="1">
        <v>10278.08823191503</v>
      </c>
    </row>
    <row r="621" spans="1:6" x14ac:dyDescent="0.3">
      <c r="A621" s="1">
        <v>620</v>
      </c>
      <c r="B621" s="1">
        <v>36</v>
      </c>
      <c r="C621" s="1">
        <v>620</v>
      </c>
      <c r="D621" s="1">
        <v>13934</v>
      </c>
      <c r="E621" s="1">
        <v>10480.29026486554</v>
      </c>
      <c r="F621" s="1">
        <v>3453.7097351344601</v>
      </c>
    </row>
    <row r="622" spans="1:6" x14ac:dyDescent="0.3">
      <c r="A622" s="1">
        <v>621</v>
      </c>
      <c r="B622" s="1">
        <v>102</v>
      </c>
      <c r="C622" s="1">
        <v>621</v>
      </c>
      <c r="D622" s="1">
        <v>49933</v>
      </c>
      <c r="E622" s="1">
        <v>38618.346573819428</v>
      </c>
      <c r="F622" s="1">
        <v>11314.65342618057</v>
      </c>
    </row>
    <row r="623" spans="1:6" x14ac:dyDescent="0.3">
      <c r="A623" s="1">
        <v>622</v>
      </c>
      <c r="B623" s="1">
        <v>732</v>
      </c>
      <c r="C623" s="1">
        <v>622</v>
      </c>
      <c r="D623" s="1">
        <v>29275</v>
      </c>
      <c r="E623" s="1">
        <v>15414.129587037751</v>
      </c>
      <c r="F623" s="1">
        <v>13860.870412962249</v>
      </c>
    </row>
    <row r="624" spans="1:6" x14ac:dyDescent="0.3">
      <c r="A624" s="1">
        <v>623</v>
      </c>
      <c r="B624" s="1">
        <v>472</v>
      </c>
      <c r="C624" s="1">
        <v>623</v>
      </c>
      <c r="D624" s="1">
        <v>15467</v>
      </c>
      <c r="E624" s="1">
        <v>8485.8391003384386</v>
      </c>
      <c r="F624" s="1">
        <v>6981.1608996615614</v>
      </c>
    </row>
    <row r="625" spans="1:6" x14ac:dyDescent="0.3">
      <c r="A625" s="1">
        <v>624</v>
      </c>
      <c r="B625" s="1">
        <v>886</v>
      </c>
      <c r="C625" s="1">
        <v>624</v>
      </c>
      <c r="D625" s="1">
        <v>15812</v>
      </c>
      <c r="E625" s="1">
        <v>9322.9726110600823</v>
      </c>
      <c r="F625" s="1">
        <v>6489.0273889399177</v>
      </c>
    </row>
    <row r="626" spans="1:6" x14ac:dyDescent="0.3">
      <c r="A626" s="1">
        <v>625</v>
      </c>
      <c r="B626" s="1">
        <v>672</v>
      </c>
      <c r="C626" s="1">
        <v>625</v>
      </c>
      <c r="D626" s="1">
        <v>38281</v>
      </c>
      <c r="E626" s="1">
        <v>33621.037215039738</v>
      </c>
      <c r="F626" s="1">
        <v>4659.9627849602621</v>
      </c>
    </row>
    <row r="627" spans="1:6" x14ac:dyDescent="0.3">
      <c r="A627" s="1">
        <v>626</v>
      </c>
      <c r="B627" s="1">
        <v>293</v>
      </c>
      <c r="C627" s="1">
        <v>626</v>
      </c>
      <c r="D627" s="1">
        <v>29486</v>
      </c>
      <c r="E627" s="1">
        <v>24160.546597009121</v>
      </c>
      <c r="F627" s="1">
        <v>5325.4534029908828</v>
      </c>
    </row>
    <row r="628" spans="1:6" x14ac:dyDescent="0.3">
      <c r="A628" s="1">
        <v>627</v>
      </c>
      <c r="B628" s="1">
        <v>991</v>
      </c>
      <c r="C628" s="1">
        <v>627</v>
      </c>
      <c r="D628" s="1">
        <v>10318</v>
      </c>
      <c r="E628" s="1">
        <v>8801.3583723868069</v>
      </c>
      <c r="F628" s="1">
        <v>1516.6416276131929</v>
      </c>
    </row>
    <row r="629" spans="1:6" x14ac:dyDescent="0.3">
      <c r="A629" s="1">
        <v>628</v>
      </c>
      <c r="B629" s="1">
        <v>647</v>
      </c>
      <c r="C629" s="1">
        <v>628</v>
      </c>
      <c r="D629" s="1">
        <v>19701</v>
      </c>
      <c r="E629" s="1">
        <v>10055.411244002191</v>
      </c>
      <c r="F629" s="1">
        <v>9645.5887559978055</v>
      </c>
    </row>
    <row r="630" spans="1:6" x14ac:dyDescent="0.3">
      <c r="A630" s="1">
        <v>629</v>
      </c>
      <c r="B630" s="1">
        <v>535</v>
      </c>
      <c r="C630" s="1">
        <v>629</v>
      </c>
      <c r="D630" s="1">
        <v>11123</v>
      </c>
      <c r="E630" s="1">
        <v>7996.3634326083366</v>
      </c>
      <c r="F630" s="1">
        <v>3126.636567391663</v>
      </c>
    </row>
    <row r="631" spans="1:6" x14ac:dyDescent="0.3">
      <c r="A631" s="1">
        <v>630</v>
      </c>
      <c r="B631" s="1">
        <v>441</v>
      </c>
      <c r="C631" s="1">
        <v>630</v>
      </c>
      <c r="D631" s="1">
        <v>30143</v>
      </c>
      <c r="E631" s="1">
        <v>25982.637688603529</v>
      </c>
      <c r="F631" s="1">
        <v>4160.3623113964713</v>
      </c>
    </row>
    <row r="632" spans="1:6" x14ac:dyDescent="0.3">
      <c r="A632" s="1">
        <v>631</v>
      </c>
      <c r="B632" s="1">
        <v>927</v>
      </c>
      <c r="C632" s="1">
        <v>631</v>
      </c>
      <c r="D632" s="1">
        <v>8580</v>
      </c>
      <c r="E632" s="1">
        <v>7676.5958773032962</v>
      </c>
      <c r="F632" s="1">
        <v>903.40412269670378</v>
      </c>
    </row>
    <row r="633" spans="1:6" x14ac:dyDescent="0.3">
      <c r="A633" s="1">
        <v>632</v>
      </c>
      <c r="B633" s="1">
        <v>739</v>
      </c>
      <c r="C633" s="1">
        <v>632</v>
      </c>
      <c r="D633" s="1">
        <v>12481</v>
      </c>
      <c r="E633" s="1">
        <v>10512.70511392013</v>
      </c>
      <c r="F633" s="1">
        <v>1968.294886079872</v>
      </c>
    </row>
    <row r="634" spans="1:6" x14ac:dyDescent="0.3">
      <c r="A634" s="1">
        <v>633</v>
      </c>
      <c r="B634" s="1">
        <v>154</v>
      </c>
      <c r="C634" s="1">
        <v>633</v>
      </c>
      <c r="D634" s="1">
        <v>34869</v>
      </c>
      <c r="E634" s="1">
        <v>24901.804392803358</v>
      </c>
      <c r="F634" s="1">
        <v>9967.1956071966415</v>
      </c>
    </row>
    <row r="635" spans="1:6" x14ac:dyDescent="0.3">
      <c r="A635" s="1">
        <v>634</v>
      </c>
      <c r="B635" s="1">
        <v>758</v>
      </c>
      <c r="C635" s="1">
        <v>634</v>
      </c>
      <c r="D635" s="1">
        <v>12515</v>
      </c>
      <c r="E635" s="1">
        <v>9537.6646611455944</v>
      </c>
      <c r="F635" s="1">
        <v>2977.335338854406</v>
      </c>
    </row>
    <row r="636" spans="1:6" x14ac:dyDescent="0.3">
      <c r="A636" s="1">
        <v>635</v>
      </c>
      <c r="B636" s="1">
        <v>61</v>
      </c>
      <c r="C636" s="1">
        <v>635</v>
      </c>
      <c r="D636" s="1">
        <v>25699</v>
      </c>
      <c r="E636" s="1">
        <v>13126.356485673599</v>
      </c>
      <c r="F636" s="1">
        <v>12572.643514326401</v>
      </c>
    </row>
    <row r="637" spans="1:6" x14ac:dyDescent="0.3">
      <c r="A637" s="1">
        <v>636</v>
      </c>
      <c r="B637" s="1">
        <v>290</v>
      </c>
      <c r="C637" s="1">
        <v>636</v>
      </c>
      <c r="D637" s="1">
        <v>8207</v>
      </c>
      <c r="E637" s="1">
        <v>7174.1369166304803</v>
      </c>
      <c r="F637" s="1">
        <v>1032.8630833695199</v>
      </c>
    </row>
    <row r="638" spans="1:6" x14ac:dyDescent="0.3">
      <c r="A638" s="1">
        <v>637</v>
      </c>
      <c r="B638" s="1">
        <v>884</v>
      </c>
      <c r="C638" s="1">
        <v>637</v>
      </c>
      <c r="D638" s="1">
        <v>9555</v>
      </c>
      <c r="E638" s="1">
        <v>6132.0156930718704</v>
      </c>
      <c r="F638" s="1">
        <v>3422.9843069281301</v>
      </c>
    </row>
    <row r="639" spans="1:6" x14ac:dyDescent="0.3">
      <c r="A639" s="1">
        <v>638</v>
      </c>
      <c r="B639" s="1">
        <v>905</v>
      </c>
      <c r="C639" s="1">
        <v>638</v>
      </c>
      <c r="D639" s="1">
        <v>16111</v>
      </c>
      <c r="E639" s="1">
        <v>9695.7551624755197</v>
      </c>
      <c r="F639" s="1">
        <v>6415.2448375244803</v>
      </c>
    </row>
    <row r="640" spans="1:6" x14ac:dyDescent="0.3">
      <c r="A640" s="1">
        <v>639</v>
      </c>
      <c r="B640" s="1">
        <v>261</v>
      </c>
      <c r="C640" s="1">
        <v>639</v>
      </c>
      <c r="D640" s="1">
        <v>8611</v>
      </c>
      <c r="E640" s="1">
        <v>6489.1610693960711</v>
      </c>
      <c r="F640" s="1">
        <v>2121.8389306039289</v>
      </c>
    </row>
    <row r="641" spans="1:6" x14ac:dyDescent="0.3">
      <c r="A641" s="1">
        <v>640</v>
      </c>
      <c r="B641" s="1">
        <v>334</v>
      </c>
      <c r="C641" s="1">
        <v>640</v>
      </c>
      <c r="D641" s="1">
        <v>27413</v>
      </c>
      <c r="E641" s="1">
        <v>16958.575908718321</v>
      </c>
      <c r="F641" s="1">
        <v>10454.42409128168</v>
      </c>
    </row>
    <row r="642" spans="1:6" x14ac:dyDescent="0.3">
      <c r="A642" s="1">
        <v>641</v>
      </c>
      <c r="B642" s="1">
        <v>144</v>
      </c>
      <c r="C642" s="1">
        <v>641</v>
      </c>
      <c r="D642" s="1">
        <v>40957</v>
      </c>
      <c r="E642" s="1">
        <v>26487.461526637839</v>
      </c>
      <c r="F642" s="1">
        <v>14469.538473362159</v>
      </c>
    </row>
    <row r="643" spans="1:6" x14ac:dyDescent="0.3">
      <c r="A643" s="1">
        <v>642</v>
      </c>
      <c r="B643" s="1">
        <v>5</v>
      </c>
      <c r="C643" s="1">
        <v>642</v>
      </c>
      <c r="D643" s="1">
        <v>41552</v>
      </c>
      <c r="E643" s="1">
        <v>27822.050438012509</v>
      </c>
      <c r="F643" s="1">
        <v>13729.949561987491</v>
      </c>
    </row>
    <row r="644" spans="1:6" x14ac:dyDescent="0.3">
      <c r="A644" s="1">
        <v>643</v>
      </c>
      <c r="B644" s="1">
        <v>170</v>
      </c>
      <c r="C644" s="1">
        <v>643</v>
      </c>
      <c r="D644" s="1">
        <v>3581</v>
      </c>
      <c r="E644" s="1">
        <v>3048.9086917822829</v>
      </c>
      <c r="F644" s="1">
        <v>532.09130821771714</v>
      </c>
    </row>
    <row r="645" spans="1:6" x14ac:dyDescent="0.3">
      <c r="A645" s="1">
        <v>644</v>
      </c>
      <c r="B645" s="1">
        <v>19</v>
      </c>
      <c r="C645" s="1">
        <v>644</v>
      </c>
      <c r="D645" s="1">
        <v>39026</v>
      </c>
      <c r="E645" s="1">
        <v>33569.353159006787</v>
      </c>
      <c r="F645" s="1">
        <v>5456.6468409932058</v>
      </c>
    </row>
    <row r="646" spans="1:6" x14ac:dyDescent="0.3">
      <c r="A646" s="1">
        <v>645</v>
      </c>
      <c r="B646" s="1">
        <v>729</v>
      </c>
      <c r="C646" s="1">
        <v>645</v>
      </c>
      <c r="D646" s="1">
        <v>15693</v>
      </c>
      <c r="E646" s="1">
        <v>12096.30268815321</v>
      </c>
      <c r="F646" s="1">
        <v>3596.6973118467872</v>
      </c>
    </row>
    <row r="647" spans="1:6" x14ac:dyDescent="0.3">
      <c r="A647" s="1">
        <v>646</v>
      </c>
      <c r="B647" s="1">
        <v>920</v>
      </c>
      <c r="C647" s="1">
        <v>646</v>
      </c>
      <c r="D647" s="1">
        <v>3093</v>
      </c>
      <c r="E647" s="1">
        <v>1668.8986315864961</v>
      </c>
      <c r="F647" s="1">
        <v>1424.1013684135039</v>
      </c>
    </row>
    <row r="648" spans="1:6" x14ac:dyDescent="0.3">
      <c r="A648" s="1">
        <v>647</v>
      </c>
      <c r="B648" s="1">
        <v>341</v>
      </c>
      <c r="C648" s="1">
        <v>647</v>
      </c>
      <c r="D648" s="1">
        <v>9096</v>
      </c>
      <c r="E648" s="1">
        <v>8019.1854945118248</v>
      </c>
      <c r="F648" s="1">
        <v>1076.814505488175</v>
      </c>
    </row>
    <row r="649" spans="1:6" x14ac:dyDescent="0.3">
      <c r="A649" s="1">
        <v>648</v>
      </c>
      <c r="B649" s="1">
        <v>710</v>
      </c>
      <c r="C649" s="1">
        <v>648</v>
      </c>
      <c r="D649" s="1">
        <v>15202</v>
      </c>
      <c r="E649" s="1">
        <v>9054.267779454347</v>
      </c>
      <c r="F649" s="1">
        <v>6147.732220545653</v>
      </c>
    </row>
    <row r="650" spans="1:6" x14ac:dyDescent="0.3">
      <c r="A650" s="1">
        <v>649</v>
      </c>
      <c r="B650" s="1">
        <v>200</v>
      </c>
      <c r="C650" s="1">
        <v>649</v>
      </c>
      <c r="D650" s="1">
        <v>16777</v>
      </c>
      <c r="E650" s="1">
        <v>11456.656140549479</v>
      </c>
      <c r="F650" s="1">
        <v>5320.3438594505214</v>
      </c>
    </row>
    <row r="651" spans="1:6" x14ac:dyDescent="0.3">
      <c r="A651" s="1">
        <v>650</v>
      </c>
      <c r="B651" s="1">
        <v>724</v>
      </c>
      <c r="C651" s="1">
        <v>650</v>
      </c>
      <c r="D651" s="1">
        <v>8106</v>
      </c>
      <c r="E651" s="1">
        <v>5089.4875047534551</v>
      </c>
      <c r="F651" s="1">
        <v>3016.5124952465449</v>
      </c>
    </row>
    <row r="652" spans="1:6" x14ac:dyDescent="0.3">
      <c r="A652" s="1">
        <v>651</v>
      </c>
      <c r="B652" s="1">
        <v>271</v>
      </c>
      <c r="C652" s="1">
        <v>651</v>
      </c>
      <c r="D652" s="1">
        <v>3681</v>
      </c>
      <c r="E652" s="1">
        <v>2114.90032236559</v>
      </c>
      <c r="F652" s="1">
        <v>1566.09967763441</v>
      </c>
    </row>
    <row r="653" spans="1:6" x14ac:dyDescent="0.3">
      <c r="A653" s="1">
        <v>652</v>
      </c>
      <c r="B653" s="1">
        <v>975</v>
      </c>
      <c r="C653" s="1">
        <v>652</v>
      </c>
      <c r="D653" s="1">
        <v>3977</v>
      </c>
      <c r="E653" s="1">
        <v>2540.2700930162</v>
      </c>
      <c r="F653" s="1">
        <v>1436.7299069838</v>
      </c>
    </row>
    <row r="654" spans="1:6" x14ac:dyDescent="0.3">
      <c r="A654" s="1">
        <v>653</v>
      </c>
      <c r="B654" s="1">
        <v>671</v>
      </c>
      <c r="C654" s="1">
        <v>653</v>
      </c>
      <c r="D654" s="1">
        <v>14449</v>
      </c>
      <c r="E654" s="1">
        <v>9227.5710968786389</v>
      </c>
      <c r="F654" s="1">
        <v>5221.4289031213611</v>
      </c>
    </row>
    <row r="655" spans="1:6" x14ac:dyDescent="0.3">
      <c r="A655" s="1">
        <v>654</v>
      </c>
      <c r="B655" s="1">
        <v>904</v>
      </c>
      <c r="C655" s="1">
        <v>654</v>
      </c>
      <c r="D655" s="1">
        <v>26179</v>
      </c>
      <c r="E655" s="1">
        <v>21626.648153613871</v>
      </c>
      <c r="F655" s="1">
        <v>4552.3518463861265</v>
      </c>
    </row>
    <row r="656" spans="1:6" x14ac:dyDescent="0.3">
      <c r="A656" s="1">
        <v>655</v>
      </c>
      <c r="B656" s="1">
        <v>485</v>
      </c>
      <c r="C656" s="1">
        <v>655</v>
      </c>
      <c r="D656" s="1">
        <v>15839</v>
      </c>
      <c r="E656" s="1">
        <v>9128.0988238642421</v>
      </c>
      <c r="F656" s="1">
        <v>6710.9011761357579</v>
      </c>
    </row>
    <row r="657" spans="1:6" x14ac:dyDescent="0.3">
      <c r="A657" s="1">
        <v>656</v>
      </c>
      <c r="B657" s="1">
        <v>892</v>
      </c>
      <c r="C657" s="1">
        <v>656</v>
      </c>
      <c r="D657" s="1">
        <v>19482</v>
      </c>
      <c r="E657" s="1">
        <v>16892.03616277214</v>
      </c>
      <c r="F657" s="1">
        <v>2589.9638372278569</v>
      </c>
    </row>
    <row r="658" spans="1:6" x14ac:dyDescent="0.3">
      <c r="A658" s="1">
        <v>657</v>
      </c>
      <c r="B658" s="1">
        <v>492</v>
      </c>
      <c r="C658" s="1">
        <v>657</v>
      </c>
      <c r="D658" s="1">
        <v>15739</v>
      </c>
      <c r="E658" s="1">
        <v>10400.476341988209</v>
      </c>
      <c r="F658" s="1">
        <v>5338.5236580117944</v>
      </c>
    </row>
    <row r="659" spans="1:6" x14ac:dyDescent="0.3">
      <c r="A659" s="1">
        <v>658</v>
      </c>
      <c r="B659" s="1">
        <v>654</v>
      </c>
      <c r="C659" s="1">
        <v>658</v>
      </c>
      <c r="D659" s="1">
        <v>7812</v>
      </c>
      <c r="E659" s="1">
        <v>4803.9596123065303</v>
      </c>
      <c r="F659" s="1">
        <v>3008.0403876934702</v>
      </c>
    </row>
    <row r="660" spans="1:6" x14ac:dyDescent="0.3">
      <c r="A660" s="1">
        <v>659</v>
      </c>
      <c r="B660" s="1">
        <v>406</v>
      </c>
      <c r="C660" s="1">
        <v>659</v>
      </c>
      <c r="D660" s="1">
        <v>14628</v>
      </c>
      <c r="E660" s="1">
        <v>10041.677584327541</v>
      </c>
      <c r="F660" s="1">
        <v>4586.3224156724546</v>
      </c>
    </row>
    <row r="661" spans="1:6" x14ac:dyDescent="0.3">
      <c r="A661" s="1">
        <v>660</v>
      </c>
      <c r="B661" s="1">
        <v>958</v>
      </c>
      <c r="C661" s="1">
        <v>660</v>
      </c>
      <c r="D661" s="1">
        <v>26896</v>
      </c>
      <c r="E661" s="1">
        <v>13952.473062597841</v>
      </c>
      <c r="F661" s="1">
        <v>12943.526937402159</v>
      </c>
    </row>
    <row r="662" spans="1:6" x14ac:dyDescent="0.3">
      <c r="A662" s="1">
        <v>661</v>
      </c>
      <c r="B662" s="1">
        <v>42</v>
      </c>
      <c r="C662" s="1">
        <v>661</v>
      </c>
      <c r="D662" s="1">
        <v>10808</v>
      </c>
      <c r="E662" s="1">
        <v>7709.9404378385716</v>
      </c>
      <c r="F662" s="1">
        <v>3098.0595621614279</v>
      </c>
    </row>
    <row r="663" spans="1:6" x14ac:dyDescent="0.3">
      <c r="A663" s="1">
        <v>662</v>
      </c>
      <c r="B663" s="1">
        <v>700</v>
      </c>
      <c r="C663" s="1">
        <v>662</v>
      </c>
      <c r="D663" s="1">
        <v>17131</v>
      </c>
      <c r="E663" s="1">
        <v>11314.339596991569</v>
      </c>
      <c r="F663" s="1">
        <v>5816.6604030084254</v>
      </c>
    </row>
    <row r="664" spans="1:6" x14ac:dyDescent="0.3">
      <c r="A664" s="1">
        <v>663</v>
      </c>
      <c r="B664" s="1">
        <v>166</v>
      </c>
      <c r="C664" s="1">
        <v>663</v>
      </c>
      <c r="D664" s="1">
        <v>23914</v>
      </c>
      <c r="E664" s="1">
        <v>12691.681572134739</v>
      </c>
      <c r="F664" s="1">
        <v>11222.318427865261</v>
      </c>
    </row>
    <row r="665" spans="1:6" x14ac:dyDescent="0.3">
      <c r="A665" s="1">
        <v>664</v>
      </c>
      <c r="B665" s="1">
        <v>241</v>
      </c>
      <c r="C665" s="1">
        <v>664</v>
      </c>
      <c r="D665" s="1">
        <v>45273</v>
      </c>
      <c r="E665" s="1">
        <v>40014.839672572081</v>
      </c>
      <c r="F665" s="1">
        <v>5258.1603274279187</v>
      </c>
    </row>
    <row r="666" spans="1:6" x14ac:dyDescent="0.3">
      <c r="A666" s="1">
        <v>665</v>
      </c>
      <c r="B666" s="1">
        <v>461</v>
      </c>
      <c r="C666" s="1">
        <v>665</v>
      </c>
      <c r="D666" s="1">
        <v>11092</v>
      </c>
      <c r="E666" s="1">
        <v>9980.5260330711317</v>
      </c>
      <c r="F666" s="1">
        <v>1111.4739669288681</v>
      </c>
    </row>
    <row r="667" spans="1:6" x14ac:dyDescent="0.3">
      <c r="A667" s="1">
        <v>666</v>
      </c>
      <c r="B667" s="1">
        <v>840</v>
      </c>
      <c r="C667" s="1">
        <v>666</v>
      </c>
      <c r="D667" s="1">
        <v>14667</v>
      </c>
      <c r="E667" s="1">
        <v>11455.251299329841</v>
      </c>
      <c r="F667" s="1">
        <v>3211.7487006701558</v>
      </c>
    </row>
    <row r="668" spans="1:6" x14ac:dyDescent="0.3">
      <c r="A668" s="1">
        <v>667</v>
      </c>
      <c r="B668" s="1">
        <v>569</v>
      </c>
      <c r="C668" s="1">
        <v>667</v>
      </c>
      <c r="D668" s="1">
        <v>19332</v>
      </c>
      <c r="E668" s="1">
        <v>12126.13950436391</v>
      </c>
      <c r="F668" s="1">
        <v>7205.8604956360896</v>
      </c>
    </row>
    <row r="669" spans="1:6" x14ac:dyDescent="0.3">
      <c r="A669" s="1">
        <v>668</v>
      </c>
      <c r="B669" s="1">
        <v>613</v>
      </c>
      <c r="C669" s="1">
        <v>668</v>
      </c>
      <c r="D669" s="1">
        <v>17234</v>
      </c>
      <c r="E669" s="1">
        <v>11062.148652848209</v>
      </c>
      <c r="F669" s="1">
        <v>6171.8513471517927</v>
      </c>
    </row>
    <row r="670" spans="1:6" x14ac:dyDescent="0.3">
      <c r="A670" s="1">
        <v>669</v>
      </c>
      <c r="B670" s="1">
        <v>164</v>
      </c>
      <c r="C670" s="1">
        <v>669</v>
      </c>
      <c r="D670" s="1">
        <v>5109</v>
      </c>
      <c r="E670" s="1">
        <v>4560.3280298654299</v>
      </c>
      <c r="F670" s="1">
        <v>548.67197013457007</v>
      </c>
    </row>
    <row r="671" spans="1:6" x14ac:dyDescent="0.3">
      <c r="A671" s="1">
        <v>670</v>
      </c>
      <c r="B671" s="1">
        <v>33</v>
      </c>
      <c r="C671" s="1">
        <v>670</v>
      </c>
      <c r="D671" s="1">
        <v>5651</v>
      </c>
      <c r="E671" s="1">
        <v>3464.0392125514109</v>
      </c>
      <c r="F671" s="1">
        <v>2186.9607874485891</v>
      </c>
    </row>
    <row r="672" spans="1:6" x14ac:dyDescent="0.3">
      <c r="A672" s="1">
        <v>671</v>
      </c>
      <c r="B672" s="1">
        <v>386</v>
      </c>
      <c r="C672" s="1">
        <v>671</v>
      </c>
      <c r="D672" s="1">
        <v>19521</v>
      </c>
      <c r="E672" s="1">
        <v>15805.384886280701</v>
      </c>
      <c r="F672" s="1">
        <v>3715.615113719296</v>
      </c>
    </row>
    <row r="673" spans="1:6" x14ac:dyDescent="0.3">
      <c r="A673" s="1">
        <v>672</v>
      </c>
      <c r="B673" s="1">
        <v>204</v>
      </c>
      <c r="C673" s="1">
        <v>672</v>
      </c>
      <c r="D673" s="1">
        <v>5042</v>
      </c>
      <c r="E673" s="1">
        <v>4234.6522787032418</v>
      </c>
      <c r="F673" s="1">
        <v>807.34772129675821</v>
      </c>
    </row>
    <row r="674" spans="1:6" x14ac:dyDescent="0.3">
      <c r="A674" s="1">
        <v>673</v>
      </c>
      <c r="B674" s="1">
        <v>777</v>
      </c>
      <c r="C674" s="1">
        <v>673</v>
      </c>
      <c r="D674" s="1">
        <v>9283</v>
      </c>
      <c r="E674" s="1">
        <v>6904.9511982316699</v>
      </c>
      <c r="F674" s="1">
        <v>2378.0488017683301</v>
      </c>
    </row>
    <row r="675" spans="1:6" x14ac:dyDescent="0.3">
      <c r="A675" s="1">
        <v>674</v>
      </c>
      <c r="B675" s="1">
        <v>295</v>
      </c>
      <c r="C675" s="1">
        <v>674</v>
      </c>
      <c r="D675" s="1">
        <v>23738</v>
      </c>
      <c r="E675" s="1">
        <v>16746.7366764742</v>
      </c>
      <c r="F675" s="1">
        <v>6991.2633235257963</v>
      </c>
    </row>
    <row r="676" spans="1:6" x14ac:dyDescent="0.3">
      <c r="A676" s="1">
        <v>675</v>
      </c>
      <c r="B676" s="1">
        <v>462</v>
      </c>
      <c r="C676" s="1">
        <v>675</v>
      </c>
      <c r="D676" s="1">
        <v>12315</v>
      </c>
      <c r="E676" s="1">
        <v>9447.3299146872432</v>
      </c>
      <c r="F676" s="1">
        <v>2867.6700853127568</v>
      </c>
    </row>
    <row r="677" spans="1:6" x14ac:dyDescent="0.3">
      <c r="A677" s="1">
        <v>676</v>
      </c>
      <c r="B677" s="1">
        <v>700</v>
      </c>
      <c r="C677" s="1">
        <v>676</v>
      </c>
      <c r="D677" s="1">
        <v>12794</v>
      </c>
      <c r="E677" s="1">
        <v>8978.5418540274004</v>
      </c>
      <c r="F677" s="1">
        <v>3815.4581459726001</v>
      </c>
    </row>
    <row r="678" spans="1:6" x14ac:dyDescent="0.3">
      <c r="A678" s="1">
        <v>677</v>
      </c>
      <c r="B678" s="1">
        <v>372</v>
      </c>
      <c r="C678" s="1">
        <v>677</v>
      </c>
      <c r="D678" s="1">
        <v>8691</v>
      </c>
      <c r="E678" s="1">
        <v>7401.9126946428414</v>
      </c>
      <c r="F678" s="1">
        <v>1289.087305357159</v>
      </c>
    </row>
    <row r="679" spans="1:6" x14ac:dyDescent="0.3">
      <c r="A679" s="1">
        <v>678</v>
      </c>
      <c r="B679" s="1">
        <v>160</v>
      </c>
      <c r="C679" s="1">
        <v>678</v>
      </c>
      <c r="D679" s="1">
        <v>19651</v>
      </c>
      <c r="E679" s="1">
        <v>11748.453826433601</v>
      </c>
      <c r="F679" s="1">
        <v>7902.5461735663957</v>
      </c>
    </row>
    <row r="680" spans="1:6" x14ac:dyDescent="0.3">
      <c r="A680" s="1">
        <v>679</v>
      </c>
      <c r="B680" s="1">
        <v>221</v>
      </c>
      <c r="C680" s="1">
        <v>679</v>
      </c>
      <c r="D680" s="1">
        <v>20267</v>
      </c>
      <c r="E680" s="1">
        <v>11827.99168312351</v>
      </c>
      <c r="F680" s="1">
        <v>8439.0083168764886</v>
      </c>
    </row>
    <row r="681" spans="1:6" x14ac:dyDescent="0.3">
      <c r="A681" s="1">
        <v>680</v>
      </c>
      <c r="B681" s="1">
        <v>942</v>
      </c>
      <c r="C681" s="1">
        <v>680</v>
      </c>
      <c r="D681" s="1">
        <v>6448</v>
      </c>
      <c r="E681" s="1">
        <v>4537.2304751498559</v>
      </c>
      <c r="F681" s="1">
        <v>1910.7695248501441</v>
      </c>
    </row>
    <row r="682" spans="1:6" x14ac:dyDescent="0.3">
      <c r="A682" s="1">
        <v>681</v>
      </c>
      <c r="B682" s="1">
        <v>865</v>
      </c>
      <c r="C682" s="1">
        <v>681</v>
      </c>
      <c r="D682" s="1">
        <v>4147</v>
      </c>
      <c r="E682" s="1">
        <v>3106.8783519778258</v>
      </c>
      <c r="F682" s="1">
        <v>1040.121648022174</v>
      </c>
    </row>
    <row r="683" spans="1:6" x14ac:dyDescent="0.3">
      <c r="A683" s="1">
        <v>682</v>
      </c>
      <c r="B683" s="1">
        <v>825</v>
      </c>
      <c r="C683" s="1">
        <v>682</v>
      </c>
      <c r="D683" s="1">
        <v>7596</v>
      </c>
      <c r="E683" s="1">
        <v>6797.472944934163</v>
      </c>
      <c r="F683" s="1">
        <v>798.52705506583698</v>
      </c>
    </row>
    <row r="684" spans="1:6" x14ac:dyDescent="0.3">
      <c r="A684" s="1">
        <v>683</v>
      </c>
      <c r="B684" s="1">
        <v>684</v>
      </c>
      <c r="C684" s="1">
        <v>683</v>
      </c>
      <c r="D684" s="1">
        <v>14964</v>
      </c>
      <c r="E684" s="1">
        <v>11268.084605219339</v>
      </c>
      <c r="F684" s="1">
        <v>3695.9153947806572</v>
      </c>
    </row>
    <row r="685" spans="1:6" x14ac:dyDescent="0.3">
      <c r="A685" s="1">
        <v>684</v>
      </c>
      <c r="B685" s="1">
        <v>676</v>
      </c>
      <c r="C685" s="1">
        <v>684</v>
      </c>
      <c r="D685" s="1">
        <v>17202</v>
      </c>
      <c r="E685" s="1">
        <v>13681.122629007739</v>
      </c>
      <c r="F685" s="1">
        <v>3520.877370992263</v>
      </c>
    </row>
    <row r="686" spans="1:6" x14ac:dyDescent="0.3">
      <c r="A686" s="1">
        <v>685</v>
      </c>
      <c r="B686" s="1">
        <v>965</v>
      </c>
      <c r="C686" s="1">
        <v>685</v>
      </c>
      <c r="D686" s="1">
        <v>39139</v>
      </c>
      <c r="E686" s="1">
        <v>26718.05041691495</v>
      </c>
      <c r="F686" s="1">
        <v>12420.94958308505</v>
      </c>
    </row>
    <row r="687" spans="1:6" x14ac:dyDescent="0.3">
      <c r="A687" s="1">
        <v>686</v>
      </c>
      <c r="B687" s="1">
        <v>15</v>
      </c>
      <c r="C687" s="1">
        <v>686</v>
      </c>
      <c r="D687" s="1">
        <v>28961</v>
      </c>
      <c r="E687" s="1">
        <v>19885.310552427549</v>
      </c>
      <c r="F687" s="1">
        <v>9075.6894475724475</v>
      </c>
    </row>
    <row r="688" spans="1:6" x14ac:dyDescent="0.3">
      <c r="A688" s="1">
        <v>687</v>
      </c>
      <c r="B688" s="1">
        <v>381</v>
      </c>
      <c r="C688" s="1">
        <v>687</v>
      </c>
      <c r="D688" s="1">
        <v>3282</v>
      </c>
      <c r="E688" s="1">
        <v>1866.287947695454</v>
      </c>
      <c r="F688" s="1">
        <v>1415.712052304546</v>
      </c>
    </row>
    <row r="689" spans="1:6" x14ac:dyDescent="0.3">
      <c r="A689" s="1">
        <v>688</v>
      </c>
      <c r="B689" s="1">
        <v>317</v>
      </c>
      <c r="C689" s="1">
        <v>688</v>
      </c>
      <c r="D689" s="1">
        <v>16543</v>
      </c>
      <c r="E689" s="1">
        <v>10959.289314247941</v>
      </c>
      <c r="F689" s="1">
        <v>5583.7106857520585</v>
      </c>
    </row>
    <row r="690" spans="1:6" x14ac:dyDescent="0.3">
      <c r="A690" s="1">
        <v>689</v>
      </c>
      <c r="B690" s="1">
        <v>385</v>
      </c>
      <c r="C690" s="1">
        <v>689</v>
      </c>
      <c r="D690" s="1">
        <v>7831</v>
      </c>
      <c r="E690" s="1">
        <v>6373.2246588388061</v>
      </c>
      <c r="F690" s="1">
        <v>1457.7753411611941</v>
      </c>
    </row>
    <row r="691" spans="1:6" x14ac:dyDescent="0.3">
      <c r="A691" s="1">
        <v>690</v>
      </c>
      <c r="B691" s="1">
        <v>804</v>
      </c>
      <c r="C691" s="1">
        <v>690</v>
      </c>
      <c r="D691" s="1">
        <v>12883</v>
      </c>
      <c r="E691" s="1">
        <v>9689.7961850490974</v>
      </c>
      <c r="F691" s="1">
        <v>3193.2038149509031</v>
      </c>
    </row>
    <row r="692" spans="1:6" x14ac:dyDescent="0.3">
      <c r="A692" s="1">
        <v>691</v>
      </c>
      <c r="B692" s="1">
        <v>855</v>
      </c>
      <c r="C692" s="1">
        <v>691</v>
      </c>
      <c r="D692" s="1">
        <v>21506</v>
      </c>
      <c r="E692" s="1">
        <v>17641.108314991201</v>
      </c>
      <c r="F692" s="1">
        <v>3864.891685008799</v>
      </c>
    </row>
    <row r="693" spans="1:6" x14ac:dyDescent="0.3">
      <c r="A693" s="1">
        <v>692</v>
      </c>
      <c r="B693" s="1">
        <v>389</v>
      </c>
      <c r="C693" s="1">
        <v>692</v>
      </c>
      <c r="D693" s="1">
        <v>18342</v>
      </c>
      <c r="E693" s="1">
        <v>14310.288866583071</v>
      </c>
      <c r="F693" s="1">
        <v>4031.7111334169281</v>
      </c>
    </row>
    <row r="694" spans="1:6" x14ac:dyDescent="0.3">
      <c r="A694" s="1">
        <v>693</v>
      </c>
      <c r="B694" s="1">
        <v>408</v>
      </c>
      <c r="C694" s="1">
        <v>693</v>
      </c>
      <c r="D694" s="1">
        <v>13077</v>
      </c>
      <c r="E694" s="1">
        <v>7966.6674926129626</v>
      </c>
      <c r="F694" s="1">
        <v>5110.3325073870374</v>
      </c>
    </row>
    <row r="695" spans="1:6" x14ac:dyDescent="0.3">
      <c r="A695" s="1">
        <v>694</v>
      </c>
      <c r="B695" s="1">
        <v>916</v>
      </c>
      <c r="C695" s="1">
        <v>694</v>
      </c>
      <c r="D695" s="1">
        <v>21544</v>
      </c>
      <c r="E695" s="1">
        <v>17566.26893082113</v>
      </c>
      <c r="F695" s="1">
        <v>3977.7310691788662</v>
      </c>
    </row>
    <row r="696" spans="1:6" x14ac:dyDescent="0.3">
      <c r="A696" s="1">
        <v>695</v>
      </c>
      <c r="B696" s="1">
        <v>609</v>
      </c>
      <c r="C696" s="1">
        <v>695</v>
      </c>
      <c r="D696" s="1">
        <v>26927</v>
      </c>
      <c r="E696" s="1">
        <v>17391.13522181008</v>
      </c>
      <c r="F696" s="1">
        <v>9535.8647781899235</v>
      </c>
    </row>
    <row r="697" spans="1:6" x14ac:dyDescent="0.3">
      <c r="A697" s="1">
        <v>696</v>
      </c>
      <c r="B697" s="1">
        <v>487</v>
      </c>
      <c r="C697" s="1">
        <v>696</v>
      </c>
      <c r="D697" s="1">
        <v>8382</v>
      </c>
      <c r="E697" s="1">
        <v>5164.2199468530043</v>
      </c>
      <c r="F697" s="1">
        <v>3217.7800531469961</v>
      </c>
    </row>
    <row r="698" spans="1:6" x14ac:dyDescent="0.3">
      <c r="A698" s="1">
        <v>697</v>
      </c>
      <c r="B698" s="1">
        <v>957</v>
      </c>
      <c r="C698" s="1">
        <v>697</v>
      </c>
      <c r="D698" s="1">
        <v>15206</v>
      </c>
      <c r="E698" s="1">
        <v>8911.2561956793488</v>
      </c>
      <c r="F698" s="1">
        <v>6294.7438043206512</v>
      </c>
    </row>
    <row r="699" spans="1:6" x14ac:dyDescent="0.3">
      <c r="A699" s="1">
        <v>698</v>
      </c>
      <c r="B699" s="1">
        <v>793</v>
      </c>
      <c r="C699" s="1">
        <v>698</v>
      </c>
      <c r="D699" s="1">
        <v>5099</v>
      </c>
      <c r="E699" s="1">
        <v>4096.9334856585938</v>
      </c>
      <c r="F699" s="1">
        <v>1002.066514341406</v>
      </c>
    </row>
    <row r="700" spans="1:6" x14ac:dyDescent="0.3">
      <c r="A700" s="1">
        <v>699</v>
      </c>
      <c r="B700" s="1">
        <v>943</v>
      </c>
      <c r="C700" s="1">
        <v>699</v>
      </c>
      <c r="D700" s="1">
        <v>7560</v>
      </c>
      <c r="E700" s="1">
        <v>5421.8459719884904</v>
      </c>
      <c r="F700" s="1">
        <v>2138.15402801151</v>
      </c>
    </row>
    <row r="701" spans="1:6" x14ac:dyDescent="0.3">
      <c r="A701" s="1">
        <v>700</v>
      </c>
      <c r="B701" s="1">
        <v>26</v>
      </c>
      <c r="C701" s="1">
        <v>700</v>
      </c>
      <c r="D701" s="1">
        <v>5977</v>
      </c>
      <c r="E701" s="1">
        <v>3702.947269648495</v>
      </c>
      <c r="F701" s="1">
        <v>2274.052730351505</v>
      </c>
    </row>
    <row r="702" spans="1:6" x14ac:dyDescent="0.3">
      <c r="A702" s="1">
        <v>701</v>
      </c>
      <c r="B702" s="1">
        <v>611</v>
      </c>
      <c r="C702" s="1">
        <v>701</v>
      </c>
      <c r="D702" s="1">
        <v>12113</v>
      </c>
      <c r="E702" s="1">
        <v>6587.5668781894492</v>
      </c>
      <c r="F702" s="1">
        <v>5525.4331218105508</v>
      </c>
    </row>
    <row r="703" spans="1:6" x14ac:dyDescent="0.3">
      <c r="A703" s="1">
        <v>702</v>
      </c>
      <c r="B703" s="1">
        <v>984</v>
      </c>
      <c r="C703" s="1">
        <v>702</v>
      </c>
      <c r="D703" s="1">
        <v>6115</v>
      </c>
      <c r="E703" s="1">
        <v>5133.2956707332187</v>
      </c>
      <c r="F703" s="1">
        <v>981.70432926678131</v>
      </c>
    </row>
    <row r="704" spans="1:6" x14ac:dyDescent="0.3">
      <c r="A704" s="1">
        <v>703</v>
      </c>
      <c r="B704" s="1">
        <v>601</v>
      </c>
      <c r="C704" s="1">
        <v>703</v>
      </c>
      <c r="D704" s="1">
        <v>22255</v>
      </c>
      <c r="E704" s="1">
        <v>15003.581365911879</v>
      </c>
      <c r="F704" s="1">
        <v>7251.4186340881151</v>
      </c>
    </row>
    <row r="705" spans="1:6" x14ac:dyDescent="0.3">
      <c r="A705" s="1">
        <v>704</v>
      </c>
      <c r="B705" s="1">
        <v>952</v>
      </c>
      <c r="C705" s="1">
        <v>704</v>
      </c>
      <c r="D705" s="1">
        <v>9072</v>
      </c>
      <c r="E705" s="1">
        <v>7788.6626973402044</v>
      </c>
      <c r="F705" s="1">
        <v>1283.337302659796</v>
      </c>
    </row>
    <row r="706" spans="1:6" x14ac:dyDescent="0.3">
      <c r="A706" s="1">
        <v>705</v>
      </c>
      <c r="B706" s="1">
        <v>792</v>
      </c>
      <c r="C706" s="1">
        <v>705</v>
      </c>
      <c r="D706" s="1">
        <v>8364</v>
      </c>
      <c r="E706" s="1">
        <v>5947.5965176069167</v>
      </c>
      <c r="F706" s="1">
        <v>2416.4034823930829</v>
      </c>
    </row>
    <row r="707" spans="1:6" x14ac:dyDescent="0.3">
      <c r="A707" s="1">
        <v>706</v>
      </c>
      <c r="B707" s="1">
        <v>992</v>
      </c>
      <c r="C707" s="1">
        <v>706</v>
      </c>
      <c r="D707" s="1">
        <v>16048</v>
      </c>
      <c r="E707" s="1">
        <v>13696.81963466693</v>
      </c>
      <c r="F707" s="1">
        <v>2351.1803653330699</v>
      </c>
    </row>
    <row r="708" spans="1:6" x14ac:dyDescent="0.3">
      <c r="A708" s="1">
        <v>707</v>
      </c>
      <c r="B708" s="1">
        <v>447</v>
      </c>
      <c r="C708" s="1">
        <v>707</v>
      </c>
      <c r="D708" s="1">
        <v>39397</v>
      </c>
      <c r="E708" s="1">
        <v>30689.247057126398</v>
      </c>
      <c r="F708" s="1">
        <v>8707.7529428735979</v>
      </c>
    </row>
    <row r="709" spans="1:6" x14ac:dyDescent="0.3">
      <c r="A709" s="1">
        <v>708</v>
      </c>
      <c r="B709" s="1">
        <v>913</v>
      </c>
      <c r="C709" s="1">
        <v>708</v>
      </c>
      <c r="D709" s="1">
        <v>27498</v>
      </c>
      <c r="E709" s="1">
        <v>19458.454093879649</v>
      </c>
      <c r="F709" s="1">
        <v>8039.5459061203546</v>
      </c>
    </row>
    <row r="710" spans="1:6" x14ac:dyDescent="0.3">
      <c r="A710" s="1">
        <v>709</v>
      </c>
      <c r="B710" s="1">
        <v>595</v>
      </c>
      <c r="C710" s="1">
        <v>709</v>
      </c>
      <c r="D710" s="1">
        <v>13737</v>
      </c>
      <c r="E710" s="1">
        <v>8671.4096094297274</v>
      </c>
      <c r="F710" s="1">
        <v>5065.5903905702726</v>
      </c>
    </row>
    <row r="711" spans="1:6" x14ac:dyDescent="0.3">
      <c r="A711" s="1">
        <v>710</v>
      </c>
      <c r="B711" s="1">
        <v>617</v>
      </c>
      <c r="C711" s="1">
        <v>710</v>
      </c>
      <c r="D711" s="1">
        <v>7799</v>
      </c>
      <c r="E711" s="1">
        <v>4675.2569746116551</v>
      </c>
      <c r="F711" s="1">
        <v>3123.7430253883449</v>
      </c>
    </row>
    <row r="712" spans="1:6" x14ac:dyDescent="0.3">
      <c r="A712" s="1">
        <v>711</v>
      </c>
      <c r="B712" s="1">
        <v>284</v>
      </c>
      <c r="C712" s="1">
        <v>711</v>
      </c>
      <c r="D712" s="1">
        <v>10946</v>
      </c>
      <c r="E712" s="1">
        <v>8510.9289076107707</v>
      </c>
      <c r="F712" s="1">
        <v>2435.0710923892289</v>
      </c>
    </row>
    <row r="713" spans="1:6" x14ac:dyDescent="0.3">
      <c r="A713" s="1">
        <v>712</v>
      </c>
      <c r="B713" s="1">
        <v>518</v>
      </c>
      <c r="C713" s="1">
        <v>712</v>
      </c>
      <c r="D713" s="1">
        <v>8308</v>
      </c>
      <c r="E713" s="1">
        <v>6528.734452214585</v>
      </c>
      <c r="F713" s="1">
        <v>1779.265547785415</v>
      </c>
    </row>
    <row r="714" spans="1:6" x14ac:dyDescent="0.3">
      <c r="A714" s="1">
        <v>713</v>
      </c>
      <c r="B714" s="1">
        <v>946</v>
      </c>
      <c r="C714" s="1">
        <v>713</v>
      </c>
      <c r="D714" s="1">
        <v>7646</v>
      </c>
      <c r="E714" s="1">
        <v>4640.8182937362189</v>
      </c>
      <c r="F714" s="1">
        <v>3005.1817062637811</v>
      </c>
    </row>
    <row r="715" spans="1:6" x14ac:dyDescent="0.3">
      <c r="A715" s="1">
        <v>714</v>
      </c>
      <c r="B715" s="1">
        <v>637</v>
      </c>
      <c r="C715" s="1">
        <v>714</v>
      </c>
      <c r="D715" s="1">
        <v>8798</v>
      </c>
      <c r="E715" s="1">
        <v>5565.2166355492418</v>
      </c>
      <c r="F715" s="1">
        <v>3232.7833644507582</v>
      </c>
    </row>
    <row r="716" spans="1:6" x14ac:dyDescent="0.3">
      <c r="A716" s="1">
        <v>715</v>
      </c>
      <c r="B716" s="1">
        <v>502</v>
      </c>
      <c r="C716" s="1">
        <v>715</v>
      </c>
      <c r="D716" s="1">
        <v>17818</v>
      </c>
      <c r="E716" s="1">
        <v>14592.26866622604</v>
      </c>
      <c r="F716" s="1">
        <v>3225.7313337739602</v>
      </c>
    </row>
    <row r="717" spans="1:6" x14ac:dyDescent="0.3">
      <c r="A717" s="1">
        <v>716</v>
      </c>
      <c r="B717" s="1">
        <v>439</v>
      </c>
      <c r="C717" s="1">
        <v>716</v>
      </c>
      <c r="D717" s="1">
        <v>30745</v>
      </c>
      <c r="E717" s="1">
        <v>26876.562546074871</v>
      </c>
      <c r="F717" s="1">
        <v>3868.437453925133</v>
      </c>
    </row>
    <row r="718" spans="1:6" x14ac:dyDescent="0.3">
      <c r="A718" s="1">
        <v>717</v>
      </c>
      <c r="B718" s="1">
        <v>265</v>
      </c>
      <c r="C718" s="1">
        <v>717</v>
      </c>
      <c r="D718" s="1">
        <v>29369</v>
      </c>
      <c r="E718" s="1">
        <v>20917.64010706827</v>
      </c>
      <c r="F718" s="1">
        <v>8451.3598929317268</v>
      </c>
    </row>
    <row r="719" spans="1:6" x14ac:dyDescent="0.3">
      <c r="A719" s="1">
        <v>718</v>
      </c>
      <c r="B719" s="1">
        <v>732</v>
      </c>
      <c r="C719" s="1">
        <v>718</v>
      </c>
      <c r="D719" s="1">
        <v>13272</v>
      </c>
      <c r="E719" s="1">
        <v>10797.83737157874</v>
      </c>
      <c r="F719" s="1">
        <v>2474.1626284212562</v>
      </c>
    </row>
    <row r="720" spans="1:6" x14ac:dyDescent="0.3">
      <c r="A720" s="1">
        <v>719</v>
      </c>
      <c r="B720" s="1">
        <v>849</v>
      </c>
      <c r="C720" s="1">
        <v>719</v>
      </c>
      <c r="D720" s="1">
        <v>9577</v>
      </c>
      <c r="E720" s="1">
        <v>6384.286683944355</v>
      </c>
      <c r="F720" s="1">
        <v>3192.713316055645</v>
      </c>
    </row>
    <row r="721" spans="1:6" x14ac:dyDescent="0.3">
      <c r="A721" s="1">
        <v>720</v>
      </c>
      <c r="B721" s="1">
        <v>908</v>
      </c>
      <c r="C721" s="1">
        <v>720</v>
      </c>
      <c r="D721" s="1">
        <v>15623</v>
      </c>
      <c r="E721" s="1">
        <v>12684.87975998422</v>
      </c>
      <c r="F721" s="1">
        <v>2938.120240015784</v>
      </c>
    </row>
    <row r="722" spans="1:6" x14ac:dyDescent="0.3">
      <c r="A722" s="1">
        <v>721</v>
      </c>
      <c r="B722" s="1">
        <v>905</v>
      </c>
      <c r="C722" s="1">
        <v>721</v>
      </c>
      <c r="D722" s="1">
        <v>14635</v>
      </c>
      <c r="E722" s="1">
        <v>11704.85234510265</v>
      </c>
      <c r="F722" s="1">
        <v>2930.1476548973478</v>
      </c>
    </row>
    <row r="723" spans="1:6" x14ac:dyDescent="0.3">
      <c r="A723" s="1">
        <v>722</v>
      </c>
      <c r="B723" s="1">
        <v>589</v>
      </c>
      <c r="C723" s="1">
        <v>722</v>
      </c>
      <c r="D723" s="1">
        <v>10747</v>
      </c>
      <c r="E723" s="1">
        <v>7311.3241433957128</v>
      </c>
      <c r="F723" s="1">
        <v>3435.6758566042872</v>
      </c>
    </row>
    <row r="724" spans="1:6" x14ac:dyDescent="0.3">
      <c r="A724" s="1">
        <v>723</v>
      </c>
      <c r="B724" s="1">
        <v>166</v>
      </c>
      <c r="C724" s="1">
        <v>723</v>
      </c>
      <c r="D724" s="1">
        <v>29760</v>
      </c>
      <c r="E724" s="1">
        <v>19999.430778857939</v>
      </c>
      <c r="F724" s="1">
        <v>9760.569221142061</v>
      </c>
    </row>
    <row r="725" spans="1:6" x14ac:dyDescent="0.3">
      <c r="A725" s="1">
        <v>724</v>
      </c>
      <c r="B725" s="1">
        <v>932</v>
      </c>
      <c r="C725" s="1">
        <v>724</v>
      </c>
      <c r="D725" s="1">
        <v>26207</v>
      </c>
      <c r="E725" s="1">
        <v>19370.957613706501</v>
      </c>
      <c r="F725" s="1">
        <v>6836.0423862935022</v>
      </c>
    </row>
    <row r="726" spans="1:6" x14ac:dyDescent="0.3">
      <c r="A726" s="1">
        <v>725</v>
      </c>
      <c r="B726" s="1">
        <v>501</v>
      </c>
      <c r="C726" s="1">
        <v>725</v>
      </c>
      <c r="D726" s="1">
        <v>34377</v>
      </c>
      <c r="E726" s="1">
        <v>29121.233092820908</v>
      </c>
      <c r="F726" s="1">
        <v>5255.7669071790879</v>
      </c>
    </row>
    <row r="727" spans="1:6" x14ac:dyDescent="0.3">
      <c r="A727" s="1">
        <v>726</v>
      </c>
      <c r="B727" s="1">
        <v>264</v>
      </c>
      <c r="C727" s="1">
        <v>726</v>
      </c>
      <c r="D727" s="1">
        <v>20339</v>
      </c>
      <c r="E727" s="1">
        <v>17380.674668295749</v>
      </c>
      <c r="F727" s="1">
        <v>2958.325331704254</v>
      </c>
    </row>
    <row r="728" spans="1:6" x14ac:dyDescent="0.3">
      <c r="A728" s="1">
        <v>727</v>
      </c>
      <c r="B728" s="1">
        <v>218</v>
      </c>
      <c r="C728" s="1">
        <v>727</v>
      </c>
      <c r="D728" s="1">
        <v>10248</v>
      </c>
      <c r="E728" s="1">
        <v>7824.5214496210556</v>
      </c>
      <c r="F728" s="1">
        <v>2423.478550378944</v>
      </c>
    </row>
    <row r="729" spans="1:6" x14ac:dyDescent="0.3">
      <c r="A729" s="1">
        <v>728</v>
      </c>
      <c r="B729" s="1">
        <v>923</v>
      </c>
      <c r="C729" s="1">
        <v>728</v>
      </c>
      <c r="D729" s="1">
        <v>7501</v>
      </c>
      <c r="E729" s="1">
        <v>5814.396746365087</v>
      </c>
      <c r="F729" s="1">
        <v>1686.603253634913</v>
      </c>
    </row>
    <row r="730" spans="1:6" x14ac:dyDescent="0.3">
      <c r="A730" s="1">
        <v>729</v>
      </c>
      <c r="B730" s="1">
        <v>330</v>
      </c>
      <c r="C730" s="1">
        <v>729</v>
      </c>
      <c r="D730" s="1">
        <v>25145</v>
      </c>
      <c r="E730" s="1">
        <v>15236.37472389395</v>
      </c>
      <c r="F730" s="1">
        <v>9908.6252761060477</v>
      </c>
    </row>
    <row r="731" spans="1:6" x14ac:dyDescent="0.3">
      <c r="A731" s="1">
        <v>730</v>
      </c>
      <c r="B731" s="1">
        <v>759</v>
      </c>
      <c r="C731" s="1">
        <v>730</v>
      </c>
      <c r="D731" s="1">
        <v>8740</v>
      </c>
      <c r="E731" s="1">
        <v>4635.0416271975719</v>
      </c>
      <c r="F731" s="1">
        <v>4104.9583728024281</v>
      </c>
    </row>
    <row r="732" spans="1:6" x14ac:dyDescent="0.3">
      <c r="A732" s="1">
        <v>731</v>
      </c>
      <c r="B732" s="1">
        <v>989</v>
      </c>
      <c r="C732" s="1">
        <v>731</v>
      </c>
      <c r="D732" s="1">
        <v>16321</v>
      </c>
      <c r="E732" s="1">
        <v>14141.980679464459</v>
      </c>
      <c r="F732" s="1">
        <v>2179.019320535544</v>
      </c>
    </row>
    <row r="733" spans="1:6" x14ac:dyDescent="0.3">
      <c r="A733" s="1">
        <v>732</v>
      </c>
      <c r="B733" s="1">
        <v>361</v>
      </c>
      <c r="C733" s="1">
        <v>732</v>
      </c>
      <c r="D733" s="1">
        <v>19696</v>
      </c>
      <c r="E733" s="1">
        <v>10264.746755552451</v>
      </c>
      <c r="F733" s="1">
        <v>9431.2532444475473</v>
      </c>
    </row>
    <row r="734" spans="1:6" x14ac:dyDescent="0.3">
      <c r="A734" s="1">
        <v>733</v>
      </c>
      <c r="B734" s="1">
        <v>783</v>
      </c>
      <c r="C734" s="1">
        <v>733</v>
      </c>
      <c r="D734" s="1">
        <v>14823</v>
      </c>
      <c r="E734" s="1">
        <v>12653.81318057998</v>
      </c>
      <c r="F734" s="1">
        <v>2169.1868194200179</v>
      </c>
    </row>
    <row r="735" spans="1:6" x14ac:dyDescent="0.3">
      <c r="A735" s="1">
        <v>734</v>
      </c>
      <c r="B735" s="1">
        <v>814</v>
      </c>
      <c r="C735" s="1">
        <v>734</v>
      </c>
      <c r="D735" s="1">
        <v>12903</v>
      </c>
      <c r="E735" s="1">
        <v>10357.448700186111</v>
      </c>
      <c r="F735" s="1">
        <v>2545.551299813887</v>
      </c>
    </row>
    <row r="736" spans="1:6" x14ac:dyDescent="0.3">
      <c r="A736" s="1">
        <v>735</v>
      </c>
      <c r="B736" s="1">
        <v>133</v>
      </c>
      <c r="C736" s="1">
        <v>735</v>
      </c>
      <c r="D736" s="1">
        <v>19930</v>
      </c>
      <c r="E736" s="1">
        <v>17855.89479407921</v>
      </c>
      <c r="F736" s="1">
        <v>2074.10520592079</v>
      </c>
    </row>
    <row r="737" spans="1:6" x14ac:dyDescent="0.3">
      <c r="A737" s="1">
        <v>736</v>
      </c>
      <c r="B737" s="1">
        <v>347</v>
      </c>
      <c r="C737" s="1">
        <v>736</v>
      </c>
      <c r="D737" s="1">
        <v>11657</v>
      </c>
      <c r="E737" s="1">
        <v>10421.070406705619</v>
      </c>
      <c r="F737" s="1">
        <v>1235.9295932943839</v>
      </c>
    </row>
    <row r="738" spans="1:6" x14ac:dyDescent="0.3">
      <c r="A738" s="1">
        <v>737</v>
      </c>
      <c r="B738" s="1">
        <v>22</v>
      </c>
      <c r="C738" s="1">
        <v>737</v>
      </c>
      <c r="D738" s="1">
        <v>26545</v>
      </c>
      <c r="E738" s="1">
        <v>13757.295470558111</v>
      </c>
      <c r="F738" s="1">
        <v>12787.704529441889</v>
      </c>
    </row>
    <row r="739" spans="1:6" x14ac:dyDescent="0.3">
      <c r="A739" s="1">
        <v>738</v>
      </c>
      <c r="B739" s="1">
        <v>80</v>
      </c>
      <c r="C739" s="1">
        <v>738</v>
      </c>
      <c r="D739" s="1">
        <v>48508</v>
      </c>
      <c r="E739" s="1">
        <v>42056.109467327653</v>
      </c>
      <c r="F739" s="1">
        <v>6451.8905326723543</v>
      </c>
    </row>
    <row r="740" spans="1:6" x14ac:dyDescent="0.3">
      <c r="A740" s="1">
        <v>739</v>
      </c>
      <c r="B740" s="1">
        <v>756</v>
      </c>
      <c r="C740" s="1">
        <v>739</v>
      </c>
      <c r="D740" s="1">
        <v>15297</v>
      </c>
      <c r="E740" s="1">
        <v>9047.6866901654448</v>
      </c>
      <c r="F740" s="1">
        <v>6249.3133098345552</v>
      </c>
    </row>
    <row r="741" spans="1:6" x14ac:dyDescent="0.3">
      <c r="A741" s="1">
        <v>740</v>
      </c>
      <c r="B741" s="1">
        <v>736</v>
      </c>
      <c r="C741" s="1">
        <v>740</v>
      </c>
      <c r="D741" s="1">
        <v>15788</v>
      </c>
      <c r="E741" s="1">
        <v>10649.34259285872</v>
      </c>
      <c r="F741" s="1">
        <v>5138.6574071412779</v>
      </c>
    </row>
    <row r="742" spans="1:6" x14ac:dyDescent="0.3">
      <c r="A742" s="1">
        <v>741</v>
      </c>
      <c r="B742" s="1">
        <v>861</v>
      </c>
      <c r="C742" s="1">
        <v>741</v>
      </c>
      <c r="D742" s="1">
        <v>18226</v>
      </c>
      <c r="E742" s="1">
        <v>14010.439735248699</v>
      </c>
      <c r="F742" s="1">
        <v>4215.5602647512951</v>
      </c>
    </row>
    <row r="743" spans="1:6" x14ac:dyDescent="0.3">
      <c r="A743" s="1">
        <v>742</v>
      </c>
      <c r="B743" s="1">
        <v>363</v>
      </c>
      <c r="C743" s="1">
        <v>742</v>
      </c>
      <c r="D743" s="1">
        <v>28254</v>
      </c>
      <c r="E743" s="1">
        <v>14630.397540101359</v>
      </c>
      <c r="F743" s="1">
        <v>13623.602459898641</v>
      </c>
    </row>
    <row r="744" spans="1:6" x14ac:dyDescent="0.3">
      <c r="A744" s="1">
        <v>743</v>
      </c>
      <c r="B744" s="1">
        <v>609</v>
      </c>
      <c r="C744" s="1">
        <v>743</v>
      </c>
      <c r="D744" s="1">
        <v>20168</v>
      </c>
      <c r="E744" s="1">
        <v>15448.95828160899</v>
      </c>
      <c r="F744" s="1">
        <v>4719.0417183910095</v>
      </c>
    </row>
    <row r="745" spans="1:6" x14ac:dyDescent="0.3">
      <c r="A745" s="1">
        <v>744</v>
      </c>
      <c r="B745" s="1">
        <v>741</v>
      </c>
      <c r="C745" s="1">
        <v>744</v>
      </c>
      <c r="D745" s="1">
        <v>19794</v>
      </c>
      <c r="E745" s="1">
        <v>16451.97320229766</v>
      </c>
      <c r="F745" s="1">
        <v>3342.02679770234</v>
      </c>
    </row>
    <row r="746" spans="1:6" x14ac:dyDescent="0.3">
      <c r="A746" s="1">
        <v>745</v>
      </c>
      <c r="B746" s="1">
        <v>990</v>
      </c>
      <c r="C746" s="1">
        <v>745</v>
      </c>
      <c r="D746" s="1">
        <v>29974</v>
      </c>
      <c r="E746" s="1">
        <v>16944.85525567607</v>
      </c>
      <c r="F746" s="1">
        <v>13029.14474432393</v>
      </c>
    </row>
    <row r="747" spans="1:6" x14ac:dyDescent="0.3">
      <c r="A747" s="1">
        <v>746</v>
      </c>
      <c r="B747" s="1">
        <v>115</v>
      </c>
      <c r="C747" s="1">
        <v>746</v>
      </c>
      <c r="D747" s="1">
        <v>18696</v>
      </c>
      <c r="E747" s="1">
        <v>12020.5694533305</v>
      </c>
      <c r="F747" s="1">
        <v>6675.430546669495</v>
      </c>
    </row>
    <row r="748" spans="1:6" x14ac:dyDescent="0.3">
      <c r="A748" s="1">
        <v>747</v>
      </c>
      <c r="B748" s="1">
        <v>743</v>
      </c>
      <c r="C748" s="1">
        <v>747</v>
      </c>
      <c r="D748" s="1">
        <v>7968</v>
      </c>
      <c r="E748" s="1">
        <v>7126.2591967822109</v>
      </c>
      <c r="F748" s="1">
        <v>841.74080321778911</v>
      </c>
    </row>
    <row r="749" spans="1:6" x14ac:dyDescent="0.3">
      <c r="A749" s="1">
        <v>748</v>
      </c>
      <c r="B749" s="1">
        <v>468</v>
      </c>
      <c r="C749" s="1">
        <v>748</v>
      </c>
      <c r="D749" s="1">
        <v>11714</v>
      </c>
      <c r="E749" s="1">
        <v>6550.8287120840459</v>
      </c>
      <c r="F749" s="1">
        <v>5163.1712879159541</v>
      </c>
    </row>
    <row r="750" spans="1:6" x14ac:dyDescent="0.3">
      <c r="A750" s="1">
        <v>749</v>
      </c>
      <c r="B750" s="1">
        <v>49</v>
      </c>
      <c r="C750" s="1">
        <v>749</v>
      </c>
      <c r="D750" s="1">
        <v>19927</v>
      </c>
      <c r="E750" s="1">
        <v>16700.328188022209</v>
      </c>
      <c r="F750" s="1">
        <v>3226.671811977787</v>
      </c>
    </row>
    <row r="751" spans="1:6" x14ac:dyDescent="0.3">
      <c r="A751" s="1">
        <v>750</v>
      </c>
      <c r="B751" s="1">
        <v>423</v>
      </c>
      <c r="C751" s="1">
        <v>750</v>
      </c>
      <c r="D751" s="1">
        <v>17182</v>
      </c>
      <c r="E751" s="1">
        <v>11946.59849618226</v>
      </c>
      <c r="F751" s="1">
        <v>5235.4015038177386</v>
      </c>
    </row>
    <row r="752" spans="1:6" x14ac:dyDescent="0.3">
      <c r="A752" s="1">
        <v>751</v>
      </c>
      <c r="B752" s="1">
        <v>853</v>
      </c>
      <c r="C752" s="1">
        <v>751</v>
      </c>
      <c r="D752" s="1">
        <v>29704</v>
      </c>
      <c r="E752" s="1">
        <v>20647.244756677581</v>
      </c>
      <c r="F752" s="1">
        <v>9056.7552433224191</v>
      </c>
    </row>
    <row r="753" spans="1:6" x14ac:dyDescent="0.3">
      <c r="A753" s="1">
        <v>752</v>
      </c>
      <c r="B753" s="1">
        <v>705</v>
      </c>
      <c r="C753" s="1">
        <v>752</v>
      </c>
      <c r="D753" s="1">
        <v>21609</v>
      </c>
      <c r="E753" s="1">
        <v>16207.37069055903</v>
      </c>
      <c r="F753" s="1">
        <v>5401.6293094409721</v>
      </c>
    </row>
    <row r="754" spans="1:6" x14ac:dyDescent="0.3">
      <c r="A754" s="1">
        <v>753</v>
      </c>
      <c r="B754" s="1">
        <v>637</v>
      </c>
      <c r="C754" s="1">
        <v>753</v>
      </c>
      <c r="D754" s="1">
        <v>9080</v>
      </c>
      <c r="E754" s="1">
        <v>6992.4508520115669</v>
      </c>
      <c r="F754" s="1">
        <v>2087.5491479884331</v>
      </c>
    </row>
    <row r="755" spans="1:6" x14ac:dyDescent="0.3">
      <c r="A755" s="1">
        <v>754</v>
      </c>
      <c r="B755" s="1">
        <v>728</v>
      </c>
      <c r="C755" s="1">
        <v>754</v>
      </c>
      <c r="D755" s="1">
        <v>22484</v>
      </c>
      <c r="E755" s="1">
        <v>14916.66580030078</v>
      </c>
      <c r="F755" s="1">
        <v>7567.334199699224</v>
      </c>
    </row>
    <row r="756" spans="1:6" x14ac:dyDescent="0.3">
      <c r="A756" s="1">
        <v>755</v>
      </c>
      <c r="B756" s="1">
        <v>617</v>
      </c>
      <c r="C756" s="1">
        <v>755</v>
      </c>
      <c r="D756" s="1">
        <v>21485</v>
      </c>
      <c r="E756" s="1">
        <v>12314.93072770344</v>
      </c>
      <c r="F756" s="1">
        <v>9170.0692722965632</v>
      </c>
    </row>
    <row r="757" spans="1:6" x14ac:dyDescent="0.3">
      <c r="A757" s="1">
        <v>756</v>
      </c>
      <c r="B757" s="1">
        <v>574</v>
      </c>
      <c r="C757" s="1">
        <v>756</v>
      </c>
      <c r="D757" s="1">
        <v>41920</v>
      </c>
      <c r="E757" s="1">
        <v>23604.455221241278</v>
      </c>
      <c r="F757" s="1">
        <v>18315.544778758722</v>
      </c>
    </row>
    <row r="758" spans="1:6" x14ac:dyDescent="0.3">
      <c r="A758" s="1">
        <v>757</v>
      </c>
      <c r="B758" s="1">
        <v>941</v>
      </c>
      <c r="C758" s="1">
        <v>757</v>
      </c>
      <c r="D758" s="1">
        <v>10624</v>
      </c>
      <c r="E758" s="1">
        <v>8487.0564859864498</v>
      </c>
      <c r="F758" s="1">
        <v>2136.9435140135502</v>
      </c>
    </row>
    <row r="759" spans="1:6" x14ac:dyDescent="0.3">
      <c r="A759" s="1">
        <v>758</v>
      </c>
      <c r="B759" s="1">
        <v>850</v>
      </c>
      <c r="C759" s="1">
        <v>758</v>
      </c>
      <c r="D759" s="1">
        <v>22081</v>
      </c>
      <c r="E759" s="1">
        <v>18854.994400101481</v>
      </c>
      <c r="F759" s="1">
        <v>3226.0055998985231</v>
      </c>
    </row>
    <row r="760" spans="1:6" x14ac:dyDescent="0.3">
      <c r="A760" s="1">
        <v>759</v>
      </c>
      <c r="B760" s="1">
        <v>557</v>
      </c>
      <c r="C760" s="1">
        <v>759</v>
      </c>
      <c r="D760" s="1">
        <v>19324</v>
      </c>
      <c r="E760" s="1">
        <v>11174.59432711208</v>
      </c>
      <c r="F760" s="1">
        <v>8149.4056728879204</v>
      </c>
    </row>
    <row r="761" spans="1:6" x14ac:dyDescent="0.3">
      <c r="A761" s="1">
        <v>760</v>
      </c>
      <c r="B761" s="1">
        <v>329</v>
      </c>
      <c r="C761" s="1">
        <v>760</v>
      </c>
      <c r="D761" s="1">
        <v>30536</v>
      </c>
      <c r="E761" s="1">
        <v>20017.16267360084</v>
      </c>
      <c r="F761" s="1">
        <v>10518.83732639916</v>
      </c>
    </row>
    <row r="762" spans="1:6" x14ac:dyDescent="0.3">
      <c r="A762" s="1">
        <v>761</v>
      </c>
      <c r="B762" s="1">
        <v>465</v>
      </c>
      <c r="C762" s="1">
        <v>761</v>
      </c>
      <c r="D762" s="1">
        <v>16822</v>
      </c>
      <c r="E762" s="1">
        <v>11110.55530976841</v>
      </c>
      <c r="F762" s="1">
        <v>5711.444690231594</v>
      </c>
    </row>
    <row r="763" spans="1:6" x14ac:dyDescent="0.3">
      <c r="A763" s="1">
        <v>762</v>
      </c>
      <c r="B763" s="1">
        <v>936</v>
      </c>
      <c r="C763" s="1">
        <v>762</v>
      </c>
      <c r="D763" s="1">
        <v>25993</v>
      </c>
      <c r="E763" s="1">
        <v>22628.84932673617</v>
      </c>
      <c r="F763" s="1">
        <v>3364.15067326383</v>
      </c>
    </row>
    <row r="764" spans="1:6" x14ac:dyDescent="0.3">
      <c r="A764" s="1">
        <v>763</v>
      </c>
      <c r="B764" s="1">
        <v>973</v>
      </c>
      <c r="C764" s="1">
        <v>763</v>
      </c>
      <c r="D764" s="1">
        <v>23525</v>
      </c>
      <c r="E764" s="1">
        <v>17838.602611359831</v>
      </c>
      <c r="F764" s="1">
        <v>5686.3973886401691</v>
      </c>
    </row>
    <row r="765" spans="1:6" x14ac:dyDescent="0.3">
      <c r="A765" s="1">
        <v>764</v>
      </c>
      <c r="B765" s="1">
        <v>703</v>
      </c>
      <c r="C765" s="1">
        <v>764</v>
      </c>
      <c r="D765" s="1">
        <v>21612</v>
      </c>
      <c r="E765" s="1">
        <v>16099.853113203681</v>
      </c>
      <c r="F765" s="1">
        <v>5512.1468867963213</v>
      </c>
    </row>
    <row r="766" spans="1:6" x14ac:dyDescent="0.3">
      <c r="A766" s="1">
        <v>765</v>
      </c>
      <c r="B766" s="1">
        <v>977</v>
      </c>
      <c r="C766" s="1">
        <v>765</v>
      </c>
      <c r="D766" s="1">
        <v>15303</v>
      </c>
      <c r="E766" s="1">
        <v>11042.022953235301</v>
      </c>
      <c r="F766" s="1">
        <v>4260.9770467647031</v>
      </c>
    </row>
    <row r="767" spans="1:6" x14ac:dyDescent="0.3">
      <c r="A767" s="1">
        <v>766</v>
      </c>
      <c r="B767" s="1">
        <v>903</v>
      </c>
      <c r="C767" s="1">
        <v>766</v>
      </c>
      <c r="D767" s="1">
        <v>18598</v>
      </c>
      <c r="E767" s="1">
        <v>11481.287668579511</v>
      </c>
      <c r="F767" s="1">
        <v>7116.7123314204891</v>
      </c>
    </row>
    <row r="768" spans="1:6" x14ac:dyDescent="0.3">
      <c r="A768" s="1">
        <v>767</v>
      </c>
      <c r="B768" s="1">
        <v>21</v>
      </c>
      <c r="C768" s="1">
        <v>767</v>
      </c>
      <c r="D768" s="1">
        <v>30804</v>
      </c>
      <c r="E768" s="1">
        <v>19017.226046740529</v>
      </c>
      <c r="F768" s="1">
        <v>11786.77395325947</v>
      </c>
    </row>
    <row r="769" spans="1:6" x14ac:dyDescent="0.3">
      <c r="A769" s="1">
        <v>768</v>
      </c>
      <c r="B769" s="1">
        <v>674</v>
      </c>
      <c r="C769" s="1">
        <v>768</v>
      </c>
      <c r="D769" s="1">
        <v>8795</v>
      </c>
      <c r="E769" s="1">
        <v>6517.8118494777846</v>
      </c>
      <c r="F769" s="1">
        <v>2277.188150522215</v>
      </c>
    </row>
    <row r="770" spans="1:6" x14ac:dyDescent="0.3">
      <c r="A770" s="1">
        <v>769</v>
      </c>
      <c r="B770" s="1">
        <v>754</v>
      </c>
      <c r="C770" s="1">
        <v>769</v>
      </c>
      <c r="D770" s="1">
        <v>16272</v>
      </c>
      <c r="E770" s="1">
        <v>12624.198300228871</v>
      </c>
      <c r="F770" s="1">
        <v>3647.8016997711261</v>
      </c>
    </row>
    <row r="771" spans="1:6" x14ac:dyDescent="0.3">
      <c r="A771" s="1">
        <v>770</v>
      </c>
      <c r="B771" s="1">
        <v>217</v>
      </c>
      <c r="C771" s="1">
        <v>770</v>
      </c>
      <c r="D771" s="1">
        <v>11171</v>
      </c>
      <c r="E771" s="1">
        <v>9371.8987157039264</v>
      </c>
      <c r="F771" s="1">
        <v>1799.101284296074</v>
      </c>
    </row>
    <row r="772" spans="1:6" x14ac:dyDescent="0.3">
      <c r="A772" s="1">
        <v>771</v>
      </c>
      <c r="B772" s="1">
        <v>869</v>
      </c>
      <c r="C772" s="1">
        <v>771</v>
      </c>
      <c r="D772" s="1">
        <v>10841</v>
      </c>
      <c r="E772" s="1">
        <v>8582.8017312308803</v>
      </c>
      <c r="F772" s="1">
        <v>2258.1982687691202</v>
      </c>
    </row>
    <row r="773" spans="1:6" x14ac:dyDescent="0.3">
      <c r="A773" s="1">
        <v>772</v>
      </c>
      <c r="B773" s="1">
        <v>942</v>
      </c>
      <c r="C773" s="1">
        <v>772</v>
      </c>
      <c r="D773" s="1">
        <v>19921</v>
      </c>
      <c r="E773" s="1">
        <v>16323.753471771141</v>
      </c>
      <c r="F773" s="1">
        <v>3597.2465282288649</v>
      </c>
    </row>
    <row r="774" spans="1:6" x14ac:dyDescent="0.3">
      <c r="A774" s="1">
        <v>773</v>
      </c>
      <c r="B774" s="1">
        <v>595</v>
      </c>
      <c r="C774" s="1">
        <v>773</v>
      </c>
      <c r="D774" s="1">
        <v>3844</v>
      </c>
      <c r="E774" s="1">
        <v>2962.6607541680742</v>
      </c>
      <c r="F774" s="1">
        <v>881.33924583192584</v>
      </c>
    </row>
    <row r="775" spans="1:6" x14ac:dyDescent="0.3">
      <c r="A775" s="1">
        <v>774</v>
      </c>
      <c r="B775" s="1">
        <v>525</v>
      </c>
      <c r="C775" s="1">
        <v>774</v>
      </c>
      <c r="D775" s="1">
        <v>16500</v>
      </c>
      <c r="E775" s="1">
        <v>9050.1444875822926</v>
      </c>
      <c r="F775" s="1">
        <v>7449.8555124177074</v>
      </c>
    </row>
    <row r="776" spans="1:6" x14ac:dyDescent="0.3">
      <c r="A776" s="1">
        <v>775</v>
      </c>
      <c r="B776" s="1">
        <v>795</v>
      </c>
      <c r="C776" s="1">
        <v>775</v>
      </c>
      <c r="D776" s="1">
        <v>12597</v>
      </c>
      <c r="E776" s="1">
        <v>10049.236475425099</v>
      </c>
      <c r="F776" s="1">
        <v>2547.7635245749038</v>
      </c>
    </row>
    <row r="777" spans="1:6" x14ac:dyDescent="0.3">
      <c r="A777" s="1">
        <v>776</v>
      </c>
      <c r="B777" s="1">
        <v>134</v>
      </c>
      <c r="C777" s="1">
        <v>776</v>
      </c>
      <c r="D777" s="1">
        <v>23667</v>
      </c>
      <c r="E777" s="1">
        <v>18515.273701701979</v>
      </c>
      <c r="F777" s="1">
        <v>5151.7262982980174</v>
      </c>
    </row>
    <row r="778" spans="1:6" x14ac:dyDescent="0.3">
      <c r="A778" s="1">
        <v>777</v>
      </c>
      <c r="B778" s="1">
        <v>947</v>
      </c>
      <c r="C778" s="1">
        <v>777</v>
      </c>
      <c r="D778" s="1">
        <v>10063</v>
      </c>
      <c r="E778" s="1">
        <v>8868.5783198681238</v>
      </c>
      <c r="F778" s="1">
        <v>1194.421680131876</v>
      </c>
    </row>
    <row r="779" spans="1:6" x14ac:dyDescent="0.3">
      <c r="A779" s="1">
        <v>778</v>
      </c>
      <c r="B779" s="1">
        <v>996</v>
      </c>
      <c r="C779" s="1">
        <v>778</v>
      </c>
      <c r="D779" s="1">
        <v>22340</v>
      </c>
      <c r="E779" s="1">
        <v>16280.443052570319</v>
      </c>
      <c r="F779" s="1">
        <v>6059.5569474296772</v>
      </c>
    </row>
    <row r="780" spans="1:6" x14ac:dyDescent="0.3">
      <c r="A780" s="1">
        <v>779</v>
      </c>
      <c r="B780" s="1">
        <v>720</v>
      </c>
      <c r="C780" s="1">
        <v>779</v>
      </c>
      <c r="D780" s="1">
        <v>8421</v>
      </c>
      <c r="E780" s="1">
        <v>7035.3153576751474</v>
      </c>
      <c r="F780" s="1">
        <v>1385.684642324853</v>
      </c>
    </row>
    <row r="781" spans="1:6" x14ac:dyDescent="0.3">
      <c r="A781" s="1">
        <v>780</v>
      </c>
      <c r="B781" s="1">
        <v>828</v>
      </c>
      <c r="C781" s="1">
        <v>780</v>
      </c>
      <c r="D781" s="1">
        <v>17230</v>
      </c>
      <c r="E781" s="1">
        <v>8922.3052717708324</v>
      </c>
      <c r="F781" s="1">
        <v>8307.6947282291676</v>
      </c>
    </row>
    <row r="782" spans="1:6" x14ac:dyDescent="0.3">
      <c r="A782" s="1">
        <v>781</v>
      </c>
      <c r="B782" s="1">
        <v>454</v>
      </c>
      <c r="C782" s="1">
        <v>781</v>
      </c>
      <c r="D782" s="1">
        <v>23768</v>
      </c>
      <c r="E782" s="1">
        <v>13026.236444528729</v>
      </c>
      <c r="F782" s="1">
        <v>10741.763555471271</v>
      </c>
    </row>
    <row r="783" spans="1:6" x14ac:dyDescent="0.3">
      <c r="A783" s="1">
        <v>782</v>
      </c>
      <c r="B783" s="1">
        <v>353</v>
      </c>
      <c r="C783" s="1">
        <v>782</v>
      </c>
      <c r="D783" s="1">
        <v>11290</v>
      </c>
      <c r="E783" s="1">
        <v>7493.9288395347612</v>
      </c>
      <c r="F783" s="1">
        <v>3796.0711604652388</v>
      </c>
    </row>
    <row r="784" spans="1:6" x14ac:dyDescent="0.3">
      <c r="A784" s="1">
        <v>783</v>
      </c>
      <c r="B784" s="1">
        <v>527</v>
      </c>
      <c r="C784" s="1">
        <v>783</v>
      </c>
      <c r="D784" s="1">
        <v>19888</v>
      </c>
      <c r="E784" s="1">
        <v>14817.27020487351</v>
      </c>
      <c r="F784" s="1">
        <v>5070.7297951264918</v>
      </c>
    </row>
    <row r="785" spans="1:6" x14ac:dyDescent="0.3">
      <c r="A785" s="1">
        <v>784</v>
      </c>
      <c r="B785" s="1">
        <v>640</v>
      </c>
      <c r="C785" s="1">
        <v>784</v>
      </c>
      <c r="D785" s="1">
        <v>7326</v>
      </c>
      <c r="E785" s="1">
        <v>4250.8268960508021</v>
      </c>
      <c r="F785" s="1">
        <v>3075.1731039491979</v>
      </c>
    </row>
    <row r="786" spans="1:6" x14ac:dyDescent="0.3">
      <c r="A786" s="1">
        <v>785</v>
      </c>
      <c r="B786" s="1">
        <v>474</v>
      </c>
      <c r="C786" s="1">
        <v>785</v>
      </c>
      <c r="D786" s="1">
        <v>15808</v>
      </c>
      <c r="E786" s="1">
        <v>13535.34802642732</v>
      </c>
      <c r="F786" s="1">
        <v>2272.6519735726802</v>
      </c>
    </row>
    <row r="787" spans="1:6" x14ac:dyDescent="0.3">
      <c r="A787" s="1">
        <v>786</v>
      </c>
      <c r="B787" s="1">
        <v>898</v>
      </c>
      <c r="C787" s="1">
        <v>786</v>
      </c>
      <c r="D787" s="1">
        <v>18650</v>
      </c>
      <c r="E787" s="1">
        <v>9930.4365785956343</v>
      </c>
      <c r="F787" s="1">
        <v>8719.5634214043657</v>
      </c>
    </row>
    <row r="788" spans="1:6" x14ac:dyDescent="0.3">
      <c r="A788" s="1">
        <v>787</v>
      </c>
      <c r="B788" s="1">
        <v>915</v>
      </c>
      <c r="C788" s="1">
        <v>787</v>
      </c>
      <c r="D788" s="1">
        <v>5231</v>
      </c>
      <c r="E788" s="1">
        <v>3475.964645233626</v>
      </c>
      <c r="F788" s="1">
        <v>1755.035354766374</v>
      </c>
    </row>
    <row r="789" spans="1:6" x14ac:dyDescent="0.3">
      <c r="A789" s="1">
        <v>788</v>
      </c>
      <c r="B789" s="1">
        <v>646</v>
      </c>
      <c r="C789" s="1">
        <v>788</v>
      </c>
      <c r="D789" s="1">
        <v>24541</v>
      </c>
      <c r="E789" s="1">
        <v>17111.937605571809</v>
      </c>
      <c r="F789" s="1">
        <v>7429.062394428187</v>
      </c>
    </row>
    <row r="790" spans="1:6" x14ac:dyDescent="0.3">
      <c r="A790" s="1">
        <v>789</v>
      </c>
      <c r="B790" s="1">
        <v>169</v>
      </c>
      <c r="C790" s="1">
        <v>789</v>
      </c>
      <c r="D790" s="1">
        <v>35652</v>
      </c>
      <c r="E790" s="1">
        <v>29544.921427453632</v>
      </c>
      <c r="F790" s="1">
        <v>6107.0785725463684</v>
      </c>
    </row>
    <row r="791" spans="1:6" x14ac:dyDescent="0.3">
      <c r="A791" s="1">
        <v>790</v>
      </c>
      <c r="B791" s="1">
        <v>417</v>
      </c>
      <c r="C791" s="1">
        <v>790</v>
      </c>
      <c r="D791" s="1">
        <v>17476</v>
      </c>
      <c r="E791" s="1">
        <v>11829.31170657371</v>
      </c>
      <c r="F791" s="1">
        <v>5646.6882934262903</v>
      </c>
    </row>
    <row r="792" spans="1:6" x14ac:dyDescent="0.3">
      <c r="A792" s="1">
        <v>791</v>
      </c>
      <c r="B792" s="1">
        <v>440</v>
      </c>
      <c r="C792" s="1">
        <v>791</v>
      </c>
      <c r="D792" s="1">
        <v>10702</v>
      </c>
      <c r="E792" s="1">
        <v>9129.4134225278394</v>
      </c>
      <c r="F792" s="1">
        <v>1572.586577472161</v>
      </c>
    </row>
    <row r="793" spans="1:6" x14ac:dyDescent="0.3">
      <c r="A793" s="1">
        <v>792</v>
      </c>
      <c r="B793" s="1">
        <v>376</v>
      </c>
      <c r="C793" s="1">
        <v>792</v>
      </c>
      <c r="D793" s="1">
        <v>6390</v>
      </c>
      <c r="E793" s="1">
        <v>4567.1490085781943</v>
      </c>
      <c r="F793" s="1">
        <v>1822.8509914218059</v>
      </c>
    </row>
    <row r="794" spans="1:6" x14ac:dyDescent="0.3">
      <c r="A794" s="1">
        <v>793</v>
      </c>
      <c r="B794" s="1">
        <v>851</v>
      </c>
      <c r="C794" s="1">
        <v>793</v>
      </c>
      <c r="D794" s="1">
        <v>10179</v>
      </c>
      <c r="E794" s="1">
        <v>5351.0612671227009</v>
      </c>
      <c r="F794" s="1">
        <v>4827.9387328772991</v>
      </c>
    </row>
    <row r="795" spans="1:6" x14ac:dyDescent="0.3">
      <c r="A795" s="1">
        <v>794</v>
      </c>
      <c r="B795" s="1">
        <v>458</v>
      </c>
      <c r="C795" s="1">
        <v>794</v>
      </c>
      <c r="D795" s="1">
        <v>37404</v>
      </c>
      <c r="E795" s="1">
        <v>23219.300735428162</v>
      </c>
      <c r="F795" s="1">
        <v>14184.69926457184</v>
      </c>
    </row>
    <row r="796" spans="1:6" x14ac:dyDescent="0.3">
      <c r="A796" s="1">
        <v>795</v>
      </c>
      <c r="B796" s="1">
        <v>274</v>
      </c>
      <c r="C796" s="1">
        <v>795</v>
      </c>
      <c r="D796" s="1">
        <v>36499</v>
      </c>
      <c r="E796" s="1">
        <v>22608.229127506049</v>
      </c>
      <c r="F796" s="1">
        <v>13890.770872493949</v>
      </c>
    </row>
    <row r="797" spans="1:6" x14ac:dyDescent="0.3">
      <c r="A797" s="1">
        <v>796</v>
      </c>
      <c r="B797" s="1">
        <v>220</v>
      </c>
      <c r="C797" s="1">
        <v>796</v>
      </c>
      <c r="D797" s="1">
        <v>14809</v>
      </c>
      <c r="E797" s="1">
        <v>8516.031689327303</v>
      </c>
      <c r="F797" s="1">
        <v>6292.968310672697</v>
      </c>
    </row>
    <row r="798" spans="1:6" x14ac:dyDescent="0.3">
      <c r="A798" s="1">
        <v>797</v>
      </c>
      <c r="B798" s="1">
        <v>219</v>
      </c>
      <c r="C798" s="1">
        <v>797</v>
      </c>
      <c r="D798" s="1">
        <v>10545</v>
      </c>
      <c r="E798" s="1">
        <v>7812.6946263444988</v>
      </c>
      <c r="F798" s="1">
        <v>2732.3053736555012</v>
      </c>
    </row>
    <row r="799" spans="1:6" x14ac:dyDescent="0.3">
      <c r="A799" s="1">
        <v>798</v>
      </c>
      <c r="B799" s="1">
        <v>977</v>
      </c>
      <c r="C799" s="1">
        <v>798</v>
      </c>
      <c r="D799" s="1">
        <v>10852</v>
      </c>
      <c r="E799" s="1">
        <v>6021.0210040473721</v>
      </c>
      <c r="F799" s="1">
        <v>4830.9789959526279</v>
      </c>
    </row>
    <row r="800" spans="1:6" x14ac:dyDescent="0.3">
      <c r="A800" s="1">
        <v>799</v>
      </c>
      <c r="B800" s="1">
        <v>818</v>
      </c>
      <c r="C800" s="1">
        <v>799</v>
      </c>
      <c r="D800" s="1">
        <v>6408</v>
      </c>
      <c r="E800" s="1">
        <v>5514.7185767106303</v>
      </c>
      <c r="F800" s="1">
        <v>893.28142328936974</v>
      </c>
    </row>
    <row r="801" spans="1:6" x14ac:dyDescent="0.3">
      <c r="A801" s="1">
        <v>800</v>
      </c>
      <c r="B801" s="1">
        <v>792</v>
      </c>
      <c r="C801" s="1">
        <v>800</v>
      </c>
      <c r="D801" s="1">
        <v>28116</v>
      </c>
      <c r="E801" s="1">
        <v>25224.424193645129</v>
      </c>
      <c r="F801" s="1">
        <v>2891.575806354871</v>
      </c>
    </row>
    <row r="802" spans="1:6" x14ac:dyDescent="0.3">
      <c r="A802" s="1">
        <v>801</v>
      </c>
      <c r="B802" s="1">
        <v>859</v>
      </c>
      <c r="C802" s="1">
        <v>801</v>
      </c>
      <c r="D802" s="1">
        <v>8977</v>
      </c>
      <c r="E802" s="1">
        <v>6463.0908093460057</v>
      </c>
      <c r="F802" s="1">
        <v>2513.9091906539938</v>
      </c>
    </row>
    <row r="803" spans="1:6" x14ac:dyDescent="0.3">
      <c r="A803" s="1">
        <v>802</v>
      </c>
      <c r="B803" s="1">
        <v>928</v>
      </c>
      <c r="C803" s="1">
        <v>802</v>
      </c>
      <c r="D803" s="1">
        <v>16211</v>
      </c>
      <c r="E803" s="1">
        <v>10931.731364111451</v>
      </c>
      <c r="F803" s="1">
        <v>5279.2686358885549</v>
      </c>
    </row>
    <row r="804" spans="1:6" x14ac:dyDescent="0.3">
      <c r="A804" s="1">
        <v>803</v>
      </c>
      <c r="B804" s="1">
        <v>464</v>
      </c>
      <c r="C804" s="1">
        <v>803</v>
      </c>
      <c r="D804" s="1">
        <v>16474</v>
      </c>
      <c r="E804" s="1">
        <v>12679.564498352969</v>
      </c>
      <c r="F804" s="1">
        <v>3794.435501647029</v>
      </c>
    </row>
    <row r="805" spans="1:6" x14ac:dyDescent="0.3">
      <c r="A805" s="1">
        <v>804</v>
      </c>
      <c r="B805" s="1">
        <v>948</v>
      </c>
      <c r="C805" s="1">
        <v>804</v>
      </c>
      <c r="D805" s="1">
        <v>19623</v>
      </c>
      <c r="E805" s="1">
        <v>14629.81284402163</v>
      </c>
      <c r="F805" s="1">
        <v>4993.1871559783704</v>
      </c>
    </row>
    <row r="806" spans="1:6" x14ac:dyDescent="0.3">
      <c r="A806" s="1">
        <v>805</v>
      </c>
      <c r="B806" s="1">
        <v>851</v>
      </c>
      <c r="C806" s="1">
        <v>805</v>
      </c>
      <c r="D806" s="1">
        <v>24517</v>
      </c>
      <c r="E806" s="1">
        <v>13344.146800211</v>
      </c>
      <c r="F806" s="1">
        <v>11172.853199789</v>
      </c>
    </row>
    <row r="807" spans="1:6" x14ac:dyDescent="0.3">
      <c r="A807" s="1">
        <v>806</v>
      </c>
      <c r="B807" s="1">
        <v>291</v>
      </c>
      <c r="C807" s="1">
        <v>806</v>
      </c>
      <c r="D807" s="1">
        <v>36897</v>
      </c>
      <c r="E807" s="1">
        <v>26199.82158698509</v>
      </c>
      <c r="F807" s="1">
        <v>10697.17841301491</v>
      </c>
    </row>
    <row r="808" spans="1:6" x14ac:dyDescent="0.3">
      <c r="A808" s="1">
        <v>807</v>
      </c>
      <c r="B808" s="1">
        <v>954</v>
      </c>
      <c r="C808" s="1">
        <v>807</v>
      </c>
      <c r="D808" s="1">
        <v>6516</v>
      </c>
      <c r="E808" s="1">
        <v>5682.3962734312581</v>
      </c>
      <c r="F808" s="1">
        <v>833.60372656874188</v>
      </c>
    </row>
    <row r="809" spans="1:6" x14ac:dyDescent="0.3">
      <c r="A809" s="1">
        <v>808</v>
      </c>
      <c r="B809" s="1">
        <v>365</v>
      </c>
      <c r="C809" s="1">
        <v>808</v>
      </c>
      <c r="D809" s="1">
        <v>14387</v>
      </c>
      <c r="E809" s="1">
        <v>12315.551861411959</v>
      </c>
      <c r="F809" s="1">
        <v>2071.4481385880408</v>
      </c>
    </row>
    <row r="810" spans="1:6" x14ac:dyDescent="0.3">
      <c r="A810" s="1">
        <v>809</v>
      </c>
      <c r="B810" s="1">
        <v>522</v>
      </c>
      <c r="C810" s="1">
        <v>809</v>
      </c>
      <c r="D810" s="1">
        <v>22609</v>
      </c>
      <c r="E810" s="1">
        <v>13426.45662596572</v>
      </c>
      <c r="F810" s="1">
        <v>9182.5433740342833</v>
      </c>
    </row>
    <row r="811" spans="1:6" x14ac:dyDescent="0.3">
      <c r="A811" s="1">
        <v>810</v>
      </c>
      <c r="B811" s="1">
        <v>568</v>
      </c>
      <c r="C811" s="1">
        <v>810</v>
      </c>
      <c r="D811" s="1">
        <v>4758</v>
      </c>
      <c r="E811" s="1">
        <v>3506.4351990995378</v>
      </c>
      <c r="F811" s="1">
        <v>1251.5648009004619</v>
      </c>
    </row>
    <row r="812" spans="1:6" x14ac:dyDescent="0.3">
      <c r="A812" s="1">
        <v>811</v>
      </c>
      <c r="B812" s="1">
        <v>18</v>
      </c>
      <c r="C812" s="1">
        <v>811</v>
      </c>
      <c r="D812" s="1">
        <v>7305</v>
      </c>
      <c r="E812" s="1">
        <v>4518.0981591185873</v>
      </c>
      <c r="F812" s="1">
        <v>2786.9018408814131</v>
      </c>
    </row>
    <row r="813" spans="1:6" x14ac:dyDescent="0.3">
      <c r="A813" s="1">
        <v>812</v>
      </c>
      <c r="B813" s="1">
        <v>720</v>
      </c>
      <c r="C813" s="1">
        <v>812</v>
      </c>
      <c r="D813" s="1">
        <v>9004</v>
      </c>
      <c r="E813" s="1">
        <v>6010.1617643525233</v>
      </c>
      <c r="F813" s="1">
        <v>2993.8382356474772</v>
      </c>
    </row>
    <row r="814" spans="1:6" x14ac:dyDescent="0.3">
      <c r="A814" s="1">
        <v>813</v>
      </c>
      <c r="B814" s="1">
        <v>342</v>
      </c>
      <c r="C814" s="1">
        <v>813</v>
      </c>
      <c r="D814" s="1">
        <v>6624</v>
      </c>
      <c r="E814" s="1">
        <v>4929.8047163362507</v>
      </c>
      <c r="F814" s="1">
        <v>1694.195283663749</v>
      </c>
    </row>
    <row r="815" spans="1:6" x14ac:dyDescent="0.3">
      <c r="A815" s="1">
        <v>814</v>
      </c>
      <c r="B815" s="1">
        <v>537</v>
      </c>
      <c r="C815" s="1">
        <v>814</v>
      </c>
      <c r="D815" s="1">
        <v>14596</v>
      </c>
      <c r="E815" s="1">
        <v>7532.8084580318146</v>
      </c>
      <c r="F815" s="1">
        <v>7063.1915419681854</v>
      </c>
    </row>
    <row r="816" spans="1:6" x14ac:dyDescent="0.3">
      <c r="A816" s="1">
        <v>815</v>
      </c>
      <c r="B816" s="1">
        <v>866</v>
      </c>
      <c r="C816" s="1">
        <v>815</v>
      </c>
      <c r="D816" s="1">
        <v>3225</v>
      </c>
      <c r="E816" s="1">
        <v>2784.839821421479</v>
      </c>
      <c r="F816" s="1">
        <v>440.16017857852057</v>
      </c>
    </row>
    <row r="817" spans="1:6" x14ac:dyDescent="0.3">
      <c r="A817" s="1">
        <v>816</v>
      </c>
      <c r="B817" s="1">
        <v>971</v>
      </c>
      <c r="C817" s="1">
        <v>816</v>
      </c>
      <c r="D817" s="1">
        <v>30526</v>
      </c>
      <c r="E817" s="1">
        <v>24429.452702500239</v>
      </c>
      <c r="F817" s="1">
        <v>6096.547297499761</v>
      </c>
    </row>
    <row r="818" spans="1:6" x14ac:dyDescent="0.3">
      <c r="A818" s="1">
        <v>817</v>
      </c>
      <c r="B818" s="1">
        <v>524</v>
      </c>
      <c r="C818" s="1">
        <v>817</v>
      </c>
      <c r="D818" s="1">
        <v>27267</v>
      </c>
      <c r="E818" s="1">
        <v>20288.899607849929</v>
      </c>
      <c r="F818" s="1">
        <v>6978.1003921500742</v>
      </c>
    </row>
    <row r="819" spans="1:6" x14ac:dyDescent="0.3">
      <c r="A819" s="1">
        <v>818</v>
      </c>
      <c r="B819" s="1">
        <v>456</v>
      </c>
      <c r="C819" s="1">
        <v>818</v>
      </c>
      <c r="D819" s="1">
        <v>10615</v>
      </c>
      <c r="E819" s="1">
        <v>6719.7337321528803</v>
      </c>
      <c r="F819" s="1">
        <v>3895.2662678471202</v>
      </c>
    </row>
    <row r="820" spans="1:6" x14ac:dyDescent="0.3">
      <c r="A820" s="1">
        <v>819</v>
      </c>
      <c r="B820" s="1">
        <v>140</v>
      </c>
      <c r="C820" s="1">
        <v>819</v>
      </c>
      <c r="D820" s="1">
        <v>29546</v>
      </c>
      <c r="E820" s="1">
        <v>25142.36937917857</v>
      </c>
      <c r="F820" s="1">
        <v>4403.6306208214337</v>
      </c>
    </row>
    <row r="821" spans="1:6" x14ac:dyDescent="0.3">
      <c r="A821" s="1">
        <v>820</v>
      </c>
      <c r="B821" s="1">
        <v>445</v>
      </c>
      <c r="C821" s="1">
        <v>820</v>
      </c>
      <c r="D821" s="1">
        <v>27821</v>
      </c>
      <c r="E821" s="1">
        <v>14163.531760733251</v>
      </c>
      <c r="F821" s="1">
        <v>13657.468239266749</v>
      </c>
    </row>
    <row r="822" spans="1:6" x14ac:dyDescent="0.3">
      <c r="A822" s="1">
        <v>821</v>
      </c>
      <c r="B822" s="1">
        <v>989</v>
      </c>
      <c r="C822" s="1">
        <v>821</v>
      </c>
      <c r="D822" s="1">
        <v>16050</v>
      </c>
      <c r="E822" s="1">
        <v>8117.1543863618017</v>
      </c>
      <c r="F822" s="1">
        <v>7932.8456136381983</v>
      </c>
    </row>
    <row r="823" spans="1:6" x14ac:dyDescent="0.3">
      <c r="A823" s="1">
        <v>822</v>
      </c>
      <c r="B823" s="1">
        <v>702</v>
      </c>
      <c r="C823" s="1">
        <v>822</v>
      </c>
      <c r="D823" s="1">
        <v>20395</v>
      </c>
      <c r="E823" s="1">
        <v>14627.516965111001</v>
      </c>
      <c r="F823" s="1">
        <v>5767.4830348889946</v>
      </c>
    </row>
    <row r="824" spans="1:6" x14ac:dyDescent="0.3">
      <c r="A824" s="1">
        <v>823</v>
      </c>
      <c r="B824" s="1">
        <v>289</v>
      </c>
      <c r="C824" s="1">
        <v>823</v>
      </c>
      <c r="D824" s="1">
        <v>34112</v>
      </c>
      <c r="E824" s="1">
        <v>30262.90425941888</v>
      </c>
      <c r="F824" s="1">
        <v>3849.0957405811241</v>
      </c>
    </row>
    <row r="825" spans="1:6" x14ac:dyDescent="0.3">
      <c r="A825" s="1">
        <v>824</v>
      </c>
      <c r="B825" s="1">
        <v>691</v>
      </c>
      <c r="C825" s="1">
        <v>824</v>
      </c>
      <c r="D825" s="1">
        <v>9849</v>
      </c>
      <c r="E825" s="1">
        <v>7258.0890040345994</v>
      </c>
      <c r="F825" s="1">
        <v>2590.9109959654011</v>
      </c>
    </row>
    <row r="826" spans="1:6" x14ac:dyDescent="0.3">
      <c r="A826" s="1">
        <v>825</v>
      </c>
      <c r="B826" s="1">
        <v>471</v>
      </c>
      <c r="C826" s="1">
        <v>825</v>
      </c>
      <c r="D826" s="1">
        <v>42420</v>
      </c>
      <c r="E826" s="1">
        <v>35976.93678591487</v>
      </c>
      <c r="F826" s="1">
        <v>6443.0632140851303</v>
      </c>
    </row>
    <row r="827" spans="1:6" x14ac:dyDescent="0.3">
      <c r="A827" s="1">
        <v>826</v>
      </c>
      <c r="B827" s="1">
        <v>412</v>
      </c>
      <c r="C827" s="1">
        <v>826</v>
      </c>
      <c r="D827" s="1">
        <v>23789</v>
      </c>
      <c r="E827" s="1">
        <v>13675.29808526924</v>
      </c>
      <c r="F827" s="1">
        <v>10113.70191473076</v>
      </c>
    </row>
    <row r="828" spans="1:6" x14ac:dyDescent="0.3">
      <c r="A828" s="1">
        <v>827</v>
      </c>
      <c r="B828" s="1">
        <v>429</v>
      </c>
      <c r="C828" s="1">
        <v>827</v>
      </c>
      <c r="D828" s="1">
        <v>26062</v>
      </c>
      <c r="E828" s="1">
        <v>21896.036502602969</v>
      </c>
      <c r="F828" s="1">
        <v>4165.9634973970306</v>
      </c>
    </row>
    <row r="829" spans="1:6" x14ac:dyDescent="0.3">
      <c r="A829" s="1">
        <v>828</v>
      </c>
      <c r="B829" s="1">
        <v>347</v>
      </c>
      <c r="C829" s="1">
        <v>828</v>
      </c>
      <c r="D829" s="1">
        <v>24148</v>
      </c>
      <c r="E829" s="1">
        <v>14070.1167595609</v>
      </c>
      <c r="F829" s="1">
        <v>10077.8832404391</v>
      </c>
    </row>
    <row r="830" spans="1:6" x14ac:dyDescent="0.3">
      <c r="A830" s="1">
        <v>829</v>
      </c>
      <c r="B830" s="1">
        <v>188</v>
      </c>
      <c r="C830" s="1">
        <v>829</v>
      </c>
      <c r="D830" s="1">
        <v>17231</v>
      </c>
      <c r="E830" s="1">
        <v>9011.7347955812966</v>
      </c>
      <c r="F830" s="1">
        <v>8219.2652044187034</v>
      </c>
    </row>
    <row r="831" spans="1:6" x14ac:dyDescent="0.3">
      <c r="A831" s="1">
        <v>830</v>
      </c>
      <c r="B831" s="1">
        <v>650</v>
      </c>
      <c r="C831" s="1">
        <v>830</v>
      </c>
      <c r="D831" s="1">
        <v>5366</v>
      </c>
      <c r="E831" s="1">
        <v>3340.9428477865372</v>
      </c>
      <c r="F831" s="1">
        <v>2025.057152213463</v>
      </c>
    </row>
    <row r="832" spans="1:6" x14ac:dyDescent="0.3">
      <c r="A832" s="1">
        <v>831</v>
      </c>
      <c r="B832" s="1">
        <v>196</v>
      </c>
      <c r="C832" s="1">
        <v>831</v>
      </c>
      <c r="D832" s="1">
        <v>13791</v>
      </c>
      <c r="E832" s="1">
        <v>11195.108648846641</v>
      </c>
      <c r="F832" s="1">
        <v>2595.8913511533628</v>
      </c>
    </row>
    <row r="833" spans="1:6" x14ac:dyDescent="0.3">
      <c r="A833" s="1">
        <v>832</v>
      </c>
      <c r="B833" s="1">
        <v>660</v>
      </c>
      <c r="C833" s="1">
        <v>832</v>
      </c>
      <c r="D833" s="1">
        <v>42054</v>
      </c>
      <c r="E833" s="1">
        <v>34214.39629753599</v>
      </c>
      <c r="F833" s="1">
        <v>7839.60370246401</v>
      </c>
    </row>
    <row r="834" spans="1:6" x14ac:dyDescent="0.3">
      <c r="A834" s="1">
        <v>833</v>
      </c>
      <c r="B834" s="1">
        <v>768</v>
      </c>
      <c r="C834" s="1">
        <v>833</v>
      </c>
      <c r="D834" s="1">
        <v>14130</v>
      </c>
      <c r="E834" s="1">
        <v>7480.3109785312927</v>
      </c>
      <c r="F834" s="1">
        <v>6649.6890214687073</v>
      </c>
    </row>
    <row r="835" spans="1:6" x14ac:dyDescent="0.3">
      <c r="A835" s="1">
        <v>834</v>
      </c>
      <c r="B835" s="1">
        <v>696</v>
      </c>
      <c r="C835" s="1">
        <v>834</v>
      </c>
      <c r="D835" s="1">
        <v>10955</v>
      </c>
      <c r="E835" s="1">
        <v>7228.1114526142683</v>
      </c>
      <c r="F835" s="1">
        <v>3726.8885473857322</v>
      </c>
    </row>
    <row r="836" spans="1:6" x14ac:dyDescent="0.3">
      <c r="A836" s="1">
        <v>835</v>
      </c>
      <c r="B836" s="1">
        <v>647</v>
      </c>
      <c r="C836" s="1">
        <v>835</v>
      </c>
      <c r="D836" s="1">
        <v>32862</v>
      </c>
      <c r="E836" s="1">
        <v>24566.637039075391</v>
      </c>
      <c r="F836" s="1">
        <v>8295.3629609246127</v>
      </c>
    </row>
    <row r="837" spans="1:6" x14ac:dyDescent="0.3">
      <c r="A837" s="1">
        <v>836</v>
      </c>
      <c r="B837" s="1">
        <v>156</v>
      </c>
      <c r="C837" s="1">
        <v>836</v>
      </c>
      <c r="D837" s="1">
        <v>41152</v>
      </c>
      <c r="E837" s="1">
        <v>36121.395649885671</v>
      </c>
      <c r="F837" s="1">
        <v>5030.6043501143286</v>
      </c>
    </row>
    <row r="838" spans="1:6" x14ac:dyDescent="0.3">
      <c r="A838" s="1">
        <v>837</v>
      </c>
      <c r="B838" s="1">
        <v>209</v>
      </c>
      <c r="C838" s="1">
        <v>837</v>
      </c>
      <c r="D838" s="1">
        <v>9970</v>
      </c>
      <c r="E838" s="1">
        <v>5957.440271883127</v>
      </c>
      <c r="F838" s="1">
        <v>4012.559728116873</v>
      </c>
    </row>
    <row r="839" spans="1:6" x14ac:dyDescent="0.3">
      <c r="A839" s="1">
        <v>838</v>
      </c>
      <c r="B839" s="1">
        <v>601</v>
      </c>
      <c r="C839" s="1">
        <v>838</v>
      </c>
      <c r="D839" s="1">
        <v>5273</v>
      </c>
      <c r="E839" s="1">
        <v>3124.960186441725</v>
      </c>
      <c r="F839" s="1">
        <v>2148.039813558275</v>
      </c>
    </row>
    <row r="840" spans="1:6" x14ac:dyDescent="0.3">
      <c r="A840" s="1">
        <v>839</v>
      </c>
      <c r="B840" s="1">
        <v>903</v>
      </c>
      <c r="C840" s="1">
        <v>839</v>
      </c>
      <c r="D840" s="1">
        <v>10707</v>
      </c>
      <c r="E840" s="1">
        <v>9634.5057690827289</v>
      </c>
      <c r="F840" s="1">
        <v>1072.4942309172709</v>
      </c>
    </row>
    <row r="841" spans="1:6" x14ac:dyDescent="0.3">
      <c r="A841" s="1">
        <v>840</v>
      </c>
      <c r="B841" s="1">
        <v>565</v>
      </c>
      <c r="C841" s="1">
        <v>840</v>
      </c>
      <c r="D841" s="1">
        <v>9551</v>
      </c>
      <c r="E841" s="1">
        <v>8251.9932271364396</v>
      </c>
      <c r="F841" s="1">
        <v>1299.0067728635599</v>
      </c>
    </row>
    <row r="842" spans="1:6" x14ac:dyDescent="0.3">
      <c r="A842" s="1">
        <v>841</v>
      </c>
      <c r="B842" s="1">
        <v>605</v>
      </c>
      <c r="C842" s="1">
        <v>841</v>
      </c>
      <c r="D842" s="1">
        <v>18344</v>
      </c>
      <c r="E842" s="1">
        <v>16095.57646819768</v>
      </c>
      <c r="F842" s="1">
        <v>2248.423531802322</v>
      </c>
    </row>
    <row r="843" spans="1:6" x14ac:dyDescent="0.3">
      <c r="A843" s="1">
        <v>842</v>
      </c>
      <c r="B843" s="1">
        <v>568</v>
      </c>
      <c r="C843" s="1">
        <v>842</v>
      </c>
      <c r="D843" s="1">
        <v>22052</v>
      </c>
      <c r="E843" s="1">
        <v>13884.40651449422</v>
      </c>
      <c r="F843" s="1">
        <v>8167.5934855057794</v>
      </c>
    </row>
    <row r="844" spans="1:6" x14ac:dyDescent="0.3">
      <c r="A844" s="1">
        <v>843</v>
      </c>
      <c r="B844" s="1">
        <v>227</v>
      </c>
      <c r="C844" s="1">
        <v>843</v>
      </c>
      <c r="D844" s="1">
        <v>32418</v>
      </c>
      <c r="E844" s="1">
        <v>22991.54094069697</v>
      </c>
      <c r="F844" s="1">
        <v>9426.4590593030298</v>
      </c>
    </row>
    <row r="845" spans="1:6" x14ac:dyDescent="0.3">
      <c r="A845" s="1">
        <v>844</v>
      </c>
      <c r="B845" s="1">
        <v>363</v>
      </c>
      <c r="C845" s="1">
        <v>844</v>
      </c>
      <c r="D845" s="1">
        <v>20716</v>
      </c>
      <c r="E845" s="1">
        <v>16798.321215121789</v>
      </c>
      <c r="F845" s="1">
        <v>3917.678784878211</v>
      </c>
    </row>
    <row r="846" spans="1:6" x14ac:dyDescent="0.3">
      <c r="A846" s="1">
        <v>845</v>
      </c>
      <c r="B846" s="1">
        <v>344</v>
      </c>
      <c r="C846" s="1">
        <v>845</v>
      </c>
      <c r="D846" s="1">
        <v>6228</v>
      </c>
      <c r="E846" s="1">
        <v>4402.4082074534972</v>
      </c>
      <c r="F846" s="1">
        <v>1825.591792546503</v>
      </c>
    </row>
    <row r="847" spans="1:6" x14ac:dyDescent="0.3">
      <c r="A847" s="1">
        <v>846</v>
      </c>
      <c r="B847" s="1">
        <v>301</v>
      </c>
      <c r="C847" s="1">
        <v>846</v>
      </c>
      <c r="D847" s="1">
        <v>16348</v>
      </c>
      <c r="E847" s="1">
        <v>13885.00964551198</v>
      </c>
      <c r="F847" s="1">
        <v>2462.990354488024</v>
      </c>
    </row>
    <row r="848" spans="1:6" x14ac:dyDescent="0.3">
      <c r="A848" s="1">
        <v>847</v>
      </c>
      <c r="B848" s="1">
        <v>196</v>
      </c>
      <c r="C848" s="1">
        <v>847</v>
      </c>
      <c r="D848" s="1">
        <v>8054</v>
      </c>
      <c r="E848" s="1">
        <v>5006.0800398364117</v>
      </c>
      <c r="F848" s="1">
        <v>3047.9199601635878</v>
      </c>
    </row>
    <row r="849" spans="1:6" x14ac:dyDescent="0.3">
      <c r="A849" s="1">
        <v>848</v>
      </c>
      <c r="B849" s="1">
        <v>950</v>
      </c>
      <c r="C849" s="1">
        <v>848</v>
      </c>
      <c r="D849" s="1">
        <v>16889</v>
      </c>
      <c r="E849" s="1">
        <v>13083.73076644136</v>
      </c>
      <c r="F849" s="1">
        <v>3805.269233558638</v>
      </c>
    </row>
    <row r="850" spans="1:6" x14ac:dyDescent="0.3">
      <c r="A850" s="1">
        <v>849</v>
      </c>
      <c r="B850" s="1">
        <v>232</v>
      </c>
      <c r="C850" s="1">
        <v>849</v>
      </c>
      <c r="D850" s="1">
        <v>11834</v>
      </c>
      <c r="E850" s="1">
        <v>8452.2905958611664</v>
      </c>
      <c r="F850" s="1">
        <v>3381.7094041388341</v>
      </c>
    </row>
    <row r="851" spans="1:6" x14ac:dyDescent="0.3">
      <c r="A851" s="1">
        <v>850</v>
      </c>
      <c r="B851" s="1">
        <v>290</v>
      </c>
      <c r="C851" s="1">
        <v>850</v>
      </c>
      <c r="D851" s="1">
        <v>29614</v>
      </c>
      <c r="E851" s="1">
        <v>20370.612342041972</v>
      </c>
      <c r="F851" s="1">
        <v>9243.3876579580319</v>
      </c>
    </row>
    <row r="852" spans="1:6" x14ac:dyDescent="0.3">
      <c r="A852" s="1">
        <v>851</v>
      </c>
      <c r="B852" s="1">
        <v>181</v>
      </c>
      <c r="C852" s="1">
        <v>851</v>
      </c>
      <c r="D852" s="1">
        <v>5843</v>
      </c>
      <c r="E852" s="1">
        <v>3716.5283390249119</v>
      </c>
      <c r="F852" s="1">
        <v>2126.4716609750881</v>
      </c>
    </row>
    <row r="853" spans="1:6" x14ac:dyDescent="0.3">
      <c r="A853" s="1">
        <v>852</v>
      </c>
      <c r="B853" s="1">
        <v>794</v>
      </c>
      <c r="C853" s="1">
        <v>852</v>
      </c>
      <c r="D853" s="1">
        <v>8936</v>
      </c>
      <c r="E853" s="1">
        <v>5668.4223981784999</v>
      </c>
      <c r="F853" s="1">
        <v>3267.5776018215001</v>
      </c>
    </row>
    <row r="854" spans="1:6" x14ac:dyDescent="0.3">
      <c r="A854" s="1">
        <v>853</v>
      </c>
      <c r="B854" s="1">
        <v>990</v>
      </c>
      <c r="C854" s="1">
        <v>853</v>
      </c>
      <c r="D854" s="1">
        <v>26250</v>
      </c>
      <c r="E854" s="1">
        <v>21932.478002104421</v>
      </c>
      <c r="F854" s="1">
        <v>4317.5219978955829</v>
      </c>
    </row>
    <row r="855" spans="1:6" x14ac:dyDescent="0.3">
      <c r="A855" s="1">
        <v>854</v>
      </c>
      <c r="B855" s="1">
        <v>442</v>
      </c>
      <c r="C855" s="1">
        <v>854</v>
      </c>
      <c r="D855" s="1">
        <v>22835</v>
      </c>
      <c r="E855" s="1">
        <v>18938.942759560789</v>
      </c>
      <c r="F855" s="1">
        <v>3896.0572404392078</v>
      </c>
    </row>
    <row r="856" spans="1:6" x14ac:dyDescent="0.3">
      <c r="A856" s="1">
        <v>855</v>
      </c>
      <c r="B856" s="1">
        <v>256</v>
      </c>
      <c r="C856" s="1">
        <v>855</v>
      </c>
      <c r="D856" s="1">
        <v>20061</v>
      </c>
      <c r="E856" s="1">
        <v>16813.167838556448</v>
      </c>
      <c r="F856" s="1">
        <v>3247.8321614435522</v>
      </c>
    </row>
    <row r="857" spans="1:6" x14ac:dyDescent="0.3">
      <c r="A857" s="1">
        <v>856</v>
      </c>
      <c r="B857" s="1">
        <v>517</v>
      </c>
      <c r="C857" s="1">
        <v>856</v>
      </c>
      <c r="D857" s="1">
        <v>42105</v>
      </c>
      <c r="E857" s="1">
        <v>25553.503768995281</v>
      </c>
      <c r="F857" s="1">
        <v>16551.496231004719</v>
      </c>
    </row>
    <row r="858" spans="1:6" x14ac:dyDescent="0.3">
      <c r="A858" s="1">
        <v>857</v>
      </c>
      <c r="B858" s="1">
        <v>418</v>
      </c>
      <c r="C858" s="1">
        <v>857</v>
      </c>
      <c r="D858" s="1">
        <v>13555</v>
      </c>
      <c r="E858" s="1">
        <v>7168.1675307663736</v>
      </c>
      <c r="F858" s="1">
        <v>6386.8324692336264</v>
      </c>
    </row>
    <row r="859" spans="1:6" x14ac:dyDescent="0.3">
      <c r="A859" s="1">
        <v>858</v>
      </c>
      <c r="B859" s="1">
        <v>783</v>
      </c>
      <c r="C859" s="1">
        <v>858</v>
      </c>
      <c r="D859" s="1">
        <v>23830</v>
      </c>
      <c r="E859" s="1">
        <v>15947.162659886801</v>
      </c>
      <c r="F859" s="1">
        <v>7882.8373401131976</v>
      </c>
    </row>
    <row r="860" spans="1:6" x14ac:dyDescent="0.3">
      <c r="A860" s="1">
        <v>859</v>
      </c>
      <c r="B860" s="1">
        <v>182</v>
      </c>
      <c r="C860" s="1">
        <v>859</v>
      </c>
      <c r="D860" s="1">
        <v>12278</v>
      </c>
      <c r="E860" s="1">
        <v>8257.223987291296</v>
      </c>
      <c r="F860" s="1">
        <v>4020.776012708704</v>
      </c>
    </row>
    <row r="861" spans="1:6" x14ac:dyDescent="0.3">
      <c r="A861" s="1">
        <v>860</v>
      </c>
      <c r="B861" s="1">
        <v>938</v>
      </c>
      <c r="C861" s="1">
        <v>860</v>
      </c>
      <c r="D861" s="1">
        <v>26276</v>
      </c>
      <c r="E861" s="1">
        <v>23510.338610918701</v>
      </c>
      <c r="F861" s="1">
        <v>2765.6613890812951</v>
      </c>
    </row>
    <row r="862" spans="1:6" x14ac:dyDescent="0.3">
      <c r="A862" s="1">
        <v>861</v>
      </c>
      <c r="B862" s="1">
        <v>857</v>
      </c>
      <c r="C862" s="1">
        <v>861</v>
      </c>
      <c r="D862" s="1">
        <v>19801</v>
      </c>
      <c r="E862" s="1">
        <v>14137.81335180305</v>
      </c>
      <c r="F862" s="1">
        <v>5663.1866481969519</v>
      </c>
    </row>
    <row r="863" spans="1:6" x14ac:dyDescent="0.3">
      <c r="A863" s="1">
        <v>862</v>
      </c>
      <c r="B863" s="1">
        <v>488</v>
      </c>
      <c r="C863" s="1">
        <v>862</v>
      </c>
      <c r="D863" s="1">
        <v>26720</v>
      </c>
      <c r="E863" s="1">
        <v>14166.92802734906</v>
      </c>
      <c r="F863" s="1">
        <v>12553.07197265094</v>
      </c>
    </row>
    <row r="864" spans="1:6" x14ac:dyDescent="0.3">
      <c r="A864" s="1">
        <v>863</v>
      </c>
      <c r="B864" s="1">
        <v>676</v>
      </c>
      <c r="C864" s="1">
        <v>863</v>
      </c>
      <c r="D864" s="1">
        <v>13824</v>
      </c>
      <c r="E864" s="1">
        <v>7562.1535297518931</v>
      </c>
      <c r="F864" s="1">
        <v>6261.8464702481069</v>
      </c>
    </row>
    <row r="865" spans="1:6" x14ac:dyDescent="0.3">
      <c r="A865" s="1">
        <v>864</v>
      </c>
      <c r="B865" s="1">
        <v>400</v>
      </c>
      <c r="C865" s="1">
        <v>864</v>
      </c>
      <c r="D865" s="1">
        <v>4302</v>
      </c>
      <c r="E865" s="1">
        <v>2782.4915648754031</v>
      </c>
      <c r="F865" s="1">
        <v>1519.5084351245971</v>
      </c>
    </row>
    <row r="866" spans="1:6" x14ac:dyDescent="0.3">
      <c r="A866" s="1">
        <v>865</v>
      </c>
      <c r="B866" s="1">
        <v>247</v>
      </c>
      <c r="C866" s="1">
        <v>865</v>
      </c>
      <c r="D866" s="1">
        <v>8535</v>
      </c>
      <c r="E866" s="1">
        <v>5712.863182784542</v>
      </c>
      <c r="F866" s="1">
        <v>2822.136817215458</v>
      </c>
    </row>
    <row r="867" spans="1:6" x14ac:dyDescent="0.3">
      <c r="A867" s="1">
        <v>866</v>
      </c>
      <c r="B867" s="1">
        <v>691</v>
      </c>
      <c r="C867" s="1">
        <v>866</v>
      </c>
      <c r="D867" s="1">
        <v>11532</v>
      </c>
      <c r="E867" s="1">
        <v>6157.7562733910781</v>
      </c>
      <c r="F867" s="1">
        <v>5374.2437266089219</v>
      </c>
    </row>
    <row r="868" spans="1:6" x14ac:dyDescent="0.3">
      <c r="A868" s="1">
        <v>867</v>
      </c>
      <c r="B868" s="1">
        <v>878</v>
      </c>
      <c r="C868" s="1">
        <v>867</v>
      </c>
      <c r="D868" s="1">
        <v>7597</v>
      </c>
      <c r="E868" s="1">
        <v>6562.9734124605611</v>
      </c>
      <c r="F868" s="1">
        <v>1034.0265875394391</v>
      </c>
    </row>
    <row r="869" spans="1:6" x14ac:dyDescent="0.3">
      <c r="A869" s="1">
        <v>868</v>
      </c>
      <c r="B869" s="1">
        <v>83</v>
      </c>
      <c r="C869" s="1">
        <v>868</v>
      </c>
      <c r="D869" s="1">
        <v>20110</v>
      </c>
      <c r="E869" s="1">
        <v>17399.152089594969</v>
      </c>
      <c r="F869" s="1">
        <v>2710.8479104050348</v>
      </c>
    </row>
    <row r="870" spans="1:6" x14ac:dyDescent="0.3">
      <c r="A870" s="1">
        <v>869</v>
      </c>
      <c r="B870" s="1">
        <v>330</v>
      </c>
      <c r="C870" s="1">
        <v>869</v>
      </c>
      <c r="D870" s="1">
        <v>5304</v>
      </c>
      <c r="E870" s="1">
        <v>4699.1788506858593</v>
      </c>
      <c r="F870" s="1">
        <v>604.82114931414071</v>
      </c>
    </row>
    <row r="871" spans="1:6" x14ac:dyDescent="0.3">
      <c r="A871" s="1">
        <v>870</v>
      </c>
      <c r="B871" s="1">
        <v>990</v>
      </c>
      <c r="C871" s="1">
        <v>870</v>
      </c>
      <c r="D871" s="1">
        <v>13612</v>
      </c>
      <c r="E871" s="1">
        <v>8352.5100677090995</v>
      </c>
      <c r="F871" s="1">
        <v>5259.4899322908996</v>
      </c>
    </row>
    <row r="872" spans="1:6" x14ac:dyDescent="0.3">
      <c r="A872" s="1">
        <v>871</v>
      </c>
      <c r="B872" s="1">
        <v>338</v>
      </c>
      <c r="C872" s="1">
        <v>871</v>
      </c>
      <c r="D872" s="1">
        <v>8777</v>
      </c>
      <c r="E872" s="1">
        <v>6162.517802208552</v>
      </c>
      <c r="F872" s="1">
        <v>2614.482197791448</v>
      </c>
    </row>
    <row r="873" spans="1:6" x14ac:dyDescent="0.3">
      <c r="A873" s="1">
        <v>872</v>
      </c>
      <c r="B873" s="1">
        <v>181</v>
      </c>
      <c r="C873" s="1">
        <v>872</v>
      </c>
      <c r="D873" s="1">
        <v>22539</v>
      </c>
      <c r="E873" s="1">
        <v>17232.841386877091</v>
      </c>
      <c r="F873" s="1">
        <v>5306.1586131229124</v>
      </c>
    </row>
    <row r="874" spans="1:6" x14ac:dyDescent="0.3">
      <c r="A874" s="1">
        <v>873</v>
      </c>
      <c r="B874" s="1">
        <v>191</v>
      </c>
      <c r="C874" s="1">
        <v>873</v>
      </c>
      <c r="D874" s="1">
        <v>29958</v>
      </c>
      <c r="E874" s="1">
        <v>18432.26636556739</v>
      </c>
      <c r="F874" s="1">
        <v>11525.73363443261</v>
      </c>
    </row>
    <row r="875" spans="1:6" x14ac:dyDescent="0.3">
      <c r="A875" s="1">
        <v>874</v>
      </c>
      <c r="B875" s="1">
        <v>83</v>
      </c>
      <c r="C875" s="1">
        <v>874</v>
      </c>
      <c r="D875" s="1">
        <v>9286</v>
      </c>
      <c r="E875" s="1">
        <v>6806.9776723989826</v>
      </c>
      <c r="F875" s="1">
        <v>2479.022327601017</v>
      </c>
    </row>
    <row r="876" spans="1:6" x14ac:dyDescent="0.3">
      <c r="A876" s="1">
        <v>875</v>
      </c>
      <c r="B876" s="1">
        <v>112</v>
      </c>
      <c r="C876" s="1">
        <v>875</v>
      </c>
      <c r="D876" s="1">
        <v>6012</v>
      </c>
      <c r="E876" s="1">
        <v>5267.8282537393998</v>
      </c>
      <c r="F876" s="1">
        <v>744.17174626060023</v>
      </c>
    </row>
    <row r="877" spans="1:6" x14ac:dyDescent="0.3">
      <c r="A877" s="1">
        <v>876</v>
      </c>
      <c r="B877" s="1">
        <v>795</v>
      </c>
      <c r="C877" s="1">
        <v>876</v>
      </c>
      <c r="D877" s="1">
        <v>15623</v>
      </c>
      <c r="E877" s="1">
        <v>9665.6895541472677</v>
      </c>
      <c r="F877" s="1">
        <v>5957.3104458527323</v>
      </c>
    </row>
    <row r="878" spans="1:6" x14ac:dyDescent="0.3">
      <c r="A878" s="1">
        <v>877</v>
      </c>
      <c r="B878" s="1">
        <v>650</v>
      </c>
      <c r="C878" s="1">
        <v>877</v>
      </c>
      <c r="D878" s="1">
        <v>19177</v>
      </c>
      <c r="E878" s="1">
        <v>16636.316695144891</v>
      </c>
      <c r="F878" s="1">
        <v>2540.6833048551089</v>
      </c>
    </row>
    <row r="879" spans="1:6" x14ac:dyDescent="0.3">
      <c r="A879" s="1">
        <v>878</v>
      </c>
      <c r="B879" s="1">
        <v>719</v>
      </c>
      <c r="C879" s="1">
        <v>878</v>
      </c>
      <c r="D879" s="1">
        <v>32532</v>
      </c>
      <c r="E879" s="1">
        <v>26646.220122995001</v>
      </c>
      <c r="F879" s="1">
        <v>5885.7798770049958</v>
      </c>
    </row>
    <row r="880" spans="1:6" x14ac:dyDescent="0.3">
      <c r="A880" s="1">
        <v>879</v>
      </c>
      <c r="B880" s="1">
        <v>728</v>
      </c>
      <c r="C880" s="1">
        <v>879</v>
      </c>
      <c r="D880" s="1">
        <v>22927</v>
      </c>
      <c r="E880" s="1">
        <v>18898.57598582772</v>
      </c>
      <c r="F880" s="1">
        <v>4028.4240141722839</v>
      </c>
    </row>
    <row r="881" spans="1:6" x14ac:dyDescent="0.3">
      <c r="A881" s="1">
        <v>880</v>
      </c>
      <c r="B881" s="1">
        <v>315</v>
      </c>
      <c r="C881" s="1">
        <v>880</v>
      </c>
      <c r="D881" s="1">
        <v>20721</v>
      </c>
      <c r="E881" s="1">
        <v>15115.79985327648</v>
      </c>
      <c r="F881" s="1">
        <v>5605.2001467235186</v>
      </c>
    </row>
    <row r="882" spans="1:6" x14ac:dyDescent="0.3">
      <c r="A882" s="1">
        <v>881</v>
      </c>
      <c r="B882" s="1">
        <v>353</v>
      </c>
      <c r="C882" s="1">
        <v>881</v>
      </c>
      <c r="D882" s="1">
        <v>22899</v>
      </c>
      <c r="E882" s="1">
        <v>15985.75543611892</v>
      </c>
      <c r="F882" s="1">
        <v>6913.2445638810796</v>
      </c>
    </row>
    <row r="883" spans="1:6" x14ac:dyDescent="0.3">
      <c r="A883" s="1">
        <v>882</v>
      </c>
      <c r="B883" s="1">
        <v>352</v>
      </c>
      <c r="C883" s="1">
        <v>882</v>
      </c>
      <c r="D883" s="1">
        <v>15238</v>
      </c>
      <c r="E883" s="1">
        <v>11875.17821409918</v>
      </c>
      <c r="F883" s="1">
        <v>3362.8217859008159</v>
      </c>
    </row>
    <row r="884" spans="1:6" x14ac:dyDescent="0.3">
      <c r="A884" s="1">
        <v>883</v>
      </c>
      <c r="B884" s="1">
        <v>816</v>
      </c>
      <c r="C884" s="1">
        <v>883</v>
      </c>
      <c r="D884" s="1">
        <v>12304</v>
      </c>
      <c r="E884" s="1">
        <v>9220.4393430752007</v>
      </c>
      <c r="F884" s="1">
        <v>3083.5606569247989</v>
      </c>
    </row>
    <row r="885" spans="1:6" x14ac:dyDescent="0.3">
      <c r="A885" s="1">
        <v>884</v>
      </c>
      <c r="B885" s="1">
        <v>278</v>
      </c>
      <c r="C885" s="1">
        <v>884</v>
      </c>
      <c r="D885" s="1">
        <v>13059</v>
      </c>
      <c r="E885" s="1">
        <v>9024.3845817475794</v>
      </c>
      <c r="F885" s="1">
        <v>4034.615418252421</v>
      </c>
    </row>
    <row r="886" spans="1:6" x14ac:dyDescent="0.3">
      <c r="A886" s="1">
        <v>885</v>
      </c>
      <c r="B886" s="1">
        <v>568</v>
      </c>
      <c r="C886" s="1">
        <v>885</v>
      </c>
      <c r="D886" s="1">
        <v>19199</v>
      </c>
      <c r="E886" s="1">
        <v>13932.316432895401</v>
      </c>
      <c r="F886" s="1">
        <v>5266.6835671045974</v>
      </c>
    </row>
    <row r="887" spans="1:6" x14ac:dyDescent="0.3">
      <c r="A887" s="1">
        <v>886</v>
      </c>
      <c r="B887" s="1">
        <v>621</v>
      </c>
      <c r="C887" s="1">
        <v>886</v>
      </c>
      <c r="D887" s="1">
        <v>17648</v>
      </c>
      <c r="E887" s="1">
        <v>12612.37505079256</v>
      </c>
      <c r="F887" s="1">
        <v>5035.6249492074421</v>
      </c>
    </row>
    <row r="888" spans="1:6" x14ac:dyDescent="0.3">
      <c r="A888" s="1">
        <v>887</v>
      </c>
      <c r="B888" s="1">
        <v>944</v>
      </c>
      <c r="C888" s="1">
        <v>887</v>
      </c>
      <c r="D888" s="1">
        <v>9575</v>
      </c>
      <c r="E888" s="1">
        <v>8168.5101476935124</v>
      </c>
      <c r="F888" s="1">
        <v>1406.489852306488</v>
      </c>
    </row>
    <row r="889" spans="1:6" x14ac:dyDescent="0.3">
      <c r="A889" s="1">
        <v>888</v>
      </c>
      <c r="B889" s="1">
        <v>686</v>
      </c>
      <c r="C889" s="1">
        <v>888</v>
      </c>
      <c r="D889" s="1">
        <v>29788</v>
      </c>
      <c r="E889" s="1">
        <v>18699.194387171221</v>
      </c>
      <c r="F889" s="1">
        <v>11088.805612828781</v>
      </c>
    </row>
    <row r="890" spans="1:6" x14ac:dyDescent="0.3">
      <c r="A890" s="1">
        <v>889</v>
      </c>
      <c r="B890" s="1">
        <v>560</v>
      </c>
      <c r="C890" s="1">
        <v>889</v>
      </c>
      <c r="D890" s="1">
        <v>18987</v>
      </c>
      <c r="E890" s="1">
        <v>11622.476085256279</v>
      </c>
      <c r="F890" s="1">
        <v>7364.5239147437169</v>
      </c>
    </row>
    <row r="891" spans="1:6" x14ac:dyDescent="0.3">
      <c r="A891" s="1">
        <v>890</v>
      </c>
      <c r="B891" s="1">
        <v>979</v>
      </c>
      <c r="C891" s="1">
        <v>890</v>
      </c>
      <c r="D891" s="1">
        <v>5648</v>
      </c>
      <c r="E891" s="1">
        <v>3804.7140171742021</v>
      </c>
      <c r="F891" s="1">
        <v>1843.2859828257981</v>
      </c>
    </row>
    <row r="892" spans="1:6" x14ac:dyDescent="0.3">
      <c r="A892" s="1">
        <v>891</v>
      </c>
      <c r="B892" s="1">
        <v>750</v>
      </c>
      <c r="C892" s="1">
        <v>891</v>
      </c>
      <c r="D892" s="1">
        <v>6016</v>
      </c>
      <c r="E892" s="1">
        <v>4400.7168358450563</v>
      </c>
      <c r="F892" s="1">
        <v>1615.283164154944</v>
      </c>
    </row>
    <row r="893" spans="1:6" x14ac:dyDescent="0.3">
      <c r="A893" s="1">
        <v>892</v>
      </c>
      <c r="B893" s="1">
        <v>641</v>
      </c>
      <c r="C893" s="1">
        <v>892</v>
      </c>
      <c r="D893" s="1">
        <v>13079</v>
      </c>
      <c r="E893" s="1">
        <v>11740.91574142846</v>
      </c>
      <c r="F893" s="1">
        <v>1338.0842585715441</v>
      </c>
    </row>
    <row r="894" spans="1:6" x14ac:dyDescent="0.3">
      <c r="A894" s="1">
        <v>893</v>
      </c>
      <c r="B894" s="1">
        <v>247</v>
      </c>
      <c r="C894" s="1">
        <v>893</v>
      </c>
      <c r="D894" s="1">
        <v>27654</v>
      </c>
      <c r="E894" s="1">
        <v>15440.508849209309</v>
      </c>
      <c r="F894" s="1">
        <v>12213.491150790691</v>
      </c>
    </row>
    <row r="895" spans="1:6" x14ac:dyDescent="0.3">
      <c r="A895" s="1">
        <v>894</v>
      </c>
      <c r="B895" s="1">
        <v>330</v>
      </c>
      <c r="C895" s="1">
        <v>894</v>
      </c>
      <c r="D895" s="1">
        <v>25532</v>
      </c>
      <c r="E895" s="1">
        <v>21899.991268086451</v>
      </c>
      <c r="F895" s="1">
        <v>3632.0087319135532</v>
      </c>
    </row>
    <row r="896" spans="1:6" x14ac:dyDescent="0.3">
      <c r="A896" s="1">
        <v>895</v>
      </c>
      <c r="B896" s="1">
        <v>851</v>
      </c>
      <c r="C896" s="1">
        <v>895</v>
      </c>
      <c r="D896" s="1">
        <v>15115</v>
      </c>
      <c r="E896" s="1">
        <v>12969.40959960659</v>
      </c>
      <c r="F896" s="1">
        <v>2145.590400393407</v>
      </c>
    </row>
    <row r="897" spans="1:6" x14ac:dyDescent="0.3">
      <c r="A897" s="1">
        <v>896</v>
      </c>
      <c r="B897" s="1">
        <v>838</v>
      </c>
      <c r="C897" s="1">
        <v>896</v>
      </c>
      <c r="D897" s="1">
        <v>29143</v>
      </c>
      <c r="E897" s="1">
        <v>21839.345079024759</v>
      </c>
      <c r="F897" s="1">
        <v>7303.6549209752447</v>
      </c>
    </row>
    <row r="898" spans="1:6" x14ac:dyDescent="0.3">
      <c r="A898" s="1">
        <v>897</v>
      </c>
      <c r="B898" s="1">
        <v>698</v>
      </c>
      <c r="C898" s="1">
        <v>897</v>
      </c>
      <c r="D898" s="1">
        <v>18096</v>
      </c>
      <c r="E898" s="1">
        <v>13891.10271535647</v>
      </c>
      <c r="F898" s="1">
        <v>4204.8972846435263</v>
      </c>
    </row>
    <row r="899" spans="1:6" x14ac:dyDescent="0.3">
      <c r="A899" s="1">
        <v>898</v>
      </c>
      <c r="B899" s="1">
        <v>533</v>
      </c>
      <c r="C899" s="1">
        <v>898</v>
      </c>
      <c r="D899" s="1">
        <v>28069</v>
      </c>
      <c r="E899" s="1">
        <v>18696.796632531052</v>
      </c>
      <c r="F899" s="1">
        <v>9372.2033674689519</v>
      </c>
    </row>
    <row r="900" spans="1:6" x14ac:dyDescent="0.3">
      <c r="A900" s="1">
        <v>899</v>
      </c>
      <c r="B900" s="1">
        <v>770</v>
      </c>
      <c r="C900" s="1">
        <v>899</v>
      </c>
      <c r="D900" s="1">
        <v>10664</v>
      </c>
      <c r="E900" s="1">
        <v>8560.3038693604121</v>
      </c>
      <c r="F900" s="1">
        <v>2103.6961306395879</v>
      </c>
    </row>
    <row r="901" spans="1:6" x14ac:dyDescent="0.3">
      <c r="A901" s="1">
        <v>900</v>
      </c>
      <c r="B901" s="1">
        <v>787</v>
      </c>
      <c r="C901" s="1">
        <v>900</v>
      </c>
      <c r="D901" s="1">
        <v>23740</v>
      </c>
      <c r="E901" s="1">
        <v>16405.73965597793</v>
      </c>
      <c r="F901" s="1">
        <v>7334.2603440220664</v>
      </c>
    </row>
    <row r="902" spans="1:6" x14ac:dyDescent="0.3">
      <c r="A902" s="1">
        <v>901</v>
      </c>
      <c r="B902" s="1">
        <v>432</v>
      </c>
      <c r="C902" s="1">
        <v>901</v>
      </c>
      <c r="D902" s="1">
        <v>6250</v>
      </c>
      <c r="E902" s="1">
        <v>5405.6323967659573</v>
      </c>
      <c r="F902" s="1">
        <v>844.36760323404269</v>
      </c>
    </row>
    <row r="903" spans="1:6" x14ac:dyDescent="0.3">
      <c r="A903" s="1">
        <v>902</v>
      </c>
      <c r="B903" s="1">
        <v>667</v>
      </c>
      <c r="C903" s="1">
        <v>902</v>
      </c>
      <c r="D903" s="1">
        <v>10225</v>
      </c>
      <c r="E903" s="1">
        <v>6643.8073704179596</v>
      </c>
      <c r="F903" s="1">
        <v>3581.1926295820399</v>
      </c>
    </row>
    <row r="904" spans="1:6" x14ac:dyDescent="0.3">
      <c r="A904" s="1">
        <v>903</v>
      </c>
      <c r="B904" s="1">
        <v>299</v>
      </c>
      <c r="C904" s="1">
        <v>903</v>
      </c>
      <c r="D904" s="1">
        <v>49307</v>
      </c>
      <c r="E904" s="1">
        <v>27112.5895876502</v>
      </c>
      <c r="F904" s="1">
        <v>22194.4104123498</v>
      </c>
    </row>
    <row r="905" spans="1:6" x14ac:dyDescent="0.3">
      <c r="A905" s="1">
        <v>904</v>
      </c>
      <c r="B905" s="1">
        <v>166</v>
      </c>
      <c r="C905" s="1">
        <v>904</v>
      </c>
      <c r="D905" s="1">
        <v>3770</v>
      </c>
      <c r="E905" s="1">
        <v>2137.084604285461</v>
      </c>
      <c r="F905" s="1">
        <v>1632.915395714539</v>
      </c>
    </row>
    <row r="906" spans="1:6" x14ac:dyDescent="0.3">
      <c r="A906" s="1">
        <v>905</v>
      </c>
      <c r="B906" s="1">
        <v>725</v>
      </c>
      <c r="C906" s="1">
        <v>905</v>
      </c>
      <c r="D906" s="1">
        <v>16874</v>
      </c>
      <c r="E906" s="1">
        <v>11883.991808044269</v>
      </c>
      <c r="F906" s="1">
        <v>4990.0081919557269</v>
      </c>
    </row>
    <row r="907" spans="1:6" x14ac:dyDescent="0.3">
      <c r="A907" s="1">
        <v>906</v>
      </c>
      <c r="B907" s="1">
        <v>481</v>
      </c>
      <c r="C907" s="1">
        <v>906</v>
      </c>
      <c r="D907" s="1">
        <v>30412</v>
      </c>
      <c r="E907" s="1">
        <v>20013.99849792034</v>
      </c>
      <c r="F907" s="1">
        <v>10398.00150207966</v>
      </c>
    </row>
    <row r="908" spans="1:6" x14ac:dyDescent="0.3">
      <c r="A908" s="1">
        <v>907</v>
      </c>
      <c r="B908" s="1">
        <v>939</v>
      </c>
      <c r="C908" s="1">
        <v>907</v>
      </c>
      <c r="D908" s="1">
        <v>6588</v>
      </c>
      <c r="E908" s="1">
        <v>5798.4230856949316</v>
      </c>
      <c r="F908" s="1">
        <v>789.57691430506839</v>
      </c>
    </row>
    <row r="909" spans="1:6" x14ac:dyDescent="0.3">
      <c r="A909" s="1">
        <v>908</v>
      </c>
      <c r="B909" s="1">
        <v>848</v>
      </c>
      <c r="C909" s="1">
        <v>908</v>
      </c>
      <c r="D909" s="1">
        <v>11369</v>
      </c>
      <c r="E909" s="1">
        <v>5955.8789260154163</v>
      </c>
      <c r="F909" s="1">
        <v>5413.1210739845837</v>
      </c>
    </row>
    <row r="910" spans="1:6" x14ac:dyDescent="0.3">
      <c r="A910" s="1">
        <v>909</v>
      </c>
      <c r="B910" s="1">
        <v>453</v>
      </c>
      <c r="C910" s="1">
        <v>909</v>
      </c>
      <c r="D910" s="1">
        <v>26085</v>
      </c>
      <c r="E910" s="1">
        <v>21183.140741077259</v>
      </c>
      <c r="F910" s="1">
        <v>4901.8592589227374</v>
      </c>
    </row>
    <row r="911" spans="1:6" x14ac:dyDescent="0.3">
      <c r="A911" s="1">
        <v>910</v>
      </c>
      <c r="B911" s="1">
        <v>46</v>
      </c>
      <c r="C911" s="1">
        <v>910</v>
      </c>
      <c r="D911" s="1">
        <v>6515</v>
      </c>
      <c r="E911" s="1">
        <v>4540.8190479004643</v>
      </c>
      <c r="F911" s="1">
        <v>1974.1809520995359</v>
      </c>
    </row>
    <row r="912" spans="1:6" x14ac:dyDescent="0.3">
      <c r="A912" s="1">
        <v>911</v>
      </c>
      <c r="B912" s="1">
        <v>307</v>
      </c>
      <c r="C912" s="1">
        <v>911</v>
      </c>
      <c r="D912" s="1">
        <v>18805</v>
      </c>
      <c r="E912" s="1">
        <v>14612.96166527473</v>
      </c>
      <c r="F912" s="1">
        <v>4192.0383347252719</v>
      </c>
    </row>
    <row r="913" spans="1:6" x14ac:dyDescent="0.3">
      <c r="A913" s="1">
        <v>912</v>
      </c>
      <c r="B913" s="1">
        <v>135</v>
      </c>
      <c r="C913" s="1">
        <v>912</v>
      </c>
      <c r="D913" s="1">
        <v>15160</v>
      </c>
      <c r="E913" s="1">
        <v>10980.51045055024</v>
      </c>
      <c r="F913" s="1">
        <v>4179.4895494497632</v>
      </c>
    </row>
    <row r="914" spans="1:6" x14ac:dyDescent="0.3">
      <c r="A914" s="1">
        <v>913</v>
      </c>
      <c r="B914" s="1">
        <v>839</v>
      </c>
      <c r="C914" s="1">
        <v>913</v>
      </c>
      <c r="D914" s="1">
        <v>11755</v>
      </c>
      <c r="E914" s="1">
        <v>7898.9319464932196</v>
      </c>
      <c r="F914" s="1">
        <v>3856.06805350678</v>
      </c>
    </row>
    <row r="915" spans="1:6" x14ac:dyDescent="0.3">
      <c r="A915" s="1">
        <v>914</v>
      </c>
      <c r="B915" s="1">
        <v>775</v>
      </c>
      <c r="C915" s="1">
        <v>914</v>
      </c>
      <c r="D915" s="1">
        <v>34496</v>
      </c>
      <c r="E915" s="1">
        <v>24407.06280506925</v>
      </c>
      <c r="F915" s="1">
        <v>10088.93719493075</v>
      </c>
    </row>
    <row r="916" spans="1:6" x14ac:dyDescent="0.3">
      <c r="A916" s="1">
        <v>915</v>
      </c>
      <c r="B916" s="1">
        <v>277</v>
      </c>
      <c r="C916" s="1">
        <v>915</v>
      </c>
      <c r="D916" s="1">
        <v>14615</v>
      </c>
      <c r="E916" s="1">
        <v>12270.89938426691</v>
      </c>
      <c r="F916" s="1">
        <v>2344.1006157330871</v>
      </c>
    </row>
    <row r="917" spans="1:6" x14ac:dyDescent="0.3">
      <c r="A917" s="1">
        <v>916</v>
      </c>
      <c r="B917" s="1">
        <v>685</v>
      </c>
      <c r="C917" s="1">
        <v>916</v>
      </c>
      <c r="D917" s="1">
        <v>10443</v>
      </c>
      <c r="E917" s="1">
        <v>6506.3793170309318</v>
      </c>
      <c r="F917" s="1">
        <v>3936.6206829690682</v>
      </c>
    </row>
    <row r="918" spans="1:6" x14ac:dyDescent="0.3">
      <c r="A918" s="1">
        <v>917</v>
      </c>
      <c r="B918" s="1">
        <v>817</v>
      </c>
      <c r="C918" s="1">
        <v>917</v>
      </c>
      <c r="D918" s="1">
        <v>6526</v>
      </c>
      <c r="E918" s="1">
        <v>4810.3413384285177</v>
      </c>
      <c r="F918" s="1">
        <v>1715.6586615714821</v>
      </c>
    </row>
    <row r="919" spans="1:6" x14ac:dyDescent="0.3">
      <c r="A919" s="1">
        <v>918</v>
      </c>
      <c r="B919" s="1">
        <v>842</v>
      </c>
      <c r="C919" s="1">
        <v>918</v>
      </c>
      <c r="D919" s="1">
        <v>16977</v>
      </c>
      <c r="E919" s="1">
        <v>11871.36973197392</v>
      </c>
      <c r="F919" s="1">
        <v>5105.6302680260778</v>
      </c>
    </row>
    <row r="920" spans="1:6" x14ac:dyDescent="0.3">
      <c r="A920" s="1">
        <v>919</v>
      </c>
      <c r="B920" s="1">
        <v>685</v>
      </c>
      <c r="C920" s="1">
        <v>919</v>
      </c>
      <c r="D920" s="1">
        <v>20418</v>
      </c>
      <c r="E920" s="1">
        <v>12189.459417930721</v>
      </c>
      <c r="F920" s="1">
        <v>8228.5405820692758</v>
      </c>
    </row>
    <row r="921" spans="1:6" x14ac:dyDescent="0.3">
      <c r="A921" s="1">
        <v>920</v>
      </c>
      <c r="B921" s="1">
        <v>888</v>
      </c>
      <c r="C921" s="1">
        <v>920</v>
      </c>
      <c r="D921" s="1">
        <v>12836</v>
      </c>
      <c r="E921" s="1">
        <v>6533.982209946621</v>
      </c>
      <c r="F921" s="1">
        <v>6302.017790053379</v>
      </c>
    </row>
    <row r="922" spans="1:6" x14ac:dyDescent="0.3">
      <c r="A922" s="1">
        <v>921</v>
      </c>
      <c r="B922" s="1">
        <v>431</v>
      </c>
      <c r="C922" s="1">
        <v>921</v>
      </c>
      <c r="D922" s="1">
        <v>16082</v>
      </c>
      <c r="E922" s="1">
        <v>8544.2611646295809</v>
      </c>
      <c r="F922" s="1">
        <v>7537.7388353704191</v>
      </c>
    </row>
    <row r="923" spans="1:6" x14ac:dyDescent="0.3">
      <c r="A923" s="1">
        <v>922</v>
      </c>
      <c r="B923" s="1">
        <v>57</v>
      </c>
      <c r="C923" s="1">
        <v>922</v>
      </c>
      <c r="D923" s="1">
        <v>10914</v>
      </c>
      <c r="E923" s="1">
        <v>5596.7570675553334</v>
      </c>
      <c r="F923" s="1">
        <v>5317.2429324446666</v>
      </c>
    </row>
    <row r="924" spans="1:6" x14ac:dyDescent="0.3">
      <c r="A924" s="1">
        <v>923</v>
      </c>
      <c r="B924" s="1">
        <v>675</v>
      </c>
      <c r="C924" s="1">
        <v>923</v>
      </c>
      <c r="D924" s="1">
        <v>14628</v>
      </c>
      <c r="E924" s="1">
        <v>10416.444659330449</v>
      </c>
      <c r="F924" s="1">
        <v>4211.555340669549</v>
      </c>
    </row>
    <row r="925" spans="1:6" x14ac:dyDescent="0.3">
      <c r="A925" s="1">
        <v>924</v>
      </c>
      <c r="B925" s="1">
        <v>216</v>
      </c>
      <c r="C925" s="1">
        <v>924</v>
      </c>
      <c r="D925" s="1">
        <v>10805</v>
      </c>
      <c r="E925" s="1">
        <v>9690.4204617885243</v>
      </c>
      <c r="F925" s="1">
        <v>1114.5795382114759</v>
      </c>
    </row>
    <row r="926" spans="1:6" x14ac:dyDescent="0.3">
      <c r="A926" s="1">
        <v>925</v>
      </c>
      <c r="B926" s="1">
        <v>753</v>
      </c>
      <c r="C926" s="1">
        <v>925</v>
      </c>
      <c r="D926" s="1">
        <v>12809</v>
      </c>
      <c r="E926" s="1">
        <v>11262.25570237275</v>
      </c>
      <c r="F926" s="1">
        <v>1546.7442976272521</v>
      </c>
    </row>
    <row r="927" spans="1:6" x14ac:dyDescent="0.3">
      <c r="A927" s="1">
        <v>926</v>
      </c>
      <c r="B927" s="1">
        <v>932</v>
      </c>
      <c r="C927" s="1">
        <v>926</v>
      </c>
      <c r="D927" s="1">
        <v>15457</v>
      </c>
      <c r="E927" s="1">
        <v>12536.92717919918</v>
      </c>
      <c r="F927" s="1">
        <v>2920.07282080082</v>
      </c>
    </row>
    <row r="928" spans="1:6" x14ac:dyDescent="0.3">
      <c r="A928" s="1">
        <v>927</v>
      </c>
      <c r="B928" s="1">
        <v>75</v>
      </c>
      <c r="C928" s="1">
        <v>927</v>
      </c>
      <c r="D928" s="1">
        <v>3294</v>
      </c>
      <c r="E928" s="1">
        <v>2368.8617259658249</v>
      </c>
      <c r="F928" s="1">
        <v>925.13827403417463</v>
      </c>
    </row>
    <row r="929" spans="1:6" x14ac:dyDescent="0.3">
      <c r="A929" s="1">
        <v>928</v>
      </c>
      <c r="B929" s="1">
        <v>438</v>
      </c>
      <c r="C929" s="1">
        <v>928</v>
      </c>
      <c r="D929" s="1">
        <v>13103</v>
      </c>
      <c r="E929" s="1">
        <v>7358.6519603048264</v>
      </c>
      <c r="F929" s="1">
        <v>5744.3480396951736</v>
      </c>
    </row>
    <row r="930" spans="1:6" x14ac:dyDescent="0.3">
      <c r="A930" s="1">
        <v>929</v>
      </c>
      <c r="B930" s="1">
        <v>320</v>
      </c>
      <c r="C930" s="1">
        <v>929</v>
      </c>
      <c r="D930" s="1">
        <v>22841</v>
      </c>
      <c r="E930" s="1">
        <v>16852.7640085727</v>
      </c>
      <c r="F930" s="1">
        <v>5988.2359914273038</v>
      </c>
    </row>
    <row r="931" spans="1:6" x14ac:dyDescent="0.3">
      <c r="A931" s="1">
        <v>930</v>
      </c>
      <c r="B931" s="1">
        <v>449</v>
      </c>
      <c r="C931" s="1">
        <v>930</v>
      </c>
      <c r="D931" s="1">
        <v>20329</v>
      </c>
      <c r="E931" s="1">
        <v>13355.55494280052</v>
      </c>
      <c r="F931" s="1">
        <v>6973.4450571994839</v>
      </c>
    </row>
    <row r="932" spans="1:6" x14ac:dyDescent="0.3">
      <c r="A932" s="1">
        <v>931</v>
      </c>
      <c r="B932" s="1">
        <v>194</v>
      </c>
      <c r="C932" s="1">
        <v>931</v>
      </c>
      <c r="D932" s="1">
        <v>33904</v>
      </c>
      <c r="E932" s="1">
        <v>23741.28266354934</v>
      </c>
      <c r="F932" s="1">
        <v>10162.71733645066</v>
      </c>
    </row>
    <row r="933" spans="1:6" x14ac:dyDescent="0.3">
      <c r="A933" s="1">
        <v>932</v>
      </c>
      <c r="B933" s="1">
        <v>799</v>
      </c>
      <c r="C933" s="1">
        <v>932</v>
      </c>
      <c r="D933" s="1">
        <v>26319</v>
      </c>
      <c r="E933" s="1">
        <v>21247.196643396161</v>
      </c>
      <c r="F933" s="1">
        <v>5071.803356603843</v>
      </c>
    </row>
    <row r="934" spans="1:6" x14ac:dyDescent="0.3">
      <c r="A934" s="1">
        <v>933</v>
      </c>
      <c r="B934" s="1">
        <v>936</v>
      </c>
      <c r="C934" s="1">
        <v>933</v>
      </c>
      <c r="D934" s="1">
        <v>22782</v>
      </c>
      <c r="E934" s="1">
        <v>17095.551791768132</v>
      </c>
      <c r="F934" s="1">
        <v>5686.4482082318682</v>
      </c>
    </row>
    <row r="935" spans="1:6" x14ac:dyDescent="0.3">
      <c r="A935" s="1">
        <v>934</v>
      </c>
      <c r="B935" s="1">
        <v>966</v>
      </c>
      <c r="C935" s="1">
        <v>934</v>
      </c>
      <c r="D935" s="1">
        <v>31934</v>
      </c>
      <c r="E935" s="1">
        <v>16758.33434329573</v>
      </c>
      <c r="F935" s="1">
        <v>15175.66565670427</v>
      </c>
    </row>
    <row r="936" spans="1:6" x14ac:dyDescent="0.3">
      <c r="A936" s="1">
        <v>935</v>
      </c>
      <c r="B936" s="1">
        <v>817</v>
      </c>
      <c r="C936" s="1">
        <v>935</v>
      </c>
      <c r="D936" s="1">
        <v>7494</v>
      </c>
      <c r="E936" s="1">
        <v>5458.6072460402338</v>
      </c>
      <c r="F936" s="1">
        <v>2035.392753959766</v>
      </c>
    </row>
    <row r="937" spans="1:6" x14ac:dyDescent="0.3">
      <c r="A937" s="1">
        <v>936</v>
      </c>
      <c r="B937" s="1">
        <v>643</v>
      </c>
      <c r="C937" s="1">
        <v>936</v>
      </c>
      <c r="D937" s="1">
        <v>27391</v>
      </c>
      <c r="E937" s="1">
        <v>16856.583969191041</v>
      </c>
      <c r="F937" s="1">
        <v>10534.416030808959</v>
      </c>
    </row>
    <row r="938" spans="1:6" x14ac:dyDescent="0.3">
      <c r="A938" s="1">
        <v>937</v>
      </c>
      <c r="B938" s="1">
        <v>68</v>
      </c>
      <c r="C938" s="1">
        <v>937</v>
      </c>
      <c r="D938" s="1">
        <v>20337</v>
      </c>
      <c r="E938" s="1">
        <v>14029.53225652859</v>
      </c>
      <c r="F938" s="1">
        <v>6307.4677434714122</v>
      </c>
    </row>
    <row r="939" spans="1:6" x14ac:dyDescent="0.3">
      <c r="A939" s="1">
        <v>938</v>
      </c>
      <c r="B939" s="1">
        <v>665</v>
      </c>
      <c r="C939" s="1">
        <v>938</v>
      </c>
      <c r="D939" s="1">
        <v>24934</v>
      </c>
      <c r="E939" s="1">
        <v>13282.963148801929</v>
      </c>
      <c r="F939" s="1">
        <v>11651.036851198071</v>
      </c>
    </row>
    <row r="940" spans="1:6" x14ac:dyDescent="0.3">
      <c r="A940" s="1">
        <v>939</v>
      </c>
      <c r="B940" s="1">
        <v>496</v>
      </c>
      <c r="C940" s="1">
        <v>939</v>
      </c>
      <c r="D940" s="1">
        <v>15220</v>
      </c>
      <c r="E940" s="1">
        <v>8162.3187824477609</v>
      </c>
      <c r="F940" s="1">
        <v>7057.6812175522391</v>
      </c>
    </row>
    <row r="941" spans="1:6" x14ac:dyDescent="0.3">
      <c r="A941" s="1">
        <v>940</v>
      </c>
      <c r="B941" s="1">
        <v>53</v>
      </c>
      <c r="C941" s="1">
        <v>940</v>
      </c>
      <c r="D941" s="1">
        <v>20070</v>
      </c>
      <c r="E941" s="1">
        <v>11866.354441802659</v>
      </c>
      <c r="F941" s="1">
        <v>8203.645558197335</v>
      </c>
    </row>
    <row r="942" spans="1:6" x14ac:dyDescent="0.3">
      <c r="A942" s="1">
        <v>941</v>
      </c>
      <c r="B942" s="1">
        <v>773</v>
      </c>
      <c r="C942" s="1">
        <v>941</v>
      </c>
      <c r="D942" s="1">
        <v>20050</v>
      </c>
      <c r="E942" s="1">
        <v>14373.870564305171</v>
      </c>
      <c r="F942" s="1">
        <v>5676.1294356948292</v>
      </c>
    </row>
    <row r="943" spans="1:6" x14ac:dyDescent="0.3">
      <c r="A943" s="1">
        <v>942</v>
      </c>
      <c r="B943" s="1">
        <v>959</v>
      </c>
      <c r="C943" s="1">
        <v>942</v>
      </c>
      <c r="D943" s="1">
        <v>10953</v>
      </c>
      <c r="E943" s="1">
        <v>8034.5980964335286</v>
      </c>
      <c r="F943" s="1">
        <v>2918.401903566471</v>
      </c>
    </row>
    <row r="944" spans="1:6" x14ac:dyDescent="0.3">
      <c r="A944" s="1">
        <v>943</v>
      </c>
      <c r="B944" s="1">
        <v>14</v>
      </c>
      <c r="C944" s="1">
        <v>943</v>
      </c>
      <c r="D944" s="1">
        <v>5583</v>
      </c>
      <c r="E944" s="1">
        <v>4869.2122675224282</v>
      </c>
      <c r="F944" s="1">
        <v>713.78773247757181</v>
      </c>
    </row>
    <row r="945" spans="1:6" x14ac:dyDescent="0.3">
      <c r="A945" s="1">
        <v>944</v>
      </c>
      <c r="B945" s="1">
        <v>707</v>
      </c>
      <c r="C945" s="1">
        <v>944</v>
      </c>
      <c r="D945" s="1">
        <v>19065</v>
      </c>
      <c r="E945" s="1">
        <v>14914.52109742331</v>
      </c>
      <c r="F945" s="1">
        <v>4150.4789025766931</v>
      </c>
    </row>
    <row r="946" spans="1:6" x14ac:dyDescent="0.3">
      <c r="A946" s="1">
        <v>945</v>
      </c>
      <c r="B946" s="1">
        <v>148</v>
      </c>
      <c r="C946" s="1">
        <v>945</v>
      </c>
      <c r="D946" s="1">
        <v>18253</v>
      </c>
      <c r="E946" s="1">
        <v>12891.55034701279</v>
      </c>
      <c r="F946" s="1">
        <v>5361.4496529872122</v>
      </c>
    </row>
    <row r="947" spans="1:6" x14ac:dyDescent="0.3">
      <c r="A947" s="1">
        <v>946</v>
      </c>
      <c r="B947" s="1">
        <v>647</v>
      </c>
      <c r="C947" s="1">
        <v>946</v>
      </c>
      <c r="D947" s="1">
        <v>16103</v>
      </c>
      <c r="E947" s="1">
        <v>11722.280913103959</v>
      </c>
      <c r="F947" s="1">
        <v>4380.7190868960352</v>
      </c>
    </row>
    <row r="948" spans="1:6" x14ac:dyDescent="0.3">
      <c r="A948" s="1">
        <v>947</v>
      </c>
      <c r="B948" s="1">
        <v>684</v>
      </c>
      <c r="C948" s="1">
        <v>947</v>
      </c>
      <c r="D948" s="1">
        <v>10539</v>
      </c>
      <c r="E948" s="1">
        <v>5601.9331807489953</v>
      </c>
      <c r="F948" s="1">
        <v>4937.0668192510047</v>
      </c>
    </row>
    <row r="949" spans="1:6" x14ac:dyDescent="0.3">
      <c r="A949" s="1">
        <v>948</v>
      </c>
      <c r="B949" s="1">
        <v>811</v>
      </c>
      <c r="C949" s="1">
        <v>948</v>
      </c>
      <c r="D949" s="1">
        <v>7313</v>
      </c>
      <c r="E949" s="1">
        <v>6296.5138758310577</v>
      </c>
      <c r="F949" s="1">
        <v>1016.486124168942</v>
      </c>
    </row>
    <row r="950" spans="1:6" x14ac:dyDescent="0.3">
      <c r="A950" s="1">
        <v>949</v>
      </c>
      <c r="B950" s="1">
        <v>42</v>
      </c>
      <c r="C950" s="1">
        <v>949</v>
      </c>
      <c r="D950" s="1">
        <v>32279</v>
      </c>
      <c r="E950" s="1">
        <v>26187.16088709396</v>
      </c>
      <c r="F950" s="1">
        <v>6091.8391129060356</v>
      </c>
    </row>
    <row r="951" spans="1:6" x14ac:dyDescent="0.3">
      <c r="A951" s="1">
        <v>950</v>
      </c>
      <c r="B951" s="1">
        <v>995</v>
      </c>
      <c r="C951" s="1">
        <v>950</v>
      </c>
      <c r="D951" s="1">
        <v>8424</v>
      </c>
      <c r="E951" s="1">
        <v>6818.7612652655334</v>
      </c>
      <c r="F951" s="1">
        <v>1605.238734734467</v>
      </c>
    </row>
    <row r="952" spans="1:6" x14ac:dyDescent="0.3">
      <c r="A952" s="1">
        <v>951</v>
      </c>
      <c r="B952" s="1">
        <v>745</v>
      </c>
      <c r="C952" s="1">
        <v>951</v>
      </c>
      <c r="D952" s="1">
        <v>7094</v>
      </c>
      <c r="E952" s="1">
        <v>4973.1441088049742</v>
      </c>
      <c r="F952" s="1">
        <v>2120.8558911950258</v>
      </c>
    </row>
    <row r="953" spans="1:6" x14ac:dyDescent="0.3">
      <c r="A953" s="1">
        <v>952</v>
      </c>
      <c r="B953" s="1">
        <v>5</v>
      </c>
      <c r="C953" s="1">
        <v>952</v>
      </c>
      <c r="D953" s="1">
        <v>19843</v>
      </c>
      <c r="E953" s="1">
        <v>17360.924879774779</v>
      </c>
      <c r="F953" s="1">
        <v>2482.0751202252209</v>
      </c>
    </row>
    <row r="954" spans="1:6" x14ac:dyDescent="0.3">
      <c r="A954" s="1">
        <v>953</v>
      </c>
      <c r="B954" s="1">
        <v>43</v>
      </c>
      <c r="C954" s="1">
        <v>953</v>
      </c>
      <c r="D954" s="1">
        <v>5906</v>
      </c>
      <c r="E954" s="1">
        <v>3482.8285586888878</v>
      </c>
      <c r="F954" s="1">
        <v>2423.1714413111122</v>
      </c>
    </row>
    <row r="955" spans="1:6" x14ac:dyDescent="0.3">
      <c r="A955" s="1">
        <v>954</v>
      </c>
      <c r="B955" s="1">
        <v>478</v>
      </c>
      <c r="C955" s="1">
        <v>954</v>
      </c>
      <c r="D955" s="1">
        <v>3287</v>
      </c>
      <c r="E955" s="1">
        <v>2284.702728992077</v>
      </c>
      <c r="F955" s="1">
        <v>1002.297271007923</v>
      </c>
    </row>
    <row r="956" spans="1:6" x14ac:dyDescent="0.3">
      <c r="A956" s="1">
        <v>955</v>
      </c>
      <c r="B956" s="1">
        <v>92</v>
      </c>
      <c r="C956" s="1">
        <v>955</v>
      </c>
      <c r="D956" s="1">
        <v>8903</v>
      </c>
      <c r="E956" s="1">
        <v>5556.3173536063186</v>
      </c>
      <c r="F956" s="1">
        <v>3346.6826463936809</v>
      </c>
    </row>
    <row r="957" spans="1:6" x14ac:dyDescent="0.3">
      <c r="A957" s="1">
        <v>956</v>
      </c>
      <c r="B957" s="1">
        <v>105</v>
      </c>
      <c r="C957" s="1">
        <v>956</v>
      </c>
      <c r="D957" s="1">
        <v>11683</v>
      </c>
      <c r="E957" s="1">
        <v>9848.535145113352</v>
      </c>
      <c r="F957" s="1">
        <v>1834.464854886648</v>
      </c>
    </row>
    <row r="958" spans="1:6" x14ac:dyDescent="0.3">
      <c r="A958" s="1">
        <v>957</v>
      </c>
      <c r="B958" s="1">
        <v>748</v>
      </c>
      <c r="C958" s="1">
        <v>957</v>
      </c>
      <c r="D958" s="1">
        <v>10991</v>
      </c>
      <c r="E958" s="1">
        <v>7711.6257460113557</v>
      </c>
      <c r="F958" s="1">
        <v>3279.3742539886439</v>
      </c>
    </row>
    <row r="959" spans="1:6" x14ac:dyDescent="0.3">
      <c r="A959" s="1">
        <v>958</v>
      </c>
      <c r="B959" s="1">
        <v>418</v>
      </c>
      <c r="C959" s="1">
        <v>958</v>
      </c>
      <c r="D959" s="1">
        <v>23459</v>
      </c>
      <c r="E959" s="1">
        <v>15555.36259635943</v>
      </c>
      <c r="F959" s="1">
        <v>7903.6374036405687</v>
      </c>
    </row>
    <row r="960" spans="1:6" x14ac:dyDescent="0.3">
      <c r="A960" s="1">
        <v>959</v>
      </c>
      <c r="B960" s="1">
        <v>253</v>
      </c>
      <c r="C960" s="1">
        <v>959</v>
      </c>
      <c r="D960" s="1">
        <v>14096</v>
      </c>
      <c r="E960" s="1">
        <v>10134.654270257261</v>
      </c>
      <c r="F960" s="1">
        <v>3961.3457297427408</v>
      </c>
    </row>
    <row r="961" spans="1:6" x14ac:dyDescent="0.3">
      <c r="A961" s="1">
        <v>960</v>
      </c>
      <c r="B961" s="1">
        <v>466</v>
      </c>
      <c r="C961" s="1">
        <v>960</v>
      </c>
      <c r="D961" s="1">
        <v>4812</v>
      </c>
      <c r="E961" s="1">
        <v>2556.126377275481</v>
      </c>
      <c r="F961" s="1">
        <v>2255.873622724519</v>
      </c>
    </row>
    <row r="962" spans="1:6" x14ac:dyDescent="0.3">
      <c r="A962" s="1">
        <v>961</v>
      </c>
      <c r="B962" s="1">
        <v>820</v>
      </c>
      <c r="C962" s="1">
        <v>961</v>
      </c>
      <c r="D962" s="1">
        <v>17612</v>
      </c>
      <c r="E962" s="1">
        <v>10740.446111179759</v>
      </c>
      <c r="F962" s="1">
        <v>6871.5538888202427</v>
      </c>
    </row>
    <row r="963" spans="1:6" x14ac:dyDescent="0.3">
      <c r="A963" s="1">
        <v>962</v>
      </c>
      <c r="B963" s="1">
        <v>539</v>
      </c>
      <c r="C963" s="1">
        <v>962</v>
      </c>
      <c r="D963" s="1">
        <v>24033</v>
      </c>
      <c r="E963" s="1">
        <v>20201.901884992669</v>
      </c>
      <c r="F963" s="1">
        <v>3831.0981150073312</v>
      </c>
    </row>
    <row r="964" spans="1:6" x14ac:dyDescent="0.3">
      <c r="A964" s="1">
        <v>963</v>
      </c>
      <c r="B964" s="1">
        <v>598</v>
      </c>
      <c r="C964" s="1">
        <v>963</v>
      </c>
      <c r="D964" s="1">
        <v>29152</v>
      </c>
      <c r="E964" s="1">
        <v>16046.16949960593</v>
      </c>
      <c r="F964" s="1">
        <v>13105.83050039407</v>
      </c>
    </row>
    <row r="965" spans="1:6" x14ac:dyDescent="0.3">
      <c r="A965" s="1">
        <v>964</v>
      </c>
      <c r="B965" s="1">
        <v>196</v>
      </c>
      <c r="C965" s="1">
        <v>964</v>
      </c>
      <c r="D965" s="1">
        <v>24912</v>
      </c>
      <c r="E965" s="1">
        <v>13124.01462680598</v>
      </c>
      <c r="F965" s="1">
        <v>11787.98537319402</v>
      </c>
    </row>
    <row r="966" spans="1:6" x14ac:dyDescent="0.3">
      <c r="A966" s="1">
        <v>965</v>
      </c>
      <c r="B966" s="1">
        <v>809</v>
      </c>
      <c r="C966" s="1">
        <v>965</v>
      </c>
      <c r="D966" s="1">
        <v>12618</v>
      </c>
      <c r="E966" s="1">
        <v>6598.2169362549521</v>
      </c>
      <c r="F966" s="1">
        <v>6019.7830637450479</v>
      </c>
    </row>
    <row r="967" spans="1:6" x14ac:dyDescent="0.3">
      <c r="A967" s="1">
        <v>966</v>
      </c>
      <c r="B967" s="1">
        <v>623</v>
      </c>
      <c r="C967" s="1">
        <v>966</v>
      </c>
      <c r="D967" s="1">
        <v>5983</v>
      </c>
      <c r="E967" s="1">
        <v>4824.6393495316725</v>
      </c>
      <c r="F967" s="1">
        <v>1158.360650468328</v>
      </c>
    </row>
    <row r="968" spans="1:6" x14ac:dyDescent="0.3">
      <c r="A968" s="1">
        <v>967</v>
      </c>
      <c r="B968" s="1">
        <v>937</v>
      </c>
      <c r="C968" s="1">
        <v>967</v>
      </c>
      <c r="D968" s="1">
        <v>18348</v>
      </c>
      <c r="E968" s="1">
        <v>12766.841965071249</v>
      </c>
      <c r="F968" s="1">
        <v>5581.1580349287487</v>
      </c>
    </row>
    <row r="969" spans="1:6" x14ac:dyDescent="0.3">
      <c r="A969" s="1">
        <v>968</v>
      </c>
      <c r="B969" s="1">
        <v>25</v>
      </c>
      <c r="C969" s="1">
        <v>968</v>
      </c>
      <c r="D969" s="1">
        <v>10766</v>
      </c>
      <c r="E969" s="1">
        <v>8521.3691452490584</v>
      </c>
      <c r="F969" s="1">
        <v>2244.630854750942</v>
      </c>
    </row>
    <row r="970" spans="1:6" x14ac:dyDescent="0.3">
      <c r="A970" s="1">
        <v>969</v>
      </c>
      <c r="B970" s="1">
        <v>531</v>
      </c>
      <c r="C970" s="1">
        <v>969</v>
      </c>
      <c r="D970" s="1">
        <v>20435</v>
      </c>
      <c r="E970" s="1">
        <v>12191.30355775088</v>
      </c>
      <c r="F970" s="1">
        <v>8243.6964422491183</v>
      </c>
    </row>
    <row r="971" spans="1:6" x14ac:dyDescent="0.3">
      <c r="A971" s="1">
        <v>970</v>
      </c>
      <c r="B971" s="1">
        <v>251</v>
      </c>
      <c r="C971" s="1">
        <v>970</v>
      </c>
      <c r="D971" s="1">
        <v>6483</v>
      </c>
      <c r="E971" s="1">
        <v>4494.8296048435604</v>
      </c>
      <c r="F971" s="1">
        <v>1988.17039515644</v>
      </c>
    </row>
    <row r="972" spans="1:6" x14ac:dyDescent="0.3">
      <c r="A972" s="1">
        <v>971</v>
      </c>
      <c r="B972" s="1">
        <v>544</v>
      </c>
      <c r="C972" s="1">
        <v>971</v>
      </c>
      <c r="D972" s="1">
        <v>5291</v>
      </c>
      <c r="E972" s="1">
        <v>4654.0601989144589</v>
      </c>
      <c r="F972" s="1">
        <v>636.93980108554115</v>
      </c>
    </row>
    <row r="973" spans="1:6" x14ac:dyDescent="0.3">
      <c r="A973" s="1">
        <v>972</v>
      </c>
      <c r="B973" s="1">
        <v>737</v>
      </c>
      <c r="C973" s="1">
        <v>972</v>
      </c>
      <c r="D973" s="1">
        <v>9883</v>
      </c>
      <c r="E973" s="1">
        <v>5782.5401364921327</v>
      </c>
      <c r="F973" s="1">
        <v>4100.4598635078673</v>
      </c>
    </row>
    <row r="974" spans="1:6" x14ac:dyDescent="0.3">
      <c r="A974" s="1">
        <v>973</v>
      </c>
      <c r="B974" s="1">
        <v>856</v>
      </c>
      <c r="C974" s="1">
        <v>973</v>
      </c>
      <c r="D974" s="1">
        <v>6273</v>
      </c>
      <c r="E974" s="1">
        <v>3848.791008305654</v>
      </c>
      <c r="F974" s="1">
        <v>2424.208991694346</v>
      </c>
    </row>
    <row r="975" spans="1:6" x14ac:dyDescent="0.3">
      <c r="A975" s="1">
        <v>974</v>
      </c>
      <c r="B975" s="1">
        <v>534</v>
      </c>
      <c r="C975" s="1">
        <v>974</v>
      </c>
      <c r="D975" s="1">
        <v>23508</v>
      </c>
      <c r="E975" s="1">
        <v>16969.42414288396</v>
      </c>
      <c r="F975" s="1">
        <v>6538.5758571160368</v>
      </c>
    </row>
    <row r="976" spans="1:6" x14ac:dyDescent="0.3">
      <c r="A976" s="1">
        <v>975</v>
      </c>
      <c r="B976" s="1">
        <v>617</v>
      </c>
      <c r="C976" s="1">
        <v>975</v>
      </c>
      <c r="D976" s="1">
        <v>9368</v>
      </c>
      <c r="E976" s="1">
        <v>7561.6361763853574</v>
      </c>
      <c r="F976" s="1">
        <v>1806.363823614643</v>
      </c>
    </row>
    <row r="977" spans="1:6" x14ac:dyDescent="0.3">
      <c r="A977" s="1">
        <v>976</v>
      </c>
      <c r="B977" s="1">
        <v>527</v>
      </c>
      <c r="C977" s="1">
        <v>976</v>
      </c>
      <c r="D977" s="1">
        <v>27537</v>
      </c>
      <c r="E977" s="1">
        <v>18913.133398944668</v>
      </c>
      <c r="F977" s="1">
        <v>8623.8666010553316</v>
      </c>
    </row>
    <row r="978" spans="1:6" x14ac:dyDescent="0.3">
      <c r="A978" s="1">
        <v>977</v>
      </c>
      <c r="B978" s="1">
        <v>21</v>
      </c>
      <c r="C978" s="1">
        <v>977</v>
      </c>
      <c r="D978" s="1">
        <v>13822</v>
      </c>
      <c r="E978" s="1">
        <v>7184.6947393398632</v>
      </c>
      <c r="F978" s="1">
        <v>6637.3052606601368</v>
      </c>
    </row>
    <row r="979" spans="1:6" x14ac:dyDescent="0.3">
      <c r="A979" s="1">
        <v>978</v>
      </c>
      <c r="B979" s="1">
        <v>789</v>
      </c>
      <c r="C979" s="1">
        <v>978</v>
      </c>
      <c r="D979" s="1">
        <v>11466</v>
      </c>
      <c r="E979" s="1">
        <v>6837.9563887070644</v>
      </c>
      <c r="F979" s="1">
        <v>4628.0436112929356</v>
      </c>
    </row>
    <row r="980" spans="1:6" x14ac:dyDescent="0.3">
      <c r="A980" s="1">
        <v>979</v>
      </c>
      <c r="B980" s="1">
        <v>104</v>
      </c>
      <c r="C980" s="1">
        <v>979</v>
      </c>
      <c r="D980" s="1">
        <v>33850</v>
      </c>
      <c r="E980" s="1">
        <v>19158.963310862939</v>
      </c>
      <c r="F980" s="1">
        <v>14691.03668913706</v>
      </c>
    </row>
    <row r="981" spans="1:6" x14ac:dyDescent="0.3">
      <c r="A981" s="1">
        <v>980</v>
      </c>
      <c r="B981" s="1">
        <v>965</v>
      </c>
      <c r="C981" s="1">
        <v>980</v>
      </c>
      <c r="D981" s="1">
        <v>5087</v>
      </c>
      <c r="E981" s="1">
        <v>4474.8958890634676</v>
      </c>
      <c r="F981" s="1">
        <v>612.10411093653238</v>
      </c>
    </row>
    <row r="982" spans="1:6" x14ac:dyDescent="0.3">
      <c r="A982" s="1">
        <v>981</v>
      </c>
      <c r="B982" s="1">
        <v>189</v>
      </c>
      <c r="C982" s="1">
        <v>981</v>
      </c>
      <c r="D982" s="1">
        <v>47091</v>
      </c>
      <c r="E982" s="1">
        <v>38983.73096941394</v>
      </c>
      <c r="F982" s="1">
        <v>8107.2690305860597</v>
      </c>
    </row>
    <row r="983" spans="1:6" x14ac:dyDescent="0.3">
      <c r="A983" s="1">
        <v>982</v>
      </c>
      <c r="B983" s="1">
        <v>858</v>
      </c>
      <c r="C983" s="1">
        <v>982</v>
      </c>
      <c r="D983" s="1">
        <v>5686</v>
      </c>
      <c r="E983" s="1">
        <v>3996.800112836424</v>
      </c>
      <c r="F983" s="1">
        <v>1689.199887163576</v>
      </c>
    </row>
    <row r="984" spans="1:6" x14ac:dyDescent="0.3">
      <c r="A984" s="1">
        <v>983</v>
      </c>
      <c r="B984" s="1">
        <v>280</v>
      </c>
      <c r="C984" s="1">
        <v>983</v>
      </c>
      <c r="D984" s="1">
        <v>18752</v>
      </c>
      <c r="E984" s="1">
        <v>15681.941436607211</v>
      </c>
      <c r="F984" s="1">
        <v>3070.0585633927949</v>
      </c>
    </row>
    <row r="985" spans="1:6" x14ac:dyDescent="0.3">
      <c r="A985" s="1">
        <v>984</v>
      </c>
      <c r="B985" s="1">
        <v>826</v>
      </c>
      <c r="C985" s="1">
        <v>984</v>
      </c>
      <c r="D985" s="1">
        <v>7140</v>
      </c>
      <c r="E985" s="1">
        <v>6019.2835534215874</v>
      </c>
      <c r="F985" s="1">
        <v>1120.7164465784131</v>
      </c>
    </row>
    <row r="986" spans="1:6" x14ac:dyDescent="0.3">
      <c r="A986" s="1">
        <v>985</v>
      </c>
      <c r="B986" s="1">
        <v>267</v>
      </c>
      <c r="C986" s="1">
        <v>985</v>
      </c>
      <c r="D986" s="1">
        <v>7598</v>
      </c>
      <c r="E986" s="1">
        <v>6224.9987960406661</v>
      </c>
      <c r="F986" s="1">
        <v>1373.0012039593339</v>
      </c>
    </row>
    <row r="987" spans="1:6" x14ac:dyDescent="0.3">
      <c r="A987" s="1">
        <v>986</v>
      </c>
      <c r="B987" s="1">
        <v>726</v>
      </c>
      <c r="C987" s="1">
        <v>986</v>
      </c>
      <c r="D987" s="1">
        <v>27631</v>
      </c>
      <c r="E987" s="1">
        <v>19234.413005610491</v>
      </c>
      <c r="F987" s="1">
        <v>8396.5869943895123</v>
      </c>
    </row>
    <row r="988" spans="1:6" x14ac:dyDescent="0.3">
      <c r="A988" s="1">
        <v>987</v>
      </c>
      <c r="B988" s="1">
        <v>496</v>
      </c>
      <c r="C988" s="1">
        <v>987</v>
      </c>
      <c r="D988" s="1">
        <v>11662</v>
      </c>
      <c r="E988" s="1">
        <v>6550.4495601372046</v>
      </c>
      <c r="F988" s="1">
        <v>5111.5504398627954</v>
      </c>
    </row>
    <row r="989" spans="1:6" x14ac:dyDescent="0.3">
      <c r="A989" s="1">
        <v>988</v>
      </c>
      <c r="B989" s="1">
        <v>524</v>
      </c>
      <c r="C989" s="1">
        <v>988</v>
      </c>
      <c r="D989" s="1">
        <v>29104</v>
      </c>
      <c r="E989" s="1">
        <v>18127.213883524211</v>
      </c>
      <c r="F989" s="1">
        <v>10976.786116475791</v>
      </c>
    </row>
    <row r="990" spans="1:6" x14ac:dyDescent="0.3">
      <c r="A990" s="1">
        <v>989</v>
      </c>
      <c r="B990" s="1">
        <v>273</v>
      </c>
      <c r="C990" s="1">
        <v>989</v>
      </c>
      <c r="D990" s="1">
        <v>13682</v>
      </c>
      <c r="E990" s="1">
        <v>11487.425545531771</v>
      </c>
      <c r="F990" s="1">
        <v>2194.5744544682311</v>
      </c>
    </row>
    <row r="991" spans="1:6" x14ac:dyDescent="0.3">
      <c r="A991" s="1">
        <v>990</v>
      </c>
      <c r="B991" s="1">
        <v>462</v>
      </c>
      <c r="C991" s="1">
        <v>990</v>
      </c>
      <c r="D991" s="1">
        <v>12838</v>
      </c>
      <c r="E991" s="1">
        <v>8573.5099801521956</v>
      </c>
      <c r="F991" s="1">
        <v>4264.4900198478044</v>
      </c>
    </row>
    <row r="992" spans="1:6" x14ac:dyDescent="0.3">
      <c r="A992" s="1">
        <v>991</v>
      </c>
      <c r="B992" s="1">
        <v>156</v>
      </c>
      <c r="C992" s="1">
        <v>991</v>
      </c>
      <c r="D992" s="1">
        <v>29841</v>
      </c>
      <c r="E992" s="1">
        <v>17209.580241885491</v>
      </c>
      <c r="F992" s="1">
        <v>12631.419758114511</v>
      </c>
    </row>
    <row r="993" spans="1:6" x14ac:dyDescent="0.3">
      <c r="A993" s="1">
        <v>992</v>
      </c>
      <c r="B993" s="1">
        <v>454</v>
      </c>
      <c r="C993" s="1">
        <v>992</v>
      </c>
      <c r="D993" s="1">
        <v>30146</v>
      </c>
      <c r="E993" s="1">
        <v>24649.131414024359</v>
      </c>
      <c r="F993" s="1">
        <v>5496.8685859756442</v>
      </c>
    </row>
    <row r="994" spans="1:6" x14ac:dyDescent="0.3">
      <c r="A994" s="1">
        <v>993</v>
      </c>
      <c r="B994" s="1">
        <v>452</v>
      </c>
      <c r="C994" s="1">
        <v>993</v>
      </c>
      <c r="D994" s="1">
        <v>16408</v>
      </c>
      <c r="E994" s="1">
        <v>13918.612652492349</v>
      </c>
      <c r="F994" s="1">
        <v>2489.3873475076471</v>
      </c>
    </row>
    <row r="995" spans="1:6" x14ac:dyDescent="0.3">
      <c r="A995" s="1">
        <v>994</v>
      </c>
      <c r="B995" s="1">
        <v>643</v>
      </c>
      <c r="C995" s="1">
        <v>994</v>
      </c>
      <c r="D995" s="1">
        <v>12223</v>
      </c>
      <c r="E995" s="1">
        <v>10251.04768948586</v>
      </c>
      <c r="F995" s="1">
        <v>1971.9523105141379</v>
      </c>
    </row>
    <row r="996" spans="1:6" x14ac:dyDescent="0.3">
      <c r="A996" s="1">
        <v>995</v>
      </c>
      <c r="B996" s="1">
        <v>894</v>
      </c>
      <c r="C996" s="1">
        <v>995</v>
      </c>
      <c r="D996" s="1">
        <v>37558</v>
      </c>
      <c r="E996" s="1">
        <v>19719.153359833159</v>
      </c>
      <c r="F996" s="1">
        <v>17838.846640166841</v>
      </c>
    </row>
    <row r="997" spans="1:6" x14ac:dyDescent="0.3">
      <c r="A997" s="1">
        <v>996</v>
      </c>
      <c r="B997" s="1">
        <v>550</v>
      </c>
      <c r="C997" s="1">
        <v>996</v>
      </c>
      <c r="D997" s="1">
        <v>25266</v>
      </c>
      <c r="E997" s="1">
        <v>18637.875575255839</v>
      </c>
      <c r="F997" s="1">
        <v>6628.1244247441573</v>
      </c>
    </row>
    <row r="998" spans="1:6" x14ac:dyDescent="0.3">
      <c r="A998" s="1">
        <v>997</v>
      </c>
      <c r="B998" s="1">
        <v>380</v>
      </c>
      <c r="C998" s="1">
        <v>997</v>
      </c>
      <c r="D998" s="1">
        <v>18206</v>
      </c>
      <c r="E998" s="1">
        <v>15112.38720709617</v>
      </c>
      <c r="F998" s="1">
        <v>3093.6127929038298</v>
      </c>
    </row>
    <row r="999" spans="1:6" x14ac:dyDescent="0.3">
      <c r="A999" s="1">
        <v>998</v>
      </c>
      <c r="B999" s="1">
        <v>936</v>
      </c>
      <c r="C999" s="1">
        <v>998</v>
      </c>
      <c r="D999" s="1">
        <v>16255</v>
      </c>
      <c r="E999" s="1">
        <v>12496.205377604971</v>
      </c>
      <c r="F999" s="1">
        <v>3758.7946223950289</v>
      </c>
    </row>
    <row r="1000" spans="1:6" x14ac:dyDescent="0.3">
      <c r="A1000" s="1">
        <v>999</v>
      </c>
      <c r="B1000" s="1">
        <v>240</v>
      </c>
      <c r="C1000" s="1">
        <v>999</v>
      </c>
      <c r="D1000" s="1">
        <v>7760</v>
      </c>
      <c r="E1000" s="1">
        <v>4438.9207891904662</v>
      </c>
      <c r="F1000" s="1">
        <v>3321.0792108095338</v>
      </c>
    </row>
    <row r="1001" spans="1:6" x14ac:dyDescent="0.3">
      <c r="A1001" s="1">
        <v>1000</v>
      </c>
      <c r="B1001" s="1">
        <v>141</v>
      </c>
      <c r="C1001" s="1">
        <v>1000</v>
      </c>
      <c r="D1001" s="1">
        <v>34214</v>
      </c>
      <c r="E1001" s="1">
        <v>25800.58758354577</v>
      </c>
      <c r="F1001" s="1">
        <v>8413.41241645423</v>
      </c>
    </row>
    <row r="1002" spans="1:6" x14ac:dyDescent="0.3">
      <c r="A1002" s="1">
        <v>1001</v>
      </c>
      <c r="B1002" s="1">
        <v>52</v>
      </c>
      <c r="C1002" s="1">
        <v>1001</v>
      </c>
      <c r="D1002" s="1">
        <v>23212</v>
      </c>
      <c r="E1002" s="1">
        <v>14707.81266240468</v>
      </c>
      <c r="F1002" s="1">
        <v>8504.1873375953237</v>
      </c>
    </row>
    <row r="1003" spans="1:6" x14ac:dyDescent="0.3">
      <c r="A1003" s="1">
        <v>1002</v>
      </c>
      <c r="B1003" s="1">
        <v>351</v>
      </c>
      <c r="C1003" s="1">
        <v>1002</v>
      </c>
      <c r="D1003" s="1">
        <v>10622</v>
      </c>
      <c r="E1003" s="1">
        <v>5822.9315461450551</v>
      </c>
      <c r="F1003" s="1">
        <v>4799.0684538549449</v>
      </c>
    </row>
    <row r="1004" spans="1:6" x14ac:dyDescent="0.3">
      <c r="A1004" s="1">
        <v>1003</v>
      </c>
      <c r="B1004" s="1">
        <v>973</v>
      </c>
      <c r="C1004" s="1">
        <v>1003</v>
      </c>
      <c r="D1004" s="1">
        <v>10439</v>
      </c>
      <c r="E1004" s="1">
        <v>8968.7731329429989</v>
      </c>
      <c r="F1004" s="1">
        <v>1470.2268670570011</v>
      </c>
    </row>
    <row r="1005" spans="1:6" x14ac:dyDescent="0.3">
      <c r="A1005" s="1">
        <v>1004</v>
      </c>
      <c r="B1005" s="1">
        <v>475</v>
      </c>
      <c r="C1005" s="1">
        <v>1004</v>
      </c>
      <c r="D1005" s="1">
        <v>11272</v>
      </c>
      <c r="E1005" s="1">
        <v>7301.563207184633</v>
      </c>
      <c r="F1005" s="1">
        <v>3970.436792815367</v>
      </c>
    </row>
    <row r="1006" spans="1:6" x14ac:dyDescent="0.3">
      <c r="A1006" s="1">
        <v>1005</v>
      </c>
      <c r="B1006" s="1">
        <v>48</v>
      </c>
      <c r="C1006" s="1">
        <v>1005</v>
      </c>
      <c r="D1006" s="1">
        <v>30612</v>
      </c>
      <c r="E1006" s="1">
        <v>21876.39796525969</v>
      </c>
      <c r="F1006" s="1">
        <v>8735.6020347403064</v>
      </c>
    </row>
    <row r="1007" spans="1:6" x14ac:dyDescent="0.3">
      <c r="A1007" s="1">
        <v>1006</v>
      </c>
      <c r="B1007" s="1">
        <v>859</v>
      </c>
      <c r="C1007" s="1">
        <v>1006</v>
      </c>
      <c r="D1007" s="1">
        <v>10510</v>
      </c>
      <c r="E1007" s="1">
        <v>5375.159779819106</v>
      </c>
      <c r="F1007" s="1">
        <v>5134.840220180894</v>
      </c>
    </row>
    <row r="1008" spans="1:6" x14ac:dyDescent="0.3">
      <c r="A1008" s="1">
        <v>1007</v>
      </c>
      <c r="B1008" s="1">
        <v>680</v>
      </c>
      <c r="C1008" s="1">
        <v>1007</v>
      </c>
      <c r="D1008" s="1">
        <v>16359</v>
      </c>
      <c r="E1008" s="1">
        <v>10692.33047673679</v>
      </c>
      <c r="F1008" s="1">
        <v>5666.6695232632101</v>
      </c>
    </row>
    <row r="1009" spans="1:6" x14ac:dyDescent="0.3">
      <c r="A1009" s="1">
        <v>1008</v>
      </c>
      <c r="B1009" s="1">
        <v>148</v>
      </c>
      <c r="C1009" s="1">
        <v>1008</v>
      </c>
      <c r="D1009" s="1">
        <v>10675</v>
      </c>
      <c r="E1009" s="1">
        <v>6917.1360677720322</v>
      </c>
      <c r="F1009" s="1">
        <v>3757.8639322279678</v>
      </c>
    </row>
    <row r="1010" spans="1:6" x14ac:dyDescent="0.3">
      <c r="A1010" s="1">
        <v>1009</v>
      </c>
      <c r="B1010" s="1">
        <v>404</v>
      </c>
      <c r="C1010" s="1">
        <v>1009</v>
      </c>
      <c r="D1010" s="1">
        <v>20884</v>
      </c>
      <c r="E1010" s="1">
        <v>16179.71076431093</v>
      </c>
      <c r="F1010" s="1">
        <v>4704.2892356890734</v>
      </c>
    </row>
    <row r="1011" spans="1:6" x14ac:dyDescent="0.3">
      <c r="A1011" s="1">
        <v>1010</v>
      </c>
      <c r="B1011" s="1">
        <v>734</v>
      </c>
      <c r="C1011" s="1">
        <v>1010</v>
      </c>
      <c r="D1011" s="1">
        <v>7362</v>
      </c>
      <c r="E1011" s="1">
        <v>6004.3050051844284</v>
      </c>
      <c r="F1011" s="1">
        <v>1357.694994815572</v>
      </c>
    </row>
    <row r="1012" spans="1:6" x14ac:dyDescent="0.3">
      <c r="A1012" s="1">
        <v>1011</v>
      </c>
      <c r="B1012" s="1">
        <v>299</v>
      </c>
      <c r="C1012" s="1">
        <v>1011</v>
      </c>
      <c r="D1012" s="1">
        <v>23202</v>
      </c>
      <c r="E1012" s="1">
        <v>12028.74898852208</v>
      </c>
      <c r="F1012" s="1">
        <v>11173.25101147792</v>
      </c>
    </row>
    <row r="1013" spans="1:6" x14ac:dyDescent="0.3">
      <c r="A1013" s="1">
        <v>1012</v>
      </c>
      <c r="B1013" s="1">
        <v>877</v>
      </c>
      <c r="C1013" s="1">
        <v>1012</v>
      </c>
      <c r="D1013" s="1">
        <v>9013</v>
      </c>
      <c r="E1013" s="1">
        <v>5015.7535611378144</v>
      </c>
      <c r="F1013" s="1">
        <v>3997.2464388621861</v>
      </c>
    </row>
    <row r="1014" spans="1:6" x14ac:dyDescent="0.3">
      <c r="A1014" s="1">
        <v>1013</v>
      </c>
      <c r="B1014" s="1">
        <v>601</v>
      </c>
      <c r="C1014" s="1">
        <v>1013</v>
      </c>
      <c r="D1014" s="1">
        <v>13612</v>
      </c>
      <c r="E1014" s="1">
        <v>11199.996359787519</v>
      </c>
      <c r="F1014" s="1">
        <v>2412.0036402124751</v>
      </c>
    </row>
    <row r="1015" spans="1:6" x14ac:dyDescent="0.3">
      <c r="A1015" s="1">
        <v>1014</v>
      </c>
      <c r="B1015" s="1">
        <v>154</v>
      </c>
      <c r="C1015" s="1">
        <v>1014</v>
      </c>
      <c r="D1015" s="1">
        <v>15141</v>
      </c>
      <c r="E1015" s="1">
        <v>13122.51561899539</v>
      </c>
      <c r="F1015" s="1">
        <v>2018.48438100461</v>
      </c>
    </row>
    <row r="1016" spans="1:6" x14ac:dyDescent="0.3">
      <c r="A1016" s="1">
        <v>1015</v>
      </c>
      <c r="B1016" s="1">
        <v>847</v>
      </c>
      <c r="C1016" s="1">
        <v>1015</v>
      </c>
      <c r="D1016" s="1">
        <v>10661</v>
      </c>
      <c r="E1016" s="1">
        <v>9343.9369239548614</v>
      </c>
      <c r="F1016" s="1">
        <v>1317.063076045139</v>
      </c>
    </row>
    <row r="1017" spans="1:6" x14ac:dyDescent="0.3">
      <c r="A1017" s="1">
        <v>1016</v>
      </c>
      <c r="B1017" s="1">
        <v>37</v>
      </c>
      <c r="C1017" s="1">
        <v>1016</v>
      </c>
      <c r="D1017" s="1">
        <v>20847</v>
      </c>
      <c r="E1017" s="1">
        <v>16908.780982349541</v>
      </c>
      <c r="F1017" s="1">
        <v>3938.219017650455</v>
      </c>
    </row>
    <row r="1018" spans="1:6" x14ac:dyDescent="0.3">
      <c r="A1018" s="1">
        <v>1017</v>
      </c>
      <c r="B1018" s="1">
        <v>825</v>
      </c>
      <c r="C1018" s="1">
        <v>1017</v>
      </c>
      <c r="D1018" s="1">
        <v>23275</v>
      </c>
      <c r="E1018" s="1">
        <v>14668.431508406249</v>
      </c>
      <c r="F1018" s="1">
        <v>8606.5684915937545</v>
      </c>
    </row>
    <row r="1019" spans="1:6" x14ac:dyDescent="0.3">
      <c r="A1019" s="1">
        <v>1018</v>
      </c>
      <c r="B1019" s="1">
        <v>939</v>
      </c>
      <c r="C1019" s="1">
        <v>1018</v>
      </c>
      <c r="D1019" s="1">
        <v>15373</v>
      </c>
      <c r="E1019" s="1">
        <v>13379.35969034803</v>
      </c>
      <c r="F1019" s="1">
        <v>1993.6403096519659</v>
      </c>
    </row>
    <row r="1020" spans="1:6" x14ac:dyDescent="0.3">
      <c r="A1020" s="1">
        <v>1019</v>
      </c>
      <c r="B1020" s="1">
        <v>58</v>
      </c>
      <c r="C1020" s="1">
        <v>1019</v>
      </c>
      <c r="D1020" s="1">
        <v>17228</v>
      </c>
      <c r="E1020" s="1">
        <v>15314.571997253681</v>
      </c>
      <c r="F1020" s="1">
        <v>1913.4280027463169</v>
      </c>
    </row>
    <row r="1021" spans="1:6" x14ac:dyDescent="0.3">
      <c r="A1021" s="1">
        <v>1020</v>
      </c>
      <c r="B1021" s="1">
        <v>626</v>
      </c>
      <c r="C1021" s="1">
        <v>1020</v>
      </c>
      <c r="D1021" s="1">
        <v>14800</v>
      </c>
      <c r="E1021" s="1">
        <v>12728.09156857243</v>
      </c>
      <c r="F1021" s="1">
        <v>2071.9084314275701</v>
      </c>
    </row>
    <row r="1022" spans="1:6" x14ac:dyDescent="0.3">
      <c r="A1022" s="1">
        <v>1021</v>
      </c>
      <c r="B1022" s="1">
        <v>54</v>
      </c>
      <c r="C1022" s="1">
        <v>1021</v>
      </c>
      <c r="D1022" s="1">
        <v>43918</v>
      </c>
      <c r="E1022" s="1">
        <v>34489.970456875191</v>
      </c>
      <c r="F1022" s="1">
        <v>9428.0295431248087</v>
      </c>
    </row>
    <row r="1023" spans="1:6" x14ac:dyDescent="0.3">
      <c r="A1023" s="1">
        <v>1022</v>
      </c>
      <c r="B1023" s="1">
        <v>615</v>
      </c>
      <c r="C1023" s="1">
        <v>1022</v>
      </c>
      <c r="D1023" s="1">
        <v>26881</v>
      </c>
      <c r="E1023" s="1">
        <v>23336.674585242741</v>
      </c>
      <c r="F1023" s="1">
        <v>3544.3254147572588</v>
      </c>
    </row>
    <row r="1024" spans="1:6" x14ac:dyDescent="0.3">
      <c r="A1024" s="1">
        <v>1023</v>
      </c>
      <c r="B1024" s="1">
        <v>198</v>
      </c>
      <c r="C1024" s="1">
        <v>1023</v>
      </c>
      <c r="D1024" s="1">
        <v>47588</v>
      </c>
      <c r="E1024" s="1">
        <v>41674.297901099577</v>
      </c>
      <c r="F1024" s="1">
        <v>5913.7020989004232</v>
      </c>
    </row>
    <row r="1025" spans="1:6" x14ac:dyDescent="0.3">
      <c r="A1025" s="1">
        <v>1024</v>
      </c>
      <c r="B1025" s="1">
        <v>86</v>
      </c>
      <c r="C1025" s="1">
        <v>1024</v>
      </c>
      <c r="D1025" s="1">
        <v>29552</v>
      </c>
      <c r="E1025" s="1">
        <v>22839.15027609891</v>
      </c>
      <c r="F1025" s="1">
        <v>6712.849723901094</v>
      </c>
    </row>
    <row r="1026" spans="1:6" x14ac:dyDescent="0.3">
      <c r="A1026" s="1">
        <v>1025</v>
      </c>
      <c r="B1026" s="1">
        <v>246</v>
      </c>
      <c r="C1026" s="1">
        <v>1025</v>
      </c>
      <c r="D1026" s="1">
        <v>33096</v>
      </c>
      <c r="E1026" s="1">
        <v>27054.28353142261</v>
      </c>
      <c r="F1026" s="1">
        <v>6041.7164685773932</v>
      </c>
    </row>
    <row r="1027" spans="1:6" x14ac:dyDescent="0.3">
      <c r="A1027" s="1">
        <v>1026</v>
      </c>
      <c r="B1027" s="1">
        <v>16</v>
      </c>
      <c r="C1027" s="1">
        <v>1026</v>
      </c>
      <c r="D1027" s="1">
        <v>29747</v>
      </c>
      <c r="E1027" s="1">
        <v>16167.28312907888</v>
      </c>
      <c r="F1027" s="1">
        <v>13579.71687092112</v>
      </c>
    </row>
    <row r="1028" spans="1:6" x14ac:dyDescent="0.3">
      <c r="A1028" s="1">
        <v>1027</v>
      </c>
      <c r="B1028" s="1">
        <v>52</v>
      </c>
      <c r="C1028" s="1">
        <v>1027</v>
      </c>
      <c r="D1028" s="1">
        <v>6461</v>
      </c>
      <c r="E1028" s="1">
        <v>4427.4073124126171</v>
      </c>
      <c r="F1028" s="1">
        <v>2033.5926875873829</v>
      </c>
    </row>
    <row r="1029" spans="1:6" x14ac:dyDescent="0.3">
      <c r="A1029" s="1">
        <v>1028</v>
      </c>
      <c r="B1029" s="1">
        <v>699</v>
      </c>
      <c r="C1029" s="1">
        <v>1028</v>
      </c>
      <c r="D1029" s="1">
        <v>29101</v>
      </c>
      <c r="E1029" s="1">
        <v>16151.15210424251</v>
      </c>
      <c r="F1029" s="1">
        <v>12949.84789575749</v>
      </c>
    </row>
    <row r="1030" spans="1:6" x14ac:dyDescent="0.3">
      <c r="A1030" s="1">
        <v>1029</v>
      </c>
      <c r="B1030" s="1">
        <v>179</v>
      </c>
      <c r="C1030" s="1">
        <v>1029</v>
      </c>
      <c r="D1030" s="1">
        <v>5364</v>
      </c>
      <c r="E1030" s="1">
        <v>3412.568027566675</v>
      </c>
      <c r="F1030" s="1">
        <v>1951.431972433325</v>
      </c>
    </row>
    <row r="1031" spans="1:6" x14ac:dyDescent="0.3">
      <c r="A1031" s="1">
        <v>1030</v>
      </c>
      <c r="B1031" s="1">
        <v>690</v>
      </c>
      <c r="C1031" s="1">
        <v>1030</v>
      </c>
      <c r="D1031" s="1">
        <v>3199</v>
      </c>
      <c r="E1031" s="1">
        <v>2443.0029226122028</v>
      </c>
      <c r="F1031" s="1">
        <v>755.99707738779716</v>
      </c>
    </row>
    <row r="1032" spans="1:6" x14ac:dyDescent="0.3">
      <c r="A1032" s="1">
        <v>1031</v>
      </c>
      <c r="B1032" s="1">
        <v>282</v>
      </c>
      <c r="C1032" s="1">
        <v>1031</v>
      </c>
      <c r="D1032" s="1">
        <v>14303</v>
      </c>
      <c r="E1032" s="1">
        <v>10507.79390582626</v>
      </c>
      <c r="F1032" s="1">
        <v>3795.2060941737441</v>
      </c>
    </row>
    <row r="1033" spans="1:6" x14ac:dyDescent="0.3">
      <c r="A1033" s="1">
        <v>1032</v>
      </c>
      <c r="B1033" s="1">
        <v>214</v>
      </c>
      <c r="C1033" s="1">
        <v>1032</v>
      </c>
      <c r="D1033" s="1">
        <v>22125</v>
      </c>
      <c r="E1033" s="1">
        <v>16939.562635529132</v>
      </c>
      <c r="F1033" s="1">
        <v>5185.4373644708721</v>
      </c>
    </row>
    <row r="1034" spans="1:6" x14ac:dyDescent="0.3">
      <c r="A1034" s="1">
        <v>1033</v>
      </c>
      <c r="B1034" s="1">
        <v>398</v>
      </c>
      <c r="C1034" s="1">
        <v>1033</v>
      </c>
      <c r="D1034" s="1">
        <v>20218</v>
      </c>
      <c r="E1034" s="1">
        <v>16161.548030441299</v>
      </c>
      <c r="F1034" s="1">
        <v>4056.4519695587019</v>
      </c>
    </row>
    <row r="1035" spans="1:6" x14ac:dyDescent="0.3">
      <c r="A1035" s="1">
        <v>1034</v>
      </c>
      <c r="B1035" s="1">
        <v>842</v>
      </c>
      <c r="C1035" s="1">
        <v>1034</v>
      </c>
      <c r="D1035" s="1">
        <v>29333</v>
      </c>
      <c r="E1035" s="1">
        <v>18197.41316821978</v>
      </c>
      <c r="F1035" s="1">
        <v>11135.58683178022</v>
      </c>
    </row>
    <row r="1036" spans="1:6" x14ac:dyDescent="0.3">
      <c r="A1036" s="1">
        <v>1035</v>
      </c>
      <c r="B1036" s="1">
        <v>532</v>
      </c>
      <c r="C1036" s="1">
        <v>1035</v>
      </c>
      <c r="D1036" s="1">
        <v>15806</v>
      </c>
      <c r="E1036" s="1">
        <v>11700.153166920671</v>
      </c>
      <c r="F1036" s="1">
        <v>4105.8468330793276</v>
      </c>
    </row>
    <row r="1037" spans="1:6" x14ac:dyDescent="0.3">
      <c r="A1037" s="1">
        <v>1036</v>
      </c>
      <c r="B1037" s="1">
        <v>340</v>
      </c>
      <c r="C1037" s="1">
        <v>1036</v>
      </c>
      <c r="D1037" s="1">
        <v>17718</v>
      </c>
      <c r="E1037" s="1">
        <v>10181.549051130971</v>
      </c>
      <c r="F1037" s="1">
        <v>7536.4509488690346</v>
      </c>
    </row>
    <row r="1038" spans="1:6" x14ac:dyDescent="0.3">
      <c r="A1038" s="1">
        <v>1037</v>
      </c>
      <c r="B1038" s="1">
        <v>480</v>
      </c>
      <c r="C1038" s="1">
        <v>1037</v>
      </c>
      <c r="D1038" s="1">
        <v>10832</v>
      </c>
      <c r="E1038" s="1">
        <v>9604.8465029452454</v>
      </c>
      <c r="F1038" s="1">
        <v>1227.153497054755</v>
      </c>
    </row>
    <row r="1039" spans="1:6" x14ac:dyDescent="0.3">
      <c r="A1039" s="1">
        <v>1038</v>
      </c>
      <c r="B1039" s="1">
        <v>629</v>
      </c>
      <c r="C1039" s="1">
        <v>1038</v>
      </c>
      <c r="D1039" s="1">
        <v>6855</v>
      </c>
      <c r="E1039" s="1">
        <v>5926.3218477657174</v>
      </c>
      <c r="F1039" s="1">
        <v>928.67815223428261</v>
      </c>
    </row>
    <row r="1040" spans="1:6" x14ac:dyDescent="0.3">
      <c r="A1040" s="1">
        <v>1039</v>
      </c>
      <c r="B1040" s="1">
        <v>617</v>
      </c>
      <c r="C1040" s="1">
        <v>1039</v>
      </c>
      <c r="D1040" s="1">
        <v>22342</v>
      </c>
      <c r="E1040" s="1">
        <v>16252.67301007515</v>
      </c>
      <c r="F1040" s="1">
        <v>6089.3269899248517</v>
      </c>
    </row>
    <row r="1041" spans="1:6" x14ac:dyDescent="0.3">
      <c r="A1041" s="1">
        <v>1040</v>
      </c>
      <c r="B1041" s="1">
        <v>788</v>
      </c>
      <c r="C1041" s="1">
        <v>1040</v>
      </c>
      <c r="D1041" s="1">
        <v>19350</v>
      </c>
      <c r="E1041" s="1">
        <v>14896.173017721119</v>
      </c>
      <c r="F1041" s="1">
        <v>4453.8269822788816</v>
      </c>
    </row>
    <row r="1042" spans="1:6" x14ac:dyDescent="0.3">
      <c r="A1042" s="1">
        <v>1041</v>
      </c>
      <c r="B1042" s="1">
        <v>28</v>
      </c>
      <c r="C1042" s="1">
        <v>1041</v>
      </c>
      <c r="D1042" s="1">
        <v>12008</v>
      </c>
      <c r="E1042" s="1">
        <v>9285.5645395278843</v>
      </c>
      <c r="F1042" s="1">
        <v>2722.4354604721161</v>
      </c>
    </row>
    <row r="1043" spans="1:6" x14ac:dyDescent="0.3">
      <c r="A1043" s="1">
        <v>1042</v>
      </c>
      <c r="B1043" s="1">
        <v>861</v>
      </c>
      <c r="C1043" s="1">
        <v>1042</v>
      </c>
      <c r="D1043" s="1">
        <v>10264</v>
      </c>
      <c r="E1043" s="1">
        <v>7090.9720595567996</v>
      </c>
      <c r="F1043" s="1">
        <v>3173.0279404431999</v>
      </c>
    </row>
    <row r="1044" spans="1:6" x14ac:dyDescent="0.3">
      <c r="A1044" s="1">
        <v>1043</v>
      </c>
      <c r="B1044" s="1">
        <v>239</v>
      </c>
      <c r="C1044" s="1">
        <v>1043</v>
      </c>
      <c r="D1044" s="1">
        <v>19446</v>
      </c>
      <c r="E1044" s="1">
        <v>17169.8707608123</v>
      </c>
      <c r="F1044" s="1">
        <v>2276.1292391877</v>
      </c>
    </row>
    <row r="1045" spans="1:6" x14ac:dyDescent="0.3">
      <c r="A1045" s="1">
        <v>1044</v>
      </c>
      <c r="B1045" s="1">
        <v>555</v>
      </c>
      <c r="C1045" s="1">
        <v>1044</v>
      </c>
      <c r="D1045" s="1">
        <v>11053</v>
      </c>
      <c r="E1045" s="1">
        <v>7928.3675019611028</v>
      </c>
      <c r="F1045" s="1">
        <v>3124.6324980388972</v>
      </c>
    </row>
    <row r="1046" spans="1:6" x14ac:dyDescent="0.3">
      <c r="A1046" s="1">
        <v>1045</v>
      </c>
      <c r="B1046" s="1">
        <v>932</v>
      </c>
      <c r="C1046" s="1">
        <v>1045</v>
      </c>
      <c r="D1046" s="1">
        <v>18676</v>
      </c>
      <c r="E1046" s="1">
        <v>15207.15546272684</v>
      </c>
      <c r="F1046" s="1">
        <v>3468.844537273164</v>
      </c>
    </row>
    <row r="1047" spans="1:6" x14ac:dyDescent="0.3">
      <c r="A1047" s="1">
        <v>1046</v>
      </c>
      <c r="B1047" s="1">
        <v>924</v>
      </c>
      <c r="C1047" s="1">
        <v>1046</v>
      </c>
      <c r="D1047" s="1">
        <v>16435</v>
      </c>
      <c r="E1047" s="1">
        <v>14262.54606028253</v>
      </c>
      <c r="F1047" s="1">
        <v>2172.453939717469</v>
      </c>
    </row>
    <row r="1048" spans="1:6" x14ac:dyDescent="0.3">
      <c r="A1048" s="1">
        <v>1047</v>
      </c>
      <c r="B1048" s="1">
        <v>56</v>
      </c>
      <c r="C1048" s="1">
        <v>1047</v>
      </c>
      <c r="D1048" s="1">
        <v>22364</v>
      </c>
      <c r="E1048" s="1">
        <v>18650.74082142939</v>
      </c>
      <c r="F1048" s="1">
        <v>3713.2591785706059</v>
      </c>
    </row>
    <row r="1049" spans="1:6" x14ac:dyDescent="0.3">
      <c r="A1049" s="1">
        <v>1048</v>
      </c>
      <c r="B1049" s="1">
        <v>363</v>
      </c>
      <c r="C1049" s="1">
        <v>1048</v>
      </c>
      <c r="D1049" s="1">
        <v>33887</v>
      </c>
      <c r="E1049" s="1">
        <v>26901.420439034431</v>
      </c>
      <c r="F1049" s="1">
        <v>6985.5795609655725</v>
      </c>
    </row>
    <row r="1050" spans="1:6" x14ac:dyDescent="0.3">
      <c r="A1050" s="1">
        <v>1049</v>
      </c>
      <c r="B1050" s="1">
        <v>645</v>
      </c>
      <c r="C1050" s="1">
        <v>1049</v>
      </c>
      <c r="D1050" s="1">
        <v>18913</v>
      </c>
      <c r="E1050" s="1">
        <v>13559.05038346137</v>
      </c>
      <c r="F1050" s="1">
        <v>5353.9496165386299</v>
      </c>
    </row>
    <row r="1051" spans="1:6" x14ac:dyDescent="0.3">
      <c r="A1051" s="1">
        <v>1050</v>
      </c>
      <c r="B1051" s="1">
        <v>646</v>
      </c>
      <c r="C1051" s="1">
        <v>1050</v>
      </c>
      <c r="D1051" s="1">
        <v>10820</v>
      </c>
      <c r="E1051" s="1">
        <v>7817.0373096659314</v>
      </c>
      <c r="F1051" s="1">
        <v>3002.9626903340691</v>
      </c>
    </row>
    <row r="1052" spans="1:6" x14ac:dyDescent="0.3">
      <c r="A1052" s="1">
        <v>1051</v>
      </c>
      <c r="B1052" s="1">
        <v>673</v>
      </c>
      <c r="C1052" s="1">
        <v>1051</v>
      </c>
      <c r="D1052" s="1">
        <v>11561</v>
      </c>
      <c r="E1052" s="1">
        <v>7388.1884673128006</v>
      </c>
      <c r="F1052" s="1">
        <v>4172.8115326871994</v>
      </c>
    </row>
    <row r="1053" spans="1:6" x14ac:dyDescent="0.3">
      <c r="A1053" s="1">
        <v>1052</v>
      </c>
      <c r="B1053" s="1">
        <v>947</v>
      </c>
      <c r="C1053" s="1">
        <v>1052</v>
      </c>
      <c r="D1053" s="1">
        <v>37039</v>
      </c>
      <c r="E1053" s="1">
        <v>26566.759198812219</v>
      </c>
      <c r="F1053" s="1">
        <v>10472.24080118778</v>
      </c>
    </row>
    <row r="1054" spans="1:6" x14ac:dyDescent="0.3">
      <c r="A1054" s="1">
        <v>1053</v>
      </c>
      <c r="B1054" s="1">
        <v>186</v>
      </c>
      <c r="C1054" s="1">
        <v>1053</v>
      </c>
      <c r="D1054" s="1">
        <v>20034</v>
      </c>
      <c r="E1054" s="1">
        <v>12237.53893392837</v>
      </c>
      <c r="F1054" s="1">
        <v>7796.461066071628</v>
      </c>
    </row>
    <row r="1055" spans="1:6" x14ac:dyDescent="0.3">
      <c r="A1055" s="1">
        <v>1054</v>
      </c>
      <c r="B1055" s="1">
        <v>574</v>
      </c>
      <c r="C1055" s="1">
        <v>1054</v>
      </c>
      <c r="D1055" s="1">
        <v>40246</v>
      </c>
      <c r="E1055" s="1">
        <v>29980.633537960181</v>
      </c>
      <c r="F1055" s="1">
        <v>10265.366462039819</v>
      </c>
    </row>
    <row r="1056" spans="1:6" x14ac:dyDescent="0.3">
      <c r="A1056" s="1">
        <v>1055</v>
      </c>
      <c r="B1056" s="1">
        <v>291</v>
      </c>
      <c r="C1056" s="1">
        <v>1055</v>
      </c>
      <c r="D1056" s="1">
        <v>29094</v>
      </c>
      <c r="E1056" s="1">
        <v>22844.667661015141</v>
      </c>
      <c r="F1056" s="1">
        <v>6249.3323389848629</v>
      </c>
    </row>
    <row r="1057" spans="1:6" x14ac:dyDescent="0.3">
      <c r="A1057" s="1">
        <v>1056</v>
      </c>
      <c r="B1057" s="1">
        <v>775</v>
      </c>
      <c r="C1057" s="1">
        <v>1056</v>
      </c>
      <c r="D1057" s="1">
        <v>11641</v>
      </c>
      <c r="E1057" s="1">
        <v>8433.3251909729297</v>
      </c>
      <c r="F1057" s="1">
        <v>3207.6748090270698</v>
      </c>
    </row>
    <row r="1058" spans="1:6" x14ac:dyDescent="0.3">
      <c r="A1058" s="1">
        <v>1057</v>
      </c>
      <c r="B1058" s="1">
        <v>344</v>
      </c>
      <c r="C1058" s="1">
        <v>1057</v>
      </c>
      <c r="D1058" s="1">
        <v>40084</v>
      </c>
      <c r="E1058" s="1">
        <v>36051.202924250632</v>
      </c>
      <c r="F1058" s="1">
        <v>4032.7970757493749</v>
      </c>
    </row>
    <row r="1059" spans="1:6" x14ac:dyDescent="0.3">
      <c r="A1059" s="1">
        <v>1058</v>
      </c>
      <c r="B1059" s="1">
        <v>723</v>
      </c>
      <c r="C1059" s="1">
        <v>1058</v>
      </c>
      <c r="D1059" s="1">
        <v>8115</v>
      </c>
      <c r="E1059" s="1">
        <v>5720.2020079305294</v>
      </c>
      <c r="F1059" s="1">
        <v>2394.7979920694711</v>
      </c>
    </row>
    <row r="1060" spans="1:6" x14ac:dyDescent="0.3">
      <c r="A1060" s="1">
        <v>1059</v>
      </c>
      <c r="B1060" s="1">
        <v>629</v>
      </c>
      <c r="C1060" s="1">
        <v>1059</v>
      </c>
      <c r="D1060" s="1">
        <v>22530</v>
      </c>
      <c r="E1060" s="1">
        <v>13055.266508016441</v>
      </c>
      <c r="F1060" s="1">
        <v>9474.7334919835612</v>
      </c>
    </row>
    <row r="1061" spans="1:6" x14ac:dyDescent="0.3">
      <c r="A1061" s="1">
        <v>1060</v>
      </c>
      <c r="B1061" s="1">
        <v>652</v>
      </c>
      <c r="C1061" s="1">
        <v>1060</v>
      </c>
      <c r="D1061" s="1">
        <v>24970</v>
      </c>
      <c r="E1061" s="1">
        <v>18246.84126260566</v>
      </c>
      <c r="F1061" s="1">
        <v>6723.1587373943403</v>
      </c>
    </row>
    <row r="1062" spans="1:6" x14ac:dyDescent="0.3">
      <c r="A1062" s="1">
        <v>1061</v>
      </c>
      <c r="B1062" s="1">
        <v>280</v>
      </c>
      <c r="C1062" s="1">
        <v>1061</v>
      </c>
      <c r="D1062" s="1">
        <v>9629</v>
      </c>
      <c r="E1062" s="1">
        <v>7685.6021557568383</v>
      </c>
      <c r="F1062" s="1">
        <v>1943.3978442431619</v>
      </c>
    </row>
    <row r="1063" spans="1:6" x14ac:dyDescent="0.3">
      <c r="A1063" s="1">
        <v>1062</v>
      </c>
      <c r="B1063" s="1">
        <v>548</v>
      </c>
      <c r="C1063" s="1">
        <v>1062</v>
      </c>
      <c r="D1063" s="1">
        <v>24164</v>
      </c>
      <c r="E1063" s="1">
        <v>13376.37177126604</v>
      </c>
      <c r="F1063" s="1">
        <v>10787.62822873396</v>
      </c>
    </row>
    <row r="1064" spans="1:6" x14ac:dyDescent="0.3">
      <c r="A1064" s="1">
        <v>1063</v>
      </c>
      <c r="B1064" s="1">
        <v>911</v>
      </c>
      <c r="C1064" s="1">
        <v>1063</v>
      </c>
      <c r="D1064" s="1">
        <v>8897</v>
      </c>
      <c r="E1064" s="1">
        <v>6402.6282078277154</v>
      </c>
      <c r="F1064" s="1">
        <v>2494.371792172285</v>
      </c>
    </row>
    <row r="1065" spans="1:6" x14ac:dyDescent="0.3">
      <c r="A1065" s="1">
        <v>1064</v>
      </c>
      <c r="B1065" s="1">
        <v>90</v>
      </c>
      <c r="C1065" s="1">
        <v>1064</v>
      </c>
      <c r="D1065" s="1">
        <v>12524</v>
      </c>
      <c r="E1065" s="1">
        <v>6823.4672022649811</v>
      </c>
      <c r="F1065" s="1">
        <v>5700.5327977350189</v>
      </c>
    </row>
    <row r="1066" spans="1:6" x14ac:dyDescent="0.3">
      <c r="A1066" s="1">
        <v>1065</v>
      </c>
      <c r="B1066" s="1">
        <v>641</v>
      </c>
      <c r="C1066" s="1">
        <v>1065</v>
      </c>
      <c r="D1066" s="1">
        <v>10967</v>
      </c>
      <c r="E1066" s="1">
        <v>5966.0728401218721</v>
      </c>
      <c r="F1066" s="1">
        <v>5000.9271598781279</v>
      </c>
    </row>
    <row r="1067" spans="1:6" x14ac:dyDescent="0.3">
      <c r="A1067" s="1">
        <v>1066</v>
      </c>
      <c r="B1067" s="1">
        <v>956</v>
      </c>
      <c r="C1067" s="1">
        <v>1066</v>
      </c>
      <c r="D1067" s="1">
        <v>21171</v>
      </c>
      <c r="E1067" s="1">
        <v>11733.20739835898</v>
      </c>
      <c r="F1067" s="1">
        <v>9437.7926016410165</v>
      </c>
    </row>
    <row r="1068" spans="1:6" x14ac:dyDescent="0.3">
      <c r="A1068" s="1">
        <v>1067</v>
      </c>
      <c r="B1068" s="1">
        <v>98</v>
      </c>
      <c r="C1068" s="1">
        <v>1067</v>
      </c>
      <c r="D1068" s="1">
        <v>9921</v>
      </c>
      <c r="E1068" s="1">
        <v>6397.7069339149484</v>
      </c>
      <c r="F1068" s="1">
        <v>3523.293066085052</v>
      </c>
    </row>
    <row r="1069" spans="1:6" x14ac:dyDescent="0.3">
      <c r="A1069" s="1">
        <v>1068</v>
      </c>
      <c r="B1069" s="1">
        <v>250</v>
      </c>
      <c r="C1069" s="1">
        <v>1068</v>
      </c>
      <c r="D1069" s="1">
        <v>35447</v>
      </c>
      <c r="E1069" s="1">
        <v>31740.003497570131</v>
      </c>
      <c r="F1069" s="1">
        <v>3706.9965024298649</v>
      </c>
    </row>
    <row r="1070" spans="1:6" x14ac:dyDescent="0.3">
      <c r="A1070" s="1">
        <v>1069</v>
      </c>
      <c r="B1070" s="1">
        <v>254</v>
      </c>
      <c r="C1070" s="1">
        <v>1069</v>
      </c>
      <c r="D1070" s="1">
        <v>25523</v>
      </c>
      <c r="E1070" s="1">
        <v>17638.136458254739</v>
      </c>
      <c r="F1070" s="1">
        <v>7884.8635417452606</v>
      </c>
    </row>
    <row r="1071" spans="1:6" x14ac:dyDescent="0.3">
      <c r="A1071" s="1">
        <v>1070</v>
      </c>
      <c r="B1071" s="1">
        <v>622</v>
      </c>
      <c r="C1071" s="1">
        <v>1070</v>
      </c>
      <c r="D1071" s="1">
        <v>14045</v>
      </c>
      <c r="E1071" s="1">
        <v>12386.76074167711</v>
      </c>
      <c r="F1071" s="1">
        <v>1658.2392583228871</v>
      </c>
    </row>
    <row r="1072" spans="1:6" x14ac:dyDescent="0.3">
      <c r="A1072" s="1">
        <v>1071</v>
      </c>
      <c r="B1072" s="1">
        <v>599</v>
      </c>
      <c r="C1072" s="1">
        <v>1071</v>
      </c>
      <c r="D1072" s="1">
        <v>13949</v>
      </c>
      <c r="E1072" s="1">
        <v>9520.2539836001433</v>
      </c>
      <c r="F1072" s="1">
        <v>4428.7460163998567</v>
      </c>
    </row>
    <row r="1073" spans="1:6" x14ac:dyDescent="0.3">
      <c r="A1073" s="1">
        <v>1072</v>
      </c>
      <c r="B1073" s="1">
        <v>776</v>
      </c>
      <c r="C1073" s="1">
        <v>1072</v>
      </c>
      <c r="D1073" s="1">
        <v>4414</v>
      </c>
      <c r="E1073" s="1">
        <v>3373.1391067726699</v>
      </c>
      <c r="F1073" s="1">
        <v>1040.8608932273301</v>
      </c>
    </row>
    <row r="1074" spans="1:6" x14ac:dyDescent="0.3">
      <c r="A1074" s="1">
        <v>1073</v>
      </c>
      <c r="B1074" s="1">
        <v>117</v>
      </c>
      <c r="C1074" s="1">
        <v>1073</v>
      </c>
      <c r="D1074" s="1">
        <v>22513</v>
      </c>
      <c r="E1074" s="1">
        <v>14060.22199480193</v>
      </c>
      <c r="F1074" s="1">
        <v>8452.7780051980699</v>
      </c>
    </row>
    <row r="1075" spans="1:6" x14ac:dyDescent="0.3">
      <c r="A1075" s="1">
        <v>1074</v>
      </c>
      <c r="B1075" s="1">
        <v>574</v>
      </c>
      <c r="C1075" s="1">
        <v>1074</v>
      </c>
      <c r="D1075" s="1">
        <v>17914</v>
      </c>
      <c r="E1075" s="1">
        <v>12971.505223645931</v>
      </c>
      <c r="F1075" s="1">
        <v>4942.4947763540749</v>
      </c>
    </row>
    <row r="1076" spans="1:6" x14ac:dyDescent="0.3">
      <c r="A1076" s="1">
        <v>1075</v>
      </c>
      <c r="B1076" s="1">
        <v>961</v>
      </c>
      <c r="C1076" s="1">
        <v>1075</v>
      </c>
      <c r="D1076" s="1">
        <v>10196</v>
      </c>
      <c r="E1076" s="1">
        <v>8951.57076029977</v>
      </c>
      <c r="F1076" s="1">
        <v>1244.42923970023</v>
      </c>
    </row>
    <row r="1077" spans="1:6" x14ac:dyDescent="0.3">
      <c r="A1077" s="1">
        <v>1076</v>
      </c>
      <c r="B1077" s="1">
        <v>539</v>
      </c>
      <c r="C1077" s="1">
        <v>1076</v>
      </c>
      <c r="D1077" s="1">
        <v>19488</v>
      </c>
      <c r="E1077" s="1">
        <v>14516.41613747317</v>
      </c>
      <c r="F1077" s="1">
        <v>4971.5838625268334</v>
      </c>
    </row>
    <row r="1078" spans="1:6" x14ac:dyDescent="0.3">
      <c r="A1078" s="1">
        <v>1077</v>
      </c>
      <c r="B1078" s="1">
        <v>517</v>
      </c>
      <c r="C1078" s="1">
        <v>1077</v>
      </c>
      <c r="D1078" s="1">
        <v>19946</v>
      </c>
      <c r="E1078" s="1">
        <v>16610.18713182339</v>
      </c>
      <c r="F1078" s="1">
        <v>3335.8128681766102</v>
      </c>
    </row>
    <row r="1079" spans="1:6" x14ac:dyDescent="0.3">
      <c r="A1079" s="1">
        <v>1078</v>
      </c>
      <c r="B1079" s="1">
        <v>560</v>
      </c>
      <c r="C1079" s="1">
        <v>1078</v>
      </c>
      <c r="D1079" s="1">
        <v>19584</v>
      </c>
      <c r="E1079" s="1">
        <v>11339.853773664379</v>
      </c>
      <c r="F1079" s="1">
        <v>8244.1462263356188</v>
      </c>
    </row>
    <row r="1080" spans="1:6" x14ac:dyDescent="0.3">
      <c r="A1080" s="1">
        <v>1079</v>
      </c>
      <c r="B1080" s="1">
        <v>867</v>
      </c>
      <c r="C1080" s="1">
        <v>1079</v>
      </c>
      <c r="D1080" s="1">
        <v>15634</v>
      </c>
      <c r="E1080" s="1">
        <v>9448.4065778402855</v>
      </c>
      <c r="F1080" s="1">
        <v>6185.5934221597136</v>
      </c>
    </row>
    <row r="1081" spans="1:6" x14ac:dyDescent="0.3">
      <c r="A1081" s="1">
        <v>1080</v>
      </c>
      <c r="B1081" s="1">
        <v>805</v>
      </c>
      <c r="C1081" s="1">
        <v>1080</v>
      </c>
      <c r="D1081" s="1">
        <v>18007</v>
      </c>
      <c r="E1081" s="1">
        <v>10464.861641971989</v>
      </c>
      <c r="F1081" s="1">
        <v>7542.1383580280144</v>
      </c>
    </row>
    <row r="1082" spans="1:6" x14ac:dyDescent="0.3">
      <c r="A1082" s="1">
        <v>1081</v>
      </c>
      <c r="B1082" s="1">
        <v>113</v>
      </c>
      <c r="C1082" s="1">
        <v>1081</v>
      </c>
      <c r="D1082" s="1">
        <v>13482</v>
      </c>
      <c r="E1082" s="1">
        <v>11246.2925037363</v>
      </c>
      <c r="F1082" s="1">
        <v>2235.7074962636998</v>
      </c>
    </row>
    <row r="1083" spans="1:6" x14ac:dyDescent="0.3">
      <c r="A1083" s="1">
        <v>1082</v>
      </c>
      <c r="B1083" s="1">
        <v>725</v>
      </c>
      <c r="C1083" s="1">
        <v>1082</v>
      </c>
      <c r="D1083" s="1">
        <v>4860</v>
      </c>
      <c r="E1083" s="1">
        <v>3097.9446356846238</v>
      </c>
      <c r="F1083" s="1">
        <v>1762.055364315376</v>
      </c>
    </row>
    <row r="1084" spans="1:6" x14ac:dyDescent="0.3">
      <c r="A1084" s="1">
        <v>1083</v>
      </c>
      <c r="B1084" s="1">
        <v>49</v>
      </c>
      <c r="C1084" s="1">
        <v>1083</v>
      </c>
      <c r="D1084" s="1">
        <v>27633</v>
      </c>
      <c r="E1084" s="1">
        <v>14713.93244597235</v>
      </c>
      <c r="F1084" s="1">
        <v>12919.06755402765</v>
      </c>
    </row>
    <row r="1085" spans="1:6" x14ac:dyDescent="0.3">
      <c r="A1085" s="1">
        <v>1084</v>
      </c>
      <c r="B1085" s="1">
        <v>729</v>
      </c>
      <c r="C1085" s="1">
        <v>1084</v>
      </c>
      <c r="D1085" s="1">
        <v>15388</v>
      </c>
      <c r="E1085" s="1">
        <v>9832.4809175125556</v>
      </c>
      <c r="F1085" s="1">
        <v>5555.5190824874444</v>
      </c>
    </row>
    <row r="1086" spans="1:6" x14ac:dyDescent="0.3">
      <c r="A1086" s="1">
        <v>1085</v>
      </c>
      <c r="B1086" s="1">
        <v>301</v>
      </c>
      <c r="C1086" s="1">
        <v>1085</v>
      </c>
      <c r="D1086" s="1">
        <v>45164</v>
      </c>
      <c r="E1086" s="1">
        <v>39770.559948250557</v>
      </c>
      <c r="F1086" s="1">
        <v>5393.440051749436</v>
      </c>
    </row>
    <row r="1087" spans="1:6" x14ac:dyDescent="0.3">
      <c r="A1087" s="1">
        <v>1086</v>
      </c>
      <c r="B1087" s="1">
        <v>863</v>
      </c>
      <c r="C1087" s="1">
        <v>1086</v>
      </c>
      <c r="D1087" s="1">
        <v>6274</v>
      </c>
      <c r="E1087" s="1">
        <v>4078.9267995050782</v>
      </c>
      <c r="F1087" s="1">
        <v>2195.0732004949218</v>
      </c>
    </row>
    <row r="1088" spans="1:6" x14ac:dyDescent="0.3">
      <c r="A1088" s="1">
        <v>1087</v>
      </c>
      <c r="B1088" s="1">
        <v>438</v>
      </c>
      <c r="C1088" s="1">
        <v>1087</v>
      </c>
      <c r="D1088" s="1">
        <v>19346</v>
      </c>
      <c r="E1088" s="1">
        <v>13128.01244511511</v>
      </c>
      <c r="F1088" s="1">
        <v>6217.9875548848941</v>
      </c>
    </row>
    <row r="1089" spans="1:6" x14ac:dyDescent="0.3">
      <c r="A1089" s="1">
        <v>1088</v>
      </c>
      <c r="B1089" s="1">
        <v>225</v>
      </c>
      <c r="C1089" s="1">
        <v>1088</v>
      </c>
      <c r="D1089" s="1">
        <v>7154</v>
      </c>
      <c r="E1089" s="1">
        <v>5731.4836683694166</v>
      </c>
      <c r="F1089" s="1">
        <v>1422.516331630583</v>
      </c>
    </row>
    <row r="1090" spans="1:6" x14ac:dyDescent="0.3">
      <c r="A1090" s="1">
        <v>1089</v>
      </c>
      <c r="B1090" s="1">
        <v>486</v>
      </c>
      <c r="C1090" s="1">
        <v>1089</v>
      </c>
      <c r="D1090" s="1">
        <v>16521</v>
      </c>
      <c r="E1090" s="1">
        <v>10469.957685124889</v>
      </c>
      <c r="F1090" s="1">
        <v>6051.0423148751088</v>
      </c>
    </row>
    <row r="1091" spans="1:6" x14ac:dyDescent="0.3">
      <c r="A1091" s="1">
        <v>1090</v>
      </c>
      <c r="B1091" s="1">
        <v>611</v>
      </c>
      <c r="C1091" s="1">
        <v>1090</v>
      </c>
      <c r="D1091" s="1">
        <v>10938</v>
      </c>
      <c r="E1091" s="1">
        <v>9311.4496739377173</v>
      </c>
      <c r="F1091" s="1">
        <v>1626.5503260622829</v>
      </c>
    </row>
    <row r="1092" spans="1:6" x14ac:dyDescent="0.3">
      <c r="A1092" s="1">
        <v>1091</v>
      </c>
      <c r="B1092" s="1">
        <v>189</v>
      </c>
      <c r="C1092" s="1">
        <v>1091</v>
      </c>
      <c r="D1092" s="1">
        <v>20486</v>
      </c>
      <c r="E1092" s="1">
        <v>16005.899733206061</v>
      </c>
      <c r="F1092" s="1">
        <v>4480.1002667939392</v>
      </c>
    </row>
    <row r="1093" spans="1:6" x14ac:dyDescent="0.3">
      <c r="A1093" s="1">
        <v>1092</v>
      </c>
      <c r="B1093" s="1">
        <v>581</v>
      </c>
      <c r="C1093" s="1">
        <v>1092</v>
      </c>
      <c r="D1093" s="1">
        <v>13111</v>
      </c>
      <c r="E1093" s="1">
        <v>10781.111574478289</v>
      </c>
      <c r="F1093" s="1">
        <v>2329.888425521714</v>
      </c>
    </row>
    <row r="1094" spans="1:6" x14ac:dyDescent="0.3">
      <c r="A1094" s="1">
        <v>1093</v>
      </c>
      <c r="B1094" s="1">
        <v>79</v>
      </c>
      <c r="C1094" s="1">
        <v>1093</v>
      </c>
      <c r="D1094" s="1">
        <v>9750</v>
      </c>
      <c r="E1094" s="1">
        <v>5853.0885961067097</v>
      </c>
      <c r="F1094" s="1">
        <v>3896.9114038932898</v>
      </c>
    </row>
    <row r="1095" spans="1:6" x14ac:dyDescent="0.3">
      <c r="A1095" s="1">
        <v>1094</v>
      </c>
      <c r="B1095" s="1">
        <v>448</v>
      </c>
      <c r="C1095" s="1">
        <v>1094</v>
      </c>
      <c r="D1095" s="1">
        <v>24408</v>
      </c>
      <c r="E1095" s="1">
        <v>19979.551017761409</v>
      </c>
      <c r="F1095" s="1">
        <v>4428.4489822385949</v>
      </c>
    </row>
    <row r="1096" spans="1:6" x14ac:dyDescent="0.3">
      <c r="A1096" s="1">
        <v>1095</v>
      </c>
      <c r="B1096" s="1">
        <v>446</v>
      </c>
      <c r="C1096" s="1">
        <v>1095</v>
      </c>
      <c r="D1096" s="1">
        <v>30652</v>
      </c>
      <c r="E1096" s="1">
        <v>18143.18501867375</v>
      </c>
      <c r="F1096" s="1">
        <v>12508.81498132625</v>
      </c>
    </row>
    <row r="1097" spans="1:6" x14ac:dyDescent="0.3">
      <c r="A1097" s="1">
        <v>1096</v>
      </c>
      <c r="B1097" s="1">
        <v>827</v>
      </c>
      <c r="C1097" s="1">
        <v>1096</v>
      </c>
      <c r="D1097" s="1">
        <v>17155</v>
      </c>
      <c r="E1097" s="1">
        <v>8708.6984600102405</v>
      </c>
      <c r="F1097" s="1">
        <v>8446.3015399897595</v>
      </c>
    </row>
    <row r="1098" spans="1:6" x14ac:dyDescent="0.3">
      <c r="A1098" s="1">
        <v>1097</v>
      </c>
      <c r="B1098" s="1">
        <v>501</v>
      </c>
      <c r="C1098" s="1">
        <v>1097</v>
      </c>
      <c r="D1098" s="1">
        <v>10580</v>
      </c>
      <c r="E1098" s="1">
        <v>7213.5270388202234</v>
      </c>
      <c r="F1098" s="1">
        <v>3366.472961179777</v>
      </c>
    </row>
    <row r="1099" spans="1:6" x14ac:dyDescent="0.3">
      <c r="A1099" s="1">
        <v>1098</v>
      </c>
      <c r="B1099" s="1">
        <v>822</v>
      </c>
      <c r="C1099" s="1">
        <v>1098</v>
      </c>
      <c r="D1099" s="1">
        <v>21101</v>
      </c>
      <c r="E1099" s="1">
        <v>18226.29398917485</v>
      </c>
      <c r="F1099" s="1">
        <v>2874.7060108251499</v>
      </c>
    </row>
    <row r="1100" spans="1:6" x14ac:dyDescent="0.3">
      <c r="A1100" s="1">
        <v>1099</v>
      </c>
      <c r="B1100" s="1">
        <v>689</v>
      </c>
      <c r="C1100" s="1">
        <v>1099</v>
      </c>
      <c r="D1100" s="1">
        <v>5730</v>
      </c>
      <c r="E1100" s="1">
        <v>3763.8123645845831</v>
      </c>
      <c r="F1100" s="1">
        <v>1966.1876354154169</v>
      </c>
    </row>
    <row r="1101" spans="1:6" x14ac:dyDescent="0.3">
      <c r="A1101" s="1">
        <v>1100</v>
      </c>
      <c r="B1101" s="1">
        <v>663</v>
      </c>
      <c r="C1101" s="1">
        <v>1100</v>
      </c>
      <c r="D1101" s="1">
        <v>18405</v>
      </c>
      <c r="E1101" s="1">
        <v>15400.50784823956</v>
      </c>
      <c r="F1101" s="1">
        <v>3004.4921517604421</v>
      </c>
    </row>
    <row r="1102" spans="1:6" x14ac:dyDescent="0.3">
      <c r="A1102" s="1">
        <v>1101</v>
      </c>
      <c r="B1102" s="1">
        <v>168</v>
      </c>
      <c r="C1102" s="1">
        <v>1101</v>
      </c>
      <c r="D1102" s="1">
        <v>33992</v>
      </c>
      <c r="E1102" s="1">
        <v>26296.378659511811</v>
      </c>
      <c r="F1102" s="1">
        <v>7695.6213404881864</v>
      </c>
    </row>
    <row r="1103" spans="1:6" x14ac:dyDescent="0.3">
      <c r="A1103" s="1">
        <v>1102</v>
      </c>
      <c r="B1103" s="1">
        <v>3</v>
      </c>
      <c r="C1103" s="1">
        <v>1102</v>
      </c>
      <c r="D1103" s="1">
        <v>9475</v>
      </c>
      <c r="E1103" s="1">
        <v>7080.871594633114</v>
      </c>
      <c r="F1103" s="1">
        <v>2394.128405366886</v>
      </c>
    </row>
    <row r="1104" spans="1:6" x14ac:dyDescent="0.3">
      <c r="A1104" s="1">
        <v>1103</v>
      </c>
      <c r="B1104" s="1">
        <v>672</v>
      </c>
      <c r="C1104" s="1">
        <v>1103</v>
      </c>
      <c r="D1104" s="1">
        <v>49456</v>
      </c>
      <c r="E1104" s="1">
        <v>34583.296126484791</v>
      </c>
      <c r="F1104" s="1">
        <v>14872.703873515209</v>
      </c>
    </row>
    <row r="1105" spans="1:6" x14ac:dyDescent="0.3">
      <c r="A1105" s="1">
        <v>1104</v>
      </c>
      <c r="B1105" s="1">
        <v>481</v>
      </c>
      <c r="C1105" s="1">
        <v>1104</v>
      </c>
      <c r="D1105" s="1">
        <v>18929</v>
      </c>
      <c r="E1105" s="1">
        <v>11755.252675547759</v>
      </c>
      <c r="F1105" s="1">
        <v>7173.7473244522444</v>
      </c>
    </row>
    <row r="1106" spans="1:6" x14ac:dyDescent="0.3">
      <c r="A1106" s="1">
        <v>1105</v>
      </c>
      <c r="B1106" s="1">
        <v>183</v>
      </c>
      <c r="C1106" s="1">
        <v>1105</v>
      </c>
      <c r="D1106" s="1">
        <v>31165</v>
      </c>
      <c r="E1106" s="1">
        <v>20094.483337687059</v>
      </c>
      <c r="F1106" s="1">
        <v>11070.516662312941</v>
      </c>
    </row>
    <row r="1107" spans="1:6" x14ac:dyDescent="0.3">
      <c r="A1107" s="1">
        <v>1106</v>
      </c>
      <c r="B1107" s="1">
        <v>390</v>
      </c>
      <c r="C1107" s="1">
        <v>1106</v>
      </c>
      <c r="D1107" s="1">
        <v>8425</v>
      </c>
      <c r="E1107" s="1">
        <v>4340.7723611589436</v>
      </c>
      <c r="F1107" s="1">
        <v>4084.227638841056</v>
      </c>
    </row>
    <row r="1108" spans="1:6" x14ac:dyDescent="0.3">
      <c r="A1108" s="1">
        <v>1107</v>
      </c>
      <c r="B1108" s="1">
        <v>127</v>
      </c>
      <c r="C1108" s="1">
        <v>1107</v>
      </c>
      <c r="D1108" s="1">
        <v>11591</v>
      </c>
      <c r="E1108" s="1">
        <v>8912.8590523567836</v>
      </c>
      <c r="F1108" s="1">
        <v>2678.1409476432159</v>
      </c>
    </row>
    <row r="1109" spans="1:6" x14ac:dyDescent="0.3">
      <c r="A1109" s="1">
        <v>1108</v>
      </c>
      <c r="B1109" s="1">
        <v>310</v>
      </c>
      <c r="C1109" s="1">
        <v>1108</v>
      </c>
      <c r="D1109" s="1">
        <v>27286</v>
      </c>
      <c r="E1109" s="1">
        <v>15360.963336521831</v>
      </c>
      <c r="F1109" s="1">
        <v>11925.036663478169</v>
      </c>
    </row>
    <row r="1110" spans="1:6" x14ac:dyDescent="0.3">
      <c r="A1110" s="1">
        <v>1109</v>
      </c>
      <c r="B1110" s="1">
        <v>137</v>
      </c>
      <c r="C1110" s="1">
        <v>1109</v>
      </c>
      <c r="D1110" s="1">
        <v>36641</v>
      </c>
      <c r="E1110" s="1">
        <v>29190.957005432119</v>
      </c>
      <c r="F1110" s="1">
        <v>7450.042994567877</v>
      </c>
    </row>
    <row r="1111" spans="1:6" x14ac:dyDescent="0.3">
      <c r="A1111" s="1">
        <v>1110</v>
      </c>
      <c r="B1111" s="1">
        <v>86</v>
      </c>
      <c r="C1111" s="1">
        <v>1110</v>
      </c>
      <c r="D1111" s="1">
        <v>13359</v>
      </c>
      <c r="E1111" s="1">
        <v>9233.3210387865511</v>
      </c>
      <c r="F1111" s="1">
        <v>4125.6789612134489</v>
      </c>
    </row>
    <row r="1112" spans="1:6" x14ac:dyDescent="0.3">
      <c r="A1112" s="1">
        <v>1111</v>
      </c>
      <c r="B1112" s="1">
        <v>622</v>
      </c>
      <c r="C1112" s="1">
        <v>1111</v>
      </c>
      <c r="D1112" s="1">
        <v>30683</v>
      </c>
      <c r="E1112" s="1">
        <v>19561.630156402851</v>
      </c>
      <c r="F1112" s="1">
        <v>11121.369843597149</v>
      </c>
    </row>
    <row r="1113" spans="1:6" x14ac:dyDescent="0.3">
      <c r="A1113" s="1">
        <v>1112</v>
      </c>
      <c r="B1113" s="1">
        <v>87</v>
      </c>
      <c r="C1113" s="1">
        <v>1112</v>
      </c>
      <c r="D1113" s="1">
        <v>6674</v>
      </c>
      <c r="E1113" s="1">
        <v>5174.9932185499774</v>
      </c>
      <c r="F1113" s="1">
        <v>1499.006781450023</v>
      </c>
    </row>
    <row r="1114" spans="1:6" x14ac:dyDescent="0.3">
      <c r="A1114" s="1">
        <v>1113</v>
      </c>
      <c r="B1114" s="1">
        <v>279</v>
      </c>
      <c r="C1114" s="1">
        <v>1113</v>
      </c>
      <c r="D1114" s="1">
        <v>9527</v>
      </c>
      <c r="E1114" s="1">
        <v>7435.4727066074111</v>
      </c>
      <c r="F1114" s="1">
        <v>2091.5272933925889</v>
      </c>
    </row>
    <row r="1115" spans="1:6" x14ac:dyDescent="0.3">
      <c r="A1115" s="1">
        <v>1114</v>
      </c>
      <c r="B1115" s="1">
        <v>814</v>
      </c>
      <c r="C1115" s="1">
        <v>1114</v>
      </c>
      <c r="D1115" s="1">
        <v>12597</v>
      </c>
      <c r="E1115" s="1">
        <v>9275.0845869355289</v>
      </c>
      <c r="F1115" s="1">
        <v>3321.9154130644711</v>
      </c>
    </row>
    <row r="1116" spans="1:6" x14ac:dyDescent="0.3">
      <c r="A1116" s="1">
        <v>1115</v>
      </c>
      <c r="B1116" s="1">
        <v>720</v>
      </c>
      <c r="C1116" s="1">
        <v>1115</v>
      </c>
      <c r="D1116" s="1">
        <v>5708</v>
      </c>
      <c r="E1116" s="1">
        <v>4862.4144876794608</v>
      </c>
      <c r="F1116" s="1">
        <v>845.58551232053924</v>
      </c>
    </row>
    <row r="1117" spans="1:6" x14ac:dyDescent="0.3">
      <c r="A1117" s="1">
        <v>1116</v>
      </c>
      <c r="B1117" s="1">
        <v>921</v>
      </c>
      <c r="C1117" s="1">
        <v>1116</v>
      </c>
      <c r="D1117" s="1">
        <v>16894</v>
      </c>
      <c r="E1117" s="1">
        <v>10951.901467250271</v>
      </c>
      <c r="F1117" s="1">
        <v>5942.0985327497274</v>
      </c>
    </row>
    <row r="1118" spans="1:6" x14ac:dyDescent="0.3">
      <c r="A1118" s="1">
        <v>1117</v>
      </c>
      <c r="B1118" s="1">
        <v>287</v>
      </c>
      <c r="C1118" s="1">
        <v>1117</v>
      </c>
      <c r="D1118" s="1">
        <v>4761</v>
      </c>
      <c r="E1118" s="1">
        <v>3330.581093704699</v>
      </c>
      <c r="F1118" s="1">
        <v>1430.418906295301</v>
      </c>
    </row>
    <row r="1119" spans="1:6" x14ac:dyDescent="0.3">
      <c r="A1119" s="1">
        <v>1118</v>
      </c>
      <c r="B1119" s="1">
        <v>435</v>
      </c>
      <c r="C1119" s="1">
        <v>1118</v>
      </c>
      <c r="D1119" s="1">
        <v>10452</v>
      </c>
      <c r="E1119" s="1">
        <v>5414.6806502026511</v>
      </c>
      <c r="F1119" s="1">
        <v>5037.3193497973489</v>
      </c>
    </row>
    <row r="1120" spans="1:6" x14ac:dyDescent="0.3">
      <c r="A1120" s="1">
        <v>1119</v>
      </c>
      <c r="B1120" s="1">
        <v>961</v>
      </c>
      <c r="C1120" s="1">
        <v>1119</v>
      </c>
      <c r="D1120" s="1">
        <v>8967</v>
      </c>
      <c r="E1120" s="1">
        <v>6260.3123221688757</v>
      </c>
      <c r="F1120" s="1">
        <v>2706.6876778311239</v>
      </c>
    </row>
    <row r="1121" spans="1:6" x14ac:dyDescent="0.3">
      <c r="A1121" s="1">
        <v>1120</v>
      </c>
      <c r="B1121" s="1">
        <v>943</v>
      </c>
      <c r="C1121" s="1">
        <v>1120</v>
      </c>
      <c r="D1121" s="1">
        <v>31738</v>
      </c>
      <c r="E1121" s="1">
        <v>19097.640972497709</v>
      </c>
      <c r="F1121" s="1">
        <v>12640.359027502291</v>
      </c>
    </row>
    <row r="1122" spans="1:6" x14ac:dyDescent="0.3">
      <c r="A1122" s="1">
        <v>1121</v>
      </c>
      <c r="B1122" s="1">
        <v>489</v>
      </c>
      <c r="C1122" s="1">
        <v>1121</v>
      </c>
      <c r="D1122" s="1">
        <v>3093</v>
      </c>
      <c r="E1122" s="1">
        <v>1846.7193923307821</v>
      </c>
      <c r="F1122" s="1">
        <v>1246.2806076692179</v>
      </c>
    </row>
    <row r="1123" spans="1:6" x14ac:dyDescent="0.3">
      <c r="A1123" s="1">
        <v>1122</v>
      </c>
      <c r="B1123" s="1">
        <v>334</v>
      </c>
      <c r="C1123" s="1">
        <v>1122</v>
      </c>
      <c r="D1123" s="1">
        <v>22017</v>
      </c>
      <c r="E1123" s="1">
        <v>15045.98359631819</v>
      </c>
      <c r="F1123" s="1">
        <v>6971.0164036818078</v>
      </c>
    </row>
    <row r="1124" spans="1:6" x14ac:dyDescent="0.3">
      <c r="A1124" s="1">
        <v>1123</v>
      </c>
      <c r="B1124" s="1">
        <v>165</v>
      </c>
      <c r="C1124" s="1">
        <v>1123</v>
      </c>
      <c r="D1124" s="1">
        <v>3456</v>
      </c>
      <c r="E1124" s="1">
        <v>2150.3917802274609</v>
      </c>
      <c r="F1124" s="1">
        <v>1305.6082197725391</v>
      </c>
    </row>
    <row r="1125" spans="1:6" x14ac:dyDescent="0.3">
      <c r="A1125" s="1">
        <v>1124</v>
      </c>
      <c r="B1125" s="1">
        <v>270</v>
      </c>
      <c r="C1125" s="1">
        <v>1124</v>
      </c>
      <c r="D1125" s="1">
        <v>18925</v>
      </c>
      <c r="E1125" s="1">
        <v>13595.213058205891</v>
      </c>
      <c r="F1125" s="1">
        <v>5329.7869417941092</v>
      </c>
    </row>
    <row r="1126" spans="1:6" x14ac:dyDescent="0.3">
      <c r="A1126" s="1">
        <v>1125</v>
      </c>
      <c r="B1126" s="1">
        <v>882</v>
      </c>
      <c r="C1126" s="1">
        <v>1125</v>
      </c>
      <c r="D1126" s="1">
        <v>17175</v>
      </c>
      <c r="E1126" s="1">
        <v>12436.647649664499</v>
      </c>
      <c r="F1126" s="1">
        <v>4738.3523503354972</v>
      </c>
    </row>
    <row r="1127" spans="1:6" x14ac:dyDescent="0.3">
      <c r="A1127" s="1">
        <v>1126</v>
      </c>
      <c r="B1127" s="1">
        <v>259</v>
      </c>
      <c r="C1127" s="1">
        <v>1126</v>
      </c>
      <c r="D1127" s="1">
        <v>10822</v>
      </c>
      <c r="E1127" s="1">
        <v>9217.4648929361738</v>
      </c>
      <c r="F1127" s="1">
        <v>1604.535107063826</v>
      </c>
    </row>
    <row r="1128" spans="1:6" x14ac:dyDescent="0.3">
      <c r="A1128" s="1">
        <v>1127</v>
      </c>
      <c r="B1128" s="1">
        <v>227</v>
      </c>
      <c r="C1128" s="1">
        <v>1127</v>
      </c>
      <c r="D1128" s="1">
        <v>14727</v>
      </c>
      <c r="E1128" s="1">
        <v>12885.833571433081</v>
      </c>
      <c r="F1128" s="1">
        <v>1841.166428566916</v>
      </c>
    </row>
    <row r="1129" spans="1:6" x14ac:dyDescent="0.3">
      <c r="A1129" s="1">
        <v>1128</v>
      </c>
      <c r="B1129" s="1">
        <v>183</v>
      </c>
      <c r="C1129" s="1">
        <v>1128</v>
      </c>
      <c r="D1129" s="1">
        <v>10358</v>
      </c>
      <c r="E1129" s="1">
        <v>6415.9842762875796</v>
      </c>
      <c r="F1129" s="1">
        <v>3942.0157237124199</v>
      </c>
    </row>
    <row r="1130" spans="1:6" x14ac:dyDescent="0.3">
      <c r="A1130" s="1">
        <v>1129</v>
      </c>
      <c r="B1130" s="1">
        <v>405</v>
      </c>
      <c r="C1130" s="1">
        <v>1129</v>
      </c>
      <c r="D1130" s="1">
        <v>12771</v>
      </c>
      <c r="E1130" s="1">
        <v>7564.9797080575381</v>
      </c>
      <c r="F1130" s="1">
        <v>5206.0202919424619</v>
      </c>
    </row>
    <row r="1131" spans="1:6" x14ac:dyDescent="0.3">
      <c r="A1131" s="1">
        <v>1130</v>
      </c>
      <c r="B1131" s="1">
        <v>803</v>
      </c>
      <c r="C1131" s="1">
        <v>1130</v>
      </c>
      <c r="D1131" s="1">
        <v>11836</v>
      </c>
      <c r="E1131" s="1">
        <v>10501.719472932091</v>
      </c>
      <c r="F1131" s="1">
        <v>1334.280527067913</v>
      </c>
    </row>
    <row r="1132" spans="1:6" x14ac:dyDescent="0.3">
      <c r="A1132" s="1">
        <v>1131</v>
      </c>
      <c r="B1132" s="1">
        <v>545</v>
      </c>
      <c r="C1132" s="1">
        <v>1131</v>
      </c>
      <c r="D1132" s="1">
        <v>32410</v>
      </c>
      <c r="E1132" s="1">
        <v>16232.31684342997</v>
      </c>
      <c r="F1132" s="1">
        <v>16177.68315657003</v>
      </c>
    </row>
    <row r="1133" spans="1:6" x14ac:dyDescent="0.3">
      <c r="A1133" s="1">
        <v>1132</v>
      </c>
      <c r="B1133" s="1">
        <v>400</v>
      </c>
      <c r="C1133" s="1">
        <v>1132</v>
      </c>
      <c r="D1133" s="1">
        <v>27772</v>
      </c>
      <c r="E1133" s="1">
        <v>24739.088381435351</v>
      </c>
      <c r="F1133" s="1">
        <v>3032.9116185646449</v>
      </c>
    </row>
    <row r="1134" spans="1:6" x14ac:dyDescent="0.3">
      <c r="A1134" s="1">
        <v>1133</v>
      </c>
      <c r="B1134" s="1">
        <v>259</v>
      </c>
      <c r="C1134" s="1">
        <v>1133</v>
      </c>
      <c r="D1134" s="1">
        <v>5121</v>
      </c>
      <c r="E1134" s="1">
        <v>4028.7244757666849</v>
      </c>
      <c r="F1134" s="1">
        <v>1092.2755242333151</v>
      </c>
    </row>
    <row r="1135" spans="1:6" x14ac:dyDescent="0.3">
      <c r="A1135" s="1">
        <v>1134</v>
      </c>
      <c r="B1135" s="1">
        <v>587</v>
      </c>
      <c r="C1135" s="1">
        <v>1134</v>
      </c>
      <c r="D1135" s="1">
        <v>20590</v>
      </c>
      <c r="E1135" s="1">
        <v>15629.87652700525</v>
      </c>
      <c r="F1135" s="1">
        <v>4960.1234729947519</v>
      </c>
    </row>
    <row r="1136" spans="1:6" x14ac:dyDescent="0.3">
      <c r="A1136" s="1">
        <v>1135</v>
      </c>
      <c r="B1136" s="1">
        <v>535</v>
      </c>
      <c r="C1136" s="1">
        <v>1135</v>
      </c>
      <c r="D1136" s="1">
        <v>15019</v>
      </c>
      <c r="E1136" s="1">
        <v>11330.301293849459</v>
      </c>
      <c r="F1136" s="1">
        <v>3688.698706150537</v>
      </c>
    </row>
    <row r="1137" spans="1:6" x14ac:dyDescent="0.3">
      <c r="A1137" s="1">
        <v>1136</v>
      </c>
      <c r="B1137" s="1">
        <v>82</v>
      </c>
      <c r="C1137" s="1">
        <v>1136</v>
      </c>
      <c r="D1137" s="1">
        <v>5436</v>
      </c>
      <c r="E1137" s="1">
        <v>4396.0387744751833</v>
      </c>
      <c r="F1137" s="1">
        <v>1039.9612255248171</v>
      </c>
    </row>
    <row r="1138" spans="1:6" x14ac:dyDescent="0.3">
      <c r="A1138" s="1">
        <v>1137</v>
      </c>
      <c r="B1138" s="1">
        <v>591</v>
      </c>
      <c r="C1138" s="1">
        <v>1137</v>
      </c>
      <c r="D1138" s="1">
        <v>18434</v>
      </c>
      <c r="E1138" s="1">
        <v>11458.09139417981</v>
      </c>
      <c r="F1138" s="1">
        <v>6975.9086058201856</v>
      </c>
    </row>
    <row r="1139" spans="1:6" x14ac:dyDescent="0.3">
      <c r="A1139" s="1">
        <v>1138</v>
      </c>
      <c r="B1139" s="1">
        <v>208</v>
      </c>
      <c r="C1139" s="1">
        <v>1138</v>
      </c>
      <c r="D1139" s="1">
        <v>6966</v>
      </c>
      <c r="E1139" s="1">
        <v>4486.6618421864296</v>
      </c>
      <c r="F1139" s="1">
        <v>2479.33815781357</v>
      </c>
    </row>
    <row r="1140" spans="1:6" x14ac:dyDescent="0.3">
      <c r="A1140" s="1">
        <v>1139</v>
      </c>
      <c r="B1140" s="1">
        <v>571</v>
      </c>
      <c r="C1140" s="1">
        <v>1139</v>
      </c>
      <c r="D1140" s="1">
        <v>12243</v>
      </c>
      <c r="E1140" s="1">
        <v>8043.0383954278304</v>
      </c>
      <c r="F1140" s="1">
        <v>4199.9616045721696</v>
      </c>
    </row>
    <row r="1141" spans="1:6" x14ac:dyDescent="0.3">
      <c r="A1141" s="1">
        <v>1140</v>
      </c>
      <c r="B1141" s="1">
        <v>729</v>
      </c>
      <c r="C1141" s="1">
        <v>1140</v>
      </c>
      <c r="D1141" s="1">
        <v>18990</v>
      </c>
      <c r="E1141" s="1">
        <v>9624.2035573635349</v>
      </c>
      <c r="F1141" s="1">
        <v>9365.7964426364651</v>
      </c>
    </row>
    <row r="1142" spans="1:6" x14ac:dyDescent="0.3">
      <c r="A1142" s="1">
        <v>1141</v>
      </c>
      <c r="B1142" s="1">
        <v>727</v>
      </c>
      <c r="C1142" s="1">
        <v>1141</v>
      </c>
      <c r="D1142" s="1">
        <v>14134</v>
      </c>
      <c r="E1142" s="1">
        <v>9406.6667415416814</v>
      </c>
      <c r="F1142" s="1">
        <v>4727.3332584583186</v>
      </c>
    </row>
    <row r="1143" spans="1:6" x14ac:dyDescent="0.3">
      <c r="A1143" s="1">
        <v>1142</v>
      </c>
      <c r="B1143" s="1">
        <v>23</v>
      </c>
      <c r="C1143" s="1">
        <v>1142</v>
      </c>
      <c r="D1143" s="1">
        <v>20885</v>
      </c>
      <c r="E1143" s="1">
        <v>16498.638703501321</v>
      </c>
      <c r="F1143" s="1">
        <v>4386.3612964986787</v>
      </c>
    </row>
    <row r="1144" spans="1:6" x14ac:dyDescent="0.3">
      <c r="A1144" s="1">
        <v>1143</v>
      </c>
      <c r="B1144" s="1">
        <v>921</v>
      </c>
      <c r="C1144" s="1">
        <v>1143</v>
      </c>
      <c r="D1144" s="1">
        <v>13051</v>
      </c>
      <c r="E1144" s="1">
        <v>8878.2715154979032</v>
      </c>
      <c r="F1144" s="1">
        <v>4172.7284845020968</v>
      </c>
    </row>
    <row r="1145" spans="1:6" x14ac:dyDescent="0.3">
      <c r="A1145" s="1">
        <v>1144</v>
      </c>
      <c r="B1145" s="1">
        <v>93</v>
      </c>
      <c r="C1145" s="1">
        <v>1144</v>
      </c>
      <c r="D1145" s="1">
        <v>21170</v>
      </c>
      <c r="E1145" s="1">
        <v>15373.109705764889</v>
      </c>
      <c r="F1145" s="1">
        <v>5796.8902942351124</v>
      </c>
    </row>
    <row r="1146" spans="1:6" x14ac:dyDescent="0.3">
      <c r="A1146" s="1">
        <v>1145</v>
      </c>
      <c r="B1146" s="1">
        <v>796</v>
      </c>
      <c r="C1146" s="1">
        <v>1145</v>
      </c>
      <c r="D1146" s="1">
        <v>5244</v>
      </c>
      <c r="E1146" s="1">
        <v>3971.1110652510929</v>
      </c>
      <c r="F1146" s="1">
        <v>1272.8889347489071</v>
      </c>
    </row>
    <row r="1147" spans="1:6" x14ac:dyDescent="0.3">
      <c r="A1147" s="1">
        <v>1146</v>
      </c>
      <c r="B1147" s="1">
        <v>85</v>
      </c>
      <c r="C1147" s="1">
        <v>1146</v>
      </c>
      <c r="D1147" s="1">
        <v>14340</v>
      </c>
      <c r="E1147" s="1">
        <v>12279.34913812197</v>
      </c>
      <c r="F1147" s="1">
        <v>2060.6508618780281</v>
      </c>
    </row>
    <row r="1148" spans="1:6" x14ac:dyDescent="0.3">
      <c r="A1148" s="1">
        <v>1147</v>
      </c>
      <c r="B1148" s="1">
        <v>525</v>
      </c>
      <c r="C1148" s="1">
        <v>1147</v>
      </c>
      <c r="D1148" s="1">
        <v>42469</v>
      </c>
      <c r="E1148" s="1">
        <v>24429.95766289231</v>
      </c>
      <c r="F1148" s="1">
        <v>18039.04233710769</v>
      </c>
    </row>
    <row r="1149" spans="1:6" x14ac:dyDescent="0.3">
      <c r="A1149" s="1">
        <v>1148</v>
      </c>
      <c r="B1149" s="1">
        <v>679</v>
      </c>
      <c r="C1149" s="1">
        <v>1148</v>
      </c>
      <c r="D1149" s="1">
        <v>27245</v>
      </c>
      <c r="E1149" s="1">
        <v>22848.64840232733</v>
      </c>
      <c r="F1149" s="1">
        <v>4396.3515976726703</v>
      </c>
    </row>
    <row r="1150" spans="1:6" x14ac:dyDescent="0.3">
      <c r="A1150" s="1">
        <v>1149</v>
      </c>
      <c r="B1150" s="1">
        <v>582</v>
      </c>
      <c r="C1150" s="1">
        <v>1149</v>
      </c>
      <c r="D1150" s="1">
        <v>29472</v>
      </c>
      <c r="E1150" s="1">
        <v>19839.756229437771</v>
      </c>
      <c r="F1150" s="1">
        <v>9632.2437705622287</v>
      </c>
    </row>
    <row r="1151" spans="1:6" x14ac:dyDescent="0.3">
      <c r="A1151" s="1">
        <v>1150</v>
      </c>
      <c r="B1151" s="1">
        <v>252</v>
      </c>
      <c r="C1151" s="1">
        <v>1150</v>
      </c>
      <c r="D1151" s="1">
        <v>16518</v>
      </c>
      <c r="E1151" s="1">
        <v>11970.02957795074</v>
      </c>
      <c r="F1151" s="1">
        <v>4547.970422049264</v>
      </c>
    </row>
    <row r="1152" spans="1:6" x14ac:dyDescent="0.3">
      <c r="A1152" s="1">
        <v>1151</v>
      </c>
      <c r="B1152" s="1">
        <v>415</v>
      </c>
      <c r="C1152" s="1">
        <v>1151</v>
      </c>
      <c r="D1152" s="1">
        <v>24863</v>
      </c>
      <c r="E1152" s="1">
        <v>12542.95249742433</v>
      </c>
      <c r="F1152" s="1">
        <v>12320.04750257567</v>
      </c>
    </row>
    <row r="1153" spans="1:6" x14ac:dyDescent="0.3">
      <c r="A1153" s="1">
        <v>1152</v>
      </c>
      <c r="B1153" s="1">
        <v>979</v>
      </c>
      <c r="C1153" s="1">
        <v>1152</v>
      </c>
      <c r="D1153" s="1">
        <v>19109</v>
      </c>
      <c r="E1153" s="1">
        <v>10743.03625411434</v>
      </c>
      <c r="F1153" s="1">
        <v>8365.9637458856578</v>
      </c>
    </row>
    <row r="1154" spans="1:6" x14ac:dyDescent="0.3">
      <c r="A1154" s="1">
        <v>1153</v>
      </c>
      <c r="B1154" s="1">
        <v>248</v>
      </c>
      <c r="C1154" s="1">
        <v>1153</v>
      </c>
      <c r="D1154" s="1">
        <v>18696</v>
      </c>
      <c r="E1154" s="1">
        <v>16349.46903453441</v>
      </c>
      <c r="F1154" s="1">
        <v>2346.530965465588</v>
      </c>
    </row>
    <row r="1155" spans="1:6" x14ac:dyDescent="0.3">
      <c r="A1155" s="1">
        <v>1154</v>
      </c>
      <c r="B1155" s="1">
        <v>743</v>
      </c>
      <c r="C1155" s="1">
        <v>1154</v>
      </c>
      <c r="D1155" s="1">
        <v>22882</v>
      </c>
      <c r="E1155" s="1">
        <v>12582.62085807163</v>
      </c>
      <c r="F1155" s="1">
        <v>10299.37914192837</v>
      </c>
    </row>
    <row r="1156" spans="1:6" x14ac:dyDescent="0.3">
      <c r="A1156" s="1">
        <v>1155</v>
      </c>
      <c r="B1156" s="1">
        <v>271</v>
      </c>
      <c r="C1156" s="1">
        <v>1155</v>
      </c>
      <c r="D1156" s="1">
        <v>18032</v>
      </c>
      <c r="E1156" s="1">
        <v>9418.6226023574636</v>
      </c>
      <c r="F1156" s="1">
        <v>8613.3773976425364</v>
      </c>
    </row>
    <row r="1157" spans="1:6" x14ac:dyDescent="0.3">
      <c r="A1157" s="1">
        <v>1156</v>
      </c>
      <c r="B1157" s="1">
        <v>501</v>
      </c>
      <c r="C1157" s="1">
        <v>1156</v>
      </c>
      <c r="D1157" s="1">
        <v>5373</v>
      </c>
      <c r="E1157" s="1">
        <v>4289.4707618886923</v>
      </c>
      <c r="F1157" s="1">
        <v>1083.5292381113079</v>
      </c>
    </row>
    <row r="1158" spans="1:6" x14ac:dyDescent="0.3">
      <c r="A1158" s="1">
        <v>1157</v>
      </c>
      <c r="B1158" s="1">
        <v>789</v>
      </c>
      <c r="C1158" s="1">
        <v>1157</v>
      </c>
      <c r="D1158" s="1">
        <v>4471</v>
      </c>
      <c r="E1158" s="1">
        <v>2813.1541879928582</v>
      </c>
      <c r="F1158" s="1">
        <v>1657.8458120071421</v>
      </c>
    </row>
    <row r="1159" spans="1:6" x14ac:dyDescent="0.3">
      <c r="A1159" s="1">
        <v>1158</v>
      </c>
      <c r="B1159" s="1">
        <v>226</v>
      </c>
      <c r="C1159" s="1">
        <v>1158</v>
      </c>
      <c r="D1159" s="1">
        <v>5890</v>
      </c>
      <c r="E1159" s="1">
        <v>3009.3123478126372</v>
      </c>
      <c r="F1159" s="1">
        <v>2880.6876521873628</v>
      </c>
    </row>
    <row r="1160" spans="1:6" x14ac:dyDescent="0.3">
      <c r="A1160" s="1">
        <v>1159</v>
      </c>
      <c r="B1160" s="1">
        <v>745</v>
      </c>
      <c r="C1160" s="1">
        <v>1159</v>
      </c>
      <c r="D1160" s="1">
        <v>15598</v>
      </c>
      <c r="E1160" s="1">
        <v>9925.2762076128365</v>
      </c>
      <c r="F1160" s="1">
        <v>5672.7237923871626</v>
      </c>
    </row>
    <row r="1161" spans="1:6" x14ac:dyDescent="0.3">
      <c r="A1161" s="1">
        <v>1160</v>
      </c>
      <c r="B1161" s="1">
        <v>960</v>
      </c>
      <c r="C1161" s="1">
        <v>1160</v>
      </c>
      <c r="D1161" s="1">
        <v>4595</v>
      </c>
      <c r="E1161" s="1">
        <v>3058.1239602082078</v>
      </c>
      <c r="F1161" s="1">
        <v>1536.876039791792</v>
      </c>
    </row>
    <row r="1162" spans="1:6" x14ac:dyDescent="0.3">
      <c r="A1162" s="1">
        <v>1161</v>
      </c>
      <c r="B1162" s="1">
        <v>830</v>
      </c>
      <c r="C1162" s="1">
        <v>1161</v>
      </c>
      <c r="D1162" s="1">
        <v>8117</v>
      </c>
      <c r="E1162" s="1">
        <v>7202.6103579011988</v>
      </c>
      <c r="F1162" s="1">
        <v>914.38964209880123</v>
      </c>
    </row>
    <row r="1163" spans="1:6" x14ac:dyDescent="0.3">
      <c r="A1163" s="1">
        <v>1162</v>
      </c>
      <c r="B1163" s="1">
        <v>264</v>
      </c>
      <c r="C1163" s="1">
        <v>1162</v>
      </c>
      <c r="D1163" s="1">
        <v>11568</v>
      </c>
      <c r="E1163" s="1">
        <v>7627.5411627066269</v>
      </c>
      <c r="F1163" s="1">
        <v>3940.4588372933731</v>
      </c>
    </row>
    <row r="1164" spans="1:6" x14ac:dyDescent="0.3">
      <c r="A1164" s="1">
        <v>1163</v>
      </c>
      <c r="B1164" s="1">
        <v>900</v>
      </c>
      <c r="C1164" s="1">
        <v>1163</v>
      </c>
      <c r="D1164" s="1">
        <v>4897</v>
      </c>
      <c r="E1164" s="1">
        <v>2949.322759790251</v>
      </c>
      <c r="F1164" s="1">
        <v>1947.677240209749</v>
      </c>
    </row>
    <row r="1165" spans="1:6" x14ac:dyDescent="0.3">
      <c r="A1165" s="1">
        <v>1164</v>
      </c>
      <c r="B1165" s="1">
        <v>514</v>
      </c>
      <c r="C1165" s="1">
        <v>1164</v>
      </c>
      <c r="D1165" s="1">
        <v>3580</v>
      </c>
      <c r="E1165" s="1">
        <v>2543.2701424106422</v>
      </c>
      <c r="F1165" s="1">
        <v>1036.7298575893581</v>
      </c>
    </row>
    <row r="1166" spans="1:6" x14ac:dyDescent="0.3">
      <c r="A1166" s="1">
        <v>1165</v>
      </c>
      <c r="B1166" s="1">
        <v>793</v>
      </c>
      <c r="C1166" s="1">
        <v>1165</v>
      </c>
      <c r="D1166" s="1">
        <v>10651</v>
      </c>
      <c r="E1166" s="1">
        <v>8824.3041224958397</v>
      </c>
      <c r="F1166" s="1">
        <v>1826.6958775041601</v>
      </c>
    </row>
    <row r="1167" spans="1:6" x14ac:dyDescent="0.3">
      <c r="A1167" s="1">
        <v>1166</v>
      </c>
      <c r="B1167" s="1">
        <v>153</v>
      </c>
      <c r="C1167" s="1">
        <v>1166</v>
      </c>
      <c r="D1167" s="1">
        <v>21643</v>
      </c>
      <c r="E1167" s="1">
        <v>11653.74333370726</v>
      </c>
      <c r="F1167" s="1">
        <v>9989.2566662927438</v>
      </c>
    </row>
    <row r="1168" spans="1:6" x14ac:dyDescent="0.3">
      <c r="A1168" s="1">
        <v>1167</v>
      </c>
      <c r="B1168" s="1">
        <v>723</v>
      </c>
      <c r="C1168" s="1">
        <v>1167</v>
      </c>
      <c r="D1168" s="1">
        <v>4448</v>
      </c>
      <c r="E1168" s="1">
        <v>2466.3643613481509</v>
      </c>
      <c r="F1168" s="1">
        <v>1981.6356386518489</v>
      </c>
    </row>
    <row r="1169" spans="1:6" x14ac:dyDescent="0.3">
      <c r="A1169" s="1">
        <v>1168</v>
      </c>
      <c r="B1169" s="1">
        <v>180</v>
      </c>
      <c r="C1169" s="1">
        <v>1168</v>
      </c>
      <c r="D1169" s="1">
        <v>22729</v>
      </c>
      <c r="E1169" s="1">
        <v>14824.52576048246</v>
      </c>
      <c r="F1169" s="1">
        <v>7904.4742395175381</v>
      </c>
    </row>
    <row r="1170" spans="1:6" x14ac:dyDescent="0.3">
      <c r="A1170" s="1">
        <v>1169</v>
      </c>
      <c r="B1170" s="1">
        <v>198</v>
      </c>
      <c r="C1170" s="1">
        <v>1169</v>
      </c>
      <c r="D1170" s="1">
        <v>16774</v>
      </c>
      <c r="E1170" s="1">
        <v>11580.969015424191</v>
      </c>
      <c r="F1170" s="1">
        <v>5193.0309845758147</v>
      </c>
    </row>
    <row r="1171" spans="1:6" x14ac:dyDescent="0.3">
      <c r="A1171" s="1">
        <v>1170</v>
      </c>
      <c r="B1171" s="1">
        <v>801</v>
      </c>
      <c r="C1171" s="1">
        <v>1170</v>
      </c>
      <c r="D1171" s="1">
        <v>11201</v>
      </c>
      <c r="E1171" s="1">
        <v>8474.6291727473053</v>
      </c>
      <c r="F1171" s="1">
        <v>2726.3708272526951</v>
      </c>
    </row>
    <row r="1172" spans="1:6" x14ac:dyDescent="0.3">
      <c r="A1172" s="1">
        <v>1171</v>
      </c>
      <c r="B1172" s="1">
        <v>972</v>
      </c>
      <c r="C1172" s="1">
        <v>1171</v>
      </c>
      <c r="D1172" s="1">
        <v>26563</v>
      </c>
      <c r="E1172" s="1">
        <v>22718.849731422379</v>
      </c>
      <c r="F1172" s="1">
        <v>3844.1502685776181</v>
      </c>
    </row>
    <row r="1173" spans="1:6" x14ac:dyDescent="0.3">
      <c r="A1173" s="1">
        <v>1172</v>
      </c>
      <c r="B1173" s="1">
        <v>487</v>
      </c>
      <c r="C1173" s="1">
        <v>1172</v>
      </c>
      <c r="D1173" s="1">
        <v>8976</v>
      </c>
      <c r="E1173" s="1">
        <v>6584.087538946098</v>
      </c>
      <c r="F1173" s="1">
        <v>2391.912461053902</v>
      </c>
    </row>
    <row r="1174" spans="1:6" x14ac:dyDescent="0.3">
      <c r="A1174" s="1">
        <v>1173</v>
      </c>
      <c r="B1174" s="1">
        <v>837</v>
      </c>
      <c r="C1174" s="1">
        <v>1173</v>
      </c>
      <c r="D1174" s="1">
        <v>18132</v>
      </c>
      <c r="E1174" s="1">
        <v>12973.49440590678</v>
      </c>
      <c r="F1174" s="1">
        <v>5158.505594093218</v>
      </c>
    </row>
    <row r="1175" spans="1:6" x14ac:dyDescent="0.3">
      <c r="A1175" s="1">
        <v>1174</v>
      </c>
      <c r="B1175" s="1">
        <v>274</v>
      </c>
      <c r="C1175" s="1">
        <v>1174</v>
      </c>
      <c r="D1175" s="1">
        <v>33387</v>
      </c>
      <c r="E1175" s="1">
        <v>28518.931984741961</v>
      </c>
      <c r="F1175" s="1">
        <v>4868.0680152580353</v>
      </c>
    </row>
    <row r="1176" spans="1:6" x14ac:dyDescent="0.3">
      <c r="A1176" s="1">
        <v>1175</v>
      </c>
      <c r="B1176" s="1">
        <v>951</v>
      </c>
      <c r="C1176" s="1">
        <v>1175</v>
      </c>
      <c r="D1176" s="1">
        <v>9734</v>
      </c>
      <c r="E1176" s="1">
        <v>7974.7491652211866</v>
      </c>
      <c r="F1176" s="1">
        <v>1759.250834778813</v>
      </c>
    </row>
    <row r="1177" spans="1:6" x14ac:dyDescent="0.3">
      <c r="A1177" s="1">
        <v>1176</v>
      </c>
      <c r="B1177" s="1">
        <v>456</v>
      </c>
      <c r="C1177" s="1">
        <v>1176</v>
      </c>
      <c r="D1177" s="1">
        <v>43991</v>
      </c>
      <c r="E1177" s="1">
        <v>31056.649334257501</v>
      </c>
      <c r="F1177" s="1">
        <v>12934.3506657425</v>
      </c>
    </row>
    <row r="1178" spans="1:6" x14ac:dyDescent="0.3">
      <c r="A1178" s="1">
        <v>1177</v>
      </c>
      <c r="B1178" s="1">
        <v>523</v>
      </c>
      <c r="C1178" s="1">
        <v>1177</v>
      </c>
      <c r="D1178" s="1">
        <v>10713</v>
      </c>
      <c r="E1178" s="1">
        <v>7547.0795785650926</v>
      </c>
      <c r="F1178" s="1">
        <v>3165.920421434907</v>
      </c>
    </row>
    <row r="1179" spans="1:6" x14ac:dyDescent="0.3">
      <c r="A1179" s="1">
        <v>1178</v>
      </c>
      <c r="B1179" s="1">
        <v>524</v>
      </c>
      <c r="C1179" s="1">
        <v>1178</v>
      </c>
      <c r="D1179" s="1">
        <v>8587</v>
      </c>
      <c r="E1179" s="1">
        <v>5299.5595430737121</v>
      </c>
      <c r="F1179" s="1">
        <v>3287.4404569262879</v>
      </c>
    </row>
    <row r="1180" spans="1:6" x14ac:dyDescent="0.3">
      <c r="A1180" s="1">
        <v>1179</v>
      </c>
      <c r="B1180" s="1">
        <v>179</v>
      </c>
      <c r="C1180" s="1">
        <v>1179</v>
      </c>
      <c r="D1180" s="1">
        <v>17454</v>
      </c>
      <c r="E1180" s="1">
        <v>13834.86179483446</v>
      </c>
      <c r="F1180" s="1">
        <v>3619.1382051655401</v>
      </c>
    </row>
    <row r="1181" spans="1:6" x14ac:dyDescent="0.3">
      <c r="A1181" s="1">
        <v>1180</v>
      </c>
      <c r="B1181" s="1">
        <v>883</v>
      </c>
      <c r="C1181" s="1">
        <v>1180</v>
      </c>
      <c r="D1181" s="1">
        <v>17535</v>
      </c>
      <c r="E1181" s="1">
        <v>9573.3718864855073</v>
      </c>
      <c r="F1181" s="1">
        <v>7961.6281135144927</v>
      </c>
    </row>
    <row r="1182" spans="1:6" x14ac:dyDescent="0.3">
      <c r="A1182" s="1">
        <v>1181</v>
      </c>
      <c r="B1182" s="1">
        <v>725</v>
      </c>
      <c r="C1182" s="1">
        <v>1181</v>
      </c>
      <c r="D1182" s="1">
        <v>22290</v>
      </c>
      <c r="E1182" s="1">
        <v>15027.266878097589</v>
      </c>
      <c r="F1182" s="1">
        <v>7262.7331219024136</v>
      </c>
    </row>
    <row r="1183" spans="1:6" x14ac:dyDescent="0.3">
      <c r="A1183" s="1">
        <v>1182</v>
      </c>
      <c r="B1183" s="1">
        <v>361</v>
      </c>
      <c r="C1183" s="1">
        <v>1182</v>
      </c>
      <c r="D1183" s="1">
        <v>12464</v>
      </c>
      <c r="E1183" s="1">
        <v>10748.906872228979</v>
      </c>
      <c r="F1183" s="1">
        <v>1715.093127771024</v>
      </c>
    </row>
    <row r="1184" spans="1:6" x14ac:dyDescent="0.3">
      <c r="A1184" s="1">
        <v>1183</v>
      </c>
      <c r="B1184" s="1">
        <v>534</v>
      </c>
      <c r="C1184" s="1">
        <v>1183</v>
      </c>
      <c r="D1184" s="1">
        <v>29365</v>
      </c>
      <c r="E1184" s="1">
        <v>23533.983880633299</v>
      </c>
      <c r="F1184" s="1">
        <v>5831.0161193667054</v>
      </c>
    </row>
    <row r="1185" spans="1:6" x14ac:dyDescent="0.3">
      <c r="A1185" s="1">
        <v>1184</v>
      </c>
      <c r="B1185" s="1">
        <v>738</v>
      </c>
      <c r="C1185" s="1">
        <v>1184</v>
      </c>
      <c r="D1185" s="1">
        <v>4374</v>
      </c>
      <c r="E1185" s="1">
        <v>3460.0181714282448</v>
      </c>
      <c r="F1185" s="1">
        <v>913.9818285717547</v>
      </c>
    </row>
    <row r="1186" spans="1:6" x14ac:dyDescent="0.3">
      <c r="A1186" s="1">
        <v>1185</v>
      </c>
      <c r="B1186" s="1">
        <v>809</v>
      </c>
      <c r="C1186" s="1">
        <v>1185</v>
      </c>
      <c r="D1186" s="1">
        <v>21654</v>
      </c>
      <c r="E1186" s="1">
        <v>13900.237105833259</v>
      </c>
      <c r="F1186" s="1">
        <v>7753.7628941667372</v>
      </c>
    </row>
    <row r="1187" spans="1:6" x14ac:dyDescent="0.3">
      <c r="A1187" s="1">
        <v>1186</v>
      </c>
      <c r="B1187" s="1">
        <v>300</v>
      </c>
      <c r="C1187" s="1">
        <v>1186</v>
      </c>
      <c r="D1187" s="1">
        <v>7913</v>
      </c>
      <c r="E1187" s="1">
        <v>4934.0071297972954</v>
      </c>
      <c r="F1187" s="1">
        <v>2978.992870202705</v>
      </c>
    </row>
    <row r="1188" spans="1:6" x14ac:dyDescent="0.3">
      <c r="A1188" s="1">
        <v>1187</v>
      </c>
      <c r="B1188" s="1">
        <v>296</v>
      </c>
      <c r="C1188" s="1">
        <v>1187</v>
      </c>
      <c r="D1188" s="1">
        <v>23937</v>
      </c>
      <c r="E1188" s="1">
        <v>20826.250498959431</v>
      </c>
      <c r="F1188" s="1">
        <v>3110.7495010405728</v>
      </c>
    </row>
    <row r="1189" spans="1:6" x14ac:dyDescent="0.3">
      <c r="A1189" s="1">
        <v>1188</v>
      </c>
      <c r="B1189" s="1">
        <v>417</v>
      </c>
      <c r="C1189" s="1">
        <v>1188</v>
      </c>
      <c r="D1189" s="1">
        <v>14151</v>
      </c>
      <c r="E1189" s="1">
        <v>7419.3010473370286</v>
      </c>
      <c r="F1189" s="1">
        <v>6731.6989526629714</v>
      </c>
    </row>
    <row r="1190" spans="1:6" x14ac:dyDescent="0.3">
      <c r="A1190" s="1">
        <v>1189</v>
      </c>
      <c r="B1190" s="1">
        <v>924</v>
      </c>
      <c r="C1190" s="1">
        <v>1189</v>
      </c>
      <c r="D1190" s="1">
        <v>7739</v>
      </c>
      <c r="E1190" s="1">
        <v>4929.6617257226644</v>
      </c>
      <c r="F1190" s="1">
        <v>2809.338274277336</v>
      </c>
    </row>
    <row r="1191" spans="1:6" x14ac:dyDescent="0.3">
      <c r="A1191" s="1">
        <v>1190</v>
      </c>
      <c r="B1191" s="1">
        <v>403</v>
      </c>
      <c r="C1191" s="1">
        <v>1190</v>
      </c>
      <c r="D1191" s="1">
        <v>13978</v>
      </c>
      <c r="E1191" s="1">
        <v>8689.9505747305011</v>
      </c>
      <c r="F1191" s="1">
        <v>5288.0494252694989</v>
      </c>
    </row>
    <row r="1192" spans="1:6" x14ac:dyDescent="0.3">
      <c r="A1192" s="1">
        <v>1191</v>
      </c>
      <c r="B1192" s="1">
        <v>599</v>
      </c>
      <c r="C1192" s="1">
        <v>1191</v>
      </c>
      <c r="D1192" s="1">
        <v>22491</v>
      </c>
      <c r="E1192" s="1">
        <v>17756.328933333469</v>
      </c>
      <c r="F1192" s="1">
        <v>4734.6710666665313</v>
      </c>
    </row>
    <row r="1193" spans="1:6" x14ac:dyDescent="0.3">
      <c r="A1193" s="1">
        <v>1192</v>
      </c>
      <c r="B1193" s="1">
        <v>473</v>
      </c>
      <c r="C1193" s="1">
        <v>1192</v>
      </c>
      <c r="D1193" s="1">
        <v>9964</v>
      </c>
      <c r="E1193" s="1">
        <v>8942.3926839639917</v>
      </c>
      <c r="F1193" s="1">
        <v>1021.607316036008</v>
      </c>
    </row>
    <row r="1194" spans="1:6" x14ac:dyDescent="0.3">
      <c r="A1194" s="1">
        <v>1193</v>
      </c>
      <c r="B1194" s="1">
        <v>493</v>
      </c>
      <c r="C1194" s="1">
        <v>1193</v>
      </c>
      <c r="D1194" s="1">
        <v>14502</v>
      </c>
      <c r="E1194" s="1">
        <v>7541.3807103404279</v>
      </c>
      <c r="F1194" s="1">
        <v>6960.6192896595721</v>
      </c>
    </row>
    <row r="1195" spans="1:6" x14ac:dyDescent="0.3">
      <c r="A1195" s="1">
        <v>1194</v>
      </c>
      <c r="B1195" s="1">
        <v>624</v>
      </c>
      <c r="C1195" s="1">
        <v>1194</v>
      </c>
      <c r="D1195" s="1">
        <v>29844</v>
      </c>
      <c r="E1195" s="1">
        <v>23889.440467651471</v>
      </c>
      <c r="F1195" s="1">
        <v>5954.5595323485322</v>
      </c>
    </row>
    <row r="1196" spans="1:6" x14ac:dyDescent="0.3">
      <c r="A1196" s="1">
        <v>1195</v>
      </c>
      <c r="B1196" s="1">
        <v>948</v>
      </c>
      <c r="C1196" s="1">
        <v>1195</v>
      </c>
      <c r="D1196" s="1">
        <v>37691</v>
      </c>
      <c r="E1196" s="1">
        <v>26641.151004737119</v>
      </c>
      <c r="F1196" s="1">
        <v>11049.848995262881</v>
      </c>
    </row>
    <row r="1197" spans="1:6" x14ac:dyDescent="0.3">
      <c r="A1197" s="1">
        <v>1196</v>
      </c>
      <c r="B1197" s="1">
        <v>199</v>
      </c>
      <c r="C1197" s="1">
        <v>1196</v>
      </c>
      <c r="D1197" s="1">
        <v>17717</v>
      </c>
      <c r="E1197" s="1">
        <v>15447.01248989854</v>
      </c>
      <c r="F1197" s="1">
        <v>2269.9875101014591</v>
      </c>
    </row>
    <row r="1198" spans="1:6" x14ac:dyDescent="0.3">
      <c r="A1198" s="1">
        <v>1197</v>
      </c>
      <c r="B1198" s="1">
        <v>133</v>
      </c>
      <c r="C1198" s="1">
        <v>1197</v>
      </c>
      <c r="D1198" s="1">
        <v>10423</v>
      </c>
      <c r="E1198" s="1">
        <v>9196.1049484626274</v>
      </c>
      <c r="F1198" s="1">
        <v>1226.8950515373731</v>
      </c>
    </row>
    <row r="1199" spans="1:6" x14ac:dyDescent="0.3">
      <c r="A1199" s="1">
        <v>1198</v>
      </c>
      <c r="B1199" s="1">
        <v>826</v>
      </c>
      <c r="C1199" s="1">
        <v>1198</v>
      </c>
      <c r="D1199" s="1">
        <v>12959</v>
      </c>
      <c r="E1199" s="1">
        <v>9808.8526222495311</v>
      </c>
      <c r="F1199" s="1">
        <v>3150.1473777504689</v>
      </c>
    </row>
    <row r="1200" spans="1:6" x14ac:dyDescent="0.3">
      <c r="A1200" s="1">
        <v>1199</v>
      </c>
      <c r="B1200" s="1">
        <v>346</v>
      </c>
      <c r="C1200" s="1">
        <v>1199</v>
      </c>
      <c r="D1200" s="1">
        <v>28439</v>
      </c>
      <c r="E1200" s="1">
        <v>14888.35846709474</v>
      </c>
      <c r="F1200" s="1">
        <v>13550.64153290526</v>
      </c>
    </row>
    <row r="1201" spans="1:6" x14ac:dyDescent="0.3">
      <c r="A1201" s="1">
        <v>1200</v>
      </c>
      <c r="B1201" s="1">
        <v>901</v>
      </c>
      <c r="C1201" s="1">
        <v>1200</v>
      </c>
      <c r="D1201" s="1">
        <v>30234</v>
      </c>
      <c r="E1201" s="1">
        <v>24153.901597760341</v>
      </c>
      <c r="F1201" s="1">
        <v>6080.0984022396624</v>
      </c>
    </row>
    <row r="1202" spans="1:6" x14ac:dyDescent="0.3">
      <c r="A1202" s="1">
        <v>1201</v>
      </c>
      <c r="B1202" s="1">
        <v>608</v>
      </c>
      <c r="C1202" s="1">
        <v>1201</v>
      </c>
      <c r="D1202" s="1">
        <v>8367</v>
      </c>
      <c r="E1202" s="1">
        <v>4770.520716961265</v>
      </c>
      <c r="F1202" s="1">
        <v>3596.479283038735</v>
      </c>
    </row>
    <row r="1203" spans="1:6" x14ac:dyDescent="0.3">
      <c r="A1203" s="1">
        <v>1202</v>
      </c>
      <c r="B1203" s="1">
        <v>446</v>
      </c>
      <c r="C1203" s="1">
        <v>1202</v>
      </c>
      <c r="D1203" s="1">
        <v>19608</v>
      </c>
      <c r="E1203" s="1">
        <v>10676.211276648181</v>
      </c>
      <c r="F1203" s="1">
        <v>8931.7887233518159</v>
      </c>
    </row>
    <row r="1204" spans="1:6" x14ac:dyDescent="0.3">
      <c r="A1204" s="1">
        <v>1203</v>
      </c>
      <c r="B1204" s="1">
        <v>105</v>
      </c>
      <c r="C1204" s="1">
        <v>1203</v>
      </c>
      <c r="D1204" s="1">
        <v>9309</v>
      </c>
      <c r="E1204" s="1">
        <v>5179.8572736192546</v>
      </c>
      <c r="F1204" s="1">
        <v>4129.1427263807454</v>
      </c>
    </row>
    <row r="1205" spans="1:6" x14ac:dyDescent="0.3">
      <c r="A1205" s="1">
        <v>1204</v>
      </c>
      <c r="B1205" s="1">
        <v>998</v>
      </c>
      <c r="C1205" s="1">
        <v>1204</v>
      </c>
      <c r="D1205" s="1">
        <v>29355</v>
      </c>
      <c r="E1205" s="1">
        <v>15170.42137336998</v>
      </c>
      <c r="F1205" s="1">
        <v>14184.57862663002</v>
      </c>
    </row>
    <row r="1206" spans="1:6" x14ac:dyDescent="0.3">
      <c r="A1206" s="1">
        <v>1205</v>
      </c>
      <c r="B1206" s="1">
        <v>139</v>
      </c>
      <c r="C1206" s="1">
        <v>1205</v>
      </c>
      <c r="D1206" s="1">
        <v>15022</v>
      </c>
      <c r="E1206" s="1">
        <v>12140.55937955626</v>
      </c>
      <c r="F1206" s="1">
        <v>2881.4406204437419</v>
      </c>
    </row>
    <row r="1207" spans="1:6" x14ac:dyDescent="0.3">
      <c r="A1207" s="1">
        <v>1206</v>
      </c>
      <c r="B1207" s="1">
        <v>507</v>
      </c>
      <c r="C1207" s="1">
        <v>1206</v>
      </c>
      <c r="D1207" s="1">
        <v>6863</v>
      </c>
      <c r="E1207" s="1">
        <v>4818.4984493970469</v>
      </c>
      <c r="F1207" s="1">
        <v>2044.5015506029531</v>
      </c>
    </row>
    <row r="1208" spans="1:6" x14ac:dyDescent="0.3">
      <c r="A1208" s="1">
        <v>1207</v>
      </c>
      <c r="B1208" s="1">
        <v>110</v>
      </c>
      <c r="C1208" s="1">
        <v>1207</v>
      </c>
      <c r="D1208" s="1">
        <v>4156</v>
      </c>
      <c r="E1208" s="1">
        <v>3371.0885977702278</v>
      </c>
      <c r="F1208" s="1">
        <v>784.91140222977174</v>
      </c>
    </row>
    <row r="1209" spans="1:6" x14ac:dyDescent="0.3">
      <c r="A1209" s="1">
        <v>1208</v>
      </c>
      <c r="B1209" s="1">
        <v>227</v>
      </c>
      <c r="C1209" s="1">
        <v>1208</v>
      </c>
      <c r="D1209" s="1">
        <v>21376</v>
      </c>
      <c r="E1209" s="1">
        <v>19236.26826799224</v>
      </c>
      <c r="F1209" s="1">
        <v>2139.7317320077559</v>
      </c>
    </row>
    <row r="1210" spans="1:6" x14ac:dyDescent="0.3">
      <c r="A1210" s="1">
        <v>1209</v>
      </c>
      <c r="B1210" s="1">
        <v>216</v>
      </c>
      <c r="C1210" s="1">
        <v>1209</v>
      </c>
      <c r="D1210" s="1">
        <v>23785</v>
      </c>
      <c r="E1210" s="1">
        <v>14190.469164488761</v>
      </c>
      <c r="F1210" s="1">
        <v>9594.5308355112429</v>
      </c>
    </row>
    <row r="1211" spans="1:6" x14ac:dyDescent="0.3">
      <c r="A1211" s="1">
        <v>1210</v>
      </c>
      <c r="B1211" s="1">
        <v>899</v>
      </c>
      <c r="C1211" s="1">
        <v>1210</v>
      </c>
      <c r="D1211" s="1">
        <v>6628</v>
      </c>
      <c r="E1211" s="1">
        <v>3720.4710648336868</v>
      </c>
      <c r="F1211" s="1">
        <v>2907.5289351663132</v>
      </c>
    </row>
    <row r="1212" spans="1:6" x14ac:dyDescent="0.3">
      <c r="A1212" s="1">
        <v>1211</v>
      </c>
      <c r="B1212" s="1">
        <v>829</v>
      </c>
      <c r="C1212" s="1">
        <v>1211</v>
      </c>
      <c r="D1212" s="1">
        <v>11378</v>
      </c>
      <c r="E1212" s="1">
        <v>6217.2454938380588</v>
      </c>
      <c r="F1212" s="1">
        <v>5160.7545061619412</v>
      </c>
    </row>
    <row r="1213" spans="1:6" x14ac:dyDescent="0.3">
      <c r="A1213" s="1">
        <v>1212</v>
      </c>
      <c r="B1213" s="1">
        <v>193</v>
      </c>
      <c r="C1213" s="1">
        <v>1212</v>
      </c>
      <c r="D1213" s="1">
        <v>10077</v>
      </c>
      <c r="E1213" s="1">
        <v>5390.5693752994584</v>
      </c>
      <c r="F1213" s="1">
        <v>4686.4306247005416</v>
      </c>
    </row>
    <row r="1214" spans="1:6" x14ac:dyDescent="0.3">
      <c r="A1214" s="1">
        <v>1213</v>
      </c>
      <c r="B1214" s="1">
        <v>35</v>
      </c>
      <c r="C1214" s="1">
        <v>1213</v>
      </c>
      <c r="D1214" s="1">
        <v>4904</v>
      </c>
      <c r="E1214" s="1">
        <v>3947.068926953134</v>
      </c>
      <c r="F1214" s="1">
        <v>956.93107304686555</v>
      </c>
    </row>
    <row r="1215" spans="1:6" x14ac:dyDescent="0.3">
      <c r="A1215" s="1">
        <v>1214</v>
      </c>
      <c r="B1215" s="1">
        <v>894</v>
      </c>
      <c r="C1215" s="1">
        <v>1214</v>
      </c>
      <c r="D1215" s="1">
        <v>17867</v>
      </c>
      <c r="E1215" s="1">
        <v>15454.94969782981</v>
      </c>
      <c r="F1215" s="1">
        <v>2412.0503021701861</v>
      </c>
    </row>
    <row r="1216" spans="1:6" x14ac:dyDescent="0.3">
      <c r="A1216" s="1">
        <v>1215</v>
      </c>
      <c r="B1216" s="1">
        <v>764</v>
      </c>
      <c r="C1216" s="1">
        <v>1215</v>
      </c>
      <c r="D1216" s="1">
        <v>24145</v>
      </c>
      <c r="E1216" s="1">
        <v>12827.905221493071</v>
      </c>
      <c r="F1216" s="1">
        <v>11317.094778506929</v>
      </c>
    </row>
    <row r="1217" spans="1:6" x14ac:dyDescent="0.3">
      <c r="A1217" s="1">
        <v>1216</v>
      </c>
      <c r="B1217" s="1">
        <v>51</v>
      </c>
      <c r="C1217" s="1">
        <v>1216</v>
      </c>
      <c r="D1217" s="1">
        <v>6864</v>
      </c>
      <c r="E1217" s="1">
        <v>4135.9396119934308</v>
      </c>
      <c r="F1217" s="1">
        <v>2728.0603880065692</v>
      </c>
    </row>
    <row r="1218" spans="1:6" x14ac:dyDescent="0.3">
      <c r="A1218" s="1">
        <v>1217</v>
      </c>
      <c r="B1218" s="1">
        <v>52</v>
      </c>
      <c r="C1218" s="1">
        <v>1217</v>
      </c>
      <c r="D1218" s="1">
        <v>23395</v>
      </c>
      <c r="E1218" s="1">
        <v>18941.683383957861</v>
      </c>
      <c r="F1218" s="1">
        <v>4453.3166160421388</v>
      </c>
    </row>
    <row r="1219" spans="1:6" x14ac:dyDescent="0.3">
      <c r="A1219" s="1">
        <v>1218</v>
      </c>
      <c r="B1219" s="1">
        <v>86</v>
      </c>
      <c r="C1219" s="1">
        <v>1218</v>
      </c>
      <c r="D1219" s="1">
        <v>7292</v>
      </c>
      <c r="E1219" s="1">
        <v>3819.6585772361</v>
      </c>
      <c r="F1219" s="1">
        <v>3472.3414227639</v>
      </c>
    </row>
    <row r="1220" spans="1:6" x14ac:dyDescent="0.3">
      <c r="A1220" s="1">
        <v>1219</v>
      </c>
      <c r="B1220" s="1">
        <v>924</v>
      </c>
      <c r="C1220" s="1">
        <v>1219</v>
      </c>
      <c r="D1220" s="1">
        <v>20303</v>
      </c>
      <c r="E1220" s="1">
        <v>12190.491720219001</v>
      </c>
      <c r="F1220" s="1">
        <v>8112.5082797809964</v>
      </c>
    </row>
    <row r="1221" spans="1:6" x14ac:dyDescent="0.3">
      <c r="A1221" s="1">
        <v>1220</v>
      </c>
      <c r="B1221" s="1">
        <v>1</v>
      </c>
      <c r="C1221" s="1">
        <v>1220</v>
      </c>
      <c r="D1221" s="1">
        <v>15122</v>
      </c>
      <c r="E1221" s="1">
        <v>9622.5225860079954</v>
      </c>
      <c r="F1221" s="1">
        <v>5499.4774139920046</v>
      </c>
    </row>
    <row r="1222" spans="1:6" x14ac:dyDescent="0.3">
      <c r="A1222" s="1">
        <v>1221</v>
      </c>
      <c r="B1222" s="1">
        <v>420</v>
      </c>
      <c r="C1222" s="1">
        <v>1221</v>
      </c>
      <c r="D1222" s="1">
        <v>21144</v>
      </c>
      <c r="E1222" s="1">
        <v>12542.170826834379</v>
      </c>
      <c r="F1222" s="1">
        <v>8601.8291731656245</v>
      </c>
    </row>
    <row r="1223" spans="1:6" x14ac:dyDescent="0.3">
      <c r="A1223" s="1">
        <v>1222</v>
      </c>
      <c r="B1223" s="1">
        <v>821</v>
      </c>
      <c r="C1223" s="1">
        <v>1222</v>
      </c>
      <c r="D1223" s="1">
        <v>32300</v>
      </c>
      <c r="E1223" s="1">
        <v>28273.942274010249</v>
      </c>
      <c r="F1223" s="1">
        <v>4026.057725989755</v>
      </c>
    </row>
    <row r="1224" spans="1:6" x14ac:dyDescent="0.3">
      <c r="A1224" s="1">
        <v>1223</v>
      </c>
      <c r="B1224" s="1">
        <v>323</v>
      </c>
      <c r="C1224" s="1">
        <v>1223</v>
      </c>
      <c r="D1224" s="1">
        <v>18447</v>
      </c>
      <c r="E1224" s="1">
        <v>14102.89647033724</v>
      </c>
      <c r="F1224" s="1">
        <v>4344.103529662756</v>
      </c>
    </row>
    <row r="1225" spans="1:6" x14ac:dyDescent="0.3">
      <c r="A1225" s="1">
        <v>1224</v>
      </c>
      <c r="B1225" s="1">
        <v>385</v>
      </c>
      <c r="C1225" s="1">
        <v>1224</v>
      </c>
      <c r="D1225" s="1">
        <v>22615</v>
      </c>
      <c r="E1225" s="1">
        <v>11819.41323014808</v>
      </c>
      <c r="F1225" s="1">
        <v>10795.58676985192</v>
      </c>
    </row>
    <row r="1226" spans="1:6" x14ac:dyDescent="0.3">
      <c r="A1226" s="1">
        <v>1225</v>
      </c>
      <c r="B1226" s="1">
        <v>258</v>
      </c>
      <c r="C1226" s="1">
        <v>1225</v>
      </c>
      <c r="D1226" s="1">
        <v>10121</v>
      </c>
      <c r="E1226" s="1">
        <v>8977.9619371176759</v>
      </c>
      <c r="F1226" s="1">
        <v>1143.0380628823241</v>
      </c>
    </row>
    <row r="1227" spans="1:6" x14ac:dyDescent="0.3">
      <c r="A1227" s="1">
        <v>1226</v>
      </c>
      <c r="B1227" s="1">
        <v>560</v>
      </c>
      <c r="C1227" s="1">
        <v>1226</v>
      </c>
      <c r="D1227" s="1">
        <v>24527</v>
      </c>
      <c r="E1227" s="1">
        <v>18270.328402504801</v>
      </c>
      <c r="F1227" s="1">
        <v>6256.6715974951994</v>
      </c>
    </row>
    <row r="1228" spans="1:6" x14ac:dyDescent="0.3">
      <c r="A1228" s="1">
        <v>1227</v>
      </c>
      <c r="B1228" s="1">
        <v>960</v>
      </c>
      <c r="C1228" s="1">
        <v>1227</v>
      </c>
      <c r="D1228" s="1">
        <v>12388</v>
      </c>
      <c r="E1228" s="1">
        <v>8011.0588059794754</v>
      </c>
      <c r="F1228" s="1">
        <v>4376.9411940205246</v>
      </c>
    </row>
    <row r="1229" spans="1:6" x14ac:dyDescent="0.3">
      <c r="A1229" s="1">
        <v>1228</v>
      </c>
      <c r="B1229" s="1">
        <v>99</v>
      </c>
      <c r="C1229" s="1">
        <v>1228</v>
      </c>
      <c r="D1229" s="1">
        <v>9344</v>
      </c>
      <c r="E1229" s="1">
        <v>8079.7172907649456</v>
      </c>
      <c r="F1229" s="1">
        <v>1264.282709235054</v>
      </c>
    </row>
    <row r="1230" spans="1:6" x14ac:dyDescent="0.3">
      <c r="A1230" s="1">
        <v>1229</v>
      </c>
      <c r="B1230" s="1">
        <v>594</v>
      </c>
      <c r="C1230" s="1">
        <v>1229</v>
      </c>
      <c r="D1230" s="1">
        <v>5735</v>
      </c>
      <c r="E1230" s="1">
        <v>3735.1098610750641</v>
      </c>
      <c r="F1230" s="1">
        <v>1999.8901389249361</v>
      </c>
    </row>
    <row r="1231" spans="1:6" x14ac:dyDescent="0.3">
      <c r="A1231" s="1">
        <v>1230</v>
      </c>
      <c r="B1231" s="1">
        <v>901</v>
      </c>
      <c r="C1231" s="1">
        <v>1230</v>
      </c>
      <c r="D1231" s="1">
        <v>22853</v>
      </c>
      <c r="E1231" s="1">
        <v>16897.144944788721</v>
      </c>
      <c r="F1231" s="1">
        <v>5955.8550552112829</v>
      </c>
    </row>
    <row r="1232" spans="1:6" x14ac:dyDescent="0.3">
      <c r="A1232" s="1">
        <v>1231</v>
      </c>
      <c r="B1232" s="1">
        <v>207</v>
      </c>
      <c r="C1232" s="1">
        <v>1231</v>
      </c>
      <c r="D1232" s="1">
        <v>5817</v>
      </c>
      <c r="E1232" s="1">
        <v>2960.6137877313081</v>
      </c>
      <c r="F1232" s="1">
        <v>2856.3862122686919</v>
      </c>
    </row>
    <row r="1233" spans="1:6" x14ac:dyDescent="0.3">
      <c r="A1233" s="1">
        <v>1232</v>
      </c>
      <c r="B1233" s="1">
        <v>365</v>
      </c>
      <c r="C1233" s="1">
        <v>1232</v>
      </c>
      <c r="D1233" s="1">
        <v>9077</v>
      </c>
      <c r="E1233" s="1">
        <v>5566.800923470717</v>
      </c>
      <c r="F1233" s="1">
        <v>3510.199076529283</v>
      </c>
    </row>
    <row r="1234" spans="1:6" x14ac:dyDescent="0.3">
      <c r="A1234" s="1">
        <v>1233</v>
      </c>
      <c r="B1234" s="1">
        <v>667</v>
      </c>
      <c r="C1234" s="1">
        <v>1233</v>
      </c>
      <c r="D1234" s="1">
        <v>22806</v>
      </c>
      <c r="E1234" s="1">
        <v>13110.75492939845</v>
      </c>
      <c r="F1234" s="1">
        <v>9695.2450706015516</v>
      </c>
    </row>
    <row r="1235" spans="1:6" x14ac:dyDescent="0.3">
      <c r="A1235" s="1">
        <v>1234</v>
      </c>
      <c r="B1235" s="1">
        <v>34</v>
      </c>
      <c r="C1235" s="1">
        <v>1234</v>
      </c>
      <c r="D1235" s="1">
        <v>26168</v>
      </c>
      <c r="E1235" s="1">
        <v>20980.363445287461</v>
      </c>
      <c r="F1235" s="1">
        <v>5187.6365547125388</v>
      </c>
    </row>
    <row r="1236" spans="1:6" x14ac:dyDescent="0.3">
      <c r="A1236" s="1">
        <v>1235</v>
      </c>
      <c r="B1236" s="1">
        <v>948</v>
      </c>
      <c r="C1236" s="1">
        <v>1235</v>
      </c>
      <c r="D1236" s="1">
        <v>41548</v>
      </c>
      <c r="E1236" s="1">
        <v>26191.263770403129</v>
      </c>
      <c r="F1236" s="1">
        <v>15356.736229596871</v>
      </c>
    </row>
    <row r="1237" spans="1:6" x14ac:dyDescent="0.3">
      <c r="A1237" s="1">
        <v>1236</v>
      </c>
      <c r="B1237" s="1">
        <v>209</v>
      </c>
      <c r="C1237" s="1">
        <v>1236</v>
      </c>
      <c r="D1237" s="1">
        <v>12394</v>
      </c>
      <c r="E1237" s="1">
        <v>9851.064707153555</v>
      </c>
      <c r="F1237" s="1">
        <v>2542.935292846445</v>
      </c>
    </row>
    <row r="1238" spans="1:6" x14ac:dyDescent="0.3">
      <c r="A1238" s="1">
        <v>1237</v>
      </c>
      <c r="B1238" s="1">
        <v>770</v>
      </c>
      <c r="C1238" s="1">
        <v>1237</v>
      </c>
      <c r="D1238" s="1">
        <v>18901</v>
      </c>
      <c r="E1238" s="1">
        <v>10423.141694205289</v>
      </c>
      <c r="F1238" s="1">
        <v>8477.8583057947126</v>
      </c>
    </row>
    <row r="1239" spans="1:6" x14ac:dyDescent="0.3">
      <c r="A1239" s="1">
        <v>1238</v>
      </c>
      <c r="B1239" s="1">
        <v>889</v>
      </c>
      <c r="C1239" s="1">
        <v>1238</v>
      </c>
      <c r="D1239" s="1">
        <v>10487</v>
      </c>
      <c r="E1239" s="1">
        <v>7422.817463420477</v>
      </c>
      <c r="F1239" s="1">
        <v>3064.182536579523</v>
      </c>
    </row>
    <row r="1240" spans="1:6" x14ac:dyDescent="0.3">
      <c r="A1240" s="1">
        <v>1239</v>
      </c>
      <c r="B1240" s="1">
        <v>465</v>
      </c>
      <c r="C1240" s="1">
        <v>1239</v>
      </c>
      <c r="D1240" s="1">
        <v>35858</v>
      </c>
      <c r="E1240" s="1">
        <v>28909.185476179991</v>
      </c>
      <c r="F1240" s="1">
        <v>6948.8145238200123</v>
      </c>
    </row>
    <row r="1241" spans="1:6" x14ac:dyDescent="0.3">
      <c r="A1241" s="1">
        <v>1240</v>
      </c>
      <c r="B1241" s="1">
        <v>608</v>
      </c>
      <c r="C1241" s="1">
        <v>1240</v>
      </c>
      <c r="D1241" s="1">
        <v>10978</v>
      </c>
      <c r="E1241" s="1">
        <v>7634.2245084822334</v>
      </c>
      <c r="F1241" s="1">
        <v>3343.775491517767</v>
      </c>
    </row>
    <row r="1242" spans="1:6" x14ac:dyDescent="0.3">
      <c r="A1242" s="1">
        <v>1241</v>
      </c>
      <c r="B1242" s="1">
        <v>674</v>
      </c>
      <c r="C1242" s="1">
        <v>1241</v>
      </c>
      <c r="D1242" s="1">
        <v>6909</v>
      </c>
      <c r="E1242" s="1">
        <v>5938.9575921922869</v>
      </c>
      <c r="F1242" s="1">
        <v>970.04240780771306</v>
      </c>
    </row>
    <row r="1243" spans="1:6" x14ac:dyDescent="0.3">
      <c r="A1243" s="1">
        <v>1242</v>
      </c>
      <c r="B1243" s="1">
        <v>237</v>
      </c>
      <c r="C1243" s="1">
        <v>1242</v>
      </c>
      <c r="D1243" s="1">
        <v>16955</v>
      </c>
      <c r="E1243" s="1">
        <v>11150.68663250296</v>
      </c>
      <c r="F1243" s="1">
        <v>5804.3133674970404</v>
      </c>
    </row>
    <row r="1244" spans="1:6" x14ac:dyDescent="0.3">
      <c r="A1244" s="1">
        <v>1243</v>
      </c>
      <c r="B1244" s="1">
        <v>65</v>
      </c>
      <c r="C1244" s="1">
        <v>1243</v>
      </c>
      <c r="D1244" s="1">
        <v>6053</v>
      </c>
      <c r="E1244" s="1">
        <v>5441.246903514274</v>
      </c>
      <c r="F1244" s="1">
        <v>611.75309648572602</v>
      </c>
    </row>
    <row r="1245" spans="1:6" x14ac:dyDescent="0.3">
      <c r="A1245" s="1">
        <v>1244</v>
      </c>
      <c r="B1245" s="1">
        <v>796</v>
      </c>
      <c r="C1245" s="1">
        <v>1244</v>
      </c>
      <c r="D1245" s="1">
        <v>33917</v>
      </c>
      <c r="E1245" s="1">
        <v>27018.588439939918</v>
      </c>
      <c r="F1245" s="1">
        <v>6898.4115600600817</v>
      </c>
    </row>
    <row r="1246" spans="1:6" x14ac:dyDescent="0.3">
      <c r="A1246" s="1">
        <v>1245</v>
      </c>
      <c r="B1246" s="1">
        <v>419</v>
      </c>
      <c r="C1246" s="1">
        <v>1245</v>
      </c>
      <c r="D1246" s="1">
        <v>29464</v>
      </c>
      <c r="E1246" s="1">
        <v>19968.844384284119</v>
      </c>
      <c r="F1246" s="1">
        <v>9495.1556157158775</v>
      </c>
    </row>
    <row r="1247" spans="1:6" x14ac:dyDescent="0.3">
      <c r="A1247" s="1">
        <v>1246</v>
      </c>
      <c r="B1247" s="1">
        <v>460</v>
      </c>
      <c r="C1247" s="1">
        <v>1246</v>
      </c>
      <c r="D1247" s="1">
        <v>12789</v>
      </c>
      <c r="E1247" s="1">
        <v>8424.4300431413321</v>
      </c>
      <c r="F1247" s="1">
        <v>4364.5699568586679</v>
      </c>
    </row>
    <row r="1248" spans="1:6" x14ac:dyDescent="0.3">
      <c r="A1248" s="1">
        <v>1247</v>
      </c>
      <c r="B1248" s="1">
        <v>205</v>
      </c>
      <c r="C1248" s="1">
        <v>1247</v>
      </c>
      <c r="D1248" s="1">
        <v>8337</v>
      </c>
      <c r="E1248" s="1">
        <v>7334.049319403136</v>
      </c>
      <c r="F1248" s="1">
        <v>1002.950680596864</v>
      </c>
    </row>
    <row r="1249" spans="1:6" x14ac:dyDescent="0.3">
      <c r="A1249" s="1">
        <v>1248</v>
      </c>
      <c r="B1249" s="1">
        <v>466</v>
      </c>
      <c r="C1249" s="1">
        <v>1248</v>
      </c>
      <c r="D1249" s="1">
        <v>19781</v>
      </c>
      <c r="E1249" s="1">
        <v>13787.59233089529</v>
      </c>
      <c r="F1249" s="1">
        <v>5993.4076691047121</v>
      </c>
    </row>
    <row r="1250" spans="1:6" x14ac:dyDescent="0.3">
      <c r="A1250" s="1">
        <v>1249</v>
      </c>
      <c r="B1250" s="1">
        <v>316</v>
      </c>
      <c r="C1250" s="1">
        <v>1249</v>
      </c>
      <c r="D1250" s="1">
        <v>44324</v>
      </c>
      <c r="E1250" s="1">
        <v>22322.44715071495</v>
      </c>
      <c r="F1250" s="1">
        <v>22001.55284928505</v>
      </c>
    </row>
    <row r="1251" spans="1:6" x14ac:dyDescent="0.3">
      <c r="A1251" s="1">
        <v>1250</v>
      </c>
      <c r="B1251" s="1">
        <v>462</v>
      </c>
      <c r="C1251" s="1">
        <v>1250</v>
      </c>
      <c r="D1251" s="1">
        <v>22015</v>
      </c>
      <c r="E1251" s="1">
        <v>12345.59501259951</v>
      </c>
      <c r="F1251" s="1">
        <v>9669.4049874004868</v>
      </c>
    </row>
    <row r="1252" spans="1:6" x14ac:dyDescent="0.3">
      <c r="A1252" s="1">
        <v>1251</v>
      </c>
      <c r="B1252" s="1">
        <v>713</v>
      </c>
      <c r="C1252" s="1">
        <v>1251</v>
      </c>
      <c r="D1252" s="1">
        <v>17518</v>
      </c>
      <c r="E1252" s="1">
        <v>11608.415501814399</v>
      </c>
      <c r="F1252" s="1">
        <v>5909.5844981855989</v>
      </c>
    </row>
    <row r="1253" spans="1:6" x14ac:dyDescent="0.3">
      <c r="A1253" s="1">
        <v>1252</v>
      </c>
      <c r="B1253" s="1">
        <v>619</v>
      </c>
      <c r="C1253" s="1">
        <v>1252</v>
      </c>
      <c r="D1253" s="1">
        <v>12850</v>
      </c>
      <c r="E1253" s="1">
        <v>6474.0651060774753</v>
      </c>
      <c r="F1253" s="1">
        <v>6375.9348939225247</v>
      </c>
    </row>
    <row r="1254" spans="1:6" x14ac:dyDescent="0.3">
      <c r="A1254" s="1">
        <v>1253</v>
      </c>
      <c r="B1254" s="1">
        <v>210</v>
      </c>
      <c r="C1254" s="1">
        <v>1253</v>
      </c>
      <c r="D1254" s="1">
        <v>29403</v>
      </c>
      <c r="E1254" s="1">
        <v>19238.163870950892</v>
      </c>
      <c r="F1254" s="1">
        <v>10164.83612904911</v>
      </c>
    </row>
    <row r="1255" spans="1:6" x14ac:dyDescent="0.3">
      <c r="A1255" s="1">
        <v>1254</v>
      </c>
      <c r="B1255" s="1">
        <v>150</v>
      </c>
      <c r="C1255" s="1">
        <v>1254</v>
      </c>
      <c r="D1255" s="1">
        <v>24063</v>
      </c>
      <c r="E1255" s="1">
        <v>17819.83381083767</v>
      </c>
      <c r="F1255" s="1">
        <v>6243.1661891623298</v>
      </c>
    </row>
    <row r="1256" spans="1:6" x14ac:dyDescent="0.3">
      <c r="A1256" s="1">
        <v>1255</v>
      </c>
      <c r="B1256" s="1">
        <v>933</v>
      </c>
      <c r="C1256" s="1">
        <v>1255</v>
      </c>
      <c r="D1256" s="1">
        <v>26749</v>
      </c>
      <c r="E1256" s="1">
        <v>14254.800776284301</v>
      </c>
      <c r="F1256" s="1">
        <v>12494.199223715699</v>
      </c>
    </row>
    <row r="1257" spans="1:6" x14ac:dyDescent="0.3">
      <c r="A1257" s="1">
        <v>1256</v>
      </c>
      <c r="B1257" s="1">
        <v>654</v>
      </c>
      <c r="C1257" s="1">
        <v>1256</v>
      </c>
      <c r="D1257" s="1">
        <v>5906</v>
      </c>
      <c r="E1257" s="1">
        <v>3737.682878246047</v>
      </c>
      <c r="F1257" s="1">
        <v>2168.317121753953</v>
      </c>
    </row>
    <row r="1258" spans="1:6" x14ac:dyDescent="0.3">
      <c r="A1258" s="1">
        <v>1257</v>
      </c>
      <c r="B1258" s="1">
        <v>946</v>
      </c>
      <c r="C1258" s="1">
        <v>1257</v>
      </c>
      <c r="D1258" s="1">
        <v>22749</v>
      </c>
      <c r="E1258" s="1">
        <v>15284.987433337919</v>
      </c>
      <c r="F1258" s="1">
        <v>7464.0125666620843</v>
      </c>
    </row>
    <row r="1259" spans="1:6" x14ac:dyDescent="0.3">
      <c r="A1259" s="1">
        <v>1258</v>
      </c>
      <c r="B1259" s="1">
        <v>695</v>
      </c>
      <c r="C1259" s="1">
        <v>1258</v>
      </c>
      <c r="D1259" s="1">
        <v>28593</v>
      </c>
      <c r="E1259" s="1">
        <v>23925.30096009019</v>
      </c>
      <c r="F1259" s="1">
        <v>4667.6990399098067</v>
      </c>
    </row>
    <row r="1260" spans="1:6" x14ac:dyDescent="0.3">
      <c r="A1260" s="1">
        <v>1259</v>
      </c>
      <c r="B1260" s="1">
        <v>745</v>
      </c>
      <c r="C1260" s="1">
        <v>1259</v>
      </c>
      <c r="D1260" s="1">
        <v>17013</v>
      </c>
      <c r="E1260" s="1">
        <v>8963.122933640585</v>
      </c>
      <c r="F1260" s="1">
        <v>8049.877066359415</v>
      </c>
    </row>
    <row r="1261" spans="1:6" x14ac:dyDescent="0.3">
      <c r="A1261" s="1">
        <v>1260</v>
      </c>
      <c r="B1261" s="1">
        <v>44</v>
      </c>
      <c r="C1261" s="1">
        <v>1260</v>
      </c>
      <c r="D1261" s="1">
        <v>14811</v>
      </c>
      <c r="E1261" s="1">
        <v>11110.442571776501</v>
      </c>
      <c r="F1261" s="1">
        <v>3700.5574282235052</v>
      </c>
    </row>
    <row r="1262" spans="1:6" x14ac:dyDescent="0.3">
      <c r="A1262" s="1">
        <v>1261</v>
      </c>
      <c r="B1262" s="1">
        <v>736</v>
      </c>
      <c r="C1262" s="1">
        <v>1261</v>
      </c>
      <c r="D1262" s="1">
        <v>22456</v>
      </c>
      <c r="E1262" s="1">
        <v>19889.207053251372</v>
      </c>
      <c r="F1262" s="1">
        <v>2566.7929467486319</v>
      </c>
    </row>
    <row r="1263" spans="1:6" x14ac:dyDescent="0.3">
      <c r="A1263" s="1">
        <v>1262</v>
      </c>
      <c r="B1263" s="1">
        <v>242</v>
      </c>
      <c r="C1263" s="1">
        <v>1262</v>
      </c>
      <c r="D1263" s="1">
        <v>9903</v>
      </c>
      <c r="E1263" s="1">
        <v>6772.1211475683258</v>
      </c>
      <c r="F1263" s="1">
        <v>3130.8788524316742</v>
      </c>
    </row>
    <row r="1264" spans="1:6" x14ac:dyDescent="0.3">
      <c r="A1264" s="1">
        <v>1263</v>
      </c>
      <c r="B1264" s="1">
        <v>750</v>
      </c>
      <c r="C1264" s="1">
        <v>1263</v>
      </c>
      <c r="D1264" s="1">
        <v>9686</v>
      </c>
      <c r="E1264" s="1">
        <v>8309.044786280052</v>
      </c>
      <c r="F1264" s="1">
        <v>1376.955213719948</v>
      </c>
    </row>
    <row r="1265" spans="1:6" x14ac:dyDescent="0.3">
      <c r="A1265" s="1">
        <v>1264</v>
      </c>
      <c r="B1265" s="1">
        <v>322</v>
      </c>
      <c r="C1265" s="1">
        <v>1264</v>
      </c>
      <c r="D1265" s="1">
        <v>16176</v>
      </c>
      <c r="E1265" s="1">
        <v>11711.21053926387</v>
      </c>
      <c r="F1265" s="1">
        <v>4464.7894607361341</v>
      </c>
    </row>
    <row r="1266" spans="1:6" x14ac:dyDescent="0.3">
      <c r="A1266" s="1">
        <v>1265</v>
      </c>
      <c r="B1266" s="1">
        <v>246</v>
      </c>
      <c r="C1266" s="1">
        <v>1265</v>
      </c>
      <c r="D1266" s="1">
        <v>11746</v>
      </c>
      <c r="E1266" s="1">
        <v>6663.186274059648</v>
      </c>
      <c r="F1266" s="1">
        <v>5082.813725940352</v>
      </c>
    </row>
    <row r="1267" spans="1:6" x14ac:dyDescent="0.3">
      <c r="A1267" s="1">
        <v>1266</v>
      </c>
      <c r="B1267" s="1">
        <v>611</v>
      </c>
      <c r="C1267" s="1">
        <v>1266</v>
      </c>
      <c r="D1267" s="1">
        <v>4255</v>
      </c>
      <c r="E1267" s="1">
        <v>3325.9636330354838</v>
      </c>
      <c r="F1267" s="1">
        <v>929.03636696451622</v>
      </c>
    </row>
    <row r="1268" spans="1:6" x14ac:dyDescent="0.3">
      <c r="A1268" s="1">
        <v>1267</v>
      </c>
      <c r="B1268" s="1">
        <v>805</v>
      </c>
      <c r="C1268" s="1">
        <v>1267</v>
      </c>
      <c r="D1268" s="1">
        <v>11123</v>
      </c>
      <c r="E1268" s="1">
        <v>7590.7124640980837</v>
      </c>
      <c r="F1268" s="1">
        <v>3532.2875359019158</v>
      </c>
    </row>
    <row r="1269" spans="1:6" x14ac:dyDescent="0.3">
      <c r="A1269" s="1">
        <v>1268</v>
      </c>
      <c r="B1269" s="1">
        <v>916</v>
      </c>
      <c r="C1269" s="1">
        <v>1268</v>
      </c>
      <c r="D1269" s="1">
        <v>24801</v>
      </c>
      <c r="E1269" s="1">
        <v>17019.553838653919</v>
      </c>
      <c r="F1269" s="1">
        <v>7781.4461613460844</v>
      </c>
    </row>
    <row r="1270" spans="1:6" x14ac:dyDescent="0.3">
      <c r="A1270" s="1">
        <v>1269</v>
      </c>
      <c r="B1270" s="1">
        <v>115</v>
      </c>
      <c r="C1270" s="1">
        <v>1269</v>
      </c>
      <c r="D1270" s="1">
        <v>12683</v>
      </c>
      <c r="E1270" s="1">
        <v>11158.98727617347</v>
      </c>
      <c r="F1270" s="1">
        <v>1524.012723826527</v>
      </c>
    </row>
    <row r="1271" spans="1:6" x14ac:dyDescent="0.3">
      <c r="A1271" s="1">
        <v>1270</v>
      </c>
      <c r="B1271" s="1">
        <v>366</v>
      </c>
      <c r="C1271" s="1">
        <v>1270</v>
      </c>
      <c r="D1271" s="1">
        <v>23947</v>
      </c>
      <c r="E1271" s="1">
        <v>12050.934703815719</v>
      </c>
      <c r="F1271" s="1">
        <v>11896.065296184281</v>
      </c>
    </row>
    <row r="1272" spans="1:6" x14ac:dyDescent="0.3">
      <c r="A1272" s="1">
        <v>1271</v>
      </c>
      <c r="B1272" s="1">
        <v>419</v>
      </c>
      <c r="C1272" s="1">
        <v>1271</v>
      </c>
      <c r="D1272" s="1">
        <v>20669</v>
      </c>
      <c r="E1272" s="1">
        <v>11915.82408598909</v>
      </c>
      <c r="F1272" s="1">
        <v>8753.1759140109134</v>
      </c>
    </row>
    <row r="1273" spans="1:6" x14ac:dyDescent="0.3">
      <c r="A1273" s="1">
        <v>1272</v>
      </c>
      <c r="B1273" s="1">
        <v>858</v>
      </c>
      <c r="C1273" s="1">
        <v>1272</v>
      </c>
      <c r="D1273" s="1">
        <v>8910</v>
      </c>
      <c r="E1273" s="1">
        <v>7650.1204513692373</v>
      </c>
      <c r="F1273" s="1">
        <v>1259.8795486307631</v>
      </c>
    </row>
    <row r="1274" spans="1:6" x14ac:dyDescent="0.3">
      <c r="A1274" s="1">
        <v>1273</v>
      </c>
      <c r="B1274" s="1">
        <v>932</v>
      </c>
      <c r="C1274" s="1">
        <v>1273</v>
      </c>
      <c r="D1274" s="1">
        <v>20730</v>
      </c>
      <c r="E1274" s="1">
        <v>16161.571879404069</v>
      </c>
      <c r="F1274" s="1">
        <v>4568.4281205959323</v>
      </c>
    </row>
    <row r="1275" spans="1:6" x14ac:dyDescent="0.3">
      <c r="A1275" s="1">
        <v>1274</v>
      </c>
      <c r="B1275" s="1">
        <v>207</v>
      </c>
      <c r="C1275" s="1">
        <v>1274</v>
      </c>
      <c r="D1275" s="1">
        <v>8439</v>
      </c>
      <c r="E1275" s="1">
        <v>5205.9009424641972</v>
      </c>
      <c r="F1275" s="1">
        <v>3233.0990575358028</v>
      </c>
    </row>
    <row r="1276" spans="1:6" x14ac:dyDescent="0.3">
      <c r="A1276" s="1">
        <v>1275</v>
      </c>
      <c r="B1276" s="1">
        <v>112</v>
      </c>
      <c r="C1276" s="1">
        <v>1275</v>
      </c>
      <c r="D1276" s="1">
        <v>14517</v>
      </c>
      <c r="E1276" s="1">
        <v>7275.628102809138</v>
      </c>
      <c r="F1276" s="1">
        <v>7241.371897190862</v>
      </c>
    </row>
    <row r="1277" spans="1:6" x14ac:dyDescent="0.3">
      <c r="A1277" s="1">
        <v>1276</v>
      </c>
      <c r="B1277" s="1">
        <v>263</v>
      </c>
      <c r="C1277" s="1">
        <v>1276</v>
      </c>
      <c r="D1277" s="1">
        <v>7101</v>
      </c>
      <c r="E1277" s="1">
        <v>5524.299903556649</v>
      </c>
      <c r="F1277" s="1">
        <v>1576.700096443351</v>
      </c>
    </row>
    <row r="1278" spans="1:6" x14ac:dyDescent="0.3">
      <c r="A1278" s="1">
        <v>1277</v>
      </c>
      <c r="B1278" s="1">
        <v>836</v>
      </c>
      <c r="C1278" s="1">
        <v>1277</v>
      </c>
      <c r="D1278" s="1">
        <v>16125</v>
      </c>
      <c r="E1278" s="1">
        <v>12776.586597906369</v>
      </c>
      <c r="F1278" s="1">
        <v>3348.413402093629</v>
      </c>
    </row>
    <row r="1279" spans="1:6" x14ac:dyDescent="0.3">
      <c r="A1279" s="1">
        <v>1278</v>
      </c>
      <c r="B1279" s="1">
        <v>708</v>
      </c>
      <c r="C1279" s="1">
        <v>1278</v>
      </c>
      <c r="D1279" s="1">
        <v>28262</v>
      </c>
      <c r="E1279" s="1">
        <v>22225.014378972639</v>
      </c>
      <c r="F1279" s="1">
        <v>6036.9856210273647</v>
      </c>
    </row>
    <row r="1280" spans="1:6" x14ac:dyDescent="0.3">
      <c r="A1280" s="1">
        <v>1279</v>
      </c>
      <c r="B1280" s="1">
        <v>215</v>
      </c>
      <c r="C1280" s="1">
        <v>1279</v>
      </c>
      <c r="D1280" s="1">
        <v>10064</v>
      </c>
      <c r="E1280" s="1">
        <v>5313.5212065459846</v>
      </c>
      <c r="F1280" s="1">
        <v>4750.4787934540154</v>
      </c>
    </row>
    <row r="1281" spans="1:6" x14ac:dyDescent="0.3">
      <c r="A1281" s="1">
        <v>1280</v>
      </c>
      <c r="B1281" s="1">
        <v>280</v>
      </c>
      <c r="C1281" s="1">
        <v>1280</v>
      </c>
      <c r="D1281" s="1">
        <v>17850</v>
      </c>
      <c r="E1281" s="1">
        <v>11273.660952130849</v>
      </c>
      <c r="F1281" s="1">
        <v>6576.3390478691508</v>
      </c>
    </row>
    <row r="1282" spans="1:6" x14ac:dyDescent="0.3">
      <c r="A1282" s="1">
        <v>1281</v>
      </c>
      <c r="B1282" s="1">
        <v>960</v>
      </c>
      <c r="C1282" s="1">
        <v>1281</v>
      </c>
      <c r="D1282" s="1">
        <v>11584</v>
      </c>
      <c r="E1282" s="1">
        <v>10072.519156394599</v>
      </c>
      <c r="F1282" s="1">
        <v>1511.480843605405</v>
      </c>
    </row>
    <row r="1283" spans="1:6" x14ac:dyDescent="0.3">
      <c r="A1283" s="1">
        <v>1282</v>
      </c>
      <c r="B1283" s="1">
        <v>605</v>
      </c>
      <c r="C1283" s="1">
        <v>1282</v>
      </c>
      <c r="D1283" s="1">
        <v>17427</v>
      </c>
      <c r="E1283" s="1">
        <v>9782.7890752074836</v>
      </c>
      <c r="F1283" s="1">
        <v>7644.2109247925164</v>
      </c>
    </row>
    <row r="1284" spans="1:6" x14ac:dyDescent="0.3">
      <c r="A1284" s="1">
        <v>1283</v>
      </c>
      <c r="B1284" s="1">
        <v>920</v>
      </c>
      <c r="C1284" s="1">
        <v>1283</v>
      </c>
      <c r="D1284" s="1">
        <v>19999</v>
      </c>
      <c r="E1284" s="1">
        <v>14074.124632572961</v>
      </c>
      <c r="F1284" s="1">
        <v>5924.8753674270429</v>
      </c>
    </row>
    <row r="1285" spans="1:6" x14ac:dyDescent="0.3">
      <c r="A1285" s="1">
        <v>1284</v>
      </c>
      <c r="B1285" s="1">
        <v>836</v>
      </c>
      <c r="C1285" s="1">
        <v>1284</v>
      </c>
      <c r="D1285" s="1">
        <v>23957</v>
      </c>
      <c r="E1285" s="1">
        <v>15551.100388567191</v>
      </c>
      <c r="F1285" s="1">
        <v>8405.8996114328056</v>
      </c>
    </row>
    <row r="1286" spans="1:6" x14ac:dyDescent="0.3">
      <c r="A1286" s="1">
        <v>1285</v>
      </c>
      <c r="B1286" s="1">
        <v>535</v>
      </c>
      <c r="C1286" s="1">
        <v>1285</v>
      </c>
      <c r="D1286" s="1">
        <v>14012</v>
      </c>
      <c r="E1286" s="1">
        <v>8390.7214836020667</v>
      </c>
      <c r="F1286" s="1">
        <v>5621.2785163979333</v>
      </c>
    </row>
    <row r="1287" spans="1:6" x14ac:dyDescent="0.3">
      <c r="A1287" s="1">
        <v>1286</v>
      </c>
      <c r="B1287" s="1">
        <v>424</v>
      </c>
      <c r="C1287" s="1">
        <v>1286</v>
      </c>
      <c r="D1287" s="1">
        <v>5096</v>
      </c>
      <c r="E1287" s="1">
        <v>3897.2770866898281</v>
      </c>
      <c r="F1287" s="1">
        <v>1198.7229133101721</v>
      </c>
    </row>
    <row r="1288" spans="1:6" x14ac:dyDescent="0.3">
      <c r="A1288" s="1">
        <v>1287</v>
      </c>
      <c r="B1288" s="1">
        <v>934</v>
      </c>
      <c r="C1288" s="1">
        <v>1287</v>
      </c>
      <c r="D1288" s="1">
        <v>13978</v>
      </c>
      <c r="E1288" s="1">
        <v>9413.0909435506273</v>
      </c>
      <c r="F1288" s="1">
        <v>4564.9090564493727</v>
      </c>
    </row>
    <row r="1289" spans="1:6" x14ac:dyDescent="0.3">
      <c r="A1289" s="1">
        <v>1288</v>
      </c>
      <c r="B1289" s="1">
        <v>477</v>
      </c>
      <c r="C1289" s="1">
        <v>1288</v>
      </c>
      <c r="D1289" s="1">
        <v>13781</v>
      </c>
      <c r="E1289" s="1">
        <v>12233.964968449131</v>
      </c>
      <c r="F1289" s="1">
        <v>1547.0350315508681</v>
      </c>
    </row>
    <row r="1290" spans="1:6" x14ac:dyDescent="0.3">
      <c r="A1290" s="1">
        <v>1289</v>
      </c>
      <c r="B1290" s="1">
        <v>131</v>
      </c>
      <c r="C1290" s="1">
        <v>1289</v>
      </c>
      <c r="D1290" s="1">
        <v>9102</v>
      </c>
      <c r="E1290" s="1">
        <v>8141.4592374385275</v>
      </c>
      <c r="F1290" s="1">
        <v>960.54076256147346</v>
      </c>
    </row>
    <row r="1291" spans="1:6" x14ac:dyDescent="0.3">
      <c r="A1291" s="1">
        <v>1290</v>
      </c>
      <c r="B1291" s="1">
        <v>429</v>
      </c>
      <c r="C1291" s="1">
        <v>1290</v>
      </c>
      <c r="D1291" s="1">
        <v>26550</v>
      </c>
      <c r="E1291" s="1">
        <v>19678.49893880884</v>
      </c>
      <c r="F1291" s="1">
        <v>6871.5010611911566</v>
      </c>
    </row>
    <row r="1292" spans="1:6" x14ac:dyDescent="0.3">
      <c r="A1292" s="1">
        <v>1291</v>
      </c>
      <c r="B1292" s="1">
        <v>214</v>
      </c>
      <c r="C1292" s="1">
        <v>1291</v>
      </c>
      <c r="D1292" s="1">
        <v>5326</v>
      </c>
      <c r="E1292" s="1">
        <v>3636.9355320403238</v>
      </c>
      <c r="F1292" s="1">
        <v>1689.064467959676</v>
      </c>
    </row>
    <row r="1293" spans="1:6" x14ac:dyDescent="0.3">
      <c r="A1293" s="1">
        <v>1292</v>
      </c>
      <c r="B1293" s="1">
        <v>75</v>
      </c>
      <c r="C1293" s="1">
        <v>1292</v>
      </c>
      <c r="D1293" s="1">
        <v>14697</v>
      </c>
      <c r="E1293" s="1">
        <v>7989.2324797227147</v>
      </c>
      <c r="F1293" s="1">
        <v>6707.7675202772853</v>
      </c>
    </row>
    <row r="1294" spans="1:6" x14ac:dyDescent="0.3">
      <c r="A1294" s="1">
        <v>1293</v>
      </c>
      <c r="B1294" s="1">
        <v>319</v>
      </c>
      <c r="C1294" s="1">
        <v>1293</v>
      </c>
      <c r="D1294" s="1">
        <v>16788</v>
      </c>
      <c r="E1294" s="1">
        <v>12540.4512855517</v>
      </c>
      <c r="F1294" s="1">
        <v>4247.5487144482977</v>
      </c>
    </row>
    <row r="1295" spans="1:6" x14ac:dyDescent="0.3">
      <c r="A1295" s="1">
        <v>1294</v>
      </c>
      <c r="B1295" s="1">
        <v>801</v>
      </c>
      <c r="C1295" s="1">
        <v>1294</v>
      </c>
      <c r="D1295" s="1">
        <v>9933</v>
      </c>
      <c r="E1295" s="1">
        <v>6716.375190648987</v>
      </c>
      <c r="F1295" s="1">
        <v>3216.624809351013</v>
      </c>
    </row>
    <row r="1296" spans="1:6" x14ac:dyDescent="0.3">
      <c r="A1296" s="1">
        <v>1295</v>
      </c>
      <c r="B1296" s="1">
        <v>118</v>
      </c>
      <c r="C1296" s="1">
        <v>1295</v>
      </c>
      <c r="D1296" s="1">
        <v>9436</v>
      </c>
      <c r="E1296" s="1">
        <v>7644.2494528736388</v>
      </c>
      <c r="F1296" s="1">
        <v>1791.750547126361</v>
      </c>
    </row>
    <row r="1297" spans="1:6" x14ac:dyDescent="0.3">
      <c r="A1297" s="1">
        <v>1296</v>
      </c>
      <c r="B1297" s="1">
        <v>831</v>
      </c>
      <c r="C1297" s="1">
        <v>1296</v>
      </c>
      <c r="D1297" s="1">
        <v>31573</v>
      </c>
      <c r="E1297" s="1">
        <v>25227.436044523449</v>
      </c>
      <c r="F1297" s="1">
        <v>6345.5639554765548</v>
      </c>
    </row>
    <row r="1298" spans="1:6" x14ac:dyDescent="0.3">
      <c r="A1298" s="1">
        <v>1297</v>
      </c>
      <c r="B1298" s="1">
        <v>627</v>
      </c>
      <c r="C1298" s="1">
        <v>1297</v>
      </c>
      <c r="D1298" s="1">
        <v>14582</v>
      </c>
      <c r="E1298" s="1">
        <v>11733.50486791894</v>
      </c>
      <c r="F1298" s="1">
        <v>2848.4951320810628</v>
      </c>
    </row>
    <row r="1299" spans="1:6" x14ac:dyDescent="0.3">
      <c r="A1299" s="1">
        <v>1298</v>
      </c>
      <c r="B1299" s="1">
        <v>935</v>
      </c>
      <c r="C1299" s="1">
        <v>1298</v>
      </c>
      <c r="D1299" s="1">
        <v>19327</v>
      </c>
      <c r="E1299" s="1">
        <v>11595.348481508499</v>
      </c>
      <c r="F1299" s="1">
        <v>7731.6515184915024</v>
      </c>
    </row>
    <row r="1300" spans="1:6" x14ac:dyDescent="0.3">
      <c r="A1300" s="1">
        <v>1299</v>
      </c>
      <c r="B1300" s="1">
        <v>754</v>
      </c>
      <c r="C1300" s="1">
        <v>1299</v>
      </c>
      <c r="D1300" s="1">
        <v>21057</v>
      </c>
      <c r="E1300" s="1">
        <v>13950.91805732431</v>
      </c>
      <c r="F1300" s="1">
        <v>7106.0819426756898</v>
      </c>
    </row>
    <row r="1301" spans="1:6" x14ac:dyDescent="0.3">
      <c r="A1301" s="1">
        <v>1300</v>
      </c>
      <c r="B1301" s="1">
        <v>738</v>
      </c>
      <c r="C1301" s="1">
        <v>1300</v>
      </c>
      <c r="D1301" s="1">
        <v>22545</v>
      </c>
      <c r="E1301" s="1">
        <v>18180.2086074037</v>
      </c>
      <c r="F1301" s="1">
        <v>4364.7913925963003</v>
      </c>
    </row>
    <row r="1302" spans="1:6" x14ac:dyDescent="0.3">
      <c r="A1302" s="1">
        <v>1301</v>
      </c>
      <c r="B1302" s="1">
        <v>849</v>
      </c>
      <c r="C1302" s="1">
        <v>1301</v>
      </c>
      <c r="D1302" s="1">
        <v>25500</v>
      </c>
      <c r="E1302" s="1">
        <v>18162.935651666139</v>
      </c>
      <c r="F1302" s="1">
        <v>7337.0643483338608</v>
      </c>
    </row>
    <row r="1303" spans="1:6" x14ac:dyDescent="0.3">
      <c r="A1303" s="1">
        <v>1302</v>
      </c>
      <c r="B1303" s="1">
        <v>150</v>
      </c>
      <c r="C1303" s="1">
        <v>1302</v>
      </c>
      <c r="D1303" s="1">
        <v>20674</v>
      </c>
      <c r="E1303" s="1">
        <v>17823.85776131977</v>
      </c>
      <c r="F1303" s="1">
        <v>2850.142238680226</v>
      </c>
    </row>
    <row r="1304" spans="1:6" x14ac:dyDescent="0.3">
      <c r="A1304" s="1">
        <v>1303</v>
      </c>
      <c r="B1304" s="1">
        <v>47</v>
      </c>
      <c r="C1304" s="1">
        <v>1303</v>
      </c>
      <c r="D1304" s="1">
        <v>4464</v>
      </c>
      <c r="E1304" s="1">
        <v>3845.1062019527799</v>
      </c>
      <c r="F1304" s="1">
        <v>618.89379804721966</v>
      </c>
    </row>
    <row r="1305" spans="1:6" x14ac:dyDescent="0.3">
      <c r="A1305" s="1">
        <v>1304</v>
      </c>
      <c r="B1305" s="1">
        <v>897</v>
      </c>
      <c r="C1305" s="1">
        <v>1304</v>
      </c>
      <c r="D1305" s="1">
        <v>11223</v>
      </c>
      <c r="E1305" s="1">
        <v>7805.8712418075356</v>
      </c>
      <c r="F1305" s="1">
        <v>3417.1287581924639</v>
      </c>
    </row>
    <row r="1306" spans="1:6" x14ac:dyDescent="0.3">
      <c r="A1306" s="1">
        <v>1305</v>
      </c>
      <c r="B1306" s="1">
        <v>222</v>
      </c>
      <c r="C1306" s="1">
        <v>1305</v>
      </c>
      <c r="D1306" s="1">
        <v>22711</v>
      </c>
      <c r="E1306" s="1">
        <v>14728.27005679948</v>
      </c>
      <c r="F1306" s="1">
        <v>7982.7299432005238</v>
      </c>
    </row>
    <row r="1307" spans="1:6" x14ac:dyDescent="0.3">
      <c r="A1307" s="1">
        <v>1306</v>
      </c>
      <c r="B1307" s="1">
        <v>896</v>
      </c>
      <c r="C1307" s="1">
        <v>1306</v>
      </c>
      <c r="D1307" s="1">
        <v>8887</v>
      </c>
      <c r="E1307" s="1">
        <v>6667.1536865005764</v>
      </c>
      <c r="F1307" s="1">
        <v>2219.846313499424</v>
      </c>
    </row>
    <row r="1308" spans="1:6" x14ac:dyDescent="0.3">
      <c r="A1308" s="1">
        <v>1307</v>
      </c>
      <c r="B1308" s="1">
        <v>813</v>
      </c>
      <c r="C1308" s="1">
        <v>1307</v>
      </c>
      <c r="D1308" s="1">
        <v>46984</v>
      </c>
      <c r="E1308" s="1">
        <v>31678.176565939069</v>
      </c>
      <c r="F1308" s="1">
        <v>15305.823434060931</v>
      </c>
    </row>
    <row r="1309" spans="1:6" x14ac:dyDescent="0.3">
      <c r="A1309" s="1">
        <v>1308</v>
      </c>
      <c r="B1309" s="1">
        <v>128</v>
      </c>
      <c r="C1309" s="1">
        <v>1308</v>
      </c>
      <c r="D1309" s="1">
        <v>25257</v>
      </c>
      <c r="E1309" s="1">
        <v>21775.92502688328</v>
      </c>
      <c r="F1309" s="1">
        <v>3481.0749731167198</v>
      </c>
    </row>
    <row r="1310" spans="1:6" x14ac:dyDescent="0.3">
      <c r="A1310" s="1">
        <v>1309</v>
      </c>
      <c r="B1310" s="1">
        <v>567</v>
      </c>
      <c r="C1310" s="1">
        <v>1309</v>
      </c>
      <c r="D1310" s="1">
        <v>37160</v>
      </c>
      <c r="E1310" s="1">
        <v>20195.452353105189</v>
      </c>
      <c r="F1310" s="1">
        <v>16964.547646894811</v>
      </c>
    </row>
    <row r="1311" spans="1:6" x14ac:dyDescent="0.3">
      <c r="A1311" s="1">
        <v>1310</v>
      </c>
      <c r="B1311" s="1">
        <v>510</v>
      </c>
      <c r="C1311" s="1">
        <v>1310</v>
      </c>
      <c r="D1311" s="1">
        <v>48269</v>
      </c>
      <c r="E1311" s="1">
        <v>29190.95496169433</v>
      </c>
      <c r="F1311" s="1">
        <v>19078.04503830567</v>
      </c>
    </row>
    <row r="1312" spans="1:6" x14ac:dyDescent="0.3">
      <c r="A1312" s="1">
        <v>1311</v>
      </c>
      <c r="B1312" s="1">
        <v>998</v>
      </c>
      <c r="C1312" s="1">
        <v>1311</v>
      </c>
      <c r="D1312" s="1">
        <v>7862</v>
      </c>
      <c r="E1312" s="1">
        <v>5854.0705780769376</v>
      </c>
      <c r="F1312" s="1">
        <v>2007.9294219230619</v>
      </c>
    </row>
    <row r="1313" spans="1:6" x14ac:dyDescent="0.3">
      <c r="A1313" s="1">
        <v>1312</v>
      </c>
      <c r="B1313" s="1">
        <v>523</v>
      </c>
      <c r="C1313" s="1">
        <v>1312</v>
      </c>
      <c r="D1313" s="1">
        <v>10269</v>
      </c>
      <c r="E1313" s="1">
        <v>7442.1249428961337</v>
      </c>
      <c r="F1313" s="1">
        <v>2826.8750571038659</v>
      </c>
    </row>
    <row r="1314" spans="1:6" x14ac:dyDescent="0.3">
      <c r="A1314" s="1">
        <v>1313</v>
      </c>
      <c r="B1314" s="1">
        <v>978</v>
      </c>
      <c r="C1314" s="1">
        <v>1313</v>
      </c>
      <c r="D1314" s="1">
        <v>3136</v>
      </c>
      <c r="E1314" s="1">
        <v>2531.6196404951952</v>
      </c>
      <c r="F1314" s="1">
        <v>604.3803595048048</v>
      </c>
    </row>
    <row r="1315" spans="1:6" x14ac:dyDescent="0.3">
      <c r="A1315" s="1">
        <v>1314</v>
      </c>
      <c r="B1315" s="1">
        <v>453</v>
      </c>
      <c r="C1315" s="1">
        <v>1314</v>
      </c>
      <c r="D1315" s="1">
        <v>16789</v>
      </c>
      <c r="E1315" s="1">
        <v>14775.364816241279</v>
      </c>
      <c r="F1315" s="1">
        <v>2013.6351837587149</v>
      </c>
    </row>
    <row r="1316" spans="1:6" x14ac:dyDescent="0.3">
      <c r="A1316" s="1">
        <v>1315</v>
      </c>
      <c r="B1316" s="1">
        <v>108</v>
      </c>
      <c r="C1316" s="1">
        <v>1315</v>
      </c>
      <c r="D1316" s="1">
        <v>17093</v>
      </c>
      <c r="E1316" s="1">
        <v>11895.87270631808</v>
      </c>
      <c r="F1316" s="1">
        <v>5197.1272936819241</v>
      </c>
    </row>
    <row r="1317" spans="1:6" x14ac:dyDescent="0.3">
      <c r="A1317" s="1">
        <v>1316</v>
      </c>
      <c r="B1317" s="1">
        <v>404</v>
      </c>
      <c r="C1317" s="1">
        <v>1316</v>
      </c>
      <c r="D1317" s="1">
        <v>4152</v>
      </c>
      <c r="E1317" s="1">
        <v>3679.2625633599469</v>
      </c>
      <c r="F1317" s="1">
        <v>472.73743664005269</v>
      </c>
    </row>
    <row r="1318" spans="1:6" x14ac:dyDescent="0.3">
      <c r="A1318" s="1">
        <v>1317</v>
      </c>
      <c r="B1318" s="1">
        <v>799</v>
      </c>
      <c r="C1318" s="1">
        <v>1317</v>
      </c>
      <c r="D1318" s="1">
        <v>44136</v>
      </c>
      <c r="E1318" s="1">
        <v>37651.384386947342</v>
      </c>
      <c r="F1318" s="1">
        <v>6484.6156130526579</v>
      </c>
    </row>
    <row r="1319" spans="1:6" x14ac:dyDescent="0.3">
      <c r="A1319" s="1">
        <v>1318</v>
      </c>
      <c r="B1319" s="1">
        <v>265</v>
      </c>
      <c r="C1319" s="1">
        <v>1318</v>
      </c>
      <c r="D1319" s="1">
        <v>17246</v>
      </c>
      <c r="E1319" s="1">
        <v>11409.72106939283</v>
      </c>
      <c r="F1319" s="1">
        <v>5836.2789306071681</v>
      </c>
    </row>
    <row r="1320" spans="1:6" x14ac:dyDescent="0.3">
      <c r="A1320" s="1">
        <v>1319</v>
      </c>
      <c r="B1320" s="1">
        <v>933</v>
      </c>
      <c r="C1320" s="1">
        <v>1319</v>
      </c>
      <c r="D1320" s="1">
        <v>23624</v>
      </c>
      <c r="E1320" s="1">
        <v>15413.225116770411</v>
      </c>
      <c r="F1320" s="1">
        <v>8210.7748832295874</v>
      </c>
    </row>
    <row r="1321" spans="1:6" x14ac:dyDescent="0.3">
      <c r="A1321" s="1">
        <v>1320</v>
      </c>
      <c r="B1321" s="1">
        <v>415</v>
      </c>
      <c r="C1321" s="1">
        <v>1320</v>
      </c>
      <c r="D1321" s="1">
        <v>6511</v>
      </c>
      <c r="E1321" s="1">
        <v>3970.786657237039</v>
      </c>
      <c r="F1321" s="1">
        <v>2540.213342762961</v>
      </c>
    </row>
    <row r="1322" spans="1:6" x14ac:dyDescent="0.3">
      <c r="A1322" s="1">
        <v>1321</v>
      </c>
      <c r="B1322" s="1">
        <v>20</v>
      </c>
      <c r="C1322" s="1">
        <v>1321</v>
      </c>
      <c r="D1322" s="1">
        <v>41013</v>
      </c>
      <c r="E1322" s="1">
        <v>27459.661404502171</v>
      </c>
      <c r="F1322" s="1">
        <v>13553.338595497829</v>
      </c>
    </row>
    <row r="1323" spans="1:6" x14ac:dyDescent="0.3">
      <c r="A1323" s="1">
        <v>1322</v>
      </c>
      <c r="B1323" s="1">
        <v>360</v>
      </c>
      <c r="C1323" s="1">
        <v>1322</v>
      </c>
      <c r="D1323" s="1">
        <v>16097</v>
      </c>
      <c r="E1323" s="1">
        <v>10482.885360076711</v>
      </c>
      <c r="F1323" s="1">
        <v>5614.1146399232912</v>
      </c>
    </row>
    <row r="1324" spans="1:6" x14ac:dyDescent="0.3">
      <c r="A1324" s="1">
        <v>1323</v>
      </c>
      <c r="B1324" s="1">
        <v>86</v>
      </c>
      <c r="C1324" s="1">
        <v>1323</v>
      </c>
      <c r="D1324" s="1">
        <v>20931</v>
      </c>
      <c r="E1324" s="1">
        <v>15420.36248985804</v>
      </c>
      <c r="F1324" s="1">
        <v>5510.6375101419644</v>
      </c>
    </row>
    <row r="1325" spans="1:6" x14ac:dyDescent="0.3">
      <c r="A1325" s="1">
        <v>1324</v>
      </c>
      <c r="B1325" s="1">
        <v>352</v>
      </c>
      <c r="C1325" s="1">
        <v>1324</v>
      </c>
      <c r="D1325" s="1">
        <v>19705</v>
      </c>
      <c r="E1325" s="1">
        <v>13376.71639547128</v>
      </c>
      <c r="F1325" s="1">
        <v>6328.2836045287186</v>
      </c>
    </row>
    <row r="1326" spans="1:6" x14ac:dyDescent="0.3">
      <c r="A1326" s="1">
        <v>1325</v>
      </c>
      <c r="B1326" s="1">
        <v>163</v>
      </c>
      <c r="C1326" s="1">
        <v>1325</v>
      </c>
      <c r="D1326" s="1">
        <v>6013</v>
      </c>
      <c r="E1326" s="1">
        <v>3894.5378243280311</v>
      </c>
      <c r="F1326" s="1">
        <v>2118.4621756719689</v>
      </c>
    </row>
    <row r="1327" spans="1:6" x14ac:dyDescent="0.3">
      <c r="A1327" s="1">
        <v>1326</v>
      </c>
      <c r="B1327" s="1">
        <v>627</v>
      </c>
      <c r="C1327" s="1">
        <v>1326</v>
      </c>
      <c r="D1327" s="1">
        <v>10933</v>
      </c>
      <c r="E1327" s="1">
        <v>5691.5120735648761</v>
      </c>
      <c r="F1327" s="1">
        <v>5241.4879264351239</v>
      </c>
    </row>
    <row r="1328" spans="1:6" x14ac:dyDescent="0.3">
      <c r="A1328" s="1">
        <v>1327</v>
      </c>
      <c r="B1328" s="1">
        <v>72</v>
      </c>
      <c r="C1328" s="1">
        <v>1327</v>
      </c>
      <c r="D1328" s="1">
        <v>16356</v>
      </c>
      <c r="E1328" s="1">
        <v>13339.132728482829</v>
      </c>
      <c r="F1328" s="1">
        <v>3016.867271517171</v>
      </c>
    </row>
    <row r="1329" spans="1:6" x14ac:dyDescent="0.3">
      <c r="A1329" s="1">
        <v>1328</v>
      </c>
      <c r="B1329" s="1">
        <v>466</v>
      </c>
      <c r="C1329" s="1">
        <v>1328</v>
      </c>
      <c r="D1329" s="1">
        <v>19428</v>
      </c>
      <c r="E1329" s="1">
        <v>13616.430193903379</v>
      </c>
      <c r="F1329" s="1">
        <v>5811.569806096617</v>
      </c>
    </row>
    <row r="1330" spans="1:6" x14ac:dyDescent="0.3">
      <c r="A1330" s="1">
        <v>1329</v>
      </c>
      <c r="B1330" s="1">
        <v>974</v>
      </c>
      <c r="C1330" s="1">
        <v>1329</v>
      </c>
      <c r="D1330" s="1">
        <v>8724</v>
      </c>
      <c r="E1330" s="1">
        <v>7223.360450763088</v>
      </c>
      <c r="F1330" s="1">
        <v>1500.639549236912</v>
      </c>
    </row>
    <row r="1331" spans="1:6" x14ac:dyDescent="0.3">
      <c r="A1331" s="1">
        <v>1330</v>
      </c>
      <c r="B1331" s="1">
        <v>412</v>
      </c>
      <c r="C1331" s="1">
        <v>1330</v>
      </c>
      <c r="D1331" s="1">
        <v>6631</v>
      </c>
      <c r="E1331" s="1">
        <v>4862.3573722258416</v>
      </c>
      <c r="F1331" s="1">
        <v>1768.642627774158</v>
      </c>
    </row>
    <row r="1332" spans="1:6" x14ac:dyDescent="0.3">
      <c r="A1332" s="1">
        <v>1331</v>
      </c>
      <c r="B1332" s="1">
        <v>766</v>
      </c>
      <c r="C1332" s="1">
        <v>1331</v>
      </c>
      <c r="D1332" s="1">
        <v>8633</v>
      </c>
      <c r="E1332" s="1">
        <v>5663.752846175189</v>
      </c>
      <c r="F1332" s="1">
        <v>2969.247153824811</v>
      </c>
    </row>
    <row r="1333" spans="1:6" x14ac:dyDescent="0.3">
      <c r="A1333" s="1">
        <v>1332</v>
      </c>
      <c r="B1333" s="1">
        <v>418</v>
      </c>
      <c r="C1333" s="1">
        <v>1332</v>
      </c>
      <c r="D1333" s="1">
        <v>15125</v>
      </c>
      <c r="E1333" s="1">
        <v>9365.6317346798223</v>
      </c>
      <c r="F1333" s="1">
        <v>5759.3682653201777</v>
      </c>
    </row>
    <row r="1334" spans="1:6" x14ac:dyDescent="0.3">
      <c r="A1334" s="1">
        <v>1333</v>
      </c>
      <c r="B1334" s="1">
        <v>47</v>
      </c>
      <c r="C1334" s="1">
        <v>1333</v>
      </c>
      <c r="D1334" s="1">
        <v>15212</v>
      </c>
      <c r="E1334" s="1">
        <v>13521.272908152039</v>
      </c>
      <c r="F1334" s="1">
        <v>1690.727091847961</v>
      </c>
    </row>
    <row r="1335" spans="1:6" x14ac:dyDescent="0.3">
      <c r="A1335" s="1">
        <v>1334</v>
      </c>
      <c r="B1335" s="1">
        <v>595</v>
      </c>
      <c r="C1335" s="1">
        <v>1334</v>
      </c>
      <c r="D1335" s="1">
        <v>49132</v>
      </c>
      <c r="E1335" s="1">
        <v>29685.98644282329</v>
      </c>
      <c r="F1335" s="1">
        <v>19446.01355717671</v>
      </c>
    </row>
    <row r="1336" spans="1:6" x14ac:dyDescent="0.3">
      <c r="A1336" s="1">
        <v>1335</v>
      </c>
      <c r="B1336" s="1">
        <v>500</v>
      </c>
      <c r="C1336" s="1">
        <v>1335</v>
      </c>
      <c r="D1336" s="1">
        <v>3474</v>
      </c>
      <c r="E1336" s="1">
        <v>1970.8699483092901</v>
      </c>
      <c r="F1336" s="1">
        <v>1503.1300516907099</v>
      </c>
    </row>
    <row r="1337" spans="1:6" x14ac:dyDescent="0.3">
      <c r="A1337" s="1">
        <v>1336</v>
      </c>
      <c r="B1337" s="1">
        <v>543</v>
      </c>
      <c r="C1337" s="1">
        <v>1336</v>
      </c>
      <c r="D1337" s="1">
        <v>17331</v>
      </c>
      <c r="E1337" s="1">
        <v>13003.464691089381</v>
      </c>
      <c r="F1337" s="1">
        <v>4327.5353089106156</v>
      </c>
    </row>
    <row r="1338" spans="1:6" x14ac:dyDescent="0.3">
      <c r="A1338" s="1">
        <v>1337</v>
      </c>
      <c r="B1338" s="1">
        <v>262</v>
      </c>
      <c r="C1338" s="1">
        <v>1337</v>
      </c>
      <c r="D1338" s="1">
        <v>35912</v>
      </c>
      <c r="E1338" s="1">
        <v>18208.79019460062</v>
      </c>
      <c r="F1338" s="1">
        <v>17703.20980539938</v>
      </c>
    </row>
    <row r="1339" spans="1:6" x14ac:dyDescent="0.3">
      <c r="A1339" s="1">
        <v>1338</v>
      </c>
      <c r="B1339" s="1">
        <v>520</v>
      </c>
      <c r="C1339" s="1">
        <v>1338</v>
      </c>
      <c r="D1339" s="1">
        <v>13229</v>
      </c>
      <c r="E1339" s="1">
        <v>11334.61146882725</v>
      </c>
      <c r="F1339" s="1">
        <v>1894.388531172754</v>
      </c>
    </row>
    <row r="1340" spans="1:6" x14ac:dyDescent="0.3">
      <c r="A1340" s="1">
        <v>1339</v>
      </c>
      <c r="B1340" s="1">
        <v>616</v>
      </c>
      <c r="C1340" s="1">
        <v>1339</v>
      </c>
      <c r="D1340" s="1">
        <v>11378</v>
      </c>
      <c r="E1340" s="1">
        <v>7733.6848930309216</v>
      </c>
      <c r="F1340" s="1">
        <v>3644.315106969078</v>
      </c>
    </row>
    <row r="1341" spans="1:6" x14ac:dyDescent="0.3">
      <c r="A1341" s="1">
        <v>1340</v>
      </c>
      <c r="B1341" s="1">
        <v>68</v>
      </c>
      <c r="C1341" s="1">
        <v>1340</v>
      </c>
      <c r="D1341" s="1">
        <v>24312</v>
      </c>
      <c r="E1341" s="1">
        <v>18910.41995114887</v>
      </c>
      <c r="F1341" s="1">
        <v>5401.5800488511268</v>
      </c>
    </row>
    <row r="1342" spans="1:6" x14ac:dyDescent="0.3">
      <c r="A1342" s="1">
        <v>1341</v>
      </c>
      <c r="B1342" s="1">
        <v>246</v>
      </c>
      <c r="C1342" s="1">
        <v>1341</v>
      </c>
      <c r="D1342" s="1">
        <v>14424</v>
      </c>
      <c r="E1342" s="1">
        <v>12916.55881545432</v>
      </c>
      <c r="F1342" s="1">
        <v>1507.4411845456821</v>
      </c>
    </row>
    <row r="1343" spans="1:6" x14ac:dyDescent="0.3">
      <c r="A1343" s="1">
        <v>1342</v>
      </c>
      <c r="B1343" s="1">
        <v>477</v>
      </c>
      <c r="C1343" s="1">
        <v>1342</v>
      </c>
      <c r="D1343" s="1">
        <v>15159</v>
      </c>
      <c r="E1343" s="1">
        <v>9162.7889261946602</v>
      </c>
      <c r="F1343" s="1">
        <v>5996.2110738053398</v>
      </c>
    </row>
    <row r="1344" spans="1:6" x14ac:dyDescent="0.3">
      <c r="A1344" s="1">
        <v>1343</v>
      </c>
      <c r="B1344" s="1">
        <v>839</v>
      </c>
      <c r="C1344" s="1">
        <v>1343</v>
      </c>
      <c r="D1344" s="1">
        <v>26470</v>
      </c>
      <c r="E1344" s="1">
        <v>17112.652506432689</v>
      </c>
      <c r="F1344" s="1">
        <v>9357.3474935673075</v>
      </c>
    </row>
    <row r="1345" spans="1:6" x14ac:dyDescent="0.3">
      <c r="A1345" s="1">
        <v>1344</v>
      </c>
      <c r="B1345" s="1">
        <v>486</v>
      </c>
      <c r="C1345" s="1">
        <v>1344</v>
      </c>
      <c r="D1345" s="1">
        <v>12019</v>
      </c>
      <c r="E1345" s="1">
        <v>8358.6764581710795</v>
      </c>
      <c r="F1345" s="1">
        <v>3660.32354182892</v>
      </c>
    </row>
    <row r="1346" spans="1:6" x14ac:dyDescent="0.3">
      <c r="A1346" s="1">
        <v>1345</v>
      </c>
      <c r="B1346" s="1">
        <v>61</v>
      </c>
      <c r="C1346" s="1">
        <v>1345</v>
      </c>
      <c r="D1346" s="1">
        <v>32152</v>
      </c>
      <c r="E1346" s="1">
        <v>18590.56587157309</v>
      </c>
      <c r="F1346" s="1">
        <v>13561.43412842691</v>
      </c>
    </row>
    <row r="1347" spans="1:6" x14ac:dyDescent="0.3">
      <c r="A1347" s="1">
        <v>1346</v>
      </c>
      <c r="B1347" s="1">
        <v>850</v>
      </c>
      <c r="C1347" s="1">
        <v>1346</v>
      </c>
      <c r="D1347" s="1">
        <v>21653</v>
      </c>
      <c r="E1347" s="1">
        <v>13259.180963809869</v>
      </c>
      <c r="F1347" s="1">
        <v>8393.8190361901343</v>
      </c>
    </row>
    <row r="1348" spans="1:6" x14ac:dyDescent="0.3">
      <c r="A1348" s="1">
        <v>1347</v>
      </c>
      <c r="B1348" s="1">
        <v>349</v>
      </c>
      <c r="C1348" s="1">
        <v>1347</v>
      </c>
      <c r="D1348" s="1">
        <v>19723</v>
      </c>
      <c r="E1348" s="1">
        <v>17409.682755909889</v>
      </c>
      <c r="F1348" s="1">
        <v>2313.3172440901112</v>
      </c>
    </row>
    <row r="1349" spans="1:6" x14ac:dyDescent="0.3">
      <c r="A1349" s="1">
        <v>1348</v>
      </c>
      <c r="B1349" s="1">
        <v>242</v>
      </c>
      <c r="C1349" s="1">
        <v>1348</v>
      </c>
      <c r="D1349" s="1">
        <v>6920</v>
      </c>
      <c r="E1349" s="1">
        <v>4602.304627200685</v>
      </c>
      <c r="F1349" s="1">
        <v>2317.695372799315</v>
      </c>
    </row>
    <row r="1350" spans="1:6" x14ac:dyDescent="0.3">
      <c r="A1350" s="1">
        <v>1349</v>
      </c>
      <c r="B1350" s="1">
        <v>282</v>
      </c>
      <c r="C1350" s="1">
        <v>1349</v>
      </c>
      <c r="D1350" s="1">
        <v>7608</v>
      </c>
      <c r="E1350" s="1">
        <v>5674.0760804070478</v>
      </c>
      <c r="F1350" s="1">
        <v>1933.923919592952</v>
      </c>
    </row>
    <row r="1351" spans="1:6" x14ac:dyDescent="0.3">
      <c r="A1351" s="1">
        <v>1350</v>
      </c>
      <c r="B1351" s="1">
        <v>339</v>
      </c>
      <c r="C1351" s="1">
        <v>1350</v>
      </c>
      <c r="D1351" s="1">
        <v>22292</v>
      </c>
      <c r="E1351" s="1">
        <v>17325.22993831426</v>
      </c>
      <c r="F1351" s="1">
        <v>4966.7700616857437</v>
      </c>
    </row>
    <row r="1352" spans="1:6" x14ac:dyDescent="0.3">
      <c r="A1352" s="1">
        <v>1351</v>
      </c>
      <c r="B1352" s="1">
        <v>74</v>
      </c>
      <c r="C1352" s="1">
        <v>1351</v>
      </c>
      <c r="D1352" s="1">
        <v>8871</v>
      </c>
      <c r="E1352" s="1">
        <v>6707.609872411881</v>
      </c>
      <c r="F1352" s="1">
        <v>2163.390127588119</v>
      </c>
    </row>
    <row r="1353" spans="1:6" x14ac:dyDescent="0.3">
      <c r="A1353" s="1">
        <v>1352</v>
      </c>
      <c r="B1353" s="1">
        <v>939</v>
      </c>
      <c r="C1353" s="1">
        <v>1352</v>
      </c>
      <c r="D1353" s="1">
        <v>16770</v>
      </c>
      <c r="E1353" s="1">
        <v>9900.095402081397</v>
      </c>
      <c r="F1353" s="1">
        <v>6869.904597918603</v>
      </c>
    </row>
    <row r="1354" spans="1:6" x14ac:dyDescent="0.3">
      <c r="A1354" s="1">
        <v>1353</v>
      </c>
      <c r="B1354" s="1">
        <v>949</v>
      </c>
      <c r="C1354" s="1">
        <v>1353</v>
      </c>
      <c r="D1354" s="1">
        <v>26392</v>
      </c>
      <c r="E1354" s="1">
        <v>16294.606584877371</v>
      </c>
      <c r="F1354" s="1">
        <v>10097.393415122629</v>
      </c>
    </row>
    <row r="1355" spans="1:6" x14ac:dyDescent="0.3">
      <c r="A1355" s="1">
        <v>1354</v>
      </c>
      <c r="B1355" s="1">
        <v>613</v>
      </c>
      <c r="C1355" s="1">
        <v>1354</v>
      </c>
      <c r="D1355" s="1">
        <v>17694</v>
      </c>
      <c r="E1355" s="1">
        <v>9375.3939941895314</v>
      </c>
      <c r="F1355" s="1">
        <v>8318.6060058104686</v>
      </c>
    </row>
    <row r="1356" spans="1:6" x14ac:dyDescent="0.3">
      <c r="A1356" s="1">
        <v>1355</v>
      </c>
      <c r="B1356" s="1">
        <v>303</v>
      </c>
      <c r="C1356" s="1">
        <v>1355</v>
      </c>
      <c r="D1356" s="1">
        <v>26622</v>
      </c>
      <c r="E1356" s="1">
        <v>13992.46401114234</v>
      </c>
      <c r="F1356" s="1">
        <v>12629.53598885766</v>
      </c>
    </row>
    <row r="1357" spans="1:6" x14ac:dyDescent="0.3">
      <c r="A1357" s="1">
        <v>1356</v>
      </c>
      <c r="B1357" s="1">
        <v>230</v>
      </c>
      <c r="C1357" s="1">
        <v>1356</v>
      </c>
      <c r="D1357" s="1">
        <v>22207</v>
      </c>
      <c r="E1357" s="1">
        <v>19545.391143669342</v>
      </c>
      <c r="F1357" s="1">
        <v>2661.608856330658</v>
      </c>
    </row>
    <row r="1358" spans="1:6" x14ac:dyDescent="0.3">
      <c r="A1358" s="1">
        <v>1357</v>
      </c>
      <c r="B1358" s="1">
        <v>985</v>
      </c>
      <c r="C1358" s="1">
        <v>1357</v>
      </c>
      <c r="D1358" s="1">
        <v>38123</v>
      </c>
      <c r="E1358" s="1">
        <v>19544.902227114151</v>
      </c>
      <c r="F1358" s="1">
        <v>18578.097772885849</v>
      </c>
    </row>
    <row r="1359" spans="1:6" x14ac:dyDescent="0.3">
      <c r="A1359" s="1">
        <v>1358</v>
      </c>
      <c r="B1359" s="1">
        <v>999</v>
      </c>
      <c r="C1359" s="1">
        <v>1358</v>
      </c>
      <c r="D1359" s="1">
        <v>20413</v>
      </c>
      <c r="E1359" s="1">
        <v>16709.5693051292</v>
      </c>
      <c r="F1359" s="1">
        <v>3703.4306948707999</v>
      </c>
    </row>
    <row r="1360" spans="1:6" x14ac:dyDescent="0.3">
      <c r="A1360" s="1">
        <v>1359</v>
      </c>
      <c r="B1360" s="1">
        <v>324</v>
      </c>
      <c r="C1360" s="1">
        <v>1359</v>
      </c>
      <c r="D1360" s="1">
        <v>15389</v>
      </c>
      <c r="E1360" s="1">
        <v>11585.61008030519</v>
      </c>
      <c r="F1360" s="1">
        <v>3803.3899196948059</v>
      </c>
    </row>
    <row r="1361" spans="1:6" x14ac:dyDescent="0.3">
      <c r="A1361" s="1">
        <v>1360</v>
      </c>
      <c r="B1361" s="1">
        <v>883</v>
      </c>
      <c r="C1361" s="1">
        <v>1360</v>
      </c>
      <c r="D1361" s="1">
        <v>17670</v>
      </c>
      <c r="E1361" s="1">
        <v>10977.961846981631</v>
      </c>
      <c r="F1361" s="1">
        <v>6692.0381530183658</v>
      </c>
    </row>
    <row r="1362" spans="1:6" x14ac:dyDescent="0.3">
      <c r="A1362" s="1">
        <v>1361</v>
      </c>
      <c r="B1362" s="1">
        <v>495</v>
      </c>
      <c r="C1362" s="1">
        <v>1361</v>
      </c>
      <c r="D1362" s="1">
        <v>6758</v>
      </c>
      <c r="E1362" s="1">
        <v>5402.1600183672199</v>
      </c>
      <c r="F1362" s="1">
        <v>1355.8399816327801</v>
      </c>
    </row>
    <row r="1363" spans="1:6" x14ac:dyDescent="0.3">
      <c r="A1363" s="1">
        <v>1362</v>
      </c>
      <c r="B1363" s="1">
        <v>147</v>
      </c>
      <c r="C1363" s="1">
        <v>1362</v>
      </c>
      <c r="D1363" s="1">
        <v>5315</v>
      </c>
      <c r="E1363" s="1">
        <v>3579.676005558249</v>
      </c>
      <c r="F1363" s="1">
        <v>1735.323994441751</v>
      </c>
    </row>
    <row r="1364" spans="1:6" x14ac:dyDescent="0.3">
      <c r="A1364" s="1">
        <v>1363</v>
      </c>
      <c r="B1364" s="1">
        <v>17</v>
      </c>
      <c r="C1364" s="1">
        <v>1363</v>
      </c>
      <c r="D1364" s="1">
        <v>25292</v>
      </c>
      <c r="E1364" s="1">
        <v>22478.45405023991</v>
      </c>
      <c r="F1364" s="1">
        <v>2813.54594976009</v>
      </c>
    </row>
    <row r="1365" spans="1:6" x14ac:dyDescent="0.3">
      <c r="A1365" s="1">
        <v>1364</v>
      </c>
      <c r="B1365" s="1">
        <v>229</v>
      </c>
      <c r="C1365" s="1">
        <v>1364</v>
      </c>
      <c r="D1365" s="1">
        <v>34609</v>
      </c>
      <c r="E1365" s="1">
        <v>18867.427539039661</v>
      </c>
      <c r="F1365" s="1">
        <v>15741.57246096034</v>
      </c>
    </row>
    <row r="1366" spans="1:6" x14ac:dyDescent="0.3">
      <c r="A1366" s="1">
        <v>1365</v>
      </c>
      <c r="B1366" s="1">
        <v>940</v>
      </c>
      <c r="C1366" s="1">
        <v>1365</v>
      </c>
      <c r="D1366" s="1">
        <v>7038</v>
      </c>
      <c r="E1366" s="1">
        <v>4921.8896668183443</v>
      </c>
      <c r="F1366" s="1">
        <v>2116.1103331816562</v>
      </c>
    </row>
    <row r="1367" spans="1:6" x14ac:dyDescent="0.3">
      <c r="A1367" s="1">
        <v>1366</v>
      </c>
      <c r="B1367" s="1">
        <v>277</v>
      </c>
      <c r="C1367" s="1">
        <v>1366</v>
      </c>
      <c r="D1367" s="1">
        <v>29630</v>
      </c>
      <c r="E1367" s="1">
        <v>18343.276827863509</v>
      </c>
      <c r="F1367" s="1">
        <v>11286.72317213649</v>
      </c>
    </row>
    <row r="1368" spans="1:6" x14ac:dyDescent="0.3">
      <c r="A1368" s="1">
        <v>1367</v>
      </c>
      <c r="B1368" s="1">
        <v>341</v>
      </c>
      <c r="C1368" s="1">
        <v>1367</v>
      </c>
      <c r="D1368" s="1">
        <v>26040</v>
      </c>
      <c r="E1368" s="1">
        <v>20343.31841420379</v>
      </c>
      <c r="F1368" s="1">
        <v>5696.6815857962138</v>
      </c>
    </row>
    <row r="1369" spans="1:6" x14ac:dyDescent="0.3">
      <c r="A1369" s="1">
        <v>1368</v>
      </c>
      <c r="B1369" s="1">
        <v>666</v>
      </c>
      <c r="C1369" s="1">
        <v>1368</v>
      </c>
      <c r="D1369" s="1">
        <v>18194</v>
      </c>
      <c r="E1369" s="1">
        <v>9628.7444959479872</v>
      </c>
      <c r="F1369" s="1">
        <v>8565.2555040520128</v>
      </c>
    </row>
    <row r="1370" spans="1:6" x14ac:dyDescent="0.3">
      <c r="A1370" s="1">
        <v>1369</v>
      </c>
      <c r="B1370" s="1">
        <v>341</v>
      </c>
      <c r="C1370" s="1">
        <v>1369</v>
      </c>
      <c r="D1370" s="1">
        <v>24061</v>
      </c>
      <c r="E1370" s="1">
        <v>18813.767173182721</v>
      </c>
      <c r="F1370" s="1">
        <v>5247.2328268172787</v>
      </c>
    </row>
    <row r="1371" spans="1:6" x14ac:dyDescent="0.3">
      <c r="A1371" s="1">
        <v>1370</v>
      </c>
      <c r="B1371" s="1">
        <v>415</v>
      </c>
      <c r="C1371" s="1">
        <v>1370</v>
      </c>
      <c r="D1371" s="1">
        <v>27877</v>
      </c>
      <c r="E1371" s="1">
        <v>24814.09483220831</v>
      </c>
      <c r="F1371" s="1">
        <v>3062.90516779169</v>
      </c>
    </row>
    <row r="1372" spans="1:6" x14ac:dyDescent="0.3">
      <c r="A1372" s="1">
        <v>1371</v>
      </c>
      <c r="B1372" s="1">
        <v>461</v>
      </c>
      <c r="C1372" s="1">
        <v>1371</v>
      </c>
      <c r="D1372" s="1">
        <v>34990</v>
      </c>
      <c r="E1372" s="1">
        <v>19529.70581449302</v>
      </c>
      <c r="F1372" s="1">
        <v>15460.29418550698</v>
      </c>
    </row>
    <row r="1373" spans="1:6" x14ac:dyDescent="0.3">
      <c r="A1373" s="1">
        <v>1372</v>
      </c>
      <c r="B1373" s="1">
        <v>832</v>
      </c>
      <c r="C1373" s="1">
        <v>1372</v>
      </c>
      <c r="D1373" s="1">
        <v>14577</v>
      </c>
      <c r="E1373" s="1">
        <v>11800.84285875444</v>
      </c>
      <c r="F1373" s="1">
        <v>2776.1571412455601</v>
      </c>
    </row>
    <row r="1374" spans="1:6" x14ac:dyDescent="0.3">
      <c r="A1374" s="1">
        <v>1373</v>
      </c>
      <c r="B1374" s="1">
        <v>583</v>
      </c>
      <c r="C1374" s="1">
        <v>1373</v>
      </c>
      <c r="D1374" s="1">
        <v>33153</v>
      </c>
      <c r="E1374" s="1">
        <v>28136.872428076051</v>
      </c>
      <c r="F1374" s="1">
        <v>5016.1275719239457</v>
      </c>
    </row>
    <row r="1375" spans="1:6" x14ac:dyDescent="0.3">
      <c r="A1375" s="1">
        <v>1374</v>
      </c>
      <c r="B1375" s="1">
        <v>777</v>
      </c>
      <c r="C1375" s="1">
        <v>1374</v>
      </c>
      <c r="D1375" s="1">
        <v>3888</v>
      </c>
      <c r="E1375" s="1">
        <v>2513.409457698569</v>
      </c>
      <c r="F1375" s="1">
        <v>1374.590542301431</v>
      </c>
    </row>
    <row r="1376" spans="1:6" x14ac:dyDescent="0.3">
      <c r="A1376" s="1">
        <v>1375</v>
      </c>
      <c r="B1376" s="1">
        <v>212</v>
      </c>
      <c r="C1376" s="1">
        <v>1375</v>
      </c>
      <c r="D1376" s="1">
        <v>43786</v>
      </c>
      <c r="E1376" s="1">
        <v>23677.520501485429</v>
      </c>
      <c r="F1376" s="1">
        <v>20108.479498514571</v>
      </c>
    </row>
    <row r="1377" spans="1:6" x14ac:dyDescent="0.3">
      <c r="A1377" s="1">
        <v>1376</v>
      </c>
      <c r="B1377" s="1">
        <v>31</v>
      </c>
      <c r="C1377" s="1">
        <v>1376</v>
      </c>
      <c r="D1377" s="1">
        <v>23090</v>
      </c>
      <c r="E1377" s="1">
        <v>18563.88818968349</v>
      </c>
      <c r="F1377" s="1">
        <v>4526.1118103165063</v>
      </c>
    </row>
    <row r="1378" spans="1:6" x14ac:dyDescent="0.3">
      <c r="A1378" s="1">
        <v>1377</v>
      </c>
      <c r="B1378" s="1">
        <v>217</v>
      </c>
      <c r="C1378" s="1">
        <v>1377</v>
      </c>
      <c r="D1378" s="1">
        <v>6137</v>
      </c>
      <c r="E1378" s="1">
        <v>5172.5051479706208</v>
      </c>
      <c r="F1378" s="1">
        <v>964.49485202937922</v>
      </c>
    </row>
    <row r="1379" spans="1:6" x14ac:dyDescent="0.3">
      <c r="A1379" s="1">
        <v>1378</v>
      </c>
      <c r="B1379" s="1">
        <v>285</v>
      </c>
      <c r="C1379" s="1">
        <v>1378</v>
      </c>
      <c r="D1379" s="1">
        <v>16181</v>
      </c>
      <c r="E1379" s="1">
        <v>12875.681784910619</v>
      </c>
      <c r="F1379" s="1">
        <v>3305.318215089379</v>
      </c>
    </row>
    <row r="1380" spans="1:6" x14ac:dyDescent="0.3">
      <c r="A1380" s="1">
        <v>1379</v>
      </c>
      <c r="B1380" s="1">
        <v>599</v>
      </c>
      <c r="C1380" s="1">
        <v>1379</v>
      </c>
      <c r="D1380" s="1">
        <v>19813</v>
      </c>
      <c r="E1380" s="1">
        <v>12070.538584225789</v>
      </c>
      <c r="F1380" s="1">
        <v>7742.4614157742126</v>
      </c>
    </row>
    <row r="1381" spans="1:6" x14ac:dyDescent="0.3">
      <c r="A1381" s="1">
        <v>1380</v>
      </c>
      <c r="B1381" s="1">
        <v>773</v>
      </c>
      <c r="C1381" s="1">
        <v>1380</v>
      </c>
      <c r="D1381" s="1">
        <v>11197</v>
      </c>
      <c r="E1381" s="1">
        <v>6285.7522232238607</v>
      </c>
      <c r="F1381" s="1">
        <v>4911.2477767761393</v>
      </c>
    </row>
    <row r="1382" spans="1:6" x14ac:dyDescent="0.3">
      <c r="A1382" s="1">
        <v>1381</v>
      </c>
      <c r="B1382" s="1">
        <v>726</v>
      </c>
      <c r="C1382" s="1">
        <v>1381</v>
      </c>
      <c r="D1382" s="1">
        <v>10819</v>
      </c>
      <c r="E1382" s="1">
        <v>5630.933860800008</v>
      </c>
      <c r="F1382" s="1">
        <v>5188.066139199992</v>
      </c>
    </row>
    <row r="1383" spans="1:6" x14ac:dyDescent="0.3">
      <c r="A1383" s="1">
        <v>1382</v>
      </c>
      <c r="B1383" s="1">
        <v>596</v>
      </c>
      <c r="C1383" s="1">
        <v>1382</v>
      </c>
      <c r="D1383" s="1">
        <v>19356</v>
      </c>
      <c r="E1383" s="1">
        <v>14997.1902189474</v>
      </c>
      <c r="F1383" s="1">
        <v>4358.8097810525996</v>
      </c>
    </row>
    <row r="1384" spans="1:6" x14ac:dyDescent="0.3">
      <c r="A1384" s="1">
        <v>1383</v>
      </c>
      <c r="B1384" s="1">
        <v>210</v>
      </c>
      <c r="C1384" s="1">
        <v>1383</v>
      </c>
      <c r="D1384" s="1">
        <v>6609</v>
      </c>
      <c r="E1384" s="1">
        <v>5314.8241888018438</v>
      </c>
      <c r="F1384" s="1">
        <v>1294.175811198156</v>
      </c>
    </row>
    <row r="1385" spans="1:6" x14ac:dyDescent="0.3">
      <c r="A1385" s="1">
        <v>1384</v>
      </c>
      <c r="B1385" s="1">
        <v>668</v>
      </c>
      <c r="C1385" s="1">
        <v>1384</v>
      </c>
      <c r="D1385" s="1">
        <v>7624</v>
      </c>
      <c r="E1385" s="1">
        <v>6613.9294453802977</v>
      </c>
      <c r="F1385" s="1">
        <v>1010.070554619702</v>
      </c>
    </row>
    <row r="1386" spans="1:6" x14ac:dyDescent="0.3">
      <c r="A1386" s="1">
        <v>1385</v>
      </c>
      <c r="B1386" s="1">
        <v>575</v>
      </c>
      <c r="C1386" s="1">
        <v>1385</v>
      </c>
      <c r="D1386" s="1">
        <v>18760</v>
      </c>
      <c r="E1386" s="1">
        <v>12535.60681730113</v>
      </c>
      <c r="F1386" s="1">
        <v>6224.3931826988683</v>
      </c>
    </row>
    <row r="1387" spans="1:6" x14ac:dyDescent="0.3">
      <c r="A1387" s="1">
        <v>1386</v>
      </c>
      <c r="B1387" s="1">
        <v>219</v>
      </c>
      <c r="C1387" s="1">
        <v>1386</v>
      </c>
      <c r="D1387" s="1">
        <v>18756</v>
      </c>
      <c r="E1387" s="1">
        <v>14307.035074853449</v>
      </c>
      <c r="F1387" s="1">
        <v>4448.9649251465507</v>
      </c>
    </row>
    <row r="1388" spans="1:6" x14ac:dyDescent="0.3">
      <c r="A1388" s="1">
        <v>1387</v>
      </c>
      <c r="B1388" s="1">
        <v>977</v>
      </c>
      <c r="C1388" s="1">
        <v>1387</v>
      </c>
      <c r="D1388" s="1">
        <v>16424</v>
      </c>
      <c r="E1388" s="1">
        <v>10158.93175726246</v>
      </c>
      <c r="F1388" s="1">
        <v>6265.0682427375414</v>
      </c>
    </row>
    <row r="1389" spans="1:6" x14ac:dyDescent="0.3">
      <c r="A1389" s="1">
        <v>1388</v>
      </c>
      <c r="B1389" s="1">
        <v>458</v>
      </c>
      <c r="C1389" s="1">
        <v>1388</v>
      </c>
      <c r="D1389" s="1">
        <v>8037</v>
      </c>
      <c r="E1389" s="1">
        <v>5893.2527173156795</v>
      </c>
      <c r="F1389" s="1">
        <v>2143.74728268432</v>
      </c>
    </row>
    <row r="1390" spans="1:6" x14ac:dyDescent="0.3">
      <c r="A1390" s="1">
        <v>1389</v>
      </c>
      <c r="B1390" s="1">
        <v>316</v>
      </c>
      <c r="C1390" s="1">
        <v>1389</v>
      </c>
      <c r="D1390" s="1">
        <v>14980</v>
      </c>
      <c r="E1390" s="1">
        <v>10494.868692845899</v>
      </c>
      <c r="F1390" s="1">
        <v>4485.131307154099</v>
      </c>
    </row>
    <row r="1391" spans="1:6" x14ac:dyDescent="0.3">
      <c r="A1391" s="1">
        <v>1390</v>
      </c>
      <c r="B1391" s="1">
        <v>771</v>
      </c>
      <c r="C1391" s="1">
        <v>1390</v>
      </c>
      <c r="D1391" s="1">
        <v>9631</v>
      </c>
      <c r="E1391" s="1">
        <v>5864.1040522781341</v>
      </c>
      <c r="F1391" s="1">
        <v>3766.8959477218659</v>
      </c>
    </row>
    <row r="1392" spans="1:6" x14ac:dyDescent="0.3">
      <c r="A1392" s="1">
        <v>1391</v>
      </c>
      <c r="B1392" s="1">
        <v>296</v>
      </c>
      <c r="C1392" s="1">
        <v>1391</v>
      </c>
      <c r="D1392" s="1">
        <v>49262</v>
      </c>
      <c r="E1392" s="1">
        <v>27746.73166683883</v>
      </c>
      <c r="F1392" s="1">
        <v>21515.26833316117</v>
      </c>
    </row>
    <row r="1393" spans="1:6" x14ac:dyDescent="0.3">
      <c r="A1393" s="1">
        <v>1392</v>
      </c>
      <c r="B1393" s="1">
        <v>382</v>
      </c>
      <c r="C1393" s="1">
        <v>1392</v>
      </c>
      <c r="D1393" s="1">
        <v>24943</v>
      </c>
      <c r="E1393" s="1">
        <v>21214.419750114492</v>
      </c>
      <c r="F1393" s="1">
        <v>3728.5802498855119</v>
      </c>
    </row>
    <row r="1394" spans="1:6" x14ac:dyDescent="0.3">
      <c r="A1394" s="1">
        <v>1393</v>
      </c>
      <c r="B1394" s="1">
        <v>844</v>
      </c>
      <c r="C1394" s="1">
        <v>1393</v>
      </c>
      <c r="D1394" s="1">
        <v>25690</v>
      </c>
      <c r="E1394" s="1">
        <v>16226.93816780777</v>
      </c>
      <c r="F1394" s="1">
        <v>9463.0618321922339</v>
      </c>
    </row>
    <row r="1395" spans="1:6" x14ac:dyDescent="0.3">
      <c r="A1395" s="1">
        <v>1394</v>
      </c>
      <c r="B1395" s="1">
        <v>459</v>
      </c>
      <c r="C1395" s="1">
        <v>1394</v>
      </c>
      <c r="D1395" s="1">
        <v>12960</v>
      </c>
      <c r="E1395" s="1">
        <v>8857.3739307859123</v>
      </c>
      <c r="F1395" s="1">
        <v>4102.6260692140877</v>
      </c>
    </row>
    <row r="1396" spans="1:6" x14ac:dyDescent="0.3">
      <c r="A1396" s="1">
        <v>1395</v>
      </c>
      <c r="B1396" s="1">
        <v>178</v>
      </c>
      <c r="C1396" s="1">
        <v>1395</v>
      </c>
      <c r="D1396" s="1">
        <v>5606</v>
      </c>
      <c r="E1396" s="1">
        <v>3809.645626527677</v>
      </c>
      <c r="F1396" s="1">
        <v>1796.354373472323</v>
      </c>
    </row>
    <row r="1397" spans="1:6" x14ac:dyDescent="0.3">
      <c r="A1397" s="1">
        <v>1396</v>
      </c>
      <c r="B1397" s="1">
        <v>883</v>
      </c>
      <c r="C1397" s="1">
        <v>1396</v>
      </c>
      <c r="D1397" s="1">
        <v>12069</v>
      </c>
      <c r="E1397" s="1">
        <v>10351.94589585768</v>
      </c>
      <c r="F1397" s="1">
        <v>1717.0541041423239</v>
      </c>
    </row>
    <row r="1398" spans="1:6" x14ac:dyDescent="0.3">
      <c r="A1398" s="1">
        <v>1397</v>
      </c>
      <c r="B1398" s="1">
        <v>380</v>
      </c>
      <c r="C1398" s="1">
        <v>1397</v>
      </c>
      <c r="D1398" s="1">
        <v>7066</v>
      </c>
      <c r="E1398" s="1">
        <v>4496.0926626286091</v>
      </c>
      <c r="F1398" s="1">
        <v>2569.9073373713909</v>
      </c>
    </row>
    <row r="1399" spans="1:6" x14ac:dyDescent="0.3">
      <c r="A1399" s="1">
        <v>1398</v>
      </c>
      <c r="B1399" s="1">
        <v>76</v>
      </c>
      <c r="C1399" s="1">
        <v>1398</v>
      </c>
      <c r="D1399" s="1">
        <v>9684</v>
      </c>
      <c r="E1399" s="1">
        <v>7469.2176331369128</v>
      </c>
      <c r="F1399" s="1">
        <v>2214.7823668630872</v>
      </c>
    </row>
    <row r="1400" spans="1:6" x14ac:dyDescent="0.3">
      <c r="A1400" s="1">
        <v>1399</v>
      </c>
      <c r="B1400" s="1">
        <v>457</v>
      </c>
      <c r="C1400" s="1">
        <v>1399</v>
      </c>
      <c r="D1400" s="1">
        <v>8140</v>
      </c>
      <c r="E1400" s="1">
        <v>7245.8303307564447</v>
      </c>
      <c r="F1400" s="1">
        <v>894.16966924355529</v>
      </c>
    </row>
    <row r="1401" spans="1:6" x14ac:dyDescent="0.3">
      <c r="A1401" s="1">
        <v>1400</v>
      </c>
      <c r="B1401" s="1">
        <v>773</v>
      </c>
      <c r="C1401" s="1">
        <v>1400</v>
      </c>
      <c r="D1401" s="1">
        <v>19158</v>
      </c>
      <c r="E1401" s="1">
        <v>11388.78010654536</v>
      </c>
      <c r="F1401" s="1">
        <v>7769.2198934546414</v>
      </c>
    </row>
    <row r="1402" spans="1:6" x14ac:dyDescent="0.3">
      <c r="A1402" s="1">
        <v>1401</v>
      </c>
      <c r="B1402" s="1">
        <v>327</v>
      </c>
      <c r="C1402" s="1">
        <v>1401</v>
      </c>
      <c r="D1402" s="1">
        <v>38600</v>
      </c>
      <c r="E1402" s="1">
        <v>27611.75300729067</v>
      </c>
      <c r="F1402" s="1">
        <v>10988.24699270933</v>
      </c>
    </row>
    <row r="1403" spans="1:6" x14ac:dyDescent="0.3">
      <c r="A1403" s="1">
        <v>1402</v>
      </c>
      <c r="B1403" s="1">
        <v>229</v>
      </c>
      <c r="C1403" s="1">
        <v>1402</v>
      </c>
      <c r="D1403" s="1">
        <v>11235</v>
      </c>
      <c r="E1403" s="1">
        <v>7526.3791405145557</v>
      </c>
      <c r="F1403" s="1">
        <v>3708.6208594854438</v>
      </c>
    </row>
    <row r="1404" spans="1:6" x14ac:dyDescent="0.3">
      <c r="A1404" s="1">
        <v>1403</v>
      </c>
      <c r="B1404" s="1">
        <v>965</v>
      </c>
      <c r="C1404" s="1">
        <v>1403</v>
      </c>
      <c r="D1404" s="1">
        <v>13049</v>
      </c>
      <c r="E1404" s="1">
        <v>10757.9092107246</v>
      </c>
      <c r="F1404" s="1">
        <v>2291.0907892754021</v>
      </c>
    </row>
    <row r="1405" spans="1:6" x14ac:dyDescent="0.3">
      <c r="A1405" s="1">
        <v>1404</v>
      </c>
      <c r="B1405" s="1">
        <v>923</v>
      </c>
      <c r="C1405" s="1">
        <v>1404</v>
      </c>
      <c r="D1405" s="1">
        <v>41891</v>
      </c>
      <c r="E1405" s="1">
        <v>33426.170197414584</v>
      </c>
      <c r="F1405" s="1">
        <v>8464.8298025854165</v>
      </c>
    </row>
    <row r="1406" spans="1:6" x14ac:dyDescent="0.3">
      <c r="A1406" s="1">
        <v>1405</v>
      </c>
      <c r="B1406" s="1">
        <v>675</v>
      </c>
      <c r="C1406" s="1">
        <v>1405</v>
      </c>
      <c r="D1406" s="1">
        <v>33652</v>
      </c>
      <c r="E1406" s="1">
        <v>19097.285063709569</v>
      </c>
      <c r="F1406" s="1">
        <v>14554.714936290429</v>
      </c>
    </row>
    <row r="1407" spans="1:6" x14ac:dyDescent="0.3">
      <c r="A1407" s="1">
        <v>1406</v>
      </c>
      <c r="B1407" s="1">
        <v>636</v>
      </c>
      <c r="C1407" s="1">
        <v>1406</v>
      </c>
      <c r="D1407" s="1">
        <v>13696</v>
      </c>
      <c r="E1407" s="1">
        <v>12162.775580352079</v>
      </c>
      <c r="F1407" s="1">
        <v>1533.2244196479189</v>
      </c>
    </row>
    <row r="1408" spans="1:6" x14ac:dyDescent="0.3">
      <c r="A1408" s="1">
        <v>1407</v>
      </c>
      <c r="B1408" s="1">
        <v>213</v>
      </c>
      <c r="C1408" s="1">
        <v>1407</v>
      </c>
      <c r="D1408" s="1">
        <v>5859</v>
      </c>
      <c r="E1408" s="1">
        <v>4533.5445311442709</v>
      </c>
      <c r="F1408" s="1">
        <v>1325.4554688557289</v>
      </c>
    </row>
    <row r="1409" spans="1:6" x14ac:dyDescent="0.3">
      <c r="A1409" s="1">
        <v>1408</v>
      </c>
      <c r="B1409" s="1">
        <v>602</v>
      </c>
      <c r="C1409" s="1">
        <v>1408</v>
      </c>
      <c r="D1409" s="1">
        <v>5665</v>
      </c>
      <c r="E1409" s="1">
        <v>3639.9911376330219</v>
      </c>
      <c r="F1409" s="1">
        <v>2025.0088623669781</v>
      </c>
    </row>
    <row r="1410" spans="1:6" x14ac:dyDescent="0.3">
      <c r="A1410" s="1">
        <v>1409</v>
      </c>
      <c r="B1410" s="1">
        <v>876</v>
      </c>
      <c r="C1410" s="1">
        <v>1409</v>
      </c>
      <c r="D1410" s="1">
        <v>22396</v>
      </c>
      <c r="E1410" s="1">
        <v>14321.965898775161</v>
      </c>
      <c r="F1410" s="1">
        <v>8074.0341012248373</v>
      </c>
    </row>
    <row r="1411" spans="1:6" x14ac:dyDescent="0.3">
      <c r="A1411" s="1">
        <v>1410</v>
      </c>
      <c r="B1411" s="1">
        <v>331</v>
      </c>
      <c r="C1411" s="1">
        <v>1410</v>
      </c>
      <c r="D1411" s="1">
        <v>8915</v>
      </c>
      <c r="E1411" s="1">
        <v>5627.7470825498076</v>
      </c>
      <c r="F1411" s="1">
        <v>3287.2529174501919</v>
      </c>
    </row>
    <row r="1412" spans="1:6" x14ac:dyDescent="0.3">
      <c r="A1412" s="1">
        <v>1411</v>
      </c>
      <c r="B1412" s="1">
        <v>996</v>
      </c>
      <c r="C1412" s="1">
        <v>1411</v>
      </c>
      <c r="D1412" s="1">
        <v>20248</v>
      </c>
      <c r="E1412" s="1">
        <v>11229.266541416269</v>
      </c>
      <c r="F1412" s="1">
        <v>9018.7334585837252</v>
      </c>
    </row>
    <row r="1413" spans="1:6" x14ac:dyDescent="0.3">
      <c r="A1413" s="1">
        <v>1412</v>
      </c>
      <c r="B1413" s="1">
        <v>818</v>
      </c>
      <c r="C1413" s="1">
        <v>1412</v>
      </c>
      <c r="D1413" s="1">
        <v>41234</v>
      </c>
      <c r="E1413" s="1">
        <v>22694.36018812584</v>
      </c>
      <c r="F1413" s="1">
        <v>18539.63981187416</v>
      </c>
    </row>
    <row r="1414" spans="1:6" x14ac:dyDescent="0.3">
      <c r="A1414" s="1">
        <v>1413</v>
      </c>
      <c r="B1414" s="1">
        <v>149</v>
      </c>
      <c r="C1414" s="1">
        <v>1413</v>
      </c>
      <c r="D1414" s="1">
        <v>9880</v>
      </c>
      <c r="E1414" s="1">
        <v>5842.5967227148867</v>
      </c>
      <c r="F1414" s="1">
        <v>4037.4032772851128</v>
      </c>
    </row>
    <row r="1415" spans="1:6" x14ac:dyDescent="0.3">
      <c r="A1415" s="1">
        <v>1414</v>
      </c>
      <c r="B1415" s="1">
        <v>859</v>
      </c>
      <c r="C1415" s="1">
        <v>1414</v>
      </c>
      <c r="D1415" s="1">
        <v>34305</v>
      </c>
      <c r="E1415" s="1">
        <v>25747.21062638273</v>
      </c>
      <c r="F1415" s="1">
        <v>8557.7893736172737</v>
      </c>
    </row>
    <row r="1416" spans="1:6" x14ac:dyDescent="0.3">
      <c r="A1416" s="1">
        <v>1415</v>
      </c>
      <c r="B1416" s="1">
        <v>806</v>
      </c>
      <c r="C1416" s="1">
        <v>1415</v>
      </c>
      <c r="D1416" s="1">
        <v>12650</v>
      </c>
      <c r="E1416" s="1">
        <v>7413.1474149649684</v>
      </c>
      <c r="F1416" s="1">
        <v>5236.8525850350316</v>
      </c>
    </row>
    <row r="1417" spans="1:6" x14ac:dyDescent="0.3">
      <c r="A1417" s="1">
        <v>1416</v>
      </c>
      <c r="B1417" s="1">
        <v>314</v>
      </c>
      <c r="C1417" s="1">
        <v>1416</v>
      </c>
      <c r="D1417" s="1">
        <v>10662</v>
      </c>
      <c r="E1417" s="1">
        <v>7852.5277819201001</v>
      </c>
      <c r="F1417" s="1">
        <v>2809.4722180798999</v>
      </c>
    </row>
    <row r="1418" spans="1:6" x14ac:dyDescent="0.3">
      <c r="A1418" s="1">
        <v>1417</v>
      </c>
      <c r="B1418" s="1">
        <v>829</v>
      </c>
      <c r="C1418" s="1">
        <v>1417</v>
      </c>
      <c r="D1418" s="1">
        <v>25658</v>
      </c>
      <c r="E1418" s="1">
        <v>20745.152641533859</v>
      </c>
      <c r="F1418" s="1">
        <v>4912.8473584661406</v>
      </c>
    </row>
    <row r="1419" spans="1:6" x14ac:dyDescent="0.3">
      <c r="A1419" s="1">
        <v>1418</v>
      </c>
      <c r="B1419" s="1">
        <v>169</v>
      </c>
      <c r="C1419" s="1">
        <v>1418</v>
      </c>
      <c r="D1419" s="1">
        <v>22001</v>
      </c>
      <c r="E1419" s="1">
        <v>17329.094237614281</v>
      </c>
      <c r="F1419" s="1">
        <v>4671.9057623857188</v>
      </c>
    </row>
    <row r="1420" spans="1:6" x14ac:dyDescent="0.3">
      <c r="A1420" s="1">
        <v>1419</v>
      </c>
      <c r="B1420" s="1">
        <v>641</v>
      </c>
      <c r="C1420" s="1">
        <v>1419</v>
      </c>
      <c r="D1420" s="1">
        <v>18882</v>
      </c>
      <c r="E1420" s="1">
        <v>15416.794888101371</v>
      </c>
      <c r="F1420" s="1">
        <v>3465.2051118986292</v>
      </c>
    </row>
    <row r="1421" spans="1:6" x14ac:dyDescent="0.3">
      <c r="A1421" s="1">
        <v>1420</v>
      </c>
      <c r="B1421" s="1">
        <v>338</v>
      </c>
      <c r="C1421" s="1">
        <v>1420</v>
      </c>
      <c r="D1421" s="1">
        <v>33416</v>
      </c>
      <c r="E1421" s="1">
        <v>24575.683429267781</v>
      </c>
      <c r="F1421" s="1">
        <v>8840.3165707322187</v>
      </c>
    </row>
    <row r="1422" spans="1:6" x14ac:dyDescent="0.3">
      <c r="A1422" s="1">
        <v>1421</v>
      </c>
      <c r="B1422" s="1">
        <v>14</v>
      </c>
      <c r="C1422" s="1">
        <v>1421</v>
      </c>
      <c r="D1422" s="1">
        <v>47383</v>
      </c>
      <c r="E1422" s="1">
        <v>26454.32902581133</v>
      </c>
      <c r="F1422" s="1">
        <v>20928.67097418867</v>
      </c>
    </row>
    <row r="1423" spans="1:6" x14ac:dyDescent="0.3">
      <c r="A1423" s="1">
        <v>1422</v>
      </c>
      <c r="B1423" s="1">
        <v>362</v>
      </c>
      <c r="C1423" s="1">
        <v>1422</v>
      </c>
      <c r="D1423" s="1">
        <v>6968</v>
      </c>
      <c r="E1423" s="1">
        <v>5248.3142986617904</v>
      </c>
      <c r="F1423" s="1">
        <v>1719.68570133821</v>
      </c>
    </row>
    <row r="1424" spans="1:6" x14ac:dyDescent="0.3">
      <c r="A1424" s="1">
        <v>1423</v>
      </c>
      <c r="B1424" s="1">
        <v>261</v>
      </c>
      <c r="C1424" s="1">
        <v>1423</v>
      </c>
      <c r="D1424" s="1">
        <v>18268</v>
      </c>
      <c r="E1424" s="1">
        <v>11924.74041561117</v>
      </c>
      <c r="F1424" s="1">
        <v>6343.2595843888266</v>
      </c>
    </row>
    <row r="1425" spans="1:6" x14ac:dyDescent="0.3">
      <c r="A1425" s="1">
        <v>1424</v>
      </c>
      <c r="B1425" s="1">
        <v>974</v>
      </c>
      <c r="C1425" s="1">
        <v>1424</v>
      </c>
      <c r="D1425" s="1">
        <v>22809</v>
      </c>
      <c r="E1425" s="1">
        <v>11529.024892209471</v>
      </c>
      <c r="F1425" s="1">
        <v>11279.975107790529</v>
      </c>
    </row>
    <row r="1426" spans="1:6" x14ac:dyDescent="0.3">
      <c r="A1426" s="1">
        <v>1425</v>
      </c>
      <c r="B1426" s="1">
        <v>214</v>
      </c>
      <c r="C1426" s="1">
        <v>1425</v>
      </c>
      <c r="D1426" s="1">
        <v>9681</v>
      </c>
      <c r="E1426" s="1">
        <v>4979.7399240063332</v>
      </c>
      <c r="F1426" s="1">
        <v>4701.2600759936668</v>
      </c>
    </row>
    <row r="1427" spans="1:6" x14ac:dyDescent="0.3">
      <c r="A1427" s="1">
        <v>1426</v>
      </c>
      <c r="B1427" s="1">
        <v>382</v>
      </c>
      <c r="C1427" s="1">
        <v>1426</v>
      </c>
      <c r="D1427" s="1">
        <v>16297</v>
      </c>
      <c r="E1427" s="1">
        <v>14292.7143889854</v>
      </c>
      <c r="F1427" s="1">
        <v>2004.2856110145999</v>
      </c>
    </row>
    <row r="1428" spans="1:6" x14ac:dyDescent="0.3">
      <c r="A1428" s="1">
        <v>1427</v>
      </c>
      <c r="B1428" s="1">
        <v>246</v>
      </c>
      <c r="C1428" s="1">
        <v>1427</v>
      </c>
      <c r="D1428" s="1">
        <v>25794</v>
      </c>
      <c r="E1428" s="1">
        <v>15484.79938019084</v>
      </c>
      <c r="F1428" s="1">
        <v>10309.20061980916</v>
      </c>
    </row>
    <row r="1429" spans="1:6" x14ac:dyDescent="0.3">
      <c r="A1429" s="1">
        <v>1428</v>
      </c>
      <c r="B1429" s="1">
        <v>894</v>
      </c>
      <c r="C1429" s="1">
        <v>1428</v>
      </c>
      <c r="D1429" s="1">
        <v>13807</v>
      </c>
      <c r="E1429" s="1">
        <v>10068.207392660241</v>
      </c>
      <c r="F1429" s="1">
        <v>3738.792607339758</v>
      </c>
    </row>
    <row r="1430" spans="1:6" x14ac:dyDescent="0.3">
      <c r="A1430" s="1">
        <v>1429</v>
      </c>
      <c r="B1430" s="1">
        <v>708</v>
      </c>
      <c r="C1430" s="1">
        <v>1429</v>
      </c>
      <c r="D1430" s="1">
        <v>7989</v>
      </c>
      <c r="E1430" s="1">
        <v>4859.7858035316804</v>
      </c>
      <c r="F1430" s="1">
        <v>3129.2141964683201</v>
      </c>
    </row>
    <row r="1431" spans="1:6" x14ac:dyDescent="0.3">
      <c r="A1431" s="1">
        <v>1430</v>
      </c>
      <c r="B1431" s="1">
        <v>898</v>
      </c>
      <c r="C1431" s="1">
        <v>1430</v>
      </c>
      <c r="D1431" s="1">
        <v>14406</v>
      </c>
      <c r="E1431" s="1">
        <v>10556.726051694681</v>
      </c>
      <c r="F1431" s="1">
        <v>3849.2739483053169</v>
      </c>
    </row>
    <row r="1432" spans="1:6" x14ac:dyDescent="0.3">
      <c r="A1432" s="1">
        <v>1431</v>
      </c>
      <c r="B1432" s="1">
        <v>748</v>
      </c>
      <c r="C1432" s="1">
        <v>1431</v>
      </c>
      <c r="D1432" s="1">
        <v>5511</v>
      </c>
      <c r="E1432" s="1">
        <v>3391.0673872238872</v>
      </c>
      <c r="F1432" s="1">
        <v>2119.9326127761128</v>
      </c>
    </row>
    <row r="1433" spans="1:6" x14ac:dyDescent="0.3">
      <c r="A1433" s="1">
        <v>1432</v>
      </c>
      <c r="B1433" s="1">
        <v>700</v>
      </c>
      <c r="C1433" s="1">
        <v>1432</v>
      </c>
      <c r="D1433" s="1">
        <v>34950</v>
      </c>
      <c r="E1433" s="1">
        <v>20497.585976471739</v>
      </c>
      <c r="F1433" s="1">
        <v>14452.414023528259</v>
      </c>
    </row>
    <row r="1434" spans="1:6" x14ac:dyDescent="0.3">
      <c r="A1434" s="1">
        <v>1433</v>
      </c>
      <c r="B1434" s="1">
        <v>946</v>
      </c>
      <c r="C1434" s="1">
        <v>1433</v>
      </c>
      <c r="D1434" s="1">
        <v>15279</v>
      </c>
      <c r="E1434" s="1">
        <v>11414.16620935731</v>
      </c>
      <c r="F1434" s="1">
        <v>3864.8337906426882</v>
      </c>
    </row>
    <row r="1435" spans="1:6" x14ac:dyDescent="0.3">
      <c r="A1435" s="1">
        <v>1434</v>
      </c>
      <c r="B1435" s="1">
        <v>172</v>
      </c>
      <c r="C1435" s="1">
        <v>1434</v>
      </c>
      <c r="D1435" s="1">
        <v>11948</v>
      </c>
      <c r="E1435" s="1">
        <v>9504.6935071200878</v>
      </c>
      <c r="F1435" s="1">
        <v>2443.3064928799122</v>
      </c>
    </row>
    <row r="1436" spans="1:6" x14ac:dyDescent="0.3">
      <c r="A1436" s="1">
        <v>1435</v>
      </c>
      <c r="B1436" s="1">
        <v>20</v>
      </c>
      <c r="C1436" s="1">
        <v>1435</v>
      </c>
      <c r="D1436" s="1">
        <v>12647</v>
      </c>
      <c r="E1436" s="1">
        <v>11175.635206628611</v>
      </c>
      <c r="F1436" s="1">
        <v>1471.364793371391</v>
      </c>
    </row>
    <row r="1437" spans="1:6" x14ac:dyDescent="0.3">
      <c r="A1437" s="1">
        <v>1436</v>
      </c>
      <c r="B1437" s="1">
        <v>362</v>
      </c>
      <c r="C1437" s="1">
        <v>1436</v>
      </c>
      <c r="D1437" s="1">
        <v>10406</v>
      </c>
      <c r="E1437" s="1">
        <v>8337.9381526029811</v>
      </c>
      <c r="F1437" s="1">
        <v>2068.0618473970189</v>
      </c>
    </row>
    <row r="1438" spans="1:6" x14ac:dyDescent="0.3">
      <c r="A1438" s="1">
        <v>1437</v>
      </c>
      <c r="B1438" s="1">
        <v>303</v>
      </c>
      <c r="C1438" s="1">
        <v>1437</v>
      </c>
      <c r="D1438" s="1">
        <v>3173</v>
      </c>
      <c r="E1438" s="1">
        <v>1766.260365251818</v>
      </c>
      <c r="F1438" s="1">
        <v>1406.739634748182</v>
      </c>
    </row>
    <row r="1439" spans="1:6" x14ac:dyDescent="0.3">
      <c r="A1439" s="1">
        <v>1438</v>
      </c>
      <c r="B1439" s="1">
        <v>916</v>
      </c>
      <c r="C1439" s="1">
        <v>1438</v>
      </c>
      <c r="D1439" s="1">
        <v>10497</v>
      </c>
      <c r="E1439" s="1">
        <v>7723.0684287380664</v>
      </c>
      <c r="F1439" s="1">
        <v>2773.9315712619341</v>
      </c>
    </row>
    <row r="1440" spans="1:6" x14ac:dyDescent="0.3">
      <c r="A1440" s="1">
        <v>1439</v>
      </c>
      <c r="B1440" s="1">
        <v>761</v>
      </c>
      <c r="C1440" s="1">
        <v>1439</v>
      </c>
      <c r="D1440" s="1">
        <v>10447</v>
      </c>
      <c r="E1440" s="1">
        <v>6422.2876314976966</v>
      </c>
      <c r="F1440" s="1">
        <v>4024.712368502303</v>
      </c>
    </row>
    <row r="1441" spans="1:6" x14ac:dyDescent="0.3">
      <c r="A1441" s="1">
        <v>1440</v>
      </c>
      <c r="B1441" s="1">
        <v>986</v>
      </c>
      <c r="C1441" s="1">
        <v>1440</v>
      </c>
      <c r="D1441" s="1">
        <v>27202</v>
      </c>
      <c r="E1441" s="1">
        <v>22977.438085685451</v>
      </c>
      <c r="F1441" s="1">
        <v>4224.5619143145523</v>
      </c>
    </row>
    <row r="1442" spans="1:6" x14ac:dyDescent="0.3">
      <c r="A1442" s="1">
        <v>1441</v>
      </c>
      <c r="B1442" s="1">
        <v>442</v>
      </c>
      <c r="C1442" s="1">
        <v>1441</v>
      </c>
      <c r="D1442" s="1">
        <v>10747</v>
      </c>
      <c r="E1442" s="1">
        <v>9532.6263874869437</v>
      </c>
      <c r="F1442" s="1">
        <v>1214.3736125130561</v>
      </c>
    </row>
    <row r="1443" spans="1:6" x14ac:dyDescent="0.3">
      <c r="A1443" s="1">
        <v>1442</v>
      </c>
      <c r="B1443" s="1">
        <v>189</v>
      </c>
      <c r="C1443" s="1">
        <v>1442</v>
      </c>
      <c r="D1443" s="1">
        <v>7632</v>
      </c>
      <c r="E1443" s="1">
        <v>6580.2884723436364</v>
      </c>
      <c r="F1443" s="1">
        <v>1051.7115276563641</v>
      </c>
    </row>
    <row r="1444" spans="1:6" x14ac:dyDescent="0.3">
      <c r="A1444" s="1">
        <v>1443</v>
      </c>
      <c r="B1444" s="1">
        <v>264</v>
      </c>
      <c r="C1444" s="1">
        <v>1443</v>
      </c>
      <c r="D1444" s="1">
        <v>13243</v>
      </c>
      <c r="E1444" s="1">
        <v>8665.9714956372936</v>
      </c>
      <c r="F1444" s="1">
        <v>4577.0285043627064</v>
      </c>
    </row>
    <row r="1445" spans="1:6" x14ac:dyDescent="0.3">
      <c r="A1445" s="1">
        <v>1444</v>
      </c>
      <c r="B1445" s="1">
        <v>188</v>
      </c>
      <c r="C1445" s="1">
        <v>1444</v>
      </c>
      <c r="D1445" s="1">
        <v>15768</v>
      </c>
      <c r="E1445" s="1">
        <v>8325.2359105857995</v>
      </c>
      <c r="F1445" s="1">
        <v>7442.7640894141996</v>
      </c>
    </row>
    <row r="1446" spans="1:6" x14ac:dyDescent="0.3">
      <c r="A1446" s="1">
        <v>1445</v>
      </c>
      <c r="B1446" s="1">
        <v>4</v>
      </c>
      <c r="C1446" s="1">
        <v>1445</v>
      </c>
      <c r="D1446" s="1">
        <v>6419</v>
      </c>
      <c r="E1446" s="1">
        <v>4874.0772584971792</v>
      </c>
      <c r="F1446" s="1">
        <v>1544.9227415028211</v>
      </c>
    </row>
    <row r="1447" spans="1:6" x14ac:dyDescent="0.3">
      <c r="A1447" s="1">
        <v>1446</v>
      </c>
      <c r="B1447" s="1">
        <v>53</v>
      </c>
      <c r="C1447" s="1">
        <v>1446</v>
      </c>
      <c r="D1447" s="1">
        <v>24964</v>
      </c>
      <c r="E1447" s="1">
        <v>13724.13759747435</v>
      </c>
      <c r="F1447" s="1">
        <v>11239.86240252565</v>
      </c>
    </row>
    <row r="1448" spans="1:6" x14ac:dyDescent="0.3">
      <c r="A1448" s="1">
        <v>1447</v>
      </c>
      <c r="B1448" s="1">
        <v>460</v>
      </c>
      <c r="C1448" s="1">
        <v>1447</v>
      </c>
      <c r="D1448" s="1">
        <v>42657</v>
      </c>
      <c r="E1448" s="1">
        <v>35748.263278517537</v>
      </c>
      <c r="F1448" s="1">
        <v>6908.7367214824626</v>
      </c>
    </row>
    <row r="1449" spans="1:6" x14ac:dyDescent="0.3">
      <c r="A1449" s="1">
        <v>1448</v>
      </c>
      <c r="B1449" s="1">
        <v>318</v>
      </c>
      <c r="C1449" s="1">
        <v>1448</v>
      </c>
      <c r="D1449" s="1">
        <v>23129</v>
      </c>
      <c r="E1449" s="1">
        <v>18050.859414270009</v>
      </c>
      <c r="F1449" s="1">
        <v>5078.1405857299906</v>
      </c>
    </row>
    <row r="1450" spans="1:6" x14ac:dyDescent="0.3">
      <c r="A1450" s="1">
        <v>1449</v>
      </c>
      <c r="B1450" s="1">
        <v>307</v>
      </c>
      <c r="C1450" s="1">
        <v>1449</v>
      </c>
      <c r="D1450" s="1">
        <v>4022</v>
      </c>
      <c r="E1450" s="1">
        <v>3300.2828924136038</v>
      </c>
      <c r="F1450" s="1">
        <v>721.7171075863962</v>
      </c>
    </row>
    <row r="1451" spans="1:6" x14ac:dyDescent="0.3">
      <c r="A1451" s="1">
        <v>1450</v>
      </c>
      <c r="B1451" s="1">
        <v>119</v>
      </c>
      <c r="C1451" s="1">
        <v>1450</v>
      </c>
      <c r="D1451" s="1">
        <v>21925</v>
      </c>
      <c r="E1451" s="1">
        <v>13954.70058234606</v>
      </c>
      <c r="F1451" s="1">
        <v>7970.2994176539432</v>
      </c>
    </row>
    <row r="1452" spans="1:6" x14ac:dyDescent="0.3">
      <c r="A1452" s="1">
        <v>1451</v>
      </c>
      <c r="B1452" s="1">
        <v>825</v>
      </c>
      <c r="C1452" s="1">
        <v>1451</v>
      </c>
      <c r="D1452" s="1">
        <v>11301</v>
      </c>
      <c r="E1452" s="1">
        <v>9385.9485984957028</v>
      </c>
      <c r="F1452" s="1">
        <v>1915.051401504297</v>
      </c>
    </row>
    <row r="1453" spans="1:6" x14ac:dyDescent="0.3">
      <c r="A1453" s="1">
        <v>1452</v>
      </c>
      <c r="B1453" s="1">
        <v>955</v>
      </c>
      <c r="C1453" s="1">
        <v>1452</v>
      </c>
      <c r="D1453" s="1">
        <v>18895</v>
      </c>
      <c r="E1453" s="1">
        <v>10510.6452730685</v>
      </c>
      <c r="F1453" s="1">
        <v>8384.3547269315004</v>
      </c>
    </row>
    <row r="1454" spans="1:6" x14ac:dyDescent="0.3">
      <c r="A1454" s="1">
        <v>1453</v>
      </c>
      <c r="B1454" s="1">
        <v>170</v>
      </c>
      <c r="C1454" s="1">
        <v>1453</v>
      </c>
      <c r="D1454" s="1">
        <v>30444</v>
      </c>
      <c r="E1454" s="1">
        <v>22896.169101297972</v>
      </c>
      <c r="F1454" s="1">
        <v>7547.8308987020318</v>
      </c>
    </row>
    <row r="1455" spans="1:6" x14ac:dyDescent="0.3">
      <c r="A1455" s="1">
        <v>1454</v>
      </c>
      <c r="B1455" s="1">
        <v>782</v>
      </c>
      <c r="C1455" s="1">
        <v>1454</v>
      </c>
      <c r="D1455" s="1">
        <v>20771</v>
      </c>
      <c r="E1455" s="1">
        <v>16068.474623529421</v>
      </c>
      <c r="F1455" s="1">
        <v>4702.5253764705849</v>
      </c>
    </row>
    <row r="1456" spans="1:6" x14ac:dyDescent="0.3">
      <c r="A1456" s="1">
        <v>1455</v>
      </c>
      <c r="B1456" s="1">
        <v>836</v>
      </c>
      <c r="C1456" s="1">
        <v>1455</v>
      </c>
      <c r="D1456" s="1">
        <v>20659</v>
      </c>
      <c r="E1456" s="1">
        <v>14161.457003567841</v>
      </c>
      <c r="F1456" s="1">
        <v>6497.5429964321556</v>
      </c>
    </row>
    <row r="1457" spans="1:6" x14ac:dyDescent="0.3">
      <c r="A1457" s="1">
        <v>1456</v>
      </c>
      <c r="B1457" s="1">
        <v>475</v>
      </c>
      <c r="C1457" s="1">
        <v>1456</v>
      </c>
      <c r="D1457" s="1">
        <v>43547</v>
      </c>
      <c r="E1457" s="1">
        <v>22682.28719716319</v>
      </c>
      <c r="F1457" s="1">
        <v>20864.71280283681</v>
      </c>
    </row>
    <row r="1458" spans="1:6" x14ac:dyDescent="0.3">
      <c r="A1458" s="1">
        <v>1457</v>
      </c>
      <c r="B1458" s="1">
        <v>634</v>
      </c>
      <c r="C1458" s="1">
        <v>1457</v>
      </c>
      <c r="D1458" s="1">
        <v>6894</v>
      </c>
      <c r="E1458" s="1">
        <v>6174.5879019395152</v>
      </c>
      <c r="F1458" s="1">
        <v>719.41209806048482</v>
      </c>
    </row>
    <row r="1459" spans="1:6" x14ac:dyDescent="0.3">
      <c r="A1459" s="1">
        <v>1458</v>
      </c>
      <c r="B1459" s="1">
        <v>440</v>
      </c>
      <c r="C1459" s="1">
        <v>1458</v>
      </c>
      <c r="D1459" s="1">
        <v>17132</v>
      </c>
      <c r="E1459" s="1">
        <v>8760.5441186126045</v>
      </c>
      <c r="F1459" s="1">
        <v>8371.4558813873955</v>
      </c>
    </row>
    <row r="1460" spans="1:6" x14ac:dyDescent="0.3">
      <c r="A1460" s="1">
        <v>1459</v>
      </c>
      <c r="B1460" s="1">
        <v>374</v>
      </c>
      <c r="C1460" s="1">
        <v>1459</v>
      </c>
      <c r="D1460" s="1">
        <v>22633</v>
      </c>
      <c r="E1460" s="1">
        <v>17426.34722378512</v>
      </c>
      <c r="F1460" s="1">
        <v>5206.6527762148826</v>
      </c>
    </row>
    <row r="1461" spans="1:6" x14ac:dyDescent="0.3">
      <c r="A1461" s="1">
        <v>1460</v>
      </c>
      <c r="B1461" s="1">
        <v>483</v>
      </c>
      <c r="C1461" s="1">
        <v>1460</v>
      </c>
      <c r="D1461" s="1">
        <v>8306</v>
      </c>
      <c r="E1461" s="1">
        <v>5831.8898535266571</v>
      </c>
      <c r="F1461" s="1">
        <v>2474.1101464733429</v>
      </c>
    </row>
    <row r="1462" spans="1:6" x14ac:dyDescent="0.3">
      <c r="A1462" s="1">
        <v>1461</v>
      </c>
      <c r="B1462" s="1">
        <v>132</v>
      </c>
      <c r="C1462" s="1">
        <v>1461</v>
      </c>
      <c r="D1462" s="1">
        <v>29002</v>
      </c>
      <c r="E1462" s="1">
        <v>22262.55786874492</v>
      </c>
      <c r="F1462" s="1">
        <v>6739.442131255084</v>
      </c>
    </row>
    <row r="1463" spans="1:6" x14ac:dyDescent="0.3">
      <c r="A1463" s="1">
        <v>1462</v>
      </c>
      <c r="B1463" s="1">
        <v>207</v>
      </c>
      <c r="C1463" s="1">
        <v>1462</v>
      </c>
      <c r="D1463" s="1">
        <v>25129</v>
      </c>
      <c r="E1463" s="1">
        <v>15416.471238787841</v>
      </c>
      <c r="F1463" s="1">
        <v>9712.5287612121556</v>
      </c>
    </row>
    <row r="1464" spans="1:6" x14ac:dyDescent="0.3">
      <c r="A1464" s="1">
        <v>1463</v>
      </c>
      <c r="B1464" s="1">
        <v>926</v>
      </c>
      <c r="C1464" s="1">
        <v>1463</v>
      </c>
      <c r="D1464" s="1">
        <v>29444</v>
      </c>
      <c r="E1464" s="1">
        <v>25565.196902431398</v>
      </c>
      <c r="F1464" s="1">
        <v>3878.803097568602</v>
      </c>
    </row>
    <row r="1465" spans="1:6" x14ac:dyDescent="0.3">
      <c r="A1465" s="1">
        <v>1464</v>
      </c>
      <c r="B1465" s="1">
        <v>217</v>
      </c>
      <c r="C1465" s="1">
        <v>1464</v>
      </c>
      <c r="D1465" s="1">
        <v>33531</v>
      </c>
      <c r="E1465" s="1">
        <v>25829.86408167769</v>
      </c>
      <c r="F1465" s="1">
        <v>7701.135918322314</v>
      </c>
    </row>
    <row r="1466" spans="1:6" x14ac:dyDescent="0.3">
      <c r="A1466" s="1">
        <v>1465</v>
      </c>
      <c r="B1466" s="1">
        <v>625</v>
      </c>
      <c r="C1466" s="1">
        <v>1465</v>
      </c>
      <c r="D1466" s="1">
        <v>14616</v>
      </c>
      <c r="E1466" s="1">
        <v>9096.596023883576</v>
      </c>
      <c r="F1466" s="1">
        <v>5519.403976116424</v>
      </c>
    </row>
    <row r="1467" spans="1:6" x14ac:dyDescent="0.3">
      <c r="A1467" s="1">
        <v>1466</v>
      </c>
      <c r="B1467" s="1">
        <v>872</v>
      </c>
      <c r="C1467" s="1">
        <v>1466</v>
      </c>
      <c r="D1467" s="1">
        <v>11484</v>
      </c>
      <c r="E1467" s="1">
        <v>8085.0016981340796</v>
      </c>
      <c r="F1467" s="1">
        <v>3398.99830186592</v>
      </c>
    </row>
    <row r="1468" spans="1:6" x14ac:dyDescent="0.3">
      <c r="A1468" s="1">
        <v>1467</v>
      </c>
      <c r="B1468" s="1">
        <v>179</v>
      </c>
      <c r="C1468" s="1">
        <v>1467</v>
      </c>
      <c r="D1468" s="1">
        <v>23057</v>
      </c>
      <c r="E1468" s="1">
        <v>19270.7005121252</v>
      </c>
      <c r="F1468" s="1">
        <v>3786.2994878748032</v>
      </c>
    </row>
    <row r="1469" spans="1:6" x14ac:dyDescent="0.3">
      <c r="A1469" s="1">
        <v>1468</v>
      </c>
      <c r="B1469" s="1">
        <v>504</v>
      </c>
      <c r="C1469" s="1">
        <v>1468</v>
      </c>
      <c r="D1469" s="1">
        <v>12480</v>
      </c>
      <c r="E1469" s="1">
        <v>9016.7491526185968</v>
      </c>
      <c r="F1469" s="1">
        <v>3463.2508473814032</v>
      </c>
    </row>
    <row r="1470" spans="1:6" x14ac:dyDescent="0.3">
      <c r="A1470" s="1">
        <v>1469</v>
      </c>
      <c r="B1470" s="1">
        <v>597</v>
      </c>
      <c r="C1470" s="1">
        <v>1469</v>
      </c>
      <c r="D1470" s="1">
        <v>10834</v>
      </c>
      <c r="E1470" s="1">
        <v>9370.0307836190223</v>
      </c>
      <c r="F1470" s="1">
        <v>1463.969216380978</v>
      </c>
    </row>
    <row r="1471" spans="1:6" x14ac:dyDescent="0.3">
      <c r="A1471" s="1">
        <v>1470</v>
      </c>
      <c r="B1471" s="1">
        <v>858</v>
      </c>
      <c r="C1471" s="1">
        <v>1470</v>
      </c>
      <c r="D1471" s="1">
        <v>28186</v>
      </c>
      <c r="E1471" s="1">
        <v>15575.929060761669</v>
      </c>
      <c r="F1471" s="1">
        <v>12610.070939238331</v>
      </c>
    </row>
    <row r="1472" spans="1:6" x14ac:dyDescent="0.3">
      <c r="A1472" s="1">
        <v>1471</v>
      </c>
      <c r="B1472" s="1">
        <v>725</v>
      </c>
      <c r="C1472" s="1">
        <v>1471</v>
      </c>
      <c r="D1472" s="1">
        <v>38189</v>
      </c>
      <c r="E1472" s="1">
        <v>23941.672909008739</v>
      </c>
      <c r="F1472" s="1">
        <v>14247.327090991261</v>
      </c>
    </row>
    <row r="1473" spans="1:6" x14ac:dyDescent="0.3">
      <c r="A1473" s="1">
        <v>1472</v>
      </c>
      <c r="B1473" s="1">
        <v>771</v>
      </c>
      <c r="C1473" s="1">
        <v>1472</v>
      </c>
      <c r="D1473" s="1">
        <v>13636</v>
      </c>
      <c r="E1473" s="1">
        <v>7944.6933527962756</v>
      </c>
      <c r="F1473" s="1">
        <v>5691.3066472037244</v>
      </c>
    </row>
    <row r="1474" spans="1:6" x14ac:dyDescent="0.3">
      <c r="A1474" s="1">
        <v>1473</v>
      </c>
      <c r="B1474" s="1">
        <v>980</v>
      </c>
      <c r="C1474" s="1">
        <v>1473</v>
      </c>
      <c r="D1474" s="1">
        <v>33997</v>
      </c>
      <c r="E1474" s="1">
        <v>22456.66235202258</v>
      </c>
      <c r="F1474" s="1">
        <v>11540.33764797742</v>
      </c>
    </row>
    <row r="1475" spans="1:6" x14ac:dyDescent="0.3">
      <c r="A1475" s="1">
        <v>1474</v>
      </c>
      <c r="B1475" s="1">
        <v>203</v>
      </c>
      <c r="C1475" s="1">
        <v>1474</v>
      </c>
      <c r="D1475" s="1">
        <v>14420</v>
      </c>
      <c r="E1475" s="1">
        <v>9960.250230034686</v>
      </c>
      <c r="F1475" s="1">
        <v>4459.749769965314</v>
      </c>
    </row>
    <row r="1476" spans="1:6" x14ac:dyDescent="0.3">
      <c r="A1476" s="1">
        <v>1475</v>
      </c>
      <c r="B1476" s="1">
        <v>40</v>
      </c>
      <c r="C1476" s="1">
        <v>1475</v>
      </c>
      <c r="D1476" s="1">
        <v>11006</v>
      </c>
      <c r="E1476" s="1">
        <v>8829.7229744264005</v>
      </c>
      <c r="F1476" s="1">
        <v>2176.2770255736</v>
      </c>
    </row>
    <row r="1477" spans="1:6" x14ac:dyDescent="0.3">
      <c r="A1477" s="1">
        <v>1476</v>
      </c>
      <c r="B1477" s="1">
        <v>924</v>
      </c>
      <c r="C1477" s="1">
        <v>1476</v>
      </c>
      <c r="D1477" s="1">
        <v>11357</v>
      </c>
      <c r="E1477" s="1">
        <v>6984.6870836562493</v>
      </c>
      <c r="F1477" s="1">
        <v>4372.3129163437507</v>
      </c>
    </row>
    <row r="1478" spans="1:6" x14ac:dyDescent="0.3">
      <c r="A1478" s="1">
        <v>1477</v>
      </c>
      <c r="B1478" s="1">
        <v>809</v>
      </c>
      <c r="C1478" s="1">
        <v>1477</v>
      </c>
      <c r="D1478" s="1">
        <v>13008</v>
      </c>
      <c r="E1478" s="1">
        <v>9318.6297648360451</v>
      </c>
      <c r="F1478" s="1">
        <v>3689.3702351639549</v>
      </c>
    </row>
    <row r="1479" spans="1:6" x14ac:dyDescent="0.3">
      <c r="A1479" s="1">
        <v>1478</v>
      </c>
      <c r="B1479" s="1">
        <v>976</v>
      </c>
      <c r="C1479" s="1">
        <v>1478</v>
      </c>
      <c r="D1479" s="1">
        <v>29408</v>
      </c>
      <c r="E1479" s="1">
        <v>22984.51804094097</v>
      </c>
      <c r="F1479" s="1">
        <v>6423.4819590590341</v>
      </c>
    </row>
    <row r="1480" spans="1:6" x14ac:dyDescent="0.3">
      <c r="A1480" s="1">
        <v>1479</v>
      </c>
      <c r="B1480" s="1">
        <v>479</v>
      </c>
      <c r="C1480" s="1">
        <v>1479</v>
      </c>
      <c r="D1480" s="1">
        <v>23567</v>
      </c>
      <c r="E1480" s="1">
        <v>15430.044115438281</v>
      </c>
      <c r="F1480" s="1">
        <v>8136.9558845617184</v>
      </c>
    </row>
    <row r="1481" spans="1:6" x14ac:dyDescent="0.3">
      <c r="A1481" s="1">
        <v>1480</v>
      </c>
      <c r="B1481" s="1">
        <v>872</v>
      </c>
      <c r="C1481" s="1">
        <v>1480</v>
      </c>
      <c r="D1481" s="1">
        <v>10456</v>
      </c>
      <c r="E1481" s="1">
        <v>8520.2311652225235</v>
      </c>
      <c r="F1481" s="1">
        <v>1935.768834777477</v>
      </c>
    </row>
    <row r="1482" spans="1:6" x14ac:dyDescent="0.3">
      <c r="A1482" s="1">
        <v>1481</v>
      </c>
      <c r="B1482" s="1">
        <v>875</v>
      </c>
      <c r="C1482" s="1">
        <v>1481</v>
      </c>
      <c r="D1482" s="1">
        <v>18887</v>
      </c>
      <c r="E1482" s="1">
        <v>9570.2989121734499</v>
      </c>
      <c r="F1482" s="1">
        <v>9316.7010878265501</v>
      </c>
    </row>
    <row r="1483" spans="1:6" x14ac:dyDescent="0.3">
      <c r="A1483" s="1">
        <v>1482</v>
      </c>
      <c r="B1483" s="1">
        <v>419</v>
      </c>
      <c r="C1483" s="1">
        <v>1482</v>
      </c>
      <c r="D1483" s="1">
        <v>19521</v>
      </c>
      <c r="E1483" s="1">
        <v>12080.48618619584</v>
      </c>
      <c r="F1483" s="1">
        <v>7440.5138138041602</v>
      </c>
    </row>
    <row r="1484" spans="1:6" x14ac:dyDescent="0.3">
      <c r="A1484" s="1">
        <v>1483</v>
      </c>
      <c r="B1484" s="1">
        <v>595</v>
      </c>
      <c r="C1484" s="1">
        <v>1483</v>
      </c>
      <c r="D1484" s="1">
        <v>14777</v>
      </c>
      <c r="E1484" s="1">
        <v>11336.8225498133</v>
      </c>
      <c r="F1484" s="1">
        <v>3440.1774501867039</v>
      </c>
    </row>
    <row r="1485" spans="1:6" x14ac:dyDescent="0.3">
      <c r="A1485" s="1">
        <v>1484</v>
      </c>
      <c r="B1485" s="1">
        <v>147</v>
      </c>
      <c r="C1485" s="1">
        <v>1484</v>
      </c>
      <c r="D1485" s="1">
        <v>7263</v>
      </c>
      <c r="E1485" s="1">
        <v>4796.9664476522757</v>
      </c>
      <c r="F1485" s="1">
        <v>2466.0335523477238</v>
      </c>
    </row>
    <row r="1486" spans="1:6" x14ac:dyDescent="0.3">
      <c r="A1486" s="1">
        <v>1485</v>
      </c>
      <c r="B1486" s="1">
        <v>102</v>
      </c>
      <c r="C1486" s="1">
        <v>1485</v>
      </c>
      <c r="D1486" s="1">
        <v>27475</v>
      </c>
      <c r="E1486" s="1">
        <v>14715.053116880021</v>
      </c>
      <c r="F1486" s="1">
        <v>12759.946883119979</v>
      </c>
    </row>
    <row r="1487" spans="1:6" x14ac:dyDescent="0.3">
      <c r="A1487" s="1">
        <v>1486</v>
      </c>
      <c r="B1487" s="1">
        <v>354</v>
      </c>
      <c r="C1487" s="1">
        <v>1486</v>
      </c>
      <c r="D1487" s="1">
        <v>22611</v>
      </c>
      <c r="E1487" s="1">
        <v>19529.14190626852</v>
      </c>
      <c r="F1487" s="1">
        <v>3081.8580937314841</v>
      </c>
    </row>
    <row r="1488" spans="1:6" x14ac:dyDescent="0.3">
      <c r="A1488" s="1">
        <v>1487</v>
      </c>
      <c r="B1488" s="1">
        <v>184</v>
      </c>
      <c r="C1488" s="1">
        <v>1487</v>
      </c>
      <c r="D1488" s="1">
        <v>22121</v>
      </c>
      <c r="E1488" s="1">
        <v>15416.527715574541</v>
      </c>
      <c r="F1488" s="1">
        <v>6704.4722844254647</v>
      </c>
    </row>
    <row r="1489" spans="1:6" x14ac:dyDescent="0.3">
      <c r="A1489" s="1">
        <v>1488</v>
      </c>
      <c r="B1489" s="1">
        <v>305</v>
      </c>
      <c r="C1489" s="1">
        <v>1488</v>
      </c>
      <c r="D1489" s="1">
        <v>47248</v>
      </c>
      <c r="E1489" s="1">
        <v>31646.70587048963</v>
      </c>
      <c r="F1489" s="1">
        <v>15601.29412951037</v>
      </c>
    </row>
    <row r="1490" spans="1:6" x14ac:dyDescent="0.3">
      <c r="A1490" s="1">
        <v>1489</v>
      </c>
      <c r="B1490" s="1">
        <v>516</v>
      </c>
      <c r="C1490" s="1">
        <v>1489</v>
      </c>
      <c r="D1490" s="1">
        <v>21230</v>
      </c>
      <c r="E1490" s="1">
        <v>13366.529976623189</v>
      </c>
      <c r="F1490" s="1">
        <v>7863.4700233768144</v>
      </c>
    </row>
    <row r="1491" spans="1:6" x14ac:dyDescent="0.3">
      <c r="A1491" s="1">
        <v>1490</v>
      </c>
      <c r="B1491" s="1">
        <v>235</v>
      </c>
      <c r="C1491" s="1">
        <v>1490</v>
      </c>
      <c r="D1491" s="1">
        <v>12799</v>
      </c>
      <c r="E1491" s="1">
        <v>9651.4230633079933</v>
      </c>
      <c r="F1491" s="1">
        <v>3147.5769366920072</v>
      </c>
    </row>
    <row r="1492" spans="1:6" x14ac:dyDescent="0.3">
      <c r="A1492" s="1">
        <v>1491</v>
      </c>
      <c r="B1492" s="1">
        <v>911</v>
      </c>
      <c r="C1492" s="1">
        <v>1491</v>
      </c>
      <c r="D1492" s="1">
        <v>6181</v>
      </c>
      <c r="E1492" s="1">
        <v>3448.9458687159372</v>
      </c>
      <c r="F1492" s="1">
        <v>2732.0541312840628</v>
      </c>
    </row>
    <row r="1493" spans="1:6" x14ac:dyDescent="0.3">
      <c r="A1493" s="1">
        <v>1492</v>
      </c>
      <c r="B1493" s="1">
        <v>595</v>
      </c>
      <c r="C1493" s="1">
        <v>1492</v>
      </c>
      <c r="D1493" s="1">
        <v>11751</v>
      </c>
      <c r="E1493" s="1">
        <v>7328.3871490118017</v>
      </c>
      <c r="F1493" s="1">
        <v>4422.6128509881983</v>
      </c>
    </row>
    <row r="1494" spans="1:6" x14ac:dyDescent="0.3">
      <c r="A1494" s="1">
        <v>1493</v>
      </c>
      <c r="B1494" s="1">
        <v>813</v>
      </c>
      <c r="C1494" s="1">
        <v>1493</v>
      </c>
      <c r="D1494" s="1">
        <v>33717</v>
      </c>
      <c r="E1494" s="1">
        <v>18844.020250457619</v>
      </c>
      <c r="F1494" s="1">
        <v>14872.979749542381</v>
      </c>
    </row>
    <row r="1495" spans="1:6" x14ac:dyDescent="0.3">
      <c r="A1495" s="1">
        <v>1494</v>
      </c>
      <c r="B1495" s="1">
        <v>213</v>
      </c>
      <c r="C1495" s="1">
        <v>1494</v>
      </c>
      <c r="D1495" s="1">
        <v>25370</v>
      </c>
      <c r="E1495" s="1">
        <v>15180.123463997559</v>
      </c>
      <c r="F1495" s="1">
        <v>10189.876536002441</v>
      </c>
    </row>
    <row r="1496" spans="1:6" x14ac:dyDescent="0.3">
      <c r="A1496" s="1">
        <v>1495</v>
      </c>
      <c r="B1496" s="1">
        <v>334</v>
      </c>
      <c r="C1496" s="1">
        <v>1495</v>
      </c>
      <c r="D1496" s="1">
        <v>9593</v>
      </c>
      <c r="E1496" s="1">
        <v>7849.6971259382726</v>
      </c>
      <c r="F1496" s="1">
        <v>1743.3028740617269</v>
      </c>
    </row>
    <row r="1497" spans="1:6" x14ac:dyDescent="0.3">
      <c r="A1497" s="1">
        <v>1496</v>
      </c>
      <c r="B1497" s="1">
        <v>305</v>
      </c>
      <c r="C1497" s="1">
        <v>1496</v>
      </c>
      <c r="D1497" s="1">
        <v>25415</v>
      </c>
      <c r="E1497" s="1">
        <v>14498.622274358469</v>
      </c>
      <c r="F1497" s="1">
        <v>10916.377725641531</v>
      </c>
    </row>
    <row r="1498" spans="1:6" x14ac:dyDescent="0.3">
      <c r="A1498" s="1">
        <v>1497</v>
      </c>
      <c r="B1498" s="1">
        <v>150</v>
      </c>
      <c r="C1498" s="1">
        <v>1497</v>
      </c>
      <c r="D1498" s="1">
        <v>14638</v>
      </c>
      <c r="E1498" s="1">
        <v>9338.7471696555276</v>
      </c>
      <c r="F1498" s="1">
        <v>5299.2528303444724</v>
      </c>
    </row>
    <row r="1499" spans="1:6" x14ac:dyDescent="0.3">
      <c r="A1499" s="1">
        <v>1498</v>
      </c>
      <c r="B1499" s="1">
        <v>483</v>
      </c>
      <c r="C1499" s="1">
        <v>1498</v>
      </c>
      <c r="D1499" s="1">
        <v>6010</v>
      </c>
      <c r="E1499" s="1">
        <v>3402.592953135656</v>
      </c>
      <c r="F1499" s="1">
        <v>2607.407046864344</v>
      </c>
    </row>
    <row r="1500" spans="1:6" x14ac:dyDescent="0.3">
      <c r="A1500" s="1">
        <v>1499</v>
      </c>
      <c r="B1500" s="1">
        <v>888</v>
      </c>
      <c r="C1500" s="1">
        <v>1499</v>
      </c>
      <c r="D1500" s="1">
        <v>11448</v>
      </c>
      <c r="E1500" s="1">
        <v>9325.0484075202876</v>
      </c>
      <c r="F1500" s="1">
        <v>2122.951592479712</v>
      </c>
    </row>
    <row r="1501" spans="1:6" x14ac:dyDescent="0.3">
      <c r="A1501" s="1">
        <v>1500</v>
      </c>
      <c r="B1501" s="1">
        <v>720</v>
      </c>
      <c r="C1501" s="1">
        <v>1500</v>
      </c>
      <c r="D1501" s="1">
        <v>10231</v>
      </c>
      <c r="E1501" s="1">
        <v>6951.3118718589394</v>
      </c>
      <c r="F1501" s="1">
        <v>3279.688128141061</v>
      </c>
    </row>
    <row r="1502" spans="1:6" x14ac:dyDescent="0.3">
      <c r="A1502" s="1">
        <v>1501</v>
      </c>
      <c r="B1502" s="1">
        <v>894</v>
      </c>
      <c r="C1502" s="1">
        <v>1501</v>
      </c>
      <c r="D1502" s="1">
        <v>8050</v>
      </c>
      <c r="E1502" s="1">
        <v>4418.6188202375743</v>
      </c>
      <c r="F1502" s="1">
        <v>3631.3811797624262</v>
      </c>
    </row>
    <row r="1503" spans="1:6" x14ac:dyDescent="0.3">
      <c r="A1503" s="1">
        <v>1502</v>
      </c>
      <c r="B1503" s="1">
        <v>426</v>
      </c>
      <c r="C1503" s="1">
        <v>1502</v>
      </c>
      <c r="D1503" s="1">
        <v>10944</v>
      </c>
      <c r="E1503" s="1">
        <v>6525.9804750701469</v>
      </c>
      <c r="F1503" s="1">
        <v>4418.0195249298531</v>
      </c>
    </row>
    <row r="1504" spans="1:6" x14ac:dyDescent="0.3">
      <c r="A1504" s="1">
        <v>1503</v>
      </c>
      <c r="B1504" s="1">
        <v>757</v>
      </c>
      <c r="C1504" s="1">
        <v>1503</v>
      </c>
      <c r="D1504" s="1">
        <v>30055</v>
      </c>
      <c r="E1504" s="1">
        <v>19835.849164203832</v>
      </c>
      <c r="F1504" s="1">
        <v>10219.15083579617</v>
      </c>
    </row>
    <row r="1505" spans="1:6" x14ac:dyDescent="0.3">
      <c r="A1505" s="1">
        <v>1504</v>
      </c>
      <c r="B1505" s="1">
        <v>34</v>
      </c>
      <c r="C1505" s="1">
        <v>1504</v>
      </c>
      <c r="D1505" s="1">
        <v>18773</v>
      </c>
      <c r="E1505" s="1">
        <v>9761.3806952817195</v>
      </c>
      <c r="F1505" s="1">
        <v>9011.6193047182805</v>
      </c>
    </row>
    <row r="1506" spans="1:6" x14ac:dyDescent="0.3">
      <c r="A1506" s="1">
        <v>1505</v>
      </c>
      <c r="B1506" s="1">
        <v>969</v>
      </c>
      <c r="C1506" s="1">
        <v>1505</v>
      </c>
      <c r="D1506" s="1">
        <v>17734</v>
      </c>
      <c r="E1506" s="1">
        <v>10128.615640171</v>
      </c>
      <c r="F1506" s="1">
        <v>7605.3843598289986</v>
      </c>
    </row>
    <row r="1507" spans="1:6" x14ac:dyDescent="0.3">
      <c r="A1507" s="1">
        <v>1506</v>
      </c>
      <c r="B1507" s="1">
        <v>376</v>
      </c>
      <c r="C1507" s="1">
        <v>1506</v>
      </c>
      <c r="D1507" s="1">
        <v>22829</v>
      </c>
      <c r="E1507" s="1">
        <v>14541.126807578339</v>
      </c>
      <c r="F1507" s="1">
        <v>8287.8731924216554</v>
      </c>
    </row>
    <row r="1508" spans="1:6" x14ac:dyDescent="0.3">
      <c r="A1508" s="1">
        <v>1507</v>
      </c>
      <c r="B1508" s="1">
        <v>543</v>
      </c>
      <c r="C1508" s="1">
        <v>1507</v>
      </c>
      <c r="D1508" s="1">
        <v>25040</v>
      </c>
      <c r="E1508" s="1">
        <v>21025.350703472621</v>
      </c>
      <c r="F1508" s="1">
        <v>4014.649296527376</v>
      </c>
    </row>
    <row r="1509" spans="1:6" x14ac:dyDescent="0.3">
      <c r="A1509" s="1">
        <v>1508</v>
      </c>
      <c r="B1509" s="1">
        <v>988</v>
      </c>
      <c r="C1509" s="1">
        <v>1508</v>
      </c>
      <c r="D1509" s="1">
        <v>20826</v>
      </c>
      <c r="E1509" s="1">
        <v>14454.058489289189</v>
      </c>
      <c r="F1509" s="1">
        <v>6371.9415107108143</v>
      </c>
    </row>
    <row r="1510" spans="1:6" x14ac:dyDescent="0.3">
      <c r="A1510" s="1">
        <v>1509</v>
      </c>
      <c r="B1510" s="1">
        <v>108</v>
      </c>
      <c r="C1510" s="1">
        <v>1509</v>
      </c>
      <c r="D1510" s="1">
        <v>10773</v>
      </c>
      <c r="E1510" s="1">
        <v>5485.265475517931</v>
      </c>
      <c r="F1510" s="1">
        <v>5287.734524482069</v>
      </c>
    </row>
    <row r="1511" spans="1:6" x14ac:dyDescent="0.3">
      <c r="A1511" s="1">
        <v>1510</v>
      </c>
      <c r="B1511" s="1">
        <v>615</v>
      </c>
      <c r="C1511" s="1">
        <v>1510</v>
      </c>
      <c r="D1511" s="1">
        <v>19619</v>
      </c>
      <c r="E1511" s="1">
        <v>13175.9052113376</v>
      </c>
      <c r="F1511" s="1">
        <v>6443.0947886623999</v>
      </c>
    </row>
    <row r="1512" spans="1:6" x14ac:dyDescent="0.3">
      <c r="A1512" s="1">
        <v>1511</v>
      </c>
      <c r="B1512" s="1">
        <v>681</v>
      </c>
      <c r="C1512" s="1">
        <v>1511</v>
      </c>
      <c r="D1512" s="1">
        <v>10683</v>
      </c>
      <c r="E1512" s="1">
        <v>9204.1775704673273</v>
      </c>
      <c r="F1512" s="1">
        <v>1478.8224295326729</v>
      </c>
    </row>
    <row r="1513" spans="1:6" x14ac:dyDescent="0.3">
      <c r="A1513" s="1">
        <v>1512</v>
      </c>
      <c r="B1513" s="1">
        <v>637</v>
      </c>
      <c r="C1513" s="1">
        <v>1512</v>
      </c>
      <c r="D1513" s="1">
        <v>16141</v>
      </c>
      <c r="E1513" s="1">
        <v>9988.8034975857463</v>
      </c>
      <c r="F1513" s="1">
        <v>6152.1965024142537</v>
      </c>
    </row>
    <row r="1514" spans="1:6" x14ac:dyDescent="0.3">
      <c r="A1514" s="1">
        <v>1513</v>
      </c>
      <c r="B1514" s="1">
        <v>670</v>
      </c>
      <c r="C1514" s="1">
        <v>1513</v>
      </c>
      <c r="D1514" s="1">
        <v>5367</v>
      </c>
      <c r="E1514" s="1">
        <v>2918.3966444148732</v>
      </c>
      <c r="F1514" s="1">
        <v>2448.6033555851268</v>
      </c>
    </row>
    <row r="1515" spans="1:6" x14ac:dyDescent="0.3">
      <c r="A1515" s="1">
        <v>1514</v>
      </c>
      <c r="B1515" s="1">
        <v>771</v>
      </c>
      <c r="C1515" s="1">
        <v>1514</v>
      </c>
      <c r="D1515" s="1">
        <v>30693</v>
      </c>
      <c r="E1515" s="1">
        <v>21097.401670109299</v>
      </c>
      <c r="F1515" s="1">
        <v>9595.5983298906976</v>
      </c>
    </row>
    <row r="1516" spans="1:6" x14ac:dyDescent="0.3">
      <c r="A1516" s="1">
        <v>1515</v>
      </c>
      <c r="B1516" s="1">
        <v>506</v>
      </c>
      <c r="C1516" s="1">
        <v>1515</v>
      </c>
      <c r="D1516" s="1">
        <v>19973</v>
      </c>
      <c r="E1516" s="1">
        <v>16231.66045362757</v>
      </c>
      <c r="F1516" s="1">
        <v>3741.3395463724341</v>
      </c>
    </row>
    <row r="1517" spans="1:6" x14ac:dyDescent="0.3">
      <c r="A1517" s="1">
        <v>1516</v>
      </c>
      <c r="B1517" s="1">
        <v>485</v>
      </c>
      <c r="C1517" s="1">
        <v>1516</v>
      </c>
      <c r="D1517" s="1">
        <v>18880</v>
      </c>
      <c r="E1517" s="1">
        <v>13807.1637707645</v>
      </c>
      <c r="F1517" s="1">
        <v>5072.8362292354959</v>
      </c>
    </row>
    <row r="1518" spans="1:6" x14ac:dyDescent="0.3">
      <c r="A1518" s="1">
        <v>1517</v>
      </c>
      <c r="B1518" s="1">
        <v>69</v>
      </c>
      <c r="C1518" s="1">
        <v>1517</v>
      </c>
      <c r="D1518" s="1">
        <v>41001</v>
      </c>
      <c r="E1518" s="1">
        <v>28365.462866252441</v>
      </c>
      <c r="F1518" s="1">
        <v>12635.537133747561</v>
      </c>
    </row>
    <row r="1519" spans="1:6" x14ac:dyDescent="0.3">
      <c r="A1519" s="1">
        <v>1518</v>
      </c>
      <c r="B1519" s="1">
        <v>215</v>
      </c>
      <c r="C1519" s="1">
        <v>1518</v>
      </c>
      <c r="D1519" s="1">
        <v>22837</v>
      </c>
      <c r="E1519" s="1">
        <v>16558.159608754999</v>
      </c>
      <c r="F1519" s="1">
        <v>6278.8403912450049</v>
      </c>
    </row>
    <row r="1520" spans="1:6" x14ac:dyDescent="0.3">
      <c r="A1520" s="1">
        <v>1519</v>
      </c>
      <c r="B1520" s="1">
        <v>617</v>
      </c>
      <c r="C1520" s="1">
        <v>1519</v>
      </c>
      <c r="D1520" s="1">
        <v>12110</v>
      </c>
      <c r="E1520" s="1">
        <v>7915.0514190479471</v>
      </c>
      <c r="F1520" s="1">
        <v>4194.9485809520529</v>
      </c>
    </row>
    <row r="1521" spans="1:6" x14ac:dyDescent="0.3">
      <c r="A1521" s="1">
        <v>1520</v>
      </c>
      <c r="B1521" s="1">
        <v>834</v>
      </c>
      <c r="C1521" s="1">
        <v>1520</v>
      </c>
      <c r="D1521" s="1">
        <v>9125</v>
      </c>
      <c r="E1521" s="1">
        <v>4960.1159433546609</v>
      </c>
      <c r="F1521" s="1">
        <v>4164.8840566453391</v>
      </c>
    </row>
    <row r="1522" spans="1:6" x14ac:dyDescent="0.3">
      <c r="A1522" s="1">
        <v>1521</v>
      </c>
      <c r="B1522" s="1">
        <v>904</v>
      </c>
      <c r="C1522" s="1">
        <v>1521</v>
      </c>
      <c r="D1522" s="1">
        <v>10975</v>
      </c>
      <c r="E1522" s="1">
        <v>8626.3599021245154</v>
      </c>
      <c r="F1522" s="1">
        <v>2348.640097875485</v>
      </c>
    </row>
    <row r="1523" spans="1:6" x14ac:dyDescent="0.3">
      <c r="A1523" s="1">
        <v>1522</v>
      </c>
      <c r="B1523" s="1">
        <v>192</v>
      </c>
      <c r="C1523" s="1">
        <v>1522</v>
      </c>
      <c r="D1523" s="1">
        <v>16660</v>
      </c>
      <c r="E1523" s="1">
        <v>12993.510086876629</v>
      </c>
      <c r="F1523" s="1">
        <v>3666.4899131233719</v>
      </c>
    </row>
    <row r="1524" spans="1:6" x14ac:dyDescent="0.3">
      <c r="A1524" s="1">
        <v>1523</v>
      </c>
      <c r="B1524" s="1">
        <v>66</v>
      </c>
      <c r="C1524" s="1">
        <v>1523</v>
      </c>
      <c r="D1524" s="1">
        <v>11517</v>
      </c>
      <c r="E1524" s="1">
        <v>9481.9162455291571</v>
      </c>
      <c r="F1524" s="1">
        <v>2035.0837544708429</v>
      </c>
    </row>
    <row r="1525" spans="1:6" x14ac:dyDescent="0.3">
      <c r="A1525" s="1">
        <v>1524</v>
      </c>
      <c r="B1525" s="1">
        <v>682</v>
      </c>
      <c r="C1525" s="1">
        <v>1524</v>
      </c>
      <c r="D1525" s="1">
        <v>16972</v>
      </c>
      <c r="E1525" s="1">
        <v>11234.952973508231</v>
      </c>
      <c r="F1525" s="1">
        <v>5737.0470264917694</v>
      </c>
    </row>
    <row r="1526" spans="1:6" x14ac:dyDescent="0.3">
      <c r="A1526" s="1">
        <v>1525</v>
      </c>
      <c r="B1526" s="1">
        <v>607</v>
      </c>
      <c r="C1526" s="1">
        <v>1525</v>
      </c>
      <c r="D1526" s="1">
        <v>13487</v>
      </c>
      <c r="E1526" s="1">
        <v>7589.0696142396009</v>
      </c>
      <c r="F1526" s="1">
        <v>5897.9303857603991</v>
      </c>
    </row>
    <row r="1527" spans="1:6" x14ac:dyDescent="0.3">
      <c r="A1527" s="1">
        <v>1526</v>
      </c>
      <c r="B1527" s="1">
        <v>841</v>
      </c>
      <c r="C1527" s="1">
        <v>1526</v>
      </c>
      <c r="D1527" s="1">
        <v>7796</v>
      </c>
      <c r="E1527" s="1">
        <v>4558.4080493422152</v>
      </c>
      <c r="F1527" s="1">
        <v>3237.5919506577852</v>
      </c>
    </row>
    <row r="1528" spans="1:6" x14ac:dyDescent="0.3">
      <c r="A1528" s="1">
        <v>1527</v>
      </c>
      <c r="B1528" s="1">
        <v>17</v>
      </c>
      <c r="C1528" s="1">
        <v>1527</v>
      </c>
      <c r="D1528" s="1">
        <v>8887</v>
      </c>
      <c r="E1528" s="1">
        <v>6733.2898619412072</v>
      </c>
      <c r="F1528" s="1">
        <v>2153.7101380587928</v>
      </c>
    </row>
    <row r="1529" spans="1:6" x14ac:dyDescent="0.3">
      <c r="A1529" s="1">
        <v>1528</v>
      </c>
      <c r="B1529" s="1">
        <v>396</v>
      </c>
      <c r="C1529" s="1">
        <v>1528</v>
      </c>
      <c r="D1529" s="1">
        <v>7772</v>
      </c>
      <c r="E1529" s="1">
        <v>4181.8789732369196</v>
      </c>
      <c r="F1529" s="1">
        <v>3590.12102676308</v>
      </c>
    </row>
    <row r="1530" spans="1:6" x14ac:dyDescent="0.3">
      <c r="A1530" s="1">
        <v>1529</v>
      </c>
      <c r="B1530" s="1">
        <v>813</v>
      </c>
      <c r="C1530" s="1">
        <v>1529</v>
      </c>
      <c r="D1530" s="1">
        <v>14407</v>
      </c>
      <c r="E1530" s="1">
        <v>7705.4739694739228</v>
      </c>
      <c r="F1530" s="1">
        <v>6701.5260305260772</v>
      </c>
    </row>
    <row r="1531" spans="1:6" x14ac:dyDescent="0.3">
      <c r="A1531" s="1">
        <v>1530</v>
      </c>
      <c r="B1531" s="1">
        <v>459</v>
      </c>
      <c r="C1531" s="1">
        <v>1530</v>
      </c>
      <c r="D1531" s="1">
        <v>5430</v>
      </c>
      <c r="E1531" s="1">
        <v>2841.767486156346</v>
      </c>
      <c r="F1531" s="1">
        <v>2588.232513843654</v>
      </c>
    </row>
    <row r="1532" spans="1:6" x14ac:dyDescent="0.3">
      <c r="A1532" s="1">
        <v>1531</v>
      </c>
      <c r="B1532" s="1">
        <v>970</v>
      </c>
      <c r="C1532" s="1">
        <v>1531</v>
      </c>
      <c r="D1532" s="1">
        <v>8842</v>
      </c>
      <c r="E1532" s="1">
        <v>7401.4194919683359</v>
      </c>
      <c r="F1532" s="1">
        <v>1440.5805080316641</v>
      </c>
    </row>
    <row r="1533" spans="1:6" x14ac:dyDescent="0.3">
      <c r="A1533" s="1">
        <v>1532</v>
      </c>
      <c r="B1533" s="1">
        <v>730</v>
      </c>
      <c r="C1533" s="1">
        <v>1532</v>
      </c>
      <c r="D1533" s="1">
        <v>5926</v>
      </c>
      <c r="E1533" s="1">
        <v>4623.2953303446984</v>
      </c>
      <c r="F1533" s="1">
        <v>1302.704669655302</v>
      </c>
    </row>
    <row r="1534" spans="1:6" x14ac:dyDescent="0.3">
      <c r="A1534" s="1">
        <v>1533</v>
      </c>
      <c r="B1534" s="1">
        <v>211</v>
      </c>
      <c r="C1534" s="1">
        <v>1533</v>
      </c>
      <c r="D1534" s="1">
        <v>9282</v>
      </c>
      <c r="E1534" s="1">
        <v>5467.5929814316996</v>
      </c>
      <c r="F1534" s="1">
        <v>3814.4070185682999</v>
      </c>
    </row>
    <row r="1535" spans="1:6" x14ac:dyDescent="0.3">
      <c r="A1535" s="1">
        <v>1534</v>
      </c>
      <c r="B1535" s="1">
        <v>16</v>
      </c>
      <c r="C1535" s="1">
        <v>1534</v>
      </c>
      <c r="D1535" s="1">
        <v>8243</v>
      </c>
      <c r="E1535" s="1">
        <v>6382.8506159402577</v>
      </c>
      <c r="F1535" s="1">
        <v>1860.149384059742</v>
      </c>
    </row>
    <row r="1536" spans="1:6" x14ac:dyDescent="0.3">
      <c r="A1536" s="1">
        <v>1535</v>
      </c>
      <c r="B1536" s="1">
        <v>286</v>
      </c>
      <c r="C1536" s="1">
        <v>1535</v>
      </c>
      <c r="D1536" s="1">
        <v>16794</v>
      </c>
      <c r="E1536" s="1">
        <v>11264.756172517091</v>
      </c>
      <c r="F1536" s="1">
        <v>5529.2438274829092</v>
      </c>
    </row>
    <row r="1537" spans="1:6" x14ac:dyDescent="0.3">
      <c r="A1537" s="1">
        <v>1536</v>
      </c>
      <c r="B1537" s="1">
        <v>406</v>
      </c>
      <c r="C1537" s="1">
        <v>1536</v>
      </c>
      <c r="D1537" s="1">
        <v>23385</v>
      </c>
      <c r="E1537" s="1">
        <v>17372.90447786557</v>
      </c>
      <c r="F1537" s="1">
        <v>6012.0955221344338</v>
      </c>
    </row>
    <row r="1538" spans="1:6" x14ac:dyDescent="0.3">
      <c r="A1538" s="1">
        <v>1537</v>
      </c>
      <c r="B1538" s="1">
        <v>186</v>
      </c>
      <c r="C1538" s="1">
        <v>1537</v>
      </c>
      <c r="D1538" s="1">
        <v>22682</v>
      </c>
      <c r="E1538" s="1">
        <v>16260.53831254766</v>
      </c>
      <c r="F1538" s="1">
        <v>6421.4616874523363</v>
      </c>
    </row>
    <row r="1539" spans="1:6" x14ac:dyDescent="0.3">
      <c r="A1539" s="1">
        <v>1538</v>
      </c>
      <c r="B1539" s="1">
        <v>527</v>
      </c>
      <c r="C1539" s="1">
        <v>1538</v>
      </c>
      <c r="D1539" s="1">
        <v>20489</v>
      </c>
      <c r="E1539" s="1">
        <v>10296.4039599688</v>
      </c>
      <c r="F1539" s="1">
        <v>10192.5960400312</v>
      </c>
    </row>
    <row r="1540" spans="1:6" x14ac:dyDescent="0.3">
      <c r="A1540" s="1">
        <v>1539</v>
      </c>
      <c r="B1540" s="1">
        <v>884</v>
      </c>
      <c r="C1540" s="1">
        <v>1539</v>
      </c>
      <c r="D1540" s="1">
        <v>26027</v>
      </c>
      <c r="E1540" s="1">
        <v>22101.090046686339</v>
      </c>
      <c r="F1540" s="1">
        <v>3925.9099533136582</v>
      </c>
    </row>
    <row r="1541" spans="1:6" x14ac:dyDescent="0.3">
      <c r="A1541" s="1">
        <v>1540</v>
      </c>
      <c r="B1541" s="1">
        <v>531</v>
      </c>
      <c r="C1541" s="1">
        <v>1540</v>
      </c>
      <c r="D1541" s="1">
        <v>13898</v>
      </c>
      <c r="E1541" s="1">
        <v>10503.974761390091</v>
      </c>
      <c r="F1541" s="1">
        <v>3394.025238609915</v>
      </c>
    </row>
    <row r="1542" spans="1:6" x14ac:dyDescent="0.3">
      <c r="A1542" s="1">
        <v>1541</v>
      </c>
      <c r="B1542" s="1">
        <v>783</v>
      </c>
      <c r="C1542" s="1">
        <v>1541</v>
      </c>
      <c r="D1542" s="1">
        <v>19023</v>
      </c>
      <c r="E1542" s="1">
        <v>10032.061412160459</v>
      </c>
      <c r="F1542" s="1">
        <v>8990.9385878395387</v>
      </c>
    </row>
    <row r="1543" spans="1:6" x14ac:dyDescent="0.3">
      <c r="A1543" s="1">
        <v>1542</v>
      </c>
      <c r="B1543" s="1">
        <v>971</v>
      </c>
      <c r="C1543" s="1">
        <v>1542</v>
      </c>
      <c r="D1543" s="1">
        <v>20991</v>
      </c>
      <c r="E1543" s="1">
        <v>11666.11779701922</v>
      </c>
      <c r="F1543" s="1">
        <v>9324.8822029807798</v>
      </c>
    </row>
    <row r="1544" spans="1:6" x14ac:dyDescent="0.3">
      <c r="A1544" s="1">
        <v>1543</v>
      </c>
      <c r="B1544" s="1">
        <v>319</v>
      </c>
      <c r="C1544" s="1">
        <v>1543</v>
      </c>
      <c r="D1544" s="1">
        <v>9154</v>
      </c>
      <c r="E1544" s="1">
        <v>4605.8849875673204</v>
      </c>
      <c r="F1544" s="1">
        <v>4548.1150124326796</v>
      </c>
    </row>
    <row r="1545" spans="1:6" x14ac:dyDescent="0.3">
      <c r="A1545" s="1">
        <v>1544</v>
      </c>
      <c r="B1545" s="1">
        <v>902</v>
      </c>
      <c r="C1545" s="1">
        <v>1544</v>
      </c>
      <c r="D1545" s="1">
        <v>28044</v>
      </c>
      <c r="E1545" s="1">
        <v>14263.484291350291</v>
      </c>
      <c r="F1545" s="1">
        <v>13780.515708649709</v>
      </c>
    </row>
    <row r="1546" spans="1:6" x14ac:dyDescent="0.3">
      <c r="A1546" s="1">
        <v>1545</v>
      </c>
      <c r="B1546" s="1">
        <v>346</v>
      </c>
      <c r="C1546" s="1">
        <v>1545</v>
      </c>
      <c r="D1546" s="1">
        <v>3511</v>
      </c>
      <c r="E1546" s="1">
        <v>2830.699385390878</v>
      </c>
      <c r="F1546" s="1">
        <v>680.30061460912157</v>
      </c>
    </row>
    <row r="1547" spans="1:6" x14ac:dyDescent="0.3">
      <c r="A1547" s="1">
        <v>1546</v>
      </c>
      <c r="B1547" s="1">
        <v>199</v>
      </c>
      <c r="C1547" s="1">
        <v>1546</v>
      </c>
      <c r="D1547" s="1">
        <v>31878</v>
      </c>
      <c r="E1547" s="1">
        <v>28253.326242508479</v>
      </c>
      <c r="F1547" s="1">
        <v>3624.6737574915242</v>
      </c>
    </row>
    <row r="1548" spans="1:6" x14ac:dyDescent="0.3">
      <c r="A1548" s="1">
        <v>1547</v>
      </c>
      <c r="B1548" s="1">
        <v>184</v>
      </c>
      <c r="C1548" s="1">
        <v>1547</v>
      </c>
      <c r="D1548" s="1">
        <v>11507</v>
      </c>
      <c r="E1548" s="1">
        <v>10329.302527962411</v>
      </c>
      <c r="F1548" s="1">
        <v>1177.6974720375861</v>
      </c>
    </row>
    <row r="1549" spans="1:6" x14ac:dyDescent="0.3">
      <c r="A1549" s="1">
        <v>1548</v>
      </c>
      <c r="B1549" s="1">
        <v>429</v>
      </c>
      <c r="C1549" s="1">
        <v>1548</v>
      </c>
      <c r="D1549" s="1">
        <v>45495</v>
      </c>
      <c r="E1549" s="1">
        <v>26050.345816509271</v>
      </c>
      <c r="F1549" s="1">
        <v>19444.654183490729</v>
      </c>
    </row>
    <row r="1550" spans="1:6" x14ac:dyDescent="0.3">
      <c r="A1550" s="1">
        <v>1549</v>
      </c>
      <c r="B1550" s="1">
        <v>544</v>
      </c>
      <c r="C1550" s="1">
        <v>1549</v>
      </c>
      <c r="D1550" s="1">
        <v>26624</v>
      </c>
      <c r="E1550" s="1">
        <v>19293.506802202981</v>
      </c>
      <c r="F1550" s="1">
        <v>7330.4931977970145</v>
      </c>
    </row>
    <row r="1551" spans="1:6" x14ac:dyDescent="0.3">
      <c r="A1551" s="1">
        <v>1550</v>
      </c>
      <c r="B1551" s="1">
        <v>970</v>
      </c>
      <c r="C1551" s="1">
        <v>1550</v>
      </c>
      <c r="D1551" s="1">
        <v>33632</v>
      </c>
      <c r="E1551" s="1">
        <v>19158.0996383946</v>
      </c>
      <c r="F1551" s="1">
        <v>14473.9003616054</v>
      </c>
    </row>
    <row r="1552" spans="1:6" x14ac:dyDescent="0.3">
      <c r="A1552" s="1">
        <v>1551</v>
      </c>
      <c r="B1552" s="1">
        <v>790</v>
      </c>
      <c r="C1552" s="1">
        <v>1551</v>
      </c>
      <c r="D1552" s="1">
        <v>27395</v>
      </c>
      <c r="E1552" s="1">
        <v>24542.234475818452</v>
      </c>
      <c r="F1552" s="1">
        <v>2852.7655241815478</v>
      </c>
    </row>
    <row r="1553" spans="1:6" x14ac:dyDescent="0.3">
      <c r="A1553" s="1">
        <v>1552</v>
      </c>
      <c r="B1553" s="1">
        <v>354</v>
      </c>
      <c r="C1553" s="1">
        <v>1552</v>
      </c>
      <c r="D1553" s="1">
        <v>34295</v>
      </c>
      <c r="E1553" s="1">
        <v>17533.287536845481</v>
      </c>
      <c r="F1553" s="1">
        <v>16761.712463154519</v>
      </c>
    </row>
    <row r="1554" spans="1:6" x14ac:dyDescent="0.3">
      <c r="A1554" s="1">
        <v>1553</v>
      </c>
      <c r="B1554" s="1">
        <v>934</v>
      </c>
      <c r="C1554" s="1">
        <v>1553</v>
      </c>
      <c r="D1554" s="1">
        <v>46251</v>
      </c>
      <c r="E1554" s="1">
        <v>32436.716512524261</v>
      </c>
      <c r="F1554" s="1">
        <v>13814.283487475739</v>
      </c>
    </row>
    <row r="1555" spans="1:6" x14ac:dyDescent="0.3">
      <c r="A1555" s="1">
        <v>1554</v>
      </c>
      <c r="B1555" s="1">
        <v>306</v>
      </c>
      <c r="C1555" s="1">
        <v>1554</v>
      </c>
      <c r="D1555" s="1">
        <v>9761</v>
      </c>
      <c r="E1555" s="1">
        <v>6699.7258817292031</v>
      </c>
      <c r="F1555" s="1">
        <v>3061.2741182707969</v>
      </c>
    </row>
    <row r="1556" spans="1:6" x14ac:dyDescent="0.3">
      <c r="A1556" s="1">
        <v>1555</v>
      </c>
      <c r="B1556" s="1">
        <v>998</v>
      </c>
      <c r="C1556" s="1">
        <v>1555</v>
      </c>
      <c r="D1556" s="1">
        <v>8838</v>
      </c>
      <c r="E1556" s="1">
        <v>7080.49913573086</v>
      </c>
      <c r="F1556" s="1">
        <v>1757.50086426914</v>
      </c>
    </row>
    <row r="1557" spans="1:6" x14ac:dyDescent="0.3">
      <c r="A1557" s="1">
        <v>1556</v>
      </c>
      <c r="B1557" s="1">
        <v>675</v>
      </c>
      <c r="C1557" s="1">
        <v>1556</v>
      </c>
      <c r="D1557" s="1">
        <v>10228</v>
      </c>
      <c r="E1557" s="1">
        <v>8583.2335098914955</v>
      </c>
      <c r="F1557" s="1">
        <v>1644.766490108505</v>
      </c>
    </row>
    <row r="1558" spans="1:6" x14ac:dyDescent="0.3">
      <c r="A1558" s="1">
        <v>1557</v>
      </c>
      <c r="B1558" s="1">
        <v>643</v>
      </c>
      <c r="C1558" s="1">
        <v>1557</v>
      </c>
      <c r="D1558" s="1">
        <v>14688</v>
      </c>
      <c r="E1558" s="1">
        <v>10868.47528121524</v>
      </c>
      <c r="F1558" s="1">
        <v>3819.5247187847558</v>
      </c>
    </row>
    <row r="1559" spans="1:6" x14ac:dyDescent="0.3">
      <c r="A1559" s="1">
        <v>1558</v>
      </c>
      <c r="B1559" s="1">
        <v>226</v>
      </c>
      <c r="C1559" s="1">
        <v>1558</v>
      </c>
      <c r="D1559" s="1">
        <v>11387</v>
      </c>
      <c r="E1559" s="1">
        <v>9688.6560828954625</v>
      </c>
      <c r="F1559" s="1">
        <v>1698.343917104537</v>
      </c>
    </row>
    <row r="1560" spans="1:6" x14ac:dyDescent="0.3">
      <c r="A1560" s="1">
        <v>1559</v>
      </c>
      <c r="B1560" s="1">
        <v>161</v>
      </c>
      <c r="C1560" s="1">
        <v>1559</v>
      </c>
      <c r="D1560" s="1">
        <v>22252</v>
      </c>
      <c r="E1560" s="1">
        <v>17331.013720546569</v>
      </c>
      <c r="F1560" s="1">
        <v>4920.9862794534347</v>
      </c>
    </row>
    <row r="1561" spans="1:6" x14ac:dyDescent="0.3">
      <c r="A1561" s="1">
        <v>1560</v>
      </c>
      <c r="B1561" s="1">
        <v>152</v>
      </c>
      <c r="C1561" s="1">
        <v>1560</v>
      </c>
      <c r="D1561" s="1">
        <v>12581</v>
      </c>
      <c r="E1561" s="1">
        <v>8363.332691377087</v>
      </c>
      <c r="F1561" s="1">
        <v>4217.667308622913</v>
      </c>
    </row>
    <row r="1562" spans="1:6" x14ac:dyDescent="0.3">
      <c r="A1562" s="1">
        <v>1561</v>
      </c>
      <c r="B1562" s="1">
        <v>847</v>
      </c>
      <c r="C1562" s="1">
        <v>1561</v>
      </c>
      <c r="D1562" s="1">
        <v>37411</v>
      </c>
      <c r="E1562" s="1">
        <v>25035.813392501768</v>
      </c>
      <c r="F1562" s="1">
        <v>12375.18660749823</v>
      </c>
    </row>
    <row r="1563" spans="1:6" x14ac:dyDescent="0.3">
      <c r="A1563" s="1">
        <v>1562</v>
      </c>
      <c r="B1563" s="1">
        <v>883</v>
      </c>
      <c r="C1563" s="1">
        <v>1562</v>
      </c>
      <c r="D1563" s="1">
        <v>31352</v>
      </c>
      <c r="E1563" s="1">
        <v>26230.011700270359</v>
      </c>
      <c r="F1563" s="1">
        <v>5121.9882997296409</v>
      </c>
    </row>
    <row r="1564" spans="1:6" x14ac:dyDescent="0.3">
      <c r="A1564" s="1">
        <v>1563</v>
      </c>
      <c r="B1564" s="1">
        <v>620</v>
      </c>
      <c r="C1564" s="1">
        <v>1563</v>
      </c>
      <c r="D1564" s="1">
        <v>19427</v>
      </c>
      <c r="E1564" s="1">
        <v>16904.832947703129</v>
      </c>
      <c r="F1564" s="1">
        <v>2522.1670522968711</v>
      </c>
    </row>
    <row r="1565" spans="1:6" x14ac:dyDescent="0.3">
      <c r="A1565" s="1">
        <v>1564</v>
      </c>
      <c r="B1565" s="1">
        <v>47</v>
      </c>
      <c r="C1565" s="1">
        <v>1564</v>
      </c>
      <c r="D1565" s="1">
        <v>5527</v>
      </c>
      <c r="E1565" s="1">
        <v>4315.3279169526522</v>
      </c>
      <c r="F1565" s="1">
        <v>1211.672083047348</v>
      </c>
    </row>
    <row r="1566" spans="1:6" x14ac:dyDescent="0.3">
      <c r="A1566" s="1">
        <v>1565</v>
      </c>
      <c r="B1566" s="1">
        <v>965</v>
      </c>
      <c r="C1566" s="1">
        <v>1565</v>
      </c>
      <c r="D1566" s="1">
        <v>14166</v>
      </c>
      <c r="E1566" s="1">
        <v>11727.244160537601</v>
      </c>
      <c r="F1566" s="1">
        <v>2438.7558394623989</v>
      </c>
    </row>
    <row r="1567" spans="1:6" x14ac:dyDescent="0.3">
      <c r="A1567" s="1">
        <v>1566</v>
      </c>
      <c r="B1567" s="1">
        <v>768</v>
      </c>
      <c r="C1567" s="1">
        <v>1566</v>
      </c>
      <c r="D1567" s="1">
        <v>31482</v>
      </c>
      <c r="E1567" s="1">
        <v>21116.95786489431</v>
      </c>
      <c r="F1567" s="1">
        <v>10365.04213510569</v>
      </c>
    </row>
    <row r="1568" spans="1:6" x14ac:dyDescent="0.3">
      <c r="A1568" s="1">
        <v>1567</v>
      </c>
      <c r="B1568" s="1">
        <v>383</v>
      </c>
      <c r="C1568" s="1">
        <v>1567</v>
      </c>
      <c r="D1568" s="1">
        <v>17635</v>
      </c>
      <c r="E1568" s="1">
        <v>15783.4129216613</v>
      </c>
      <c r="F1568" s="1">
        <v>1851.587078338704</v>
      </c>
    </row>
    <row r="1569" spans="1:6" x14ac:dyDescent="0.3">
      <c r="A1569" s="1">
        <v>1568</v>
      </c>
      <c r="B1569" s="1">
        <v>259</v>
      </c>
      <c r="C1569" s="1">
        <v>1568</v>
      </c>
      <c r="D1569" s="1">
        <v>25754</v>
      </c>
      <c r="E1569" s="1">
        <v>14649.179518589021</v>
      </c>
      <c r="F1569" s="1">
        <v>11104.820481410979</v>
      </c>
    </row>
    <row r="1570" spans="1:6" x14ac:dyDescent="0.3">
      <c r="A1570" s="1">
        <v>1569</v>
      </c>
      <c r="B1570" s="1">
        <v>217</v>
      </c>
      <c r="C1570" s="1">
        <v>1569</v>
      </c>
      <c r="D1570" s="1">
        <v>39929</v>
      </c>
      <c r="E1570" s="1">
        <v>24264.423162494491</v>
      </c>
      <c r="F1570" s="1">
        <v>15664.57683750551</v>
      </c>
    </row>
    <row r="1571" spans="1:6" x14ac:dyDescent="0.3">
      <c r="A1571" s="1">
        <v>1570</v>
      </c>
      <c r="B1571" s="1">
        <v>930</v>
      </c>
      <c r="C1571" s="1">
        <v>1570</v>
      </c>
      <c r="D1571" s="1">
        <v>10108</v>
      </c>
      <c r="E1571" s="1">
        <v>6626.7275150654286</v>
      </c>
      <c r="F1571" s="1">
        <v>3481.2724849345709</v>
      </c>
    </row>
    <row r="1572" spans="1:6" x14ac:dyDescent="0.3">
      <c r="A1572" s="1">
        <v>1571</v>
      </c>
      <c r="B1572" s="1">
        <v>211</v>
      </c>
      <c r="C1572" s="1">
        <v>1571</v>
      </c>
      <c r="D1572" s="1">
        <v>16935</v>
      </c>
      <c r="E1572" s="1">
        <v>11532.50991461426</v>
      </c>
      <c r="F1572" s="1">
        <v>5402.4900853857362</v>
      </c>
    </row>
    <row r="1573" spans="1:6" x14ac:dyDescent="0.3">
      <c r="A1573" s="1">
        <v>1572</v>
      </c>
      <c r="B1573" s="1">
        <v>609</v>
      </c>
      <c r="C1573" s="1">
        <v>1572</v>
      </c>
      <c r="D1573" s="1">
        <v>23360</v>
      </c>
      <c r="E1573" s="1">
        <v>12168.384602978351</v>
      </c>
      <c r="F1573" s="1">
        <v>11191.615397021649</v>
      </c>
    </row>
    <row r="1574" spans="1:6" x14ac:dyDescent="0.3">
      <c r="A1574" s="1">
        <v>1573</v>
      </c>
      <c r="B1574" s="1">
        <v>447</v>
      </c>
      <c r="C1574" s="1">
        <v>1573</v>
      </c>
      <c r="D1574" s="1">
        <v>47417</v>
      </c>
      <c r="E1574" s="1">
        <v>24837.657241095782</v>
      </c>
      <c r="F1574" s="1">
        <v>22579.342758904218</v>
      </c>
    </row>
    <row r="1575" spans="1:6" x14ac:dyDescent="0.3">
      <c r="A1575" s="1">
        <v>1574</v>
      </c>
      <c r="B1575" s="1">
        <v>390</v>
      </c>
      <c r="C1575" s="1">
        <v>1574</v>
      </c>
      <c r="D1575" s="1">
        <v>16022</v>
      </c>
      <c r="E1575" s="1">
        <v>12975.74565072091</v>
      </c>
      <c r="F1575" s="1">
        <v>3046.2543492790901</v>
      </c>
    </row>
    <row r="1576" spans="1:6" x14ac:dyDescent="0.3">
      <c r="A1576" s="1">
        <v>1575</v>
      </c>
      <c r="B1576" s="1">
        <v>195</v>
      </c>
      <c r="C1576" s="1">
        <v>1575</v>
      </c>
      <c r="D1576" s="1">
        <v>28692</v>
      </c>
      <c r="E1576" s="1">
        <v>20605.737033756759</v>
      </c>
      <c r="F1576" s="1">
        <v>8086.262966243241</v>
      </c>
    </row>
    <row r="1577" spans="1:6" x14ac:dyDescent="0.3">
      <c r="A1577" s="1">
        <v>1576</v>
      </c>
      <c r="B1577" s="1">
        <v>589</v>
      </c>
      <c r="C1577" s="1">
        <v>1576</v>
      </c>
      <c r="D1577" s="1">
        <v>4598</v>
      </c>
      <c r="E1577" s="1">
        <v>2819.3215887752381</v>
      </c>
      <c r="F1577" s="1">
        <v>1778.6784112247619</v>
      </c>
    </row>
    <row r="1578" spans="1:6" x14ac:dyDescent="0.3">
      <c r="A1578" s="1">
        <v>1577</v>
      </c>
      <c r="B1578" s="1">
        <v>407</v>
      </c>
      <c r="C1578" s="1">
        <v>1577</v>
      </c>
      <c r="D1578" s="1">
        <v>26584</v>
      </c>
      <c r="E1578" s="1">
        <v>19829.446563573161</v>
      </c>
      <c r="F1578" s="1">
        <v>6754.5534364268387</v>
      </c>
    </row>
    <row r="1579" spans="1:6" x14ac:dyDescent="0.3">
      <c r="A1579" s="1">
        <v>1578</v>
      </c>
      <c r="B1579" s="1">
        <v>406</v>
      </c>
      <c r="C1579" s="1">
        <v>1578</v>
      </c>
      <c r="D1579" s="1">
        <v>17006</v>
      </c>
      <c r="E1579" s="1">
        <v>13287.04762335449</v>
      </c>
      <c r="F1579" s="1">
        <v>3718.9523766455059</v>
      </c>
    </row>
    <row r="1580" spans="1:6" x14ac:dyDescent="0.3">
      <c r="A1580" s="1">
        <v>1579</v>
      </c>
      <c r="B1580" s="1">
        <v>282</v>
      </c>
      <c r="C1580" s="1">
        <v>1579</v>
      </c>
      <c r="D1580" s="1">
        <v>20327</v>
      </c>
      <c r="E1580" s="1">
        <v>17271.675095824801</v>
      </c>
      <c r="F1580" s="1">
        <v>3055.3249041751992</v>
      </c>
    </row>
    <row r="1581" spans="1:6" x14ac:dyDescent="0.3">
      <c r="A1581" s="1">
        <v>1580</v>
      </c>
      <c r="B1581" s="1">
        <v>981</v>
      </c>
      <c r="C1581" s="1">
        <v>1580</v>
      </c>
      <c r="D1581" s="1">
        <v>29587</v>
      </c>
      <c r="E1581" s="1">
        <v>25544.99603741377</v>
      </c>
      <c r="F1581" s="1">
        <v>4042.003962586226</v>
      </c>
    </row>
    <row r="1582" spans="1:6" x14ac:dyDescent="0.3">
      <c r="A1582" s="1">
        <v>1581</v>
      </c>
      <c r="B1582" s="1">
        <v>675</v>
      </c>
      <c r="C1582" s="1">
        <v>1581</v>
      </c>
      <c r="D1582" s="1">
        <v>9682</v>
      </c>
      <c r="E1582" s="1">
        <v>7617.9821643244804</v>
      </c>
      <c r="F1582" s="1">
        <v>2064.01783567552</v>
      </c>
    </row>
    <row r="1583" spans="1:6" x14ac:dyDescent="0.3">
      <c r="A1583" s="1">
        <v>1582</v>
      </c>
      <c r="B1583" s="1">
        <v>368</v>
      </c>
      <c r="C1583" s="1">
        <v>1582</v>
      </c>
      <c r="D1583" s="1">
        <v>7099</v>
      </c>
      <c r="E1583" s="1">
        <v>6098.771446138383</v>
      </c>
      <c r="F1583" s="1">
        <v>1000.228553861617</v>
      </c>
    </row>
    <row r="1584" spans="1:6" x14ac:dyDescent="0.3">
      <c r="A1584" s="1">
        <v>1583</v>
      </c>
      <c r="B1584" s="1">
        <v>397</v>
      </c>
      <c r="C1584" s="1">
        <v>1583</v>
      </c>
      <c r="D1584" s="1">
        <v>40657</v>
      </c>
      <c r="E1584" s="1">
        <v>34245.926386910964</v>
      </c>
      <c r="F1584" s="1">
        <v>6411.0736130890436</v>
      </c>
    </row>
    <row r="1585" spans="1:6" x14ac:dyDescent="0.3">
      <c r="A1585" s="1">
        <v>1584</v>
      </c>
      <c r="B1585" s="1">
        <v>710</v>
      </c>
      <c r="C1585" s="1">
        <v>1584</v>
      </c>
      <c r="D1585" s="1">
        <v>29521</v>
      </c>
      <c r="E1585" s="1">
        <v>20644.324258981491</v>
      </c>
      <c r="F1585" s="1">
        <v>8876.6757410185055</v>
      </c>
    </row>
    <row r="1586" spans="1:6" x14ac:dyDescent="0.3">
      <c r="A1586" s="1">
        <v>1585</v>
      </c>
      <c r="B1586" s="1">
        <v>430</v>
      </c>
      <c r="C1586" s="1">
        <v>1585</v>
      </c>
      <c r="D1586" s="1">
        <v>13756</v>
      </c>
      <c r="E1586" s="1">
        <v>10951.93302057933</v>
      </c>
      <c r="F1586" s="1">
        <v>2804.0669794206678</v>
      </c>
    </row>
    <row r="1587" spans="1:6" x14ac:dyDescent="0.3">
      <c r="A1587" s="1">
        <v>1586</v>
      </c>
      <c r="B1587" s="1">
        <v>446</v>
      </c>
      <c r="C1587" s="1">
        <v>1586</v>
      </c>
      <c r="D1587" s="1">
        <v>31257</v>
      </c>
      <c r="E1587" s="1">
        <v>17446.345409500798</v>
      </c>
      <c r="F1587" s="1">
        <v>13810.6545904992</v>
      </c>
    </row>
    <row r="1588" spans="1:6" x14ac:dyDescent="0.3">
      <c r="A1588" s="1">
        <v>1587</v>
      </c>
      <c r="B1588" s="1">
        <v>442</v>
      </c>
      <c r="C1588" s="1">
        <v>1587</v>
      </c>
      <c r="D1588" s="1">
        <v>17506</v>
      </c>
      <c r="E1588" s="1">
        <v>15484.860078694081</v>
      </c>
      <c r="F1588" s="1">
        <v>2021.1399213059251</v>
      </c>
    </row>
    <row r="1589" spans="1:6" x14ac:dyDescent="0.3">
      <c r="A1589" s="1">
        <v>1588</v>
      </c>
      <c r="B1589" s="1">
        <v>659</v>
      </c>
      <c r="C1589" s="1">
        <v>1588</v>
      </c>
      <c r="D1589" s="1">
        <v>3191</v>
      </c>
      <c r="E1589" s="1">
        <v>2584.1817884264719</v>
      </c>
      <c r="F1589" s="1">
        <v>606.81821157352761</v>
      </c>
    </row>
    <row r="1590" spans="1:6" x14ac:dyDescent="0.3">
      <c r="A1590" s="1">
        <v>1589</v>
      </c>
      <c r="B1590" s="1">
        <v>653</v>
      </c>
      <c r="C1590" s="1">
        <v>1589</v>
      </c>
      <c r="D1590" s="1">
        <v>3569</v>
      </c>
      <c r="E1590" s="1">
        <v>2082.8285764981351</v>
      </c>
      <c r="F1590" s="1">
        <v>1486.1714235018651</v>
      </c>
    </row>
    <row r="1591" spans="1:6" x14ac:dyDescent="0.3">
      <c r="A1591" s="1">
        <v>1590</v>
      </c>
      <c r="B1591" s="1">
        <v>747</v>
      </c>
      <c r="C1591" s="1">
        <v>1590</v>
      </c>
      <c r="D1591" s="1">
        <v>33923</v>
      </c>
      <c r="E1591" s="1">
        <v>20094.754221913488</v>
      </c>
      <c r="F1591" s="1">
        <v>13828.24577808651</v>
      </c>
    </row>
    <row r="1592" spans="1:6" x14ac:dyDescent="0.3">
      <c r="A1592" s="1">
        <v>1591</v>
      </c>
      <c r="B1592" s="1">
        <v>518</v>
      </c>
      <c r="C1592" s="1">
        <v>1591</v>
      </c>
      <c r="D1592" s="1">
        <v>27949</v>
      </c>
      <c r="E1592" s="1">
        <v>22752.615993343548</v>
      </c>
      <c r="F1592" s="1">
        <v>5196.3840066564517</v>
      </c>
    </row>
    <row r="1593" spans="1:6" x14ac:dyDescent="0.3">
      <c r="A1593" s="1">
        <v>1592</v>
      </c>
      <c r="B1593" s="1">
        <v>963</v>
      </c>
      <c r="C1593" s="1">
        <v>1592</v>
      </c>
      <c r="D1593" s="1">
        <v>25535</v>
      </c>
      <c r="E1593" s="1">
        <v>20184.56625847605</v>
      </c>
      <c r="F1593" s="1">
        <v>5350.4337415239497</v>
      </c>
    </row>
    <row r="1594" spans="1:6" x14ac:dyDescent="0.3">
      <c r="A1594" s="1">
        <v>1593</v>
      </c>
      <c r="B1594" s="1">
        <v>857</v>
      </c>
      <c r="C1594" s="1">
        <v>1593</v>
      </c>
      <c r="D1594" s="1">
        <v>9961</v>
      </c>
      <c r="E1594" s="1">
        <v>8395.2028111602267</v>
      </c>
      <c r="F1594" s="1">
        <v>1565.7971888397731</v>
      </c>
    </row>
    <row r="1595" spans="1:6" x14ac:dyDescent="0.3">
      <c r="A1595" s="1">
        <v>1594</v>
      </c>
      <c r="B1595" s="1">
        <v>303</v>
      </c>
      <c r="C1595" s="1">
        <v>1594</v>
      </c>
      <c r="D1595" s="1">
        <v>5131</v>
      </c>
      <c r="E1595" s="1">
        <v>4042.25177588415</v>
      </c>
      <c r="F1595" s="1">
        <v>1088.74822411585</v>
      </c>
    </row>
    <row r="1596" spans="1:6" x14ac:dyDescent="0.3">
      <c r="A1596" s="1">
        <v>1595</v>
      </c>
      <c r="B1596" s="1">
        <v>787</v>
      </c>
      <c r="C1596" s="1">
        <v>1595</v>
      </c>
      <c r="D1596" s="1">
        <v>29593</v>
      </c>
      <c r="E1596" s="1">
        <v>18900.615019701469</v>
      </c>
      <c r="F1596" s="1">
        <v>10692.38498029853</v>
      </c>
    </row>
    <row r="1597" spans="1:6" x14ac:dyDescent="0.3">
      <c r="A1597" s="1">
        <v>1596</v>
      </c>
      <c r="B1597" s="1">
        <v>815</v>
      </c>
      <c r="C1597" s="1">
        <v>1596</v>
      </c>
      <c r="D1597" s="1">
        <v>43768</v>
      </c>
      <c r="E1597" s="1">
        <v>34452.592160978893</v>
      </c>
      <c r="F1597" s="1">
        <v>9315.4078390211071</v>
      </c>
    </row>
    <row r="1598" spans="1:6" x14ac:dyDescent="0.3">
      <c r="A1598" s="1">
        <v>1597</v>
      </c>
      <c r="B1598" s="1">
        <v>259</v>
      </c>
      <c r="C1598" s="1">
        <v>1597</v>
      </c>
      <c r="D1598" s="1">
        <v>14179</v>
      </c>
      <c r="E1598" s="1">
        <v>8419.2249894841661</v>
      </c>
      <c r="F1598" s="1">
        <v>5759.7750105158339</v>
      </c>
    </row>
    <row r="1599" spans="1:6" x14ac:dyDescent="0.3">
      <c r="A1599" s="1">
        <v>1598</v>
      </c>
      <c r="B1599" s="1">
        <v>584</v>
      </c>
      <c r="C1599" s="1">
        <v>1598</v>
      </c>
      <c r="D1599" s="1">
        <v>15318</v>
      </c>
      <c r="E1599" s="1">
        <v>12570.361745774569</v>
      </c>
      <c r="F1599" s="1">
        <v>2747.6382542254341</v>
      </c>
    </row>
    <row r="1600" spans="1:6" x14ac:dyDescent="0.3">
      <c r="A1600" s="1">
        <v>1599</v>
      </c>
      <c r="B1600" s="1">
        <v>289</v>
      </c>
      <c r="C1600" s="1">
        <v>1599</v>
      </c>
      <c r="D1600" s="1">
        <v>7895</v>
      </c>
      <c r="E1600" s="1">
        <v>5581.6982377098002</v>
      </c>
      <c r="F1600" s="1">
        <v>2313.3017622901998</v>
      </c>
    </row>
    <row r="1601" spans="1:6" x14ac:dyDescent="0.3">
      <c r="A1601" s="1">
        <v>1600</v>
      </c>
      <c r="B1601" s="1">
        <v>510</v>
      </c>
      <c r="C1601" s="1">
        <v>1600</v>
      </c>
      <c r="D1601" s="1">
        <v>4426</v>
      </c>
      <c r="E1601" s="1">
        <v>3512.3053539136308</v>
      </c>
      <c r="F1601" s="1">
        <v>913.69464608636918</v>
      </c>
    </row>
    <row r="1602" spans="1:6" x14ac:dyDescent="0.3">
      <c r="A1602" s="1">
        <v>1601</v>
      </c>
      <c r="B1602" s="1">
        <v>994</v>
      </c>
      <c r="C1602" s="1">
        <v>1601</v>
      </c>
      <c r="D1602" s="1">
        <v>15215</v>
      </c>
      <c r="E1602" s="1">
        <v>10265.998555593689</v>
      </c>
      <c r="F1602" s="1">
        <v>4949.001444406309</v>
      </c>
    </row>
    <row r="1603" spans="1:6" x14ac:dyDescent="0.3">
      <c r="A1603" s="1">
        <v>1602</v>
      </c>
      <c r="B1603" s="1">
        <v>762</v>
      </c>
      <c r="C1603" s="1">
        <v>1602</v>
      </c>
      <c r="D1603" s="1">
        <v>6526</v>
      </c>
      <c r="E1603" s="1">
        <v>4584.4751321748618</v>
      </c>
      <c r="F1603" s="1">
        <v>1941.524867825138</v>
      </c>
    </row>
    <row r="1604" spans="1:6" x14ac:dyDescent="0.3">
      <c r="A1604" s="1">
        <v>1603</v>
      </c>
      <c r="B1604" s="1">
        <v>79</v>
      </c>
      <c r="C1604" s="1">
        <v>1603</v>
      </c>
      <c r="D1604" s="1">
        <v>4178</v>
      </c>
      <c r="E1604" s="1">
        <v>2640.3621832537151</v>
      </c>
      <c r="F1604" s="1">
        <v>1537.6378167462849</v>
      </c>
    </row>
    <row r="1605" spans="1:6" x14ac:dyDescent="0.3">
      <c r="A1605" s="1">
        <v>1604</v>
      </c>
      <c r="B1605" s="1">
        <v>953</v>
      </c>
      <c r="C1605" s="1">
        <v>1604</v>
      </c>
      <c r="D1605" s="1">
        <v>25889</v>
      </c>
      <c r="E1605" s="1">
        <v>22565.18041990733</v>
      </c>
      <c r="F1605" s="1">
        <v>3323.819580092666</v>
      </c>
    </row>
    <row r="1606" spans="1:6" x14ac:dyDescent="0.3">
      <c r="A1606" s="1">
        <v>1605</v>
      </c>
      <c r="B1606" s="1">
        <v>402</v>
      </c>
      <c r="C1606" s="1">
        <v>1605</v>
      </c>
      <c r="D1606" s="1">
        <v>33265</v>
      </c>
      <c r="E1606" s="1">
        <v>22022.79194631497</v>
      </c>
      <c r="F1606" s="1">
        <v>11242.20805368503</v>
      </c>
    </row>
    <row r="1607" spans="1:6" x14ac:dyDescent="0.3">
      <c r="A1607" s="1">
        <v>1606</v>
      </c>
      <c r="B1607" s="1">
        <v>477</v>
      </c>
      <c r="C1607" s="1">
        <v>1606</v>
      </c>
      <c r="D1607" s="1">
        <v>29020</v>
      </c>
      <c r="E1607" s="1">
        <v>20354.10873757334</v>
      </c>
      <c r="F1607" s="1">
        <v>8665.8912624266559</v>
      </c>
    </row>
    <row r="1608" spans="1:6" x14ac:dyDescent="0.3">
      <c r="A1608" s="1">
        <v>1607</v>
      </c>
      <c r="B1608" s="1">
        <v>709</v>
      </c>
      <c r="C1608" s="1">
        <v>1607</v>
      </c>
      <c r="D1608" s="1">
        <v>27178</v>
      </c>
      <c r="E1608" s="1">
        <v>21317.624348513709</v>
      </c>
      <c r="F1608" s="1">
        <v>5860.3756514862944</v>
      </c>
    </row>
    <row r="1609" spans="1:6" x14ac:dyDescent="0.3">
      <c r="A1609" s="1">
        <v>1608</v>
      </c>
      <c r="B1609" s="1">
        <v>241</v>
      </c>
      <c r="C1609" s="1">
        <v>1608</v>
      </c>
      <c r="D1609" s="1">
        <v>5706</v>
      </c>
      <c r="E1609" s="1">
        <v>5065.5822258208646</v>
      </c>
      <c r="F1609" s="1">
        <v>640.41777417913545</v>
      </c>
    </row>
    <row r="1610" spans="1:6" x14ac:dyDescent="0.3">
      <c r="A1610" s="1">
        <v>1609</v>
      </c>
      <c r="B1610" s="1">
        <v>327</v>
      </c>
      <c r="C1610" s="1">
        <v>1609</v>
      </c>
      <c r="D1610" s="1">
        <v>19647</v>
      </c>
      <c r="E1610" s="1">
        <v>15417.40801848342</v>
      </c>
      <c r="F1610" s="1">
        <v>4229.5919815165798</v>
      </c>
    </row>
    <row r="1611" spans="1:6" x14ac:dyDescent="0.3">
      <c r="A1611" s="1">
        <v>1610</v>
      </c>
      <c r="B1611" s="1">
        <v>594</v>
      </c>
      <c r="C1611" s="1">
        <v>1610</v>
      </c>
      <c r="D1611" s="1">
        <v>8538</v>
      </c>
      <c r="E1611" s="1">
        <v>4845.6326245255277</v>
      </c>
      <c r="F1611" s="1">
        <v>3692.3673754744718</v>
      </c>
    </row>
    <row r="1612" spans="1:6" x14ac:dyDescent="0.3">
      <c r="A1612" s="1">
        <v>1611</v>
      </c>
      <c r="B1612" s="1">
        <v>956</v>
      </c>
      <c r="C1612" s="1">
        <v>1611</v>
      </c>
      <c r="D1612" s="1">
        <v>4911</v>
      </c>
      <c r="E1612" s="1">
        <v>2650.1669771356978</v>
      </c>
      <c r="F1612" s="1">
        <v>2260.8330228643022</v>
      </c>
    </row>
    <row r="1613" spans="1:6" x14ac:dyDescent="0.3">
      <c r="A1613" s="1">
        <v>1612</v>
      </c>
      <c r="B1613" s="1">
        <v>447</v>
      </c>
      <c r="C1613" s="1">
        <v>1612</v>
      </c>
      <c r="D1613" s="1">
        <v>3132</v>
      </c>
      <c r="E1613" s="1">
        <v>2567.996618307885</v>
      </c>
      <c r="F1613" s="1">
        <v>564.003381692115</v>
      </c>
    </row>
    <row r="1614" spans="1:6" x14ac:dyDescent="0.3">
      <c r="A1614" s="1">
        <v>1613</v>
      </c>
      <c r="B1614" s="1">
        <v>156</v>
      </c>
      <c r="C1614" s="1">
        <v>1613</v>
      </c>
      <c r="D1614" s="1">
        <v>31994</v>
      </c>
      <c r="E1614" s="1">
        <v>28069.66918025236</v>
      </c>
      <c r="F1614" s="1">
        <v>3924.3308197476399</v>
      </c>
    </row>
    <row r="1615" spans="1:6" x14ac:dyDescent="0.3">
      <c r="A1615" s="1">
        <v>1614</v>
      </c>
      <c r="B1615" s="1">
        <v>992</v>
      </c>
      <c r="C1615" s="1">
        <v>1614</v>
      </c>
      <c r="D1615" s="1">
        <v>5688</v>
      </c>
      <c r="E1615" s="1">
        <v>3793.2772148988511</v>
      </c>
      <c r="F1615" s="1">
        <v>1894.7227851011489</v>
      </c>
    </row>
    <row r="1616" spans="1:6" x14ac:dyDescent="0.3">
      <c r="A1616" s="1">
        <v>1615</v>
      </c>
      <c r="B1616" s="1">
        <v>3</v>
      </c>
      <c r="C1616" s="1">
        <v>1615</v>
      </c>
      <c r="D1616" s="1">
        <v>6832</v>
      </c>
      <c r="E1616" s="1">
        <v>5786.5797565490784</v>
      </c>
      <c r="F1616" s="1">
        <v>1045.420243450922</v>
      </c>
    </row>
    <row r="1617" spans="1:6" x14ac:dyDescent="0.3">
      <c r="A1617" s="1">
        <v>1616</v>
      </c>
      <c r="B1617" s="1">
        <v>580</v>
      </c>
      <c r="C1617" s="1">
        <v>1616</v>
      </c>
      <c r="D1617" s="1">
        <v>27632</v>
      </c>
      <c r="E1617" s="1">
        <v>17489.728811466139</v>
      </c>
      <c r="F1617" s="1">
        <v>10142.271188533859</v>
      </c>
    </row>
    <row r="1618" spans="1:6" x14ac:dyDescent="0.3">
      <c r="A1618" s="1">
        <v>1617</v>
      </c>
      <c r="B1618" s="1">
        <v>17</v>
      </c>
      <c r="C1618" s="1">
        <v>1617</v>
      </c>
      <c r="D1618" s="1">
        <v>26100</v>
      </c>
      <c r="E1618" s="1">
        <v>13129.88012918564</v>
      </c>
      <c r="F1618" s="1">
        <v>12970.11987081436</v>
      </c>
    </row>
    <row r="1619" spans="1:6" x14ac:dyDescent="0.3">
      <c r="A1619" s="1">
        <v>1618</v>
      </c>
      <c r="B1619" s="1">
        <v>152</v>
      </c>
      <c r="C1619" s="1">
        <v>1618</v>
      </c>
      <c r="D1619" s="1">
        <v>9126</v>
      </c>
      <c r="E1619" s="1">
        <v>4621.1480949443803</v>
      </c>
      <c r="F1619" s="1">
        <v>4504.8519050556197</v>
      </c>
    </row>
    <row r="1620" spans="1:6" x14ac:dyDescent="0.3">
      <c r="A1620" s="1">
        <v>1619</v>
      </c>
      <c r="B1620" s="1">
        <v>661</v>
      </c>
      <c r="C1620" s="1">
        <v>1619</v>
      </c>
      <c r="D1620" s="1">
        <v>14427</v>
      </c>
      <c r="E1620" s="1">
        <v>8492.168302888369</v>
      </c>
      <c r="F1620" s="1">
        <v>5934.831697111631</v>
      </c>
    </row>
    <row r="1621" spans="1:6" x14ac:dyDescent="0.3">
      <c r="A1621" s="1">
        <v>1620</v>
      </c>
      <c r="B1621" s="1">
        <v>330</v>
      </c>
      <c r="C1621" s="1">
        <v>1620</v>
      </c>
      <c r="D1621" s="1">
        <v>27785</v>
      </c>
      <c r="E1621" s="1">
        <v>19453.048227400828</v>
      </c>
      <c r="F1621" s="1">
        <v>8331.9517725991718</v>
      </c>
    </row>
    <row r="1622" spans="1:6" x14ac:dyDescent="0.3">
      <c r="A1622" s="1">
        <v>1621</v>
      </c>
      <c r="B1622" s="1">
        <v>587</v>
      </c>
      <c r="C1622" s="1">
        <v>1621</v>
      </c>
      <c r="D1622" s="1">
        <v>9583</v>
      </c>
      <c r="E1622" s="1">
        <v>7778.1713625906132</v>
      </c>
      <c r="F1622" s="1">
        <v>1804.8286374093871</v>
      </c>
    </row>
    <row r="1623" spans="1:6" x14ac:dyDescent="0.3">
      <c r="A1623" s="1">
        <v>1622</v>
      </c>
      <c r="B1623" s="1">
        <v>117</v>
      </c>
      <c r="C1623" s="1">
        <v>1622</v>
      </c>
      <c r="D1623" s="1">
        <v>6895</v>
      </c>
      <c r="E1623" s="1">
        <v>4137.5722426374996</v>
      </c>
      <c r="F1623" s="1">
        <v>2757.4277573625</v>
      </c>
    </row>
    <row r="1624" spans="1:6" x14ac:dyDescent="0.3">
      <c r="A1624" s="1">
        <v>1623</v>
      </c>
      <c r="B1624" s="1">
        <v>610</v>
      </c>
      <c r="C1624" s="1">
        <v>1623</v>
      </c>
      <c r="D1624" s="1">
        <v>16271</v>
      </c>
      <c r="E1624" s="1">
        <v>14249.98342825187</v>
      </c>
      <c r="F1624" s="1">
        <v>2021.0165717481341</v>
      </c>
    </row>
    <row r="1625" spans="1:6" x14ac:dyDescent="0.3">
      <c r="A1625" s="1">
        <v>1624</v>
      </c>
      <c r="B1625" s="1">
        <v>501</v>
      </c>
      <c r="C1625" s="1">
        <v>1624</v>
      </c>
      <c r="D1625" s="1">
        <v>17172</v>
      </c>
      <c r="E1625" s="1">
        <v>14776.60655967944</v>
      </c>
      <c r="F1625" s="1">
        <v>2395.393440320564</v>
      </c>
    </row>
    <row r="1626" spans="1:6" x14ac:dyDescent="0.3">
      <c r="A1626" s="1">
        <v>1625</v>
      </c>
      <c r="B1626" s="1">
        <v>711</v>
      </c>
      <c r="C1626" s="1">
        <v>1625</v>
      </c>
      <c r="D1626" s="1">
        <v>21827</v>
      </c>
      <c r="E1626" s="1">
        <v>15960.703459165459</v>
      </c>
      <c r="F1626" s="1">
        <v>5866.2965408345426</v>
      </c>
    </row>
    <row r="1627" spans="1:6" x14ac:dyDescent="0.3">
      <c r="A1627" s="1">
        <v>1626</v>
      </c>
      <c r="B1627" s="1">
        <v>938</v>
      </c>
      <c r="C1627" s="1">
        <v>1626</v>
      </c>
      <c r="D1627" s="1">
        <v>29190</v>
      </c>
      <c r="E1627" s="1">
        <v>17199.431686269159</v>
      </c>
      <c r="F1627" s="1">
        <v>11990.568313730841</v>
      </c>
    </row>
    <row r="1628" spans="1:6" x14ac:dyDescent="0.3">
      <c r="A1628" s="1">
        <v>1627</v>
      </c>
      <c r="B1628" s="1">
        <v>554</v>
      </c>
      <c r="C1628" s="1">
        <v>1627</v>
      </c>
      <c r="D1628" s="1">
        <v>4844</v>
      </c>
      <c r="E1628" s="1">
        <v>3160.981645333427</v>
      </c>
      <c r="F1628" s="1">
        <v>1683.018354666573</v>
      </c>
    </row>
    <row r="1629" spans="1:6" x14ac:dyDescent="0.3">
      <c r="A1629" s="1">
        <v>1628</v>
      </c>
      <c r="B1629" s="1">
        <v>898</v>
      </c>
      <c r="C1629" s="1">
        <v>1628</v>
      </c>
      <c r="D1629" s="1">
        <v>11443</v>
      </c>
      <c r="E1629" s="1">
        <v>7515.9137077510177</v>
      </c>
      <c r="F1629" s="1">
        <v>3927.0862922489819</v>
      </c>
    </row>
    <row r="1630" spans="1:6" x14ac:dyDescent="0.3">
      <c r="A1630" s="1">
        <v>1629</v>
      </c>
      <c r="B1630" s="1">
        <v>505</v>
      </c>
      <c r="C1630" s="1">
        <v>1629</v>
      </c>
      <c r="D1630" s="1">
        <v>23121</v>
      </c>
      <c r="E1630" s="1">
        <v>17456.442376199419</v>
      </c>
      <c r="F1630" s="1">
        <v>5664.5576238005806</v>
      </c>
    </row>
    <row r="1631" spans="1:6" x14ac:dyDescent="0.3">
      <c r="A1631" s="1">
        <v>1630</v>
      </c>
      <c r="B1631" s="1">
        <v>443</v>
      </c>
      <c r="C1631" s="1">
        <v>1630</v>
      </c>
      <c r="D1631" s="1">
        <v>20514</v>
      </c>
      <c r="E1631" s="1">
        <v>16554.61147738796</v>
      </c>
      <c r="F1631" s="1">
        <v>3959.3885226120442</v>
      </c>
    </row>
    <row r="1632" spans="1:6" x14ac:dyDescent="0.3">
      <c r="A1632" s="1">
        <v>1631</v>
      </c>
      <c r="B1632" s="1">
        <v>964</v>
      </c>
      <c r="C1632" s="1">
        <v>1631</v>
      </c>
      <c r="D1632" s="1">
        <v>23478</v>
      </c>
      <c r="E1632" s="1">
        <v>16373.92080663283</v>
      </c>
      <c r="F1632" s="1">
        <v>7104.0791933671699</v>
      </c>
    </row>
    <row r="1633" spans="1:6" x14ac:dyDescent="0.3">
      <c r="A1633" s="1">
        <v>1632</v>
      </c>
      <c r="B1633" s="1">
        <v>16</v>
      </c>
      <c r="C1633" s="1">
        <v>1632</v>
      </c>
      <c r="D1633" s="1">
        <v>18936</v>
      </c>
      <c r="E1633" s="1">
        <v>14989.42952810594</v>
      </c>
      <c r="F1633" s="1">
        <v>3946.5704718940628</v>
      </c>
    </row>
    <row r="1634" spans="1:6" x14ac:dyDescent="0.3">
      <c r="A1634" s="1">
        <v>1633</v>
      </c>
      <c r="B1634" s="1">
        <v>171</v>
      </c>
      <c r="C1634" s="1">
        <v>1633</v>
      </c>
      <c r="D1634" s="1">
        <v>47147</v>
      </c>
      <c r="E1634" s="1">
        <v>24638.330493065401</v>
      </c>
      <c r="F1634" s="1">
        <v>22508.669506934599</v>
      </c>
    </row>
    <row r="1635" spans="1:6" x14ac:dyDescent="0.3">
      <c r="A1635" s="1">
        <v>1634</v>
      </c>
      <c r="B1635" s="1">
        <v>13</v>
      </c>
      <c r="C1635" s="1">
        <v>1634</v>
      </c>
      <c r="D1635" s="1">
        <v>20516</v>
      </c>
      <c r="E1635" s="1">
        <v>13753.979436336689</v>
      </c>
      <c r="F1635" s="1">
        <v>6762.0205636633127</v>
      </c>
    </row>
    <row r="1636" spans="1:6" x14ac:dyDescent="0.3">
      <c r="A1636" s="1">
        <v>1635</v>
      </c>
      <c r="B1636" s="1">
        <v>150</v>
      </c>
      <c r="C1636" s="1">
        <v>1635</v>
      </c>
      <c r="D1636" s="1">
        <v>4841</v>
      </c>
      <c r="E1636" s="1">
        <v>2910.7598592160989</v>
      </c>
      <c r="F1636" s="1">
        <v>1930.2401407839011</v>
      </c>
    </row>
    <row r="1637" spans="1:6" x14ac:dyDescent="0.3">
      <c r="A1637" s="1">
        <v>1636</v>
      </c>
      <c r="B1637" s="1">
        <v>770</v>
      </c>
      <c r="C1637" s="1">
        <v>1636</v>
      </c>
      <c r="D1637" s="1">
        <v>28365</v>
      </c>
      <c r="E1637" s="1">
        <v>20209.576453302041</v>
      </c>
      <c r="F1637" s="1">
        <v>8155.4235466979553</v>
      </c>
    </row>
    <row r="1638" spans="1:6" x14ac:dyDescent="0.3">
      <c r="A1638" s="1">
        <v>1637</v>
      </c>
      <c r="B1638" s="1">
        <v>709</v>
      </c>
      <c r="C1638" s="1">
        <v>1637</v>
      </c>
      <c r="D1638" s="1">
        <v>9237</v>
      </c>
      <c r="E1638" s="1">
        <v>8174.0833543888248</v>
      </c>
      <c r="F1638" s="1">
        <v>1062.916645611175</v>
      </c>
    </row>
    <row r="1639" spans="1:6" x14ac:dyDescent="0.3">
      <c r="A1639" s="1">
        <v>1638</v>
      </c>
      <c r="B1639" s="1">
        <v>724</v>
      </c>
      <c r="C1639" s="1">
        <v>1638</v>
      </c>
      <c r="D1639" s="1">
        <v>10866</v>
      </c>
      <c r="E1639" s="1">
        <v>7976.2154594903614</v>
      </c>
      <c r="F1639" s="1">
        <v>2889.7845405096391</v>
      </c>
    </row>
    <row r="1640" spans="1:6" x14ac:dyDescent="0.3">
      <c r="A1640" s="1">
        <v>1639</v>
      </c>
      <c r="B1640" s="1">
        <v>745</v>
      </c>
      <c r="C1640" s="1">
        <v>1639</v>
      </c>
      <c r="D1640" s="1">
        <v>26288</v>
      </c>
      <c r="E1640" s="1">
        <v>22592.514179955739</v>
      </c>
      <c r="F1640" s="1">
        <v>3695.4858200442582</v>
      </c>
    </row>
    <row r="1641" spans="1:6" x14ac:dyDescent="0.3">
      <c r="A1641" s="1">
        <v>1640</v>
      </c>
      <c r="B1641" s="1">
        <v>317</v>
      </c>
      <c r="C1641" s="1">
        <v>1640</v>
      </c>
      <c r="D1641" s="1">
        <v>8610</v>
      </c>
      <c r="E1641" s="1">
        <v>6139.4367862452209</v>
      </c>
      <c r="F1641" s="1">
        <v>2470.5632137547791</v>
      </c>
    </row>
    <row r="1642" spans="1:6" x14ac:dyDescent="0.3">
      <c r="A1642" s="1">
        <v>1641</v>
      </c>
      <c r="B1642" s="1">
        <v>702</v>
      </c>
      <c r="C1642" s="1">
        <v>1641</v>
      </c>
      <c r="D1642" s="1">
        <v>23363</v>
      </c>
      <c r="E1642" s="1">
        <v>12113.451792391979</v>
      </c>
      <c r="F1642" s="1">
        <v>11249.548207608021</v>
      </c>
    </row>
    <row r="1643" spans="1:6" x14ac:dyDescent="0.3">
      <c r="A1643" s="1">
        <v>1642</v>
      </c>
      <c r="B1643" s="1">
        <v>312</v>
      </c>
      <c r="C1643" s="1">
        <v>1642</v>
      </c>
      <c r="D1643" s="1">
        <v>26108</v>
      </c>
      <c r="E1643" s="1">
        <v>21573.60375629277</v>
      </c>
      <c r="F1643" s="1">
        <v>4534.3962437072332</v>
      </c>
    </row>
    <row r="1644" spans="1:6" x14ac:dyDescent="0.3">
      <c r="A1644" s="1">
        <v>1643</v>
      </c>
      <c r="B1644" s="1">
        <v>709</v>
      </c>
      <c r="C1644" s="1">
        <v>1643</v>
      </c>
      <c r="D1644" s="1">
        <v>25581</v>
      </c>
      <c r="E1644" s="1">
        <v>17654.44196717595</v>
      </c>
      <c r="F1644" s="1">
        <v>7926.5580328240467</v>
      </c>
    </row>
    <row r="1645" spans="1:6" x14ac:dyDescent="0.3">
      <c r="A1645" s="1">
        <v>1644</v>
      </c>
      <c r="B1645" s="1">
        <v>226</v>
      </c>
      <c r="C1645" s="1">
        <v>1644</v>
      </c>
      <c r="D1645" s="1">
        <v>25076</v>
      </c>
      <c r="E1645" s="1">
        <v>14176.24948764625</v>
      </c>
      <c r="F1645" s="1">
        <v>10899.75051235375</v>
      </c>
    </row>
    <row r="1646" spans="1:6" x14ac:dyDescent="0.3">
      <c r="A1646" s="1">
        <v>1645</v>
      </c>
      <c r="B1646" s="1">
        <v>305</v>
      </c>
      <c r="C1646" s="1">
        <v>1645</v>
      </c>
      <c r="D1646" s="1">
        <v>34734</v>
      </c>
      <c r="E1646" s="1">
        <v>24598.23704118071</v>
      </c>
      <c r="F1646" s="1">
        <v>10135.76295881929</v>
      </c>
    </row>
    <row r="1647" spans="1:6" x14ac:dyDescent="0.3">
      <c r="A1647" s="1">
        <v>1646</v>
      </c>
      <c r="B1647" s="1">
        <v>862</v>
      </c>
      <c r="C1647" s="1">
        <v>1646</v>
      </c>
      <c r="D1647" s="1">
        <v>7534</v>
      </c>
      <c r="E1647" s="1">
        <v>3890.282718848845</v>
      </c>
      <c r="F1647" s="1">
        <v>3643.717281151155</v>
      </c>
    </row>
    <row r="1648" spans="1:6" x14ac:dyDescent="0.3">
      <c r="A1648" s="1">
        <v>1647</v>
      </c>
      <c r="B1648" s="1">
        <v>339</v>
      </c>
      <c r="C1648" s="1">
        <v>1647</v>
      </c>
      <c r="D1648" s="1">
        <v>30900</v>
      </c>
      <c r="E1648" s="1">
        <v>21840.972964756809</v>
      </c>
      <c r="F1648" s="1">
        <v>9059.0270352431944</v>
      </c>
    </row>
    <row r="1649" spans="1:6" x14ac:dyDescent="0.3">
      <c r="A1649" s="1">
        <v>1648</v>
      </c>
      <c r="B1649" s="1">
        <v>755</v>
      </c>
      <c r="C1649" s="1">
        <v>1648</v>
      </c>
      <c r="D1649" s="1">
        <v>15974</v>
      </c>
      <c r="E1649" s="1">
        <v>8944.2880382229341</v>
      </c>
      <c r="F1649" s="1">
        <v>7029.7119617770659</v>
      </c>
    </row>
    <row r="1650" spans="1:6" x14ac:dyDescent="0.3">
      <c r="A1650" s="1">
        <v>1649</v>
      </c>
      <c r="B1650" s="1">
        <v>306</v>
      </c>
      <c r="C1650" s="1">
        <v>1649</v>
      </c>
      <c r="D1650" s="1">
        <v>24787</v>
      </c>
      <c r="E1650" s="1">
        <v>17878.042285256921</v>
      </c>
      <c r="F1650" s="1">
        <v>6908.9577147430791</v>
      </c>
    </row>
    <row r="1651" spans="1:6" x14ac:dyDescent="0.3">
      <c r="A1651" s="1">
        <v>1650</v>
      </c>
      <c r="B1651" s="1">
        <v>840</v>
      </c>
      <c r="C1651" s="1">
        <v>1650</v>
      </c>
      <c r="D1651" s="1">
        <v>25870</v>
      </c>
      <c r="E1651" s="1">
        <v>19186.523878231579</v>
      </c>
      <c r="F1651" s="1">
        <v>6683.4761217684172</v>
      </c>
    </row>
    <row r="1652" spans="1:6" x14ac:dyDescent="0.3">
      <c r="A1652" s="1">
        <v>1651</v>
      </c>
      <c r="B1652" s="1">
        <v>879</v>
      </c>
      <c r="C1652" s="1">
        <v>1651</v>
      </c>
      <c r="D1652" s="1">
        <v>5144</v>
      </c>
      <c r="E1652" s="1">
        <v>3169.8406643523481</v>
      </c>
      <c r="F1652" s="1">
        <v>1974.1593356476519</v>
      </c>
    </row>
    <row r="1653" spans="1:6" x14ac:dyDescent="0.3">
      <c r="A1653" s="1">
        <v>1652</v>
      </c>
      <c r="B1653" s="1">
        <v>76</v>
      </c>
      <c r="C1653" s="1">
        <v>1652</v>
      </c>
      <c r="D1653" s="1">
        <v>7341</v>
      </c>
      <c r="E1653" s="1">
        <v>4026.5731545271142</v>
      </c>
      <c r="F1653" s="1">
        <v>3314.4268454728858</v>
      </c>
    </row>
    <row r="1654" spans="1:6" x14ac:dyDescent="0.3">
      <c r="A1654" s="1">
        <v>1653</v>
      </c>
      <c r="B1654" s="1">
        <v>956</v>
      </c>
      <c r="C1654" s="1">
        <v>1653</v>
      </c>
      <c r="D1654" s="1">
        <v>16564</v>
      </c>
      <c r="E1654" s="1">
        <v>14165.228108086359</v>
      </c>
      <c r="F1654" s="1">
        <v>2398.771891913635</v>
      </c>
    </row>
    <row r="1655" spans="1:6" x14ac:dyDescent="0.3">
      <c r="A1655" s="1">
        <v>1654</v>
      </c>
      <c r="B1655" s="1">
        <v>361</v>
      </c>
      <c r="C1655" s="1">
        <v>1654</v>
      </c>
      <c r="D1655" s="1">
        <v>16542</v>
      </c>
      <c r="E1655" s="1">
        <v>11784.112155491581</v>
      </c>
      <c r="F1655" s="1">
        <v>4757.887844508421</v>
      </c>
    </row>
    <row r="1656" spans="1:6" x14ac:dyDescent="0.3">
      <c r="A1656" s="1">
        <v>1655</v>
      </c>
      <c r="B1656" s="1">
        <v>52</v>
      </c>
      <c r="C1656" s="1">
        <v>1655</v>
      </c>
      <c r="D1656" s="1">
        <v>8034</v>
      </c>
      <c r="E1656" s="1">
        <v>6884.9264711393707</v>
      </c>
      <c r="F1656" s="1">
        <v>1149.073528860629</v>
      </c>
    </row>
    <row r="1657" spans="1:6" x14ac:dyDescent="0.3">
      <c r="A1657" s="1">
        <v>1656</v>
      </c>
      <c r="B1657" s="1">
        <v>913</v>
      </c>
      <c r="C1657" s="1">
        <v>1656</v>
      </c>
      <c r="D1657" s="1">
        <v>18329</v>
      </c>
      <c r="E1657" s="1">
        <v>12202.02641752224</v>
      </c>
      <c r="F1657" s="1">
        <v>6126.9735824777617</v>
      </c>
    </row>
    <row r="1658" spans="1:6" x14ac:dyDescent="0.3">
      <c r="A1658" s="1">
        <v>1657</v>
      </c>
      <c r="B1658" s="1">
        <v>337</v>
      </c>
      <c r="C1658" s="1">
        <v>1657</v>
      </c>
      <c r="D1658" s="1">
        <v>28788</v>
      </c>
      <c r="E1658" s="1">
        <v>17040.63780029221</v>
      </c>
      <c r="F1658" s="1">
        <v>11747.36219970779</v>
      </c>
    </row>
    <row r="1659" spans="1:6" x14ac:dyDescent="0.3">
      <c r="A1659" s="1">
        <v>1658</v>
      </c>
      <c r="B1659" s="1">
        <v>346</v>
      </c>
      <c r="C1659" s="1">
        <v>1658</v>
      </c>
      <c r="D1659" s="1">
        <v>8782</v>
      </c>
      <c r="E1659" s="1">
        <v>5955.2564723469668</v>
      </c>
      <c r="F1659" s="1">
        <v>2826.7435276530332</v>
      </c>
    </row>
    <row r="1660" spans="1:6" x14ac:dyDescent="0.3">
      <c r="A1660" s="1">
        <v>1659</v>
      </c>
      <c r="B1660" s="1">
        <v>511</v>
      </c>
      <c r="C1660" s="1">
        <v>1659</v>
      </c>
      <c r="D1660" s="1">
        <v>10525</v>
      </c>
      <c r="E1660" s="1">
        <v>6263.592948290081</v>
      </c>
      <c r="F1660" s="1">
        <v>4261.407051709919</v>
      </c>
    </row>
    <row r="1661" spans="1:6" x14ac:dyDescent="0.3">
      <c r="A1661" s="1">
        <v>1660</v>
      </c>
      <c r="B1661" s="1">
        <v>724</v>
      </c>
      <c r="C1661" s="1">
        <v>1660</v>
      </c>
      <c r="D1661" s="1">
        <v>26397</v>
      </c>
      <c r="E1661" s="1">
        <v>14437.55173613123</v>
      </c>
      <c r="F1661" s="1">
        <v>11959.44826386877</v>
      </c>
    </row>
    <row r="1662" spans="1:6" x14ac:dyDescent="0.3">
      <c r="A1662" s="1">
        <v>1661</v>
      </c>
      <c r="B1662" s="1">
        <v>911</v>
      </c>
      <c r="C1662" s="1">
        <v>1661</v>
      </c>
      <c r="D1662" s="1">
        <v>17034</v>
      </c>
      <c r="E1662" s="1">
        <v>10758.841753942521</v>
      </c>
      <c r="F1662" s="1">
        <v>6275.1582460574773</v>
      </c>
    </row>
    <row r="1663" spans="1:6" x14ac:dyDescent="0.3">
      <c r="A1663" s="1">
        <v>1662</v>
      </c>
      <c r="B1663" s="1">
        <v>740</v>
      </c>
      <c r="C1663" s="1">
        <v>1662</v>
      </c>
      <c r="D1663" s="1">
        <v>14744</v>
      </c>
      <c r="E1663" s="1">
        <v>9491.1732604500794</v>
      </c>
      <c r="F1663" s="1">
        <v>5252.8267395499206</v>
      </c>
    </row>
    <row r="1664" spans="1:6" x14ac:dyDescent="0.3">
      <c r="A1664" s="1">
        <v>1663</v>
      </c>
      <c r="B1664" s="1">
        <v>700</v>
      </c>
      <c r="C1664" s="1">
        <v>1663</v>
      </c>
      <c r="D1664" s="1">
        <v>12112</v>
      </c>
      <c r="E1664" s="1">
        <v>10613.506599926221</v>
      </c>
      <c r="F1664" s="1">
        <v>1498.493400073778</v>
      </c>
    </row>
    <row r="1665" spans="1:6" x14ac:dyDescent="0.3">
      <c r="A1665" s="1">
        <v>1664</v>
      </c>
      <c r="B1665" s="1">
        <v>150</v>
      </c>
      <c r="C1665" s="1">
        <v>1664</v>
      </c>
      <c r="D1665" s="1">
        <v>15599</v>
      </c>
      <c r="E1665" s="1">
        <v>7811.9115771137494</v>
      </c>
      <c r="F1665" s="1">
        <v>7787.0884228862506</v>
      </c>
    </row>
    <row r="1666" spans="1:6" x14ac:dyDescent="0.3">
      <c r="A1666" s="1">
        <v>1665</v>
      </c>
      <c r="B1666" s="1">
        <v>745</v>
      </c>
      <c r="C1666" s="1">
        <v>1665</v>
      </c>
      <c r="D1666" s="1">
        <v>29126</v>
      </c>
      <c r="E1666" s="1">
        <v>25985.77580392683</v>
      </c>
      <c r="F1666" s="1">
        <v>3140.2241960731699</v>
      </c>
    </row>
    <row r="1667" spans="1:6" x14ac:dyDescent="0.3">
      <c r="A1667" s="1">
        <v>1666</v>
      </c>
      <c r="B1667" s="1">
        <v>334</v>
      </c>
      <c r="C1667" s="1">
        <v>1666</v>
      </c>
      <c r="D1667" s="1">
        <v>38022</v>
      </c>
      <c r="E1667" s="1">
        <v>21091.577021757039</v>
      </c>
      <c r="F1667" s="1">
        <v>16930.422978242961</v>
      </c>
    </row>
    <row r="1668" spans="1:6" x14ac:dyDescent="0.3">
      <c r="A1668" s="1">
        <v>1667</v>
      </c>
      <c r="B1668" s="1">
        <v>99</v>
      </c>
      <c r="C1668" s="1">
        <v>1667</v>
      </c>
      <c r="D1668" s="1">
        <v>21114</v>
      </c>
      <c r="E1668" s="1">
        <v>15493.49125152851</v>
      </c>
      <c r="F1668" s="1">
        <v>5620.5087484714859</v>
      </c>
    </row>
    <row r="1669" spans="1:6" x14ac:dyDescent="0.3">
      <c r="A1669" s="1">
        <v>1668</v>
      </c>
      <c r="B1669" s="1">
        <v>18</v>
      </c>
      <c r="C1669" s="1">
        <v>1668</v>
      </c>
      <c r="D1669" s="1">
        <v>30360</v>
      </c>
      <c r="E1669" s="1">
        <v>23949.736053740791</v>
      </c>
      <c r="F1669" s="1">
        <v>6410.2639462592051</v>
      </c>
    </row>
    <row r="1670" spans="1:6" x14ac:dyDescent="0.3">
      <c r="A1670" s="1">
        <v>1669</v>
      </c>
      <c r="B1670" s="1">
        <v>575</v>
      </c>
      <c r="C1670" s="1">
        <v>1669</v>
      </c>
      <c r="D1670" s="1">
        <v>23351</v>
      </c>
      <c r="E1670" s="1">
        <v>15425.535367843389</v>
      </c>
      <c r="F1670" s="1">
        <v>7925.4646321566051</v>
      </c>
    </row>
    <row r="1671" spans="1:6" x14ac:dyDescent="0.3">
      <c r="A1671" s="1">
        <v>1670</v>
      </c>
      <c r="B1671" s="1">
        <v>10</v>
      </c>
      <c r="C1671" s="1">
        <v>1670</v>
      </c>
      <c r="D1671" s="1">
        <v>40885</v>
      </c>
      <c r="E1671" s="1">
        <v>29197.59375264874</v>
      </c>
      <c r="F1671" s="1">
        <v>11687.40624735126</v>
      </c>
    </row>
    <row r="1672" spans="1:6" x14ac:dyDescent="0.3">
      <c r="A1672" s="1">
        <v>1671</v>
      </c>
      <c r="B1672" s="1">
        <v>703</v>
      </c>
      <c r="C1672" s="1">
        <v>1671</v>
      </c>
      <c r="D1672" s="1">
        <v>45107</v>
      </c>
      <c r="E1672" s="1">
        <v>29227.318129538729</v>
      </c>
      <c r="F1672" s="1">
        <v>15879.681870461271</v>
      </c>
    </row>
    <row r="1673" spans="1:6" x14ac:dyDescent="0.3">
      <c r="A1673" s="1">
        <v>1672</v>
      </c>
      <c r="B1673" s="1">
        <v>969</v>
      </c>
      <c r="C1673" s="1">
        <v>1672</v>
      </c>
      <c r="D1673" s="1">
        <v>10858</v>
      </c>
      <c r="E1673" s="1">
        <v>6775.3479855973646</v>
      </c>
      <c r="F1673" s="1">
        <v>4082.6520144026349</v>
      </c>
    </row>
    <row r="1674" spans="1:6" x14ac:dyDescent="0.3">
      <c r="A1674" s="1">
        <v>1673</v>
      </c>
      <c r="B1674" s="1">
        <v>584</v>
      </c>
      <c r="C1674" s="1">
        <v>1673</v>
      </c>
      <c r="D1674" s="1">
        <v>15480</v>
      </c>
      <c r="E1674" s="1">
        <v>11448.161473219139</v>
      </c>
      <c r="F1674" s="1">
        <v>4031.838526780859</v>
      </c>
    </row>
    <row r="1675" spans="1:6" x14ac:dyDescent="0.3">
      <c r="A1675" s="1">
        <v>1674</v>
      </c>
      <c r="B1675" s="1">
        <v>662</v>
      </c>
      <c r="C1675" s="1">
        <v>1674</v>
      </c>
      <c r="D1675" s="1">
        <v>4434</v>
      </c>
      <c r="E1675" s="1">
        <v>2978.8536406191779</v>
      </c>
      <c r="F1675" s="1">
        <v>1455.1463593808221</v>
      </c>
    </row>
    <row r="1676" spans="1:6" x14ac:dyDescent="0.3">
      <c r="A1676" s="1">
        <v>1675</v>
      </c>
      <c r="B1676" s="1">
        <v>772</v>
      </c>
      <c r="C1676" s="1">
        <v>1675</v>
      </c>
      <c r="D1676" s="1">
        <v>17200</v>
      </c>
      <c r="E1676" s="1">
        <v>11100.771891654609</v>
      </c>
      <c r="F1676" s="1">
        <v>6099.2281083453954</v>
      </c>
    </row>
    <row r="1677" spans="1:6" x14ac:dyDescent="0.3">
      <c r="A1677" s="1">
        <v>1676</v>
      </c>
      <c r="B1677" s="1">
        <v>312</v>
      </c>
      <c r="C1677" s="1">
        <v>1676</v>
      </c>
      <c r="D1677" s="1">
        <v>15425</v>
      </c>
      <c r="E1677" s="1">
        <v>10247.750056577281</v>
      </c>
      <c r="F1677" s="1">
        <v>5177.2499434227211</v>
      </c>
    </row>
    <row r="1678" spans="1:6" x14ac:dyDescent="0.3">
      <c r="A1678" s="1">
        <v>1677</v>
      </c>
      <c r="B1678" s="1">
        <v>874</v>
      </c>
      <c r="C1678" s="1">
        <v>1677</v>
      </c>
      <c r="D1678" s="1">
        <v>8011</v>
      </c>
      <c r="E1678" s="1">
        <v>7202.94781744385</v>
      </c>
      <c r="F1678" s="1">
        <v>808.05218255615</v>
      </c>
    </row>
    <row r="1679" spans="1:6" x14ac:dyDescent="0.3">
      <c r="A1679" s="1">
        <v>1678</v>
      </c>
      <c r="B1679" s="1">
        <v>593</v>
      </c>
      <c r="C1679" s="1">
        <v>1678</v>
      </c>
      <c r="D1679" s="1">
        <v>10071</v>
      </c>
      <c r="E1679" s="1">
        <v>8067.2605248058426</v>
      </c>
      <c r="F1679" s="1">
        <v>2003.739475194157</v>
      </c>
    </row>
    <row r="1680" spans="1:6" x14ac:dyDescent="0.3">
      <c r="A1680" s="1">
        <v>1679</v>
      </c>
      <c r="B1680" s="1">
        <v>664</v>
      </c>
      <c r="C1680" s="1">
        <v>1679</v>
      </c>
      <c r="D1680" s="1">
        <v>47485</v>
      </c>
      <c r="E1680" s="1">
        <v>33474.123488144483</v>
      </c>
      <c r="F1680" s="1">
        <v>14010.87651185552</v>
      </c>
    </row>
    <row r="1681" spans="1:6" x14ac:dyDescent="0.3">
      <c r="A1681" s="1">
        <v>1680</v>
      </c>
      <c r="B1681" s="1">
        <v>767</v>
      </c>
      <c r="C1681" s="1">
        <v>1680</v>
      </c>
      <c r="D1681" s="1">
        <v>16079</v>
      </c>
      <c r="E1681" s="1">
        <v>8041.0102511614468</v>
      </c>
      <c r="F1681" s="1">
        <v>8037.9897488385532</v>
      </c>
    </row>
    <row r="1682" spans="1:6" x14ac:dyDescent="0.3">
      <c r="A1682" s="1">
        <v>1681</v>
      </c>
      <c r="B1682" s="1">
        <v>387</v>
      </c>
      <c r="C1682" s="1">
        <v>1681</v>
      </c>
      <c r="D1682" s="1">
        <v>12329</v>
      </c>
      <c r="E1682" s="1">
        <v>8805.4493882770275</v>
      </c>
      <c r="F1682" s="1">
        <v>3523.550611722972</v>
      </c>
    </row>
    <row r="1683" spans="1:6" x14ac:dyDescent="0.3">
      <c r="A1683" s="1">
        <v>1682</v>
      </c>
      <c r="B1683" s="1">
        <v>590</v>
      </c>
      <c r="C1683" s="1">
        <v>1682</v>
      </c>
      <c r="D1683" s="1">
        <v>14123</v>
      </c>
      <c r="E1683" s="1">
        <v>9370.0855553997681</v>
      </c>
      <c r="F1683" s="1">
        <v>4752.9144446002319</v>
      </c>
    </row>
    <row r="1684" spans="1:6" x14ac:dyDescent="0.3">
      <c r="A1684" s="1">
        <v>1683</v>
      </c>
      <c r="B1684" s="1">
        <v>460</v>
      </c>
      <c r="C1684" s="1">
        <v>1683</v>
      </c>
      <c r="D1684" s="1">
        <v>19998</v>
      </c>
      <c r="E1684" s="1">
        <v>17553.604176923869</v>
      </c>
      <c r="F1684" s="1">
        <v>2444.395823076135</v>
      </c>
    </row>
    <row r="1685" spans="1:6" x14ac:dyDescent="0.3">
      <c r="A1685" s="1">
        <v>1684</v>
      </c>
      <c r="B1685" s="1">
        <v>24</v>
      </c>
      <c r="C1685" s="1">
        <v>1684</v>
      </c>
      <c r="D1685" s="1">
        <v>27150</v>
      </c>
      <c r="E1685" s="1">
        <v>21494.52334982339</v>
      </c>
      <c r="F1685" s="1">
        <v>5655.4766501766062</v>
      </c>
    </row>
    <row r="1686" spans="1:6" x14ac:dyDescent="0.3">
      <c r="A1686" s="1">
        <v>1685</v>
      </c>
      <c r="B1686" s="1">
        <v>877</v>
      </c>
      <c r="C1686" s="1">
        <v>1685</v>
      </c>
      <c r="D1686" s="1">
        <v>10562</v>
      </c>
      <c r="E1686" s="1">
        <v>7682.1485069767723</v>
      </c>
      <c r="F1686" s="1">
        <v>2879.8514930232282</v>
      </c>
    </row>
    <row r="1687" spans="1:6" x14ac:dyDescent="0.3">
      <c r="A1687" s="1">
        <v>1686</v>
      </c>
      <c r="B1687" s="1">
        <v>62</v>
      </c>
      <c r="C1687" s="1">
        <v>1686</v>
      </c>
      <c r="D1687" s="1">
        <v>4941</v>
      </c>
      <c r="E1687" s="1">
        <v>4378.9653764714722</v>
      </c>
      <c r="F1687" s="1">
        <v>562.03462352852785</v>
      </c>
    </row>
    <row r="1688" spans="1:6" x14ac:dyDescent="0.3">
      <c r="A1688" s="1">
        <v>1687</v>
      </c>
      <c r="B1688" s="1">
        <v>453</v>
      </c>
      <c r="C1688" s="1">
        <v>1687</v>
      </c>
      <c r="D1688" s="1">
        <v>41408</v>
      </c>
      <c r="E1688" s="1">
        <v>36040.329271471834</v>
      </c>
      <c r="F1688" s="1">
        <v>5367.6707285281664</v>
      </c>
    </row>
    <row r="1689" spans="1:6" x14ac:dyDescent="0.3">
      <c r="A1689" s="1">
        <v>1688</v>
      </c>
      <c r="B1689" s="1">
        <v>940</v>
      </c>
      <c r="C1689" s="1">
        <v>1688</v>
      </c>
      <c r="D1689" s="1">
        <v>9829</v>
      </c>
      <c r="E1689" s="1">
        <v>7146.6531487969378</v>
      </c>
      <c r="F1689" s="1">
        <v>2682.3468512030622</v>
      </c>
    </row>
    <row r="1690" spans="1:6" x14ac:dyDescent="0.3">
      <c r="A1690" s="1">
        <v>1689</v>
      </c>
      <c r="B1690" s="1">
        <v>56</v>
      </c>
      <c r="C1690" s="1">
        <v>1689</v>
      </c>
      <c r="D1690" s="1">
        <v>10139</v>
      </c>
      <c r="E1690" s="1">
        <v>8787.0837883165277</v>
      </c>
      <c r="F1690" s="1">
        <v>1351.9162116834721</v>
      </c>
    </row>
    <row r="1691" spans="1:6" x14ac:dyDescent="0.3">
      <c r="A1691" s="1">
        <v>1690</v>
      </c>
      <c r="B1691" s="1">
        <v>457</v>
      </c>
      <c r="C1691" s="1">
        <v>1690</v>
      </c>
      <c r="D1691" s="1">
        <v>13886</v>
      </c>
      <c r="E1691" s="1">
        <v>8655.8500781318508</v>
      </c>
      <c r="F1691" s="1">
        <v>5230.1499218681492</v>
      </c>
    </row>
    <row r="1692" spans="1:6" x14ac:dyDescent="0.3">
      <c r="A1692" s="1">
        <v>1691</v>
      </c>
      <c r="B1692" s="1">
        <v>34</v>
      </c>
      <c r="C1692" s="1">
        <v>1691</v>
      </c>
      <c r="D1692" s="1">
        <v>18785</v>
      </c>
      <c r="E1692" s="1">
        <v>16434.459039490321</v>
      </c>
      <c r="F1692" s="1">
        <v>2350.5409605096829</v>
      </c>
    </row>
    <row r="1693" spans="1:6" x14ac:dyDescent="0.3">
      <c r="A1693" s="1">
        <v>1692</v>
      </c>
      <c r="B1693" s="1">
        <v>733</v>
      </c>
      <c r="C1693" s="1">
        <v>1692</v>
      </c>
      <c r="D1693" s="1">
        <v>9514</v>
      </c>
      <c r="E1693" s="1">
        <v>7174.6156119009793</v>
      </c>
      <c r="F1693" s="1">
        <v>2339.3843880990212</v>
      </c>
    </row>
    <row r="1694" spans="1:6" x14ac:dyDescent="0.3">
      <c r="A1694" s="1">
        <v>1693</v>
      </c>
      <c r="B1694" s="1">
        <v>656</v>
      </c>
      <c r="C1694" s="1">
        <v>1693</v>
      </c>
      <c r="D1694" s="1">
        <v>8027</v>
      </c>
      <c r="E1694" s="1">
        <v>6189.8789367980326</v>
      </c>
      <c r="F1694" s="1">
        <v>1837.121063201967</v>
      </c>
    </row>
    <row r="1695" spans="1:6" x14ac:dyDescent="0.3">
      <c r="A1695" s="1">
        <v>1694</v>
      </c>
      <c r="B1695" s="1">
        <v>339</v>
      </c>
      <c r="C1695" s="1">
        <v>1694</v>
      </c>
      <c r="D1695" s="1">
        <v>21257</v>
      </c>
      <c r="E1695" s="1">
        <v>13438.4959330319</v>
      </c>
      <c r="F1695" s="1">
        <v>7818.5040669680984</v>
      </c>
    </row>
    <row r="1696" spans="1:6" x14ac:dyDescent="0.3">
      <c r="A1696" s="1">
        <v>1695</v>
      </c>
      <c r="B1696" s="1">
        <v>103</v>
      </c>
      <c r="C1696" s="1">
        <v>1695</v>
      </c>
      <c r="D1696" s="1">
        <v>17012</v>
      </c>
      <c r="E1696" s="1">
        <v>11024.85773524184</v>
      </c>
      <c r="F1696" s="1">
        <v>5987.1422647581576</v>
      </c>
    </row>
    <row r="1697" spans="1:6" x14ac:dyDescent="0.3">
      <c r="A1697" s="1">
        <v>1696</v>
      </c>
      <c r="B1697" s="1">
        <v>54</v>
      </c>
      <c r="C1697" s="1">
        <v>1696</v>
      </c>
      <c r="D1697" s="1">
        <v>14822</v>
      </c>
      <c r="E1697" s="1">
        <v>13067.5583646549</v>
      </c>
      <c r="F1697" s="1">
        <v>1754.4416353450961</v>
      </c>
    </row>
    <row r="1698" spans="1:6" x14ac:dyDescent="0.3">
      <c r="A1698" s="1">
        <v>1697</v>
      </c>
      <c r="B1698" s="1">
        <v>308</v>
      </c>
      <c r="C1698" s="1">
        <v>1697</v>
      </c>
      <c r="D1698" s="1">
        <v>9010</v>
      </c>
      <c r="E1698" s="1">
        <v>7011.1872811455441</v>
      </c>
      <c r="F1698" s="1">
        <v>1998.8127188544561</v>
      </c>
    </row>
    <row r="1699" spans="1:6" x14ac:dyDescent="0.3">
      <c r="A1699" s="1">
        <v>1698</v>
      </c>
      <c r="B1699" s="1">
        <v>815</v>
      </c>
      <c r="C1699" s="1">
        <v>1698</v>
      </c>
      <c r="D1699" s="1">
        <v>23319</v>
      </c>
      <c r="E1699" s="1">
        <v>15761.162742536701</v>
      </c>
      <c r="F1699" s="1">
        <v>7557.8372574633031</v>
      </c>
    </row>
    <row r="1700" spans="1:6" x14ac:dyDescent="0.3">
      <c r="A1700" s="1">
        <v>1699</v>
      </c>
      <c r="B1700" s="1">
        <v>56</v>
      </c>
      <c r="C1700" s="1">
        <v>1699</v>
      </c>
      <c r="D1700" s="1">
        <v>5723</v>
      </c>
      <c r="E1700" s="1">
        <v>3274.4621555622771</v>
      </c>
      <c r="F1700" s="1">
        <v>2448.5378444377229</v>
      </c>
    </row>
    <row r="1701" spans="1:6" x14ac:dyDescent="0.3">
      <c r="A1701" s="1">
        <v>1700</v>
      </c>
      <c r="B1701" s="1">
        <v>406</v>
      </c>
      <c r="C1701" s="1">
        <v>1700</v>
      </c>
      <c r="D1701" s="1">
        <v>15148</v>
      </c>
      <c r="E1701" s="1">
        <v>9150.218851636826</v>
      </c>
      <c r="F1701" s="1">
        <v>5997.781148363174</v>
      </c>
    </row>
    <row r="1702" spans="1:6" x14ac:dyDescent="0.3">
      <c r="A1702" s="1">
        <v>1701</v>
      </c>
      <c r="B1702" s="1">
        <v>712</v>
      </c>
      <c r="C1702" s="1">
        <v>1701</v>
      </c>
      <c r="D1702" s="1">
        <v>24259</v>
      </c>
      <c r="E1702" s="1">
        <v>14656.87005286452</v>
      </c>
      <c r="F1702" s="1">
        <v>9602.129947135476</v>
      </c>
    </row>
    <row r="1703" spans="1:6" x14ac:dyDescent="0.3">
      <c r="A1703" s="1">
        <v>1702</v>
      </c>
      <c r="B1703" s="1">
        <v>436</v>
      </c>
      <c r="C1703" s="1">
        <v>1702</v>
      </c>
      <c r="D1703" s="1">
        <v>24249</v>
      </c>
      <c r="E1703" s="1">
        <v>18842.67000333302</v>
      </c>
      <c r="F1703" s="1">
        <v>5406.3299966669802</v>
      </c>
    </row>
    <row r="1704" spans="1:6" x14ac:dyDescent="0.3">
      <c r="A1704" s="1">
        <v>1703</v>
      </c>
      <c r="B1704" s="1">
        <v>97</v>
      </c>
      <c r="C1704" s="1">
        <v>1703</v>
      </c>
      <c r="D1704" s="1">
        <v>25621</v>
      </c>
      <c r="E1704" s="1">
        <v>22934.894270946839</v>
      </c>
      <c r="F1704" s="1">
        <v>2686.1057290531571</v>
      </c>
    </row>
    <row r="1705" spans="1:6" x14ac:dyDescent="0.3">
      <c r="A1705" s="1">
        <v>1704</v>
      </c>
      <c r="B1705" s="1">
        <v>336</v>
      </c>
      <c r="C1705" s="1">
        <v>1704</v>
      </c>
      <c r="D1705" s="1">
        <v>26669</v>
      </c>
      <c r="E1705" s="1">
        <v>20643.155336511041</v>
      </c>
      <c r="F1705" s="1">
        <v>6025.8446634889551</v>
      </c>
    </row>
    <row r="1706" spans="1:6" x14ac:dyDescent="0.3">
      <c r="A1706" s="1">
        <v>1705</v>
      </c>
      <c r="B1706" s="1">
        <v>932</v>
      </c>
      <c r="C1706" s="1">
        <v>1705</v>
      </c>
      <c r="D1706" s="1">
        <v>27704</v>
      </c>
      <c r="E1706" s="1">
        <v>19245.332507233219</v>
      </c>
      <c r="F1706" s="1">
        <v>8458.6674927667809</v>
      </c>
    </row>
    <row r="1707" spans="1:6" x14ac:dyDescent="0.3">
      <c r="A1707" s="1">
        <v>1706</v>
      </c>
      <c r="B1707" s="1">
        <v>311</v>
      </c>
      <c r="C1707" s="1">
        <v>1706</v>
      </c>
      <c r="D1707" s="1">
        <v>10624</v>
      </c>
      <c r="E1707" s="1">
        <v>5921.439929065964</v>
      </c>
      <c r="F1707" s="1">
        <v>4702.560070934036</v>
      </c>
    </row>
    <row r="1708" spans="1:6" x14ac:dyDescent="0.3">
      <c r="A1708" s="1">
        <v>1707</v>
      </c>
      <c r="B1708" s="1">
        <v>361</v>
      </c>
      <c r="C1708" s="1">
        <v>1707</v>
      </c>
      <c r="D1708" s="1">
        <v>27896</v>
      </c>
      <c r="E1708" s="1">
        <v>23934.89193007155</v>
      </c>
      <c r="F1708" s="1">
        <v>3961.1080699284471</v>
      </c>
    </row>
    <row r="1709" spans="1:6" x14ac:dyDescent="0.3">
      <c r="A1709" s="1">
        <v>1708</v>
      </c>
      <c r="B1709" s="1">
        <v>652</v>
      </c>
      <c r="C1709" s="1">
        <v>1708</v>
      </c>
      <c r="D1709" s="1">
        <v>11075</v>
      </c>
      <c r="E1709" s="1">
        <v>5537.8942942441636</v>
      </c>
      <c r="F1709" s="1">
        <v>5537.1057057558364</v>
      </c>
    </row>
    <row r="1710" spans="1:6" x14ac:dyDescent="0.3">
      <c r="A1710" s="1">
        <v>1709</v>
      </c>
      <c r="B1710" s="1">
        <v>292</v>
      </c>
      <c r="C1710" s="1">
        <v>1709</v>
      </c>
      <c r="D1710" s="1">
        <v>11184</v>
      </c>
      <c r="E1710" s="1">
        <v>7509.1999375210662</v>
      </c>
      <c r="F1710" s="1">
        <v>3674.8000624789338</v>
      </c>
    </row>
    <row r="1711" spans="1:6" x14ac:dyDescent="0.3">
      <c r="A1711" s="1">
        <v>1710</v>
      </c>
      <c r="B1711" s="1">
        <v>563</v>
      </c>
      <c r="C1711" s="1">
        <v>1710</v>
      </c>
      <c r="D1711" s="1">
        <v>27427</v>
      </c>
      <c r="E1711" s="1">
        <v>14735.46747525924</v>
      </c>
      <c r="F1711" s="1">
        <v>12691.53252474076</v>
      </c>
    </row>
    <row r="1712" spans="1:6" x14ac:dyDescent="0.3">
      <c r="A1712" s="1">
        <v>1711</v>
      </c>
      <c r="B1712" s="1">
        <v>277</v>
      </c>
      <c r="C1712" s="1">
        <v>1711</v>
      </c>
      <c r="D1712" s="1">
        <v>22040</v>
      </c>
      <c r="E1712" s="1">
        <v>16623.965003657369</v>
      </c>
      <c r="F1712" s="1">
        <v>5416.0349963426343</v>
      </c>
    </row>
    <row r="1713" spans="1:6" x14ac:dyDescent="0.3">
      <c r="A1713" s="1">
        <v>1712</v>
      </c>
      <c r="B1713" s="1">
        <v>114</v>
      </c>
      <c r="C1713" s="1">
        <v>1712</v>
      </c>
      <c r="D1713" s="1">
        <v>4945</v>
      </c>
      <c r="E1713" s="1">
        <v>4248.8978978306022</v>
      </c>
      <c r="F1713" s="1">
        <v>696.10210216939777</v>
      </c>
    </row>
    <row r="1714" spans="1:6" x14ac:dyDescent="0.3">
      <c r="A1714" s="1">
        <v>1713</v>
      </c>
      <c r="B1714" s="1">
        <v>597</v>
      </c>
      <c r="C1714" s="1">
        <v>1713</v>
      </c>
      <c r="D1714" s="1">
        <v>24825</v>
      </c>
      <c r="E1714" s="1">
        <v>14569.24491696959</v>
      </c>
      <c r="F1714" s="1">
        <v>10255.75508303041</v>
      </c>
    </row>
    <row r="1715" spans="1:6" x14ac:dyDescent="0.3">
      <c r="A1715" s="1">
        <v>1714</v>
      </c>
      <c r="B1715" s="1">
        <v>767</v>
      </c>
      <c r="C1715" s="1">
        <v>1714</v>
      </c>
      <c r="D1715" s="1">
        <v>10767</v>
      </c>
      <c r="E1715" s="1">
        <v>5651.2217718098364</v>
      </c>
      <c r="F1715" s="1">
        <v>5115.7782281901636</v>
      </c>
    </row>
    <row r="1716" spans="1:6" x14ac:dyDescent="0.3">
      <c r="A1716" s="1">
        <v>1715</v>
      </c>
      <c r="B1716" s="1">
        <v>659</v>
      </c>
      <c r="C1716" s="1">
        <v>1715</v>
      </c>
      <c r="D1716" s="1">
        <v>17988</v>
      </c>
      <c r="E1716" s="1">
        <v>14881.156034823611</v>
      </c>
      <c r="F1716" s="1">
        <v>3106.843965176387</v>
      </c>
    </row>
    <row r="1717" spans="1:6" x14ac:dyDescent="0.3">
      <c r="A1717" s="1">
        <v>1716</v>
      </c>
      <c r="B1717" s="1">
        <v>341</v>
      </c>
      <c r="C1717" s="1">
        <v>1716</v>
      </c>
      <c r="D1717" s="1">
        <v>12699</v>
      </c>
      <c r="E1717" s="1">
        <v>10296.82901871361</v>
      </c>
      <c r="F1717" s="1">
        <v>2402.170981286386</v>
      </c>
    </row>
    <row r="1718" spans="1:6" x14ac:dyDescent="0.3">
      <c r="A1718" s="1">
        <v>1717</v>
      </c>
      <c r="B1718" s="1">
        <v>455</v>
      </c>
      <c r="C1718" s="1">
        <v>1717</v>
      </c>
      <c r="D1718" s="1">
        <v>18230</v>
      </c>
      <c r="E1718" s="1">
        <v>12337.544478182301</v>
      </c>
      <c r="F1718" s="1">
        <v>5892.4555218177047</v>
      </c>
    </row>
    <row r="1719" spans="1:6" x14ac:dyDescent="0.3">
      <c r="A1719" s="1">
        <v>1718</v>
      </c>
      <c r="B1719" s="1">
        <v>631</v>
      </c>
      <c r="C1719" s="1">
        <v>1718</v>
      </c>
      <c r="D1719" s="1">
        <v>10065</v>
      </c>
      <c r="E1719" s="1">
        <v>6329.5171912745418</v>
      </c>
      <c r="F1719" s="1">
        <v>3735.4828087254582</v>
      </c>
    </row>
    <row r="1720" spans="1:6" x14ac:dyDescent="0.3">
      <c r="A1720" s="1">
        <v>1719</v>
      </c>
      <c r="B1720" s="1">
        <v>86</v>
      </c>
      <c r="C1720" s="1">
        <v>1719</v>
      </c>
      <c r="D1720" s="1">
        <v>5925</v>
      </c>
      <c r="E1720" s="1">
        <v>5307.8961330842831</v>
      </c>
      <c r="F1720" s="1">
        <v>617.10386691571694</v>
      </c>
    </row>
    <row r="1721" spans="1:6" x14ac:dyDescent="0.3">
      <c r="A1721" s="1">
        <v>1720</v>
      </c>
      <c r="B1721" s="1">
        <v>382</v>
      </c>
      <c r="C1721" s="1">
        <v>1720</v>
      </c>
      <c r="D1721" s="1">
        <v>27700</v>
      </c>
      <c r="E1721" s="1">
        <v>21463.433914089219</v>
      </c>
      <c r="F1721" s="1">
        <v>6236.5660859107811</v>
      </c>
    </row>
    <row r="1722" spans="1:6" x14ac:dyDescent="0.3">
      <c r="A1722" s="1">
        <v>1721</v>
      </c>
      <c r="B1722" s="1">
        <v>334</v>
      </c>
      <c r="C1722" s="1">
        <v>1721</v>
      </c>
      <c r="D1722" s="1">
        <v>5030</v>
      </c>
      <c r="E1722" s="1">
        <v>3203.9388275131842</v>
      </c>
      <c r="F1722" s="1">
        <v>1826.0611724868161</v>
      </c>
    </row>
    <row r="1723" spans="1:6" x14ac:dyDescent="0.3">
      <c r="A1723" s="1">
        <v>1722</v>
      </c>
      <c r="B1723" s="1">
        <v>606</v>
      </c>
      <c r="C1723" s="1">
        <v>1722</v>
      </c>
      <c r="D1723" s="1">
        <v>25050</v>
      </c>
      <c r="E1723" s="1">
        <v>14116.91477176485</v>
      </c>
      <c r="F1723" s="1">
        <v>10933.08522823515</v>
      </c>
    </row>
    <row r="1724" spans="1:6" x14ac:dyDescent="0.3">
      <c r="A1724" s="1">
        <v>1723</v>
      </c>
      <c r="B1724" s="1">
        <v>266</v>
      </c>
      <c r="C1724" s="1">
        <v>1723</v>
      </c>
      <c r="D1724" s="1">
        <v>7510</v>
      </c>
      <c r="E1724" s="1">
        <v>3796.467382358358</v>
      </c>
      <c r="F1724" s="1">
        <v>3713.532617641642</v>
      </c>
    </row>
    <row r="1725" spans="1:6" x14ac:dyDescent="0.3">
      <c r="A1725" s="1">
        <v>1724</v>
      </c>
      <c r="B1725" s="1">
        <v>489</v>
      </c>
      <c r="C1725" s="1">
        <v>1724</v>
      </c>
      <c r="D1725" s="1">
        <v>20393</v>
      </c>
      <c r="E1725" s="1">
        <v>17327.34693838712</v>
      </c>
      <c r="F1725" s="1">
        <v>3065.6530616128771</v>
      </c>
    </row>
    <row r="1726" spans="1:6" x14ac:dyDescent="0.3">
      <c r="A1726" s="1">
        <v>1725</v>
      </c>
      <c r="B1726" s="1">
        <v>484</v>
      </c>
      <c r="C1726" s="1">
        <v>1725</v>
      </c>
      <c r="D1726" s="1">
        <v>9126</v>
      </c>
      <c r="E1726" s="1">
        <v>7655.3964421537676</v>
      </c>
      <c r="F1726" s="1">
        <v>1470.603557846232</v>
      </c>
    </row>
    <row r="1727" spans="1:6" x14ac:dyDescent="0.3">
      <c r="A1727" s="1">
        <v>1726</v>
      </c>
      <c r="B1727" s="1">
        <v>844</v>
      </c>
      <c r="C1727" s="1">
        <v>1726</v>
      </c>
      <c r="D1727" s="1">
        <v>19336</v>
      </c>
      <c r="E1727" s="1">
        <v>16330.97126536319</v>
      </c>
      <c r="F1727" s="1">
        <v>3005.0287346368132</v>
      </c>
    </row>
    <row r="1728" spans="1:6" x14ac:dyDescent="0.3">
      <c r="A1728" s="1">
        <v>1727</v>
      </c>
      <c r="B1728" s="1">
        <v>772</v>
      </c>
      <c r="C1728" s="1">
        <v>1727</v>
      </c>
      <c r="D1728" s="1">
        <v>5009</v>
      </c>
      <c r="E1728" s="1">
        <v>3739.7703334548651</v>
      </c>
      <c r="F1728" s="1">
        <v>1269.2296665451349</v>
      </c>
    </row>
    <row r="1729" spans="1:6" x14ac:dyDescent="0.3">
      <c r="A1729" s="1">
        <v>1728</v>
      </c>
      <c r="B1729" s="1">
        <v>560</v>
      </c>
      <c r="C1729" s="1">
        <v>1728</v>
      </c>
      <c r="D1729" s="1">
        <v>17223</v>
      </c>
      <c r="E1729" s="1">
        <v>11727.42388856489</v>
      </c>
      <c r="F1729" s="1">
        <v>5495.5761114351062</v>
      </c>
    </row>
    <row r="1730" spans="1:6" x14ac:dyDescent="0.3">
      <c r="A1730" s="1">
        <v>1729</v>
      </c>
      <c r="B1730" s="1">
        <v>733</v>
      </c>
      <c r="C1730" s="1">
        <v>1729</v>
      </c>
      <c r="D1730" s="1">
        <v>23063</v>
      </c>
      <c r="E1730" s="1">
        <v>19754.13968454866</v>
      </c>
      <c r="F1730" s="1">
        <v>3308.8603154513371</v>
      </c>
    </row>
    <row r="1731" spans="1:6" x14ac:dyDescent="0.3">
      <c r="A1731" s="1">
        <v>1730</v>
      </c>
      <c r="B1731" s="1">
        <v>655</v>
      </c>
      <c r="C1731" s="1">
        <v>1730</v>
      </c>
      <c r="D1731" s="1">
        <v>14818</v>
      </c>
      <c r="E1731" s="1">
        <v>12095.542146063561</v>
      </c>
      <c r="F1731" s="1">
        <v>2722.4578539364388</v>
      </c>
    </row>
    <row r="1732" spans="1:6" x14ac:dyDescent="0.3">
      <c r="A1732" s="1">
        <v>1731</v>
      </c>
      <c r="B1732" s="1">
        <v>793</v>
      </c>
      <c r="C1732" s="1">
        <v>1731</v>
      </c>
      <c r="D1732" s="1">
        <v>44511</v>
      </c>
      <c r="E1732" s="1">
        <v>33745.010409419607</v>
      </c>
      <c r="F1732" s="1">
        <v>10765.98959058039</v>
      </c>
    </row>
    <row r="1733" spans="1:6" x14ac:dyDescent="0.3">
      <c r="A1733" s="1">
        <v>1732</v>
      </c>
      <c r="B1733" s="1">
        <v>233</v>
      </c>
      <c r="C1733" s="1">
        <v>1732</v>
      </c>
      <c r="D1733" s="1">
        <v>15885</v>
      </c>
      <c r="E1733" s="1">
        <v>9515.9389886226909</v>
      </c>
      <c r="F1733" s="1">
        <v>6369.0610113773091</v>
      </c>
    </row>
    <row r="1734" spans="1:6" x14ac:dyDescent="0.3">
      <c r="A1734" s="1">
        <v>1733</v>
      </c>
      <c r="B1734" s="1">
        <v>24</v>
      </c>
      <c r="C1734" s="1">
        <v>1733</v>
      </c>
      <c r="D1734" s="1">
        <v>34096</v>
      </c>
      <c r="E1734" s="1">
        <v>17923.563015998629</v>
      </c>
      <c r="F1734" s="1">
        <v>16172.43698400137</v>
      </c>
    </row>
    <row r="1735" spans="1:6" x14ac:dyDescent="0.3">
      <c r="A1735" s="1">
        <v>1734</v>
      </c>
      <c r="B1735" s="1">
        <v>773</v>
      </c>
      <c r="C1735" s="1">
        <v>1734</v>
      </c>
      <c r="D1735" s="1">
        <v>19150</v>
      </c>
      <c r="E1735" s="1">
        <v>15730.938512277529</v>
      </c>
      <c r="F1735" s="1">
        <v>3419.0614877224689</v>
      </c>
    </row>
    <row r="1736" spans="1:6" x14ac:dyDescent="0.3">
      <c r="A1736" s="1">
        <v>1735</v>
      </c>
      <c r="B1736" s="1">
        <v>660</v>
      </c>
      <c r="C1736" s="1">
        <v>1735</v>
      </c>
      <c r="D1736" s="1">
        <v>34502</v>
      </c>
      <c r="E1736" s="1">
        <v>28264.992414935161</v>
      </c>
      <c r="F1736" s="1">
        <v>6237.0075850648354</v>
      </c>
    </row>
    <row r="1737" spans="1:6" x14ac:dyDescent="0.3">
      <c r="A1737" s="1">
        <v>1736</v>
      </c>
      <c r="B1737" s="1">
        <v>123</v>
      </c>
      <c r="C1737" s="1">
        <v>1736</v>
      </c>
      <c r="D1737" s="1">
        <v>5227</v>
      </c>
      <c r="E1737" s="1">
        <v>4291.3620803887352</v>
      </c>
      <c r="F1737" s="1">
        <v>935.63791961126481</v>
      </c>
    </row>
    <row r="1738" spans="1:6" x14ac:dyDescent="0.3">
      <c r="A1738" s="1">
        <v>1737</v>
      </c>
      <c r="B1738" s="1">
        <v>172</v>
      </c>
      <c r="C1738" s="1">
        <v>1737</v>
      </c>
      <c r="D1738" s="1">
        <v>12930</v>
      </c>
      <c r="E1738" s="1">
        <v>9810.919460455003</v>
      </c>
      <c r="F1738" s="1">
        <v>3119.080539544997</v>
      </c>
    </row>
    <row r="1739" spans="1:6" x14ac:dyDescent="0.3">
      <c r="A1739" s="1">
        <v>1738</v>
      </c>
      <c r="B1739" s="1">
        <v>170</v>
      </c>
      <c r="C1739" s="1">
        <v>1738</v>
      </c>
      <c r="D1739" s="1">
        <v>9587</v>
      </c>
      <c r="E1739" s="1">
        <v>7047.000174233558</v>
      </c>
      <c r="F1739" s="1">
        <v>2539.999825766442</v>
      </c>
    </row>
    <row r="1740" spans="1:6" x14ac:dyDescent="0.3">
      <c r="A1740" s="1">
        <v>1739</v>
      </c>
      <c r="B1740" s="1">
        <v>697</v>
      </c>
      <c r="C1740" s="1">
        <v>1739</v>
      </c>
      <c r="D1740" s="1">
        <v>16498</v>
      </c>
      <c r="E1740" s="1">
        <v>10570.13266471657</v>
      </c>
      <c r="F1740" s="1">
        <v>5927.8673352834303</v>
      </c>
    </row>
    <row r="1741" spans="1:6" x14ac:dyDescent="0.3">
      <c r="A1741" s="1">
        <v>1740</v>
      </c>
      <c r="B1741" s="1">
        <v>219</v>
      </c>
      <c r="C1741" s="1">
        <v>1740</v>
      </c>
      <c r="D1741" s="1">
        <v>8914</v>
      </c>
      <c r="E1741" s="1">
        <v>5699.2897942829413</v>
      </c>
      <c r="F1741" s="1">
        <v>3214.7102057170591</v>
      </c>
    </row>
    <row r="1742" spans="1:6" x14ac:dyDescent="0.3">
      <c r="A1742" s="1">
        <v>1741</v>
      </c>
      <c r="B1742" s="1">
        <v>292</v>
      </c>
      <c r="C1742" s="1">
        <v>1741</v>
      </c>
      <c r="D1742" s="1">
        <v>14895</v>
      </c>
      <c r="E1742" s="1">
        <v>8241.3909199680456</v>
      </c>
      <c r="F1742" s="1">
        <v>6653.6090800319544</v>
      </c>
    </row>
    <row r="1743" spans="1:6" x14ac:dyDescent="0.3">
      <c r="A1743" s="1">
        <v>1742</v>
      </c>
      <c r="B1743" s="1">
        <v>255</v>
      </c>
      <c r="C1743" s="1">
        <v>1742</v>
      </c>
      <c r="D1743" s="1">
        <v>25630</v>
      </c>
      <c r="E1743" s="1">
        <v>19727.5804558481</v>
      </c>
      <c r="F1743" s="1">
        <v>5902.4195441518996</v>
      </c>
    </row>
    <row r="1744" spans="1:6" x14ac:dyDescent="0.3">
      <c r="A1744" s="1">
        <v>1743</v>
      </c>
      <c r="B1744" s="1">
        <v>3</v>
      </c>
      <c r="C1744" s="1">
        <v>1743</v>
      </c>
      <c r="D1744" s="1">
        <v>19934</v>
      </c>
      <c r="E1744" s="1">
        <v>10264.244180160291</v>
      </c>
      <c r="F1744" s="1">
        <v>9669.7558198397055</v>
      </c>
    </row>
    <row r="1745" spans="1:6" x14ac:dyDescent="0.3">
      <c r="A1745" s="1">
        <v>1744</v>
      </c>
      <c r="B1745" s="1">
        <v>217</v>
      </c>
      <c r="C1745" s="1">
        <v>1744</v>
      </c>
      <c r="D1745" s="1">
        <v>9033</v>
      </c>
      <c r="E1745" s="1">
        <v>6854.46869721444</v>
      </c>
      <c r="F1745" s="1">
        <v>2178.53130278556</v>
      </c>
    </row>
    <row r="1746" spans="1:6" x14ac:dyDescent="0.3">
      <c r="A1746" s="1">
        <v>1745</v>
      </c>
      <c r="B1746" s="1">
        <v>760</v>
      </c>
      <c r="C1746" s="1">
        <v>1745</v>
      </c>
      <c r="D1746" s="1">
        <v>37737</v>
      </c>
      <c r="E1746" s="1">
        <v>22293.538624718822</v>
      </c>
      <c r="F1746" s="1">
        <v>15443.46137528118</v>
      </c>
    </row>
    <row r="1747" spans="1:6" x14ac:dyDescent="0.3">
      <c r="A1747">
        <v>1746</v>
      </c>
      <c r="B1747">
        <v>639</v>
      </c>
      <c r="C1747">
        <v>1746</v>
      </c>
      <c r="D1747">
        <v>15598</v>
      </c>
      <c r="E1747">
        <v>12632.13122524589</v>
      </c>
      <c r="F1747">
        <v>2965.8687747541062</v>
      </c>
    </row>
    <row r="1748" spans="1:6" x14ac:dyDescent="0.3">
      <c r="A1748">
        <v>1747</v>
      </c>
      <c r="B1748">
        <v>726</v>
      </c>
      <c r="C1748">
        <v>1747</v>
      </c>
      <c r="D1748">
        <v>10705</v>
      </c>
      <c r="E1748">
        <v>6410.5488577297438</v>
      </c>
      <c r="F1748">
        <v>4294.4511422702562</v>
      </c>
    </row>
    <row r="1749" spans="1:6" x14ac:dyDescent="0.3">
      <c r="A1749">
        <v>1748</v>
      </c>
      <c r="B1749">
        <v>570</v>
      </c>
      <c r="C1749">
        <v>1748</v>
      </c>
      <c r="D1749">
        <v>9382</v>
      </c>
      <c r="E1749">
        <v>6895.3721943543678</v>
      </c>
      <c r="F1749">
        <v>2486.6278056456322</v>
      </c>
    </row>
    <row r="1750" spans="1:6" x14ac:dyDescent="0.3">
      <c r="A1750">
        <v>1749</v>
      </c>
      <c r="B1750">
        <v>506</v>
      </c>
      <c r="C1750">
        <v>1749</v>
      </c>
      <c r="D1750">
        <v>28532</v>
      </c>
      <c r="E1750">
        <v>22669.718067817808</v>
      </c>
      <c r="F1750">
        <v>5862.281932182188</v>
      </c>
    </row>
    <row r="1751" spans="1:6" x14ac:dyDescent="0.3">
      <c r="A1751">
        <v>1750</v>
      </c>
      <c r="B1751">
        <v>789</v>
      </c>
      <c r="C1751">
        <v>1750</v>
      </c>
      <c r="D1751">
        <v>17067</v>
      </c>
      <c r="E1751">
        <v>11007.32128362221</v>
      </c>
      <c r="F1751">
        <v>6059.6787163777899</v>
      </c>
    </row>
    <row r="1752" spans="1:6" x14ac:dyDescent="0.3">
      <c r="A1752">
        <v>1751</v>
      </c>
      <c r="B1752">
        <v>767</v>
      </c>
      <c r="C1752">
        <v>1751</v>
      </c>
      <c r="D1752">
        <v>20732</v>
      </c>
      <c r="E1752">
        <v>13862.91589709899</v>
      </c>
      <c r="F1752">
        <v>6869.0841029010098</v>
      </c>
    </row>
    <row r="1753" spans="1:6" x14ac:dyDescent="0.3">
      <c r="A1753">
        <v>1752</v>
      </c>
      <c r="B1753">
        <v>478</v>
      </c>
      <c r="C1753">
        <v>1752</v>
      </c>
      <c r="D1753">
        <v>22275</v>
      </c>
      <c r="E1753">
        <v>13270.274117355</v>
      </c>
      <c r="F1753">
        <v>9004.7258826449997</v>
      </c>
    </row>
    <row r="1754" spans="1:6" x14ac:dyDescent="0.3">
      <c r="A1754">
        <v>1753</v>
      </c>
      <c r="B1754">
        <v>555</v>
      </c>
      <c r="C1754">
        <v>1753</v>
      </c>
      <c r="D1754">
        <v>15198</v>
      </c>
      <c r="E1754">
        <v>11499.66684271566</v>
      </c>
      <c r="F1754">
        <v>3698.3331572843399</v>
      </c>
    </row>
    <row r="1755" spans="1:6" x14ac:dyDescent="0.3">
      <c r="A1755">
        <v>1754</v>
      </c>
      <c r="B1755">
        <v>420</v>
      </c>
      <c r="C1755">
        <v>1754</v>
      </c>
      <c r="D1755">
        <v>8231</v>
      </c>
      <c r="E1755">
        <v>5786.3859214175782</v>
      </c>
      <c r="F1755">
        <v>2444.6140785824218</v>
      </c>
    </row>
    <row r="1756" spans="1:6" x14ac:dyDescent="0.3">
      <c r="A1756">
        <v>1755</v>
      </c>
      <c r="B1756">
        <v>559</v>
      </c>
      <c r="C1756">
        <v>1755</v>
      </c>
      <c r="D1756">
        <v>14438</v>
      </c>
      <c r="E1756">
        <v>8514.2806697454489</v>
      </c>
      <c r="F1756">
        <v>5923.7193302545511</v>
      </c>
    </row>
    <row r="1757" spans="1:6" x14ac:dyDescent="0.3">
      <c r="A1757">
        <v>1756</v>
      </c>
      <c r="B1757">
        <v>369</v>
      </c>
      <c r="C1757">
        <v>1756</v>
      </c>
      <c r="D1757">
        <v>10285</v>
      </c>
      <c r="E1757">
        <v>8983.9916712254344</v>
      </c>
      <c r="F1757">
        <v>1301.0083287745661</v>
      </c>
    </row>
    <row r="1758" spans="1:6" x14ac:dyDescent="0.3">
      <c r="A1758">
        <v>1757</v>
      </c>
      <c r="B1758">
        <v>753</v>
      </c>
      <c r="C1758">
        <v>1757</v>
      </c>
      <c r="D1758">
        <v>41979</v>
      </c>
      <c r="E1758">
        <v>34259.133791254499</v>
      </c>
      <c r="F1758">
        <v>7719.8662087455014</v>
      </c>
    </row>
    <row r="1759" spans="1:6" x14ac:dyDescent="0.3">
      <c r="A1759">
        <v>1758</v>
      </c>
      <c r="B1759">
        <v>520</v>
      </c>
      <c r="C1759">
        <v>1758</v>
      </c>
      <c r="D1759">
        <v>25671</v>
      </c>
      <c r="E1759">
        <v>14142.297559224649</v>
      </c>
      <c r="F1759">
        <v>11528.702440775351</v>
      </c>
    </row>
    <row r="1760" spans="1:6" x14ac:dyDescent="0.3">
      <c r="A1760">
        <v>1759</v>
      </c>
      <c r="B1760">
        <v>695</v>
      </c>
      <c r="C1760">
        <v>1759</v>
      </c>
      <c r="D1760">
        <v>25646</v>
      </c>
      <c r="E1760">
        <v>14992.94898814603</v>
      </c>
      <c r="F1760">
        <v>10653.05101185397</v>
      </c>
    </row>
    <row r="1761" spans="1:6" x14ac:dyDescent="0.3">
      <c r="A1761">
        <v>1760</v>
      </c>
      <c r="B1761">
        <v>388</v>
      </c>
      <c r="C1761">
        <v>1760</v>
      </c>
      <c r="D1761">
        <v>14124</v>
      </c>
      <c r="E1761">
        <v>12187.62274587402</v>
      </c>
      <c r="F1761">
        <v>1936.377254125975</v>
      </c>
    </row>
    <row r="1762" spans="1:6" x14ac:dyDescent="0.3">
      <c r="A1762">
        <v>1761</v>
      </c>
      <c r="B1762">
        <v>523</v>
      </c>
      <c r="C1762">
        <v>1761</v>
      </c>
      <c r="D1762">
        <v>28901</v>
      </c>
      <c r="E1762">
        <v>16760.680425043811</v>
      </c>
      <c r="F1762">
        <v>12140.319574956189</v>
      </c>
    </row>
    <row r="1763" spans="1:6" x14ac:dyDescent="0.3">
      <c r="A1763">
        <v>1762</v>
      </c>
      <c r="B1763">
        <v>756</v>
      </c>
      <c r="C1763">
        <v>1762</v>
      </c>
      <c r="D1763">
        <v>18298</v>
      </c>
      <c r="E1763">
        <v>12993.277632452749</v>
      </c>
      <c r="F1763">
        <v>5304.7223675472515</v>
      </c>
    </row>
    <row r="1764" spans="1:6" x14ac:dyDescent="0.3">
      <c r="A1764">
        <v>1763</v>
      </c>
      <c r="B1764">
        <v>283</v>
      </c>
      <c r="C1764">
        <v>1763</v>
      </c>
      <c r="D1764">
        <v>21299</v>
      </c>
      <c r="E1764">
        <v>13063.605773596129</v>
      </c>
      <c r="F1764">
        <v>8235.3942264038669</v>
      </c>
    </row>
    <row r="1765" spans="1:6" x14ac:dyDescent="0.3">
      <c r="A1765">
        <v>1764</v>
      </c>
      <c r="B1765">
        <v>258</v>
      </c>
      <c r="C1765">
        <v>1764</v>
      </c>
      <c r="D1765">
        <v>19170</v>
      </c>
      <c r="E1765">
        <v>11991.551396611831</v>
      </c>
      <c r="F1765">
        <v>7178.4486033881694</v>
      </c>
    </row>
    <row r="1766" spans="1:6" x14ac:dyDescent="0.3">
      <c r="A1766">
        <v>1765</v>
      </c>
      <c r="B1766">
        <v>627</v>
      </c>
      <c r="C1766">
        <v>1765</v>
      </c>
      <c r="D1766">
        <v>24008</v>
      </c>
      <c r="E1766">
        <v>21112.745730814921</v>
      </c>
      <c r="F1766">
        <v>2895.2542691850831</v>
      </c>
    </row>
    <row r="1767" spans="1:6" x14ac:dyDescent="0.3">
      <c r="A1767">
        <v>1766</v>
      </c>
      <c r="B1767">
        <v>70</v>
      </c>
      <c r="C1767">
        <v>1766</v>
      </c>
      <c r="D1767">
        <v>27938</v>
      </c>
      <c r="E1767">
        <v>24345.707854676471</v>
      </c>
      <c r="F1767">
        <v>3592.292145323529</v>
      </c>
    </row>
    <row r="1768" spans="1:6" x14ac:dyDescent="0.3">
      <c r="A1768">
        <v>1767</v>
      </c>
      <c r="B1768">
        <v>933</v>
      </c>
      <c r="C1768">
        <v>1767</v>
      </c>
      <c r="D1768">
        <v>21587</v>
      </c>
      <c r="E1768">
        <v>16463.026139154121</v>
      </c>
      <c r="F1768">
        <v>5123.9738608458756</v>
      </c>
    </row>
    <row r="1769" spans="1:6" x14ac:dyDescent="0.3">
      <c r="A1769">
        <v>1768</v>
      </c>
      <c r="B1769">
        <v>535</v>
      </c>
      <c r="C1769">
        <v>1768</v>
      </c>
      <c r="D1769">
        <v>24805</v>
      </c>
      <c r="E1769">
        <v>15276.87683917934</v>
      </c>
      <c r="F1769">
        <v>9528.1231608206617</v>
      </c>
    </row>
    <row r="1770" spans="1:6" x14ac:dyDescent="0.3">
      <c r="A1770">
        <v>1769</v>
      </c>
      <c r="B1770">
        <v>465</v>
      </c>
      <c r="C1770">
        <v>1769</v>
      </c>
      <c r="D1770">
        <v>24018</v>
      </c>
      <c r="E1770">
        <v>20888.093096387471</v>
      </c>
      <c r="F1770">
        <v>3129.9069036125288</v>
      </c>
    </row>
    <row r="1771" spans="1:6" x14ac:dyDescent="0.3">
      <c r="A1771">
        <v>1770</v>
      </c>
      <c r="B1771">
        <v>974</v>
      </c>
      <c r="C1771">
        <v>1770</v>
      </c>
      <c r="D1771">
        <v>8358</v>
      </c>
      <c r="E1771">
        <v>6062.5700867063078</v>
      </c>
      <c r="F1771">
        <v>2295.4299132936922</v>
      </c>
    </row>
    <row r="1772" spans="1:6" x14ac:dyDescent="0.3">
      <c r="A1772">
        <v>1771</v>
      </c>
      <c r="B1772">
        <v>931</v>
      </c>
      <c r="C1772">
        <v>1771</v>
      </c>
      <c r="D1772">
        <v>27388</v>
      </c>
      <c r="E1772">
        <v>23096.970783992099</v>
      </c>
      <c r="F1772">
        <v>4291.0292160079043</v>
      </c>
    </row>
    <row r="1773" spans="1:6" x14ac:dyDescent="0.3">
      <c r="A1773">
        <v>1772</v>
      </c>
      <c r="B1773">
        <v>590</v>
      </c>
      <c r="C1773">
        <v>1772</v>
      </c>
      <c r="D1773">
        <v>20049</v>
      </c>
      <c r="E1773">
        <v>11030.6868062085</v>
      </c>
      <c r="F1773">
        <v>9018.3131937915005</v>
      </c>
    </row>
    <row r="1774" spans="1:6" x14ac:dyDescent="0.3">
      <c r="A1774">
        <v>1773</v>
      </c>
      <c r="B1774">
        <v>501</v>
      </c>
      <c r="C1774">
        <v>1773</v>
      </c>
      <c r="D1774">
        <v>6136</v>
      </c>
      <c r="E1774">
        <v>5451.3931061609974</v>
      </c>
      <c r="F1774">
        <v>684.60689383900262</v>
      </c>
    </row>
    <row r="1775" spans="1:6" x14ac:dyDescent="0.3">
      <c r="A1775">
        <v>1774</v>
      </c>
      <c r="B1775">
        <v>802</v>
      </c>
      <c r="C1775">
        <v>1774</v>
      </c>
      <c r="D1775">
        <v>7019</v>
      </c>
      <c r="E1775">
        <v>4585.8983749912568</v>
      </c>
      <c r="F1775">
        <v>2433.1016250087432</v>
      </c>
    </row>
    <row r="1776" spans="1:6" x14ac:dyDescent="0.3">
      <c r="A1776">
        <v>1775</v>
      </c>
      <c r="B1776">
        <v>700</v>
      </c>
      <c r="C1776">
        <v>1775</v>
      </c>
      <c r="D1776">
        <v>32426</v>
      </c>
      <c r="E1776">
        <v>22513.136315429059</v>
      </c>
      <c r="F1776">
        <v>9912.863684570937</v>
      </c>
    </row>
    <row r="1777" spans="1:6" x14ac:dyDescent="0.3">
      <c r="A1777">
        <v>1776</v>
      </c>
      <c r="B1777">
        <v>290</v>
      </c>
      <c r="C1777">
        <v>1776</v>
      </c>
      <c r="D1777">
        <v>14269</v>
      </c>
      <c r="E1777">
        <v>8935.3450118378987</v>
      </c>
      <c r="F1777">
        <v>5333.6549881621013</v>
      </c>
    </row>
    <row r="1778" spans="1:6" x14ac:dyDescent="0.3">
      <c r="A1778">
        <v>1777</v>
      </c>
      <c r="B1778">
        <v>898</v>
      </c>
      <c r="C1778">
        <v>1777</v>
      </c>
      <c r="D1778">
        <v>9973</v>
      </c>
      <c r="E1778">
        <v>7324.966254550226</v>
      </c>
      <c r="F1778">
        <v>2648.033745449774</v>
      </c>
    </row>
    <row r="1779" spans="1:6" x14ac:dyDescent="0.3">
      <c r="A1779">
        <v>1778</v>
      </c>
      <c r="B1779">
        <v>691</v>
      </c>
      <c r="C1779">
        <v>1778</v>
      </c>
      <c r="D1779">
        <v>7625</v>
      </c>
      <c r="E1779">
        <v>4326.3165878029686</v>
      </c>
      <c r="F1779">
        <v>3298.683412197031</v>
      </c>
    </row>
    <row r="1780" spans="1:6" x14ac:dyDescent="0.3">
      <c r="A1780">
        <v>1779</v>
      </c>
      <c r="B1780">
        <v>518</v>
      </c>
      <c r="C1780">
        <v>1779</v>
      </c>
      <c r="D1780">
        <v>27185</v>
      </c>
      <c r="E1780">
        <v>19126.977161035611</v>
      </c>
      <c r="F1780">
        <v>8058.0228389643889</v>
      </c>
    </row>
    <row r="1781" spans="1:6" x14ac:dyDescent="0.3">
      <c r="A1781">
        <v>1780</v>
      </c>
      <c r="B1781">
        <v>940</v>
      </c>
      <c r="C1781">
        <v>1780</v>
      </c>
      <c r="D1781">
        <v>16434</v>
      </c>
      <c r="E1781">
        <v>13863.14886452164</v>
      </c>
      <c r="F1781">
        <v>2570.85113547836</v>
      </c>
    </row>
    <row r="1782" spans="1:6" x14ac:dyDescent="0.3">
      <c r="A1782">
        <v>1781</v>
      </c>
      <c r="B1782">
        <v>604</v>
      </c>
      <c r="C1782">
        <v>1781</v>
      </c>
      <c r="D1782">
        <v>11764</v>
      </c>
      <c r="E1782">
        <v>7769.9735898036124</v>
      </c>
      <c r="F1782">
        <v>3994.026410196388</v>
      </c>
    </row>
    <row r="1783" spans="1:6" x14ac:dyDescent="0.3">
      <c r="A1783">
        <v>1782</v>
      </c>
      <c r="B1783">
        <v>389</v>
      </c>
      <c r="C1783">
        <v>1782</v>
      </c>
      <c r="D1783">
        <v>18562</v>
      </c>
      <c r="E1783">
        <v>14582.09237132558</v>
      </c>
      <c r="F1783">
        <v>3979.9076286744221</v>
      </c>
    </row>
    <row r="1784" spans="1:6" x14ac:dyDescent="0.3">
      <c r="A1784">
        <v>1783</v>
      </c>
      <c r="B1784">
        <v>190</v>
      </c>
      <c r="C1784">
        <v>1783</v>
      </c>
      <c r="D1784">
        <v>18270</v>
      </c>
      <c r="E1784">
        <v>12229.83925944699</v>
      </c>
      <c r="F1784">
        <v>6040.1607405530094</v>
      </c>
    </row>
    <row r="1785" spans="1:6" x14ac:dyDescent="0.3">
      <c r="A1785">
        <v>1784</v>
      </c>
      <c r="B1785">
        <v>879</v>
      </c>
      <c r="C1785">
        <v>1784</v>
      </c>
      <c r="D1785">
        <v>38186</v>
      </c>
      <c r="E1785">
        <v>19962.080191883219</v>
      </c>
      <c r="F1785">
        <v>18223.919808116781</v>
      </c>
    </row>
    <row r="1786" spans="1:6" x14ac:dyDescent="0.3">
      <c r="A1786">
        <v>1785</v>
      </c>
      <c r="B1786">
        <v>80</v>
      </c>
      <c r="C1786">
        <v>1785</v>
      </c>
      <c r="D1786">
        <v>20900</v>
      </c>
      <c r="E1786">
        <v>14118.255372177349</v>
      </c>
      <c r="F1786">
        <v>6781.7446278226453</v>
      </c>
    </row>
    <row r="1787" spans="1:6" x14ac:dyDescent="0.3">
      <c r="A1787">
        <v>1786</v>
      </c>
      <c r="B1787">
        <v>892</v>
      </c>
      <c r="C1787">
        <v>1786</v>
      </c>
      <c r="D1787">
        <v>22932</v>
      </c>
      <c r="E1787">
        <v>16628.29510961927</v>
      </c>
      <c r="F1787">
        <v>6303.7048903807263</v>
      </c>
    </row>
    <row r="1788" spans="1:6" x14ac:dyDescent="0.3">
      <c r="A1788">
        <v>1787</v>
      </c>
      <c r="B1788">
        <v>637</v>
      </c>
      <c r="C1788">
        <v>1787</v>
      </c>
      <c r="D1788">
        <v>17971</v>
      </c>
      <c r="E1788">
        <v>9571.7196816034084</v>
      </c>
      <c r="F1788">
        <v>8399.2803183965916</v>
      </c>
    </row>
    <row r="1789" spans="1:6" x14ac:dyDescent="0.3">
      <c r="A1789">
        <v>1788</v>
      </c>
      <c r="B1789">
        <v>705</v>
      </c>
      <c r="C1789">
        <v>1788</v>
      </c>
      <c r="D1789">
        <v>5012</v>
      </c>
      <c r="E1789">
        <v>3163.5624715610911</v>
      </c>
      <c r="F1789">
        <v>1848.4375284389091</v>
      </c>
    </row>
    <row r="1790" spans="1:6" x14ac:dyDescent="0.3">
      <c r="A1790">
        <v>1789</v>
      </c>
      <c r="B1790">
        <v>590</v>
      </c>
      <c r="C1790">
        <v>1789</v>
      </c>
      <c r="D1790">
        <v>20988</v>
      </c>
      <c r="E1790">
        <v>12818.98208940762</v>
      </c>
      <c r="F1790">
        <v>8169.0179105923826</v>
      </c>
    </row>
    <row r="1791" spans="1:6" x14ac:dyDescent="0.3">
      <c r="A1791">
        <v>1790</v>
      </c>
      <c r="B1791">
        <v>614</v>
      </c>
      <c r="C1791">
        <v>1790</v>
      </c>
      <c r="D1791">
        <v>18005</v>
      </c>
      <c r="E1791">
        <v>12801.11099636928</v>
      </c>
      <c r="F1791">
        <v>5203.8890036307221</v>
      </c>
    </row>
    <row r="1792" spans="1:6" x14ac:dyDescent="0.3">
      <c r="A1792">
        <v>1791</v>
      </c>
      <c r="B1792">
        <v>644</v>
      </c>
      <c r="C1792">
        <v>1791</v>
      </c>
      <c r="D1792">
        <v>13736</v>
      </c>
      <c r="E1792">
        <v>10819.57738476697</v>
      </c>
      <c r="F1792">
        <v>2916.4226152330298</v>
      </c>
    </row>
    <row r="1793" spans="1:6" x14ac:dyDescent="0.3">
      <c r="A1793">
        <v>1792</v>
      </c>
      <c r="B1793">
        <v>690</v>
      </c>
      <c r="C1793">
        <v>1792</v>
      </c>
      <c r="D1793">
        <v>14826</v>
      </c>
      <c r="E1793">
        <v>7467.6725277453816</v>
      </c>
      <c r="F1793">
        <v>7358.3274722546184</v>
      </c>
    </row>
    <row r="1794" spans="1:6" x14ac:dyDescent="0.3">
      <c r="A1794">
        <v>1793</v>
      </c>
      <c r="B1794">
        <v>367</v>
      </c>
      <c r="C1794">
        <v>1793</v>
      </c>
      <c r="D1794">
        <v>26466</v>
      </c>
      <c r="E1794">
        <v>21280.990802273111</v>
      </c>
      <c r="F1794">
        <v>5185.0091977268894</v>
      </c>
    </row>
    <row r="1795" spans="1:6" x14ac:dyDescent="0.3">
      <c r="A1795">
        <v>1794</v>
      </c>
      <c r="B1795">
        <v>95</v>
      </c>
      <c r="C1795">
        <v>1794</v>
      </c>
      <c r="D1795">
        <v>16470</v>
      </c>
      <c r="E1795">
        <v>9241.5782840175743</v>
      </c>
      <c r="F1795">
        <v>7228.4217159824257</v>
      </c>
    </row>
    <row r="1796" spans="1:6" x14ac:dyDescent="0.3">
      <c r="A1796">
        <v>1795</v>
      </c>
      <c r="B1796">
        <v>243</v>
      </c>
      <c r="C1796">
        <v>1795</v>
      </c>
      <c r="D1796">
        <v>23054</v>
      </c>
      <c r="E1796">
        <v>19923.510634545761</v>
      </c>
      <c r="F1796">
        <v>3130.4893654542429</v>
      </c>
    </row>
    <row r="1797" spans="1:6" x14ac:dyDescent="0.3">
      <c r="A1797">
        <v>1796</v>
      </c>
      <c r="B1797">
        <v>901</v>
      </c>
      <c r="C1797">
        <v>1796</v>
      </c>
      <c r="D1797">
        <v>14827</v>
      </c>
      <c r="E1797">
        <v>10700.25285638358</v>
      </c>
      <c r="F1797">
        <v>4126.7471436164215</v>
      </c>
    </row>
    <row r="1798" spans="1:6" x14ac:dyDescent="0.3">
      <c r="A1798">
        <v>1797</v>
      </c>
      <c r="B1798">
        <v>330</v>
      </c>
      <c r="C1798">
        <v>1797</v>
      </c>
      <c r="D1798">
        <v>26326</v>
      </c>
      <c r="E1798">
        <v>20844.016344479569</v>
      </c>
      <c r="F1798">
        <v>5481.9836555204347</v>
      </c>
    </row>
    <row r="1799" spans="1:6" x14ac:dyDescent="0.3">
      <c r="A1799">
        <v>1798</v>
      </c>
      <c r="B1799">
        <v>143</v>
      </c>
      <c r="C1799">
        <v>1798</v>
      </c>
      <c r="D1799">
        <v>8125</v>
      </c>
      <c r="E1799">
        <v>4226.1970458913647</v>
      </c>
      <c r="F1799">
        <v>3898.8029541086348</v>
      </c>
    </row>
    <row r="1800" spans="1:6" x14ac:dyDescent="0.3">
      <c r="A1800">
        <v>1799</v>
      </c>
      <c r="B1800">
        <v>920</v>
      </c>
      <c r="C1800">
        <v>1799</v>
      </c>
      <c r="D1800">
        <v>8230</v>
      </c>
      <c r="E1800">
        <v>6591.156126370578</v>
      </c>
      <c r="F1800">
        <v>1638.843873629422</v>
      </c>
    </row>
    <row r="1801" spans="1:6" x14ac:dyDescent="0.3">
      <c r="A1801">
        <v>1800</v>
      </c>
      <c r="B1801">
        <v>858</v>
      </c>
      <c r="C1801">
        <v>1800</v>
      </c>
      <c r="D1801">
        <v>41750</v>
      </c>
      <c r="E1801">
        <v>35296.41336571359</v>
      </c>
      <c r="F1801">
        <v>6453.5866342864101</v>
      </c>
    </row>
    <row r="1802" spans="1:6" x14ac:dyDescent="0.3">
      <c r="A1802">
        <v>1801</v>
      </c>
      <c r="B1802">
        <v>952</v>
      </c>
      <c r="C1802">
        <v>1801</v>
      </c>
      <c r="D1802">
        <v>10500</v>
      </c>
      <c r="E1802">
        <v>5431.574382497095</v>
      </c>
      <c r="F1802">
        <v>5068.425617502905</v>
      </c>
    </row>
    <row r="1803" spans="1:6" x14ac:dyDescent="0.3">
      <c r="A1803">
        <v>1802</v>
      </c>
      <c r="B1803">
        <v>692</v>
      </c>
      <c r="C1803">
        <v>1802</v>
      </c>
      <c r="D1803">
        <v>12382</v>
      </c>
      <c r="E1803">
        <v>6575.55606311259</v>
      </c>
      <c r="F1803">
        <v>5806.44393688741</v>
      </c>
    </row>
    <row r="1804" spans="1:6" x14ac:dyDescent="0.3">
      <c r="A1804">
        <v>1803</v>
      </c>
      <c r="B1804">
        <v>804</v>
      </c>
      <c r="C1804">
        <v>1803</v>
      </c>
      <c r="D1804">
        <v>26161</v>
      </c>
      <c r="E1804">
        <v>21020.613941278159</v>
      </c>
      <c r="F1804">
        <v>5140.3860587218414</v>
      </c>
    </row>
    <row r="1805" spans="1:6" x14ac:dyDescent="0.3">
      <c r="A1805">
        <v>1804</v>
      </c>
      <c r="B1805">
        <v>398</v>
      </c>
      <c r="C1805">
        <v>1804</v>
      </c>
      <c r="D1805">
        <v>17593</v>
      </c>
      <c r="E1805">
        <v>12854.78108914503</v>
      </c>
      <c r="F1805">
        <v>4738.2189108549737</v>
      </c>
    </row>
    <row r="1806" spans="1:6" x14ac:dyDescent="0.3">
      <c r="A1806">
        <v>1805</v>
      </c>
      <c r="B1806">
        <v>921</v>
      </c>
      <c r="C1806">
        <v>1805</v>
      </c>
      <c r="D1806">
        <v>27391</v>
      </c>
      <c r="E1806">
        <v>13880.57406565925</v>
      </c>
      <c r="F1806">
        <v>13510.42593434075</v>
      </c>
    </row>
    <row r="1807" spans="1:6" x14ac:dyDescent="0.3">
      <c r="A1807">
        <v>1806</v>
      </c>
      <c r="B1807">
        <v>420</v>
      </c>
      <c r="C1807">
        <v>1806</v>
      </c>
      <c r="D1807">
        <v>26013</v>
      </c>
      <c r="E1807">
        <v>14453.68670941547</v>
      </c>
      <c r="F1807">
        <v>11559.31329058453</v>
      </c>
    </row>
    <row r="1808" spans="1:6" x14ac:dyDescent="0.3">
      <c r="A1808">
        <v>1807</v>
      </c>
      <c r="B1808">
        <v>22</v>
      </c>
      <c r="C1808">
        <v>1807</v>
      </c>
      <c r="D1808">
        <v>6635</v>
      </c>
      <c r="E1808">
        <v>4206.4630086830612</v>
      </c>
      <c r="F1808">
        <v>2428.5369913169388</v>
      </c>
    </row>
    <row r="1809" spans="1:6" x14ac:dyDescent="0.3">
      <c r="A1809">
        <v>1808</v>
      </c>
      <c r="B1809">
        <v>348</v>
      </c>
      <c r="C1809">
        <v>1808</v>
      </c>
      <c r="D1809">
        <v>11840</v>
      </c>
      <c r="E1809">
        <v>7056.7231100454974</v>
      </c>
      <c r="F1809">
        <v>4783.2768899545026</v>
      </c>
    </row>
    <row r="1810" spans="1:6" x14ac:dyDescent="0.3">
      <c r="A1810">
        <v>1809</v>
      </c>
      <c r="B1810">
        <v>955</v>
      </c>
      <c r="C1810">
        <v>1809</v>
      </c>
      <c r="D1810">
        <v>40357</v>
      </c>
      <c r="E1810">
        <v>25634.408892827862</v>
      </c>
      <c r="F1810">
        <v>14722.59110717214</v>
      </c>
    </row>
    <row r="1811" spans="1:6" x14ac:dyDescent="0.3">
      <c r="A1811">
        <v>1810</v>
      </c>
      <c r="B1811">
        <v>130</v>
      </c>
      <c r="C1811">
        <v>1810</v>
      </c>
      <c r="D1811">
        <v>11373</v>
      </c>
      <c r="E1811">
        <v>6507.5191557257494</v>
      </c>
      <c r="F1811">
        <v>4865.4808442742506</v>
      </c>
    </row>
    <row r="1812" spans="1:6" x14ac:dyDescent="0.3">
      <c r="A1812">
        <v>1811</v>
      </c>
      <c r="B1812">
        <v>120</v>
      </c>
      <c r="C1812">
        <v>1811</v>
      </c>
      <c r="D1812">
        <v>19429</v>
      </c>
      <c r="E1812">
        <v>11038.274695833719</v>
      </c>
      <c r="F1812">
        <v>8390.7253041662789</v>
      </c>
    </row>
    <row r="1813" spans="1:6" x14ac:dyDescent="0.3">
      <c r="A1813">
        <v>1812</v>
      </c>
      <c r="B1813">
        <v>128</v>
      </c>
      <c r="C1813">
        <v>1812</v>
      </c>
      <c r="D1813">
        <v>30834</v>
      </c>
      <c r="E1813">
        <v>15866.43682431388</v>
      </c>
      <c r="F1813">
        <v>14967.56317568612</v>
      </c>
    </row>
    <row r="1814" spans="1:6" x14ac:dyDescent="0.3">
      <c r="A1814">
        <v>1813</v>
      </c>
      <c r="B1814">
        <v>818</v>
      </c>
      <c r="C1814">
        <v>1813</v>
      </c>
      <c r="D1814">
        <v>11280</v>
      </c>
      <c r="E1814">
        <v>9302.5212850959688</v>
      </c>
      <c r="F1814">
        <v>1977.478714904031</v>
      </c>
    </row>
    <row r="1815" spans="1:6" x14ac:dyDescent="0.3">
      <c r="A1815">
        <v>1814</v>
      </c>
      <c r="B1815">
        <v>375</v>
      </c>
      <c r="C1815">
        <v>1814</v>
      </c>
      <c r="D1815">
        <v>11743</v>
      </c>
      <c r="E1815">
        <v>10182.98351326661</v>
      </c>
      <c r="F1815">
        <v>1560.0164867333899</v>
      </c>
    </row>
    <row r="1816" spans="1:6" x14ac:dyDescent="0.3">
      <c r="A1816">
        <v>1815</v>
      </c>
      <c r="B1816">
        <v>349</v>
      </c>
      <c r="C1816">
        <v>1815</v>
      </c>
      <c r="D1816">
        <v>11650</v>
      </c>
      <c r="E1816">
        <v>8825.0756301855017</v>
      </c>
      <c r="F1816">
        <v>2824.9243698144978</v>
      </c>
    </row>
    <row r="1817" spans="1:6" x14ac:dyDescent="0.3">
      <c r="A1817">
        <v>1816</v>
      </c>
      <c r="B1817">
        <v>264</v>
      </c>
      <c r="C1817">
        <v>1816</v>
      </c>
      <c r="D1817">
        <v>5372</v>
      </c>
      <c r="E1817">
        <v>3736.9059463226122</v>
      </c>
      <c r="F1817">
        <v>1635.094053677388</v>
      </c>
    </row>
    <row r="1818" spans="1:6" x14ac:dyDescent="0.3">
      <c r="A1818">
        <v>1817</v>
      </c>
      <c r="B1818">
        <v>201</v>
      </c>
      <c r="C1818">
        <v>1817</v>
      </c>
      <c r="D1818">
        <v>12639</v>
      </c>
      <c r="E1818">
        <v>7777.8241023901792</v>
      </c>
      <c r="F1818">
        <v>4861.1758976098208</v>
      </c>
    </row>
    <row r="1819" spans="1:6" x14ac:dyDescent="0.3">
      <c r="A1819">
        <v>1818</v>
      </c>
      <c r="B1819">
        <v>193</v>
      </c>
      <c r="C1819">
        <v>1818</v>
      </c>
      <c r="D1819">
        <v>48402</v>
      </c>
      <c r="E1819">
        <v>38463.015215617801</v>
      </c>
      <c r="F1819">
        <v>9938.984784382199</v>
      </c>
    </row>
    <row r="1820" spans="1:6" x14ac:dyDescent="0.3">
      <c r="A1820">
        <v>1819</v>
      </c>
      <c r="B1820">
        <v>877</v>
      </c>
      <c r="C1820">
        <v>1819</v>
      </c>
      <c r="D1820">
        <v>19021</v>
      </c>
      <c r="E1820">
        <v>11117.412352140471</v>
      </c>
      <c r="F1820">
        <v>7903.5876478595346</v>
      </c>
    </row>
    <row r="1821" spans="1:6" x14ac:dyDescent="0.3">
      <c r="A1821">
        <v>1820</v>
      </c>
      <c r="B1821">
        <v>979</v>
      </c>
      <c r="C1821">
        <v>1820</v>
      </c>
      <c r="D1821">
        <v>42702</v>
      </c>
      <c r="E1821">
        <v>25133.72774571387</v>
      </c>
      <c r="F1821">
        <v>17568.27225428613</v>
      </c>
    </row>
    <row r="1822" spans="1:6" x14ac:dyDescent="0.3">
      <c r="A1822">
        <v>1821</v>
      </c>
      <c r="B1822">
        <v>538</v>
      </c>
      <c r="C1822">
        <v>1821</v>
      </c>
      <c r="D1822">
        <v>20602</v>
      </c>
      <c r="E1822">
        <v>17037.857810220339</v>
      </c>
      <c r="F1822">
        <v>3564.1421897796608</v>
      </c>
    </row>
    <row r="1823" spans="1:6" x14ac:dyDescent="0.3">
      <c r="A1823">
        <v>1822</v>
      </c>
      <c r="B1823">
        <v>817</v>
      </c>
      <c r="C1823">
        <v>1822</v>
      </c>
      <c r="D1823">
        <v>28143</v>
      </c>
      <c r="E1823">
        <v>16765.961992388569</v>
      </c>
      <c r="F1823">
        <v>11377.038007611431</v>
      </c>
    </row>
    <row r="1824" spans="1:6" x14ac:dyDescent="0.3">
      <c r="A1824">
        <v>1823</v>
      </c>
      <c r="B1824">
        <v>894</v>
      </c>
      <c r="C1824">
        <v>1823</v>
      </c>
      <c r="D1824">
        <v>17619</v>
      </c>
      <c r="E1824">
        <v>12762.75413057398</v>
      </c>
      <c r="F1824">
        <v>4856.245869426024</v>
      </c>
    </row>
    <row r="1825" spans="1:6" x14ac:dyDescent="0.3">
      <c r="A1825">
        <v>1824</v>
      </c>
      <c r="B1825">
        <v>963</v>
      </c>
      <c r="C1825">
        <v>1824</v>
      </c>
      <c r="D1825">
        <v>10580</v>
      </c>
      <c r="E1825">
        <v>7638.3028268371691</v>
      </c>
      <c r="F1825">
        <v>2941.6971731628309</v>
      </c>
    </row>
    <row r="1826" spans="1:6" x14ac:dyDescent="0.3">
      <c r="A1826">
        <v>1825</v>
      </c>
      <c r="B1826">
        <v>78</v>
      </c>
      <c r="C1826">
        <v>1825</v>
      </c>
      <c r="D1826">
        <v>43917</v>
      </c>
      <c r="E1826">
        <v>27880.956937765859</v>
      </c>
      <c r="F1826">
        <v>16036.043062234139</v>
      </c>
    </row>
    <row r="1827" spans="1:6" x14ac:dyDescent="0.3">
      <c r="A1827">
        <v>1826</v>
      </c>
      <c r="B1827">
        <v>888</v>
      </c>
      <c r="C1827">
        <v>1826</v>
      </c>
      <c r="D1827">
        <v>11906</v>
      </c>
      <c r="E1827">
        <v>8773.4354134913283</v>
      </c>
      <c r="F1827">
        <v>3132.5645865086722</v>
      </c>
    </row>
    <row r="1828" spans="1:6" x14ac:dyDescent="0.3">
      <c r="A1828">
        <v>1827</v>
      </c>
      <c r="B1828">
        <v>536</v>
      </c>
      <c r="C1828">
        <v>1827</v>
      </c>
      <c r="D1828">
        <v>11490</v>
      </c>
      <c r="E1828">
        <v>7973.78338004754</v>
      </c>
      <c r="F1828">
        <v>3516.21661995246</v>
      </c>
    </row>
    <row r="1829" spans="1:6" x14ac:dyDescent="0.3">
      <c r="A1829">
        <v>1828</v>
      </c>
      <c r="B1829">
        <v>439</v>
      </c>
      <c r="C1829">
        <v>1828</v>
      </c>
      <c r="D1829">
        <v>29451</v>
      </c>
      <c r="E1829">
        <v>19119.615606095562</v>
      </c>
      <c r="F1829">
        <v>10331.38439390444</v>
      </c>
    </row>
    <row r="1830" spans="1:6" x14ac:dyDescent="0.3">
      <c r="A1830">
        <v>1829</v>
      </c>
      <c r="B1830">
        <v>182</v>
      </c>
      <c r="C1830">
        <v>1829</v>
      </c>
      <c r="D1830">
        <v>48355</v>
      </c>
      <c r="E1830">
        <v>28972.372584540171</v>
      </c>
      <c r="F1830">
        <v>19382.627415459829</v>
      </c>
    </row>
    <row r="1831" spans="1:6" x14ac:dyDescent="0.3">
      <c r="A1831">
        <v>1830</v>
      </c>
      <c r="B1831">
        <v>74</v>
      </c>
      <c r="C1831">
        <v>1830</v>
      </c>
      <c r="D1831">
        <v>7947</v>
      </c>
      <c r="E1831">
        <v>6675.9696578180283</v>
      </c>
      <c r="F1831">
        <v>1271.0303421819719</v>
      </c>
    </row>
    <row r="1832" spans="1:6" x14ac:dyDescent="0.3">
      <c r="A1832">
        <v>1831</v>
      </c>
      <c r="B1832">
        <v>164</v>
      </c>
      <c r="C1832">
        <v>1831</v>
      </c>
      <c r="D1832">
        <v>20558</v>
      </c>
      <c r="E1832">
        <v>17086.514906738808</v>
      </c>
      <c r="F1832">
        <v>3471.4850932611921</v>
      </c>
    </row>
    <row r="1833" spans="1:6" x14ac:dyDescent="0.3">
      <c r="A1833">
        <v>1832</v>
      </c>
      <c r="B1833">
        <v>759</v>
      </c>
      <c r="C1833">
        <v>1832</v>
      </c>
      <c r="D1833">
        <v>16483</v>
      </c>
      <c r="E1833">
        <v>13948.49101012461</v>
      </c>
      <c r="F1833">
        <v>2534.5089898753872</v>
      </c>
    </row>
    <row r="1834" spans="1:6" x14ac:dyDescent="0.3">
      <c r="A1834">
        <v>1833</v>
      </c>
      <c r="B1834">
        <v>179</v>
      </c>
      <c r="C1834">
        <v>1833</v>
      </c>
      <c r="D1834">
        <v>19416</v>
      </c>
      <c r="E1834">
        <v>13309.38574917462</v>
      </c>
      <c r="F1834">
        <v>6106.6142508253797</v>
      </c>
    </row>
    <row r="1835" spans="1:6" x14ac:dyDescent="0.3">
      <c r="A1835">
        <v>1834</v>
      </c>
      <c r="B1835">
        <v>694</v>
      </c>
      <c r="C1835">
        <v>1834</v>
      </c>
      <c r="D1835">
        <v>17845</v>
      </c>
      <c r="E1835">
        <v>12671.21306637389</v>
      </c>
      <c r="F1835">
        <v>5173.7869336261101</v>
      </c>
    </row>
    <row r="1836" spans="1:6" x14ac:dyDescent="0.3">
      <c r="A1836">
        <v>1835</v>
      </c>
      <c r="B1836">
        <v>843</v>
      </c>
      <c r="C1836">
        <v>1835</v>
      </c>
      <c r="D1836">
        <v>7193</v>
      </c>
      <c r="E1836">
        <v>6421.5552718583094</v>
      </c>
      <c r="F1836">
        <v>771.44472814169148</v>
      </c>
    </row>
    <row r="1837" spans="1:6" x14ac:dyDescent="0.3">
      <c r="A1837">
        <v>1836</v>
      </c>
      <c r="B1837">
        <v>313</v>
      </c>
      <c r="C1837">
        <v>1836</v>
      </c>
      <c r="D1837">
        <v>5826</v>
      </c>
      <c r="E1837">
        <v>2973.2721553343872</v>
      </c>
      <c r="F1837">
        <v>2852.7278446656128</v>
      </c>
    </row>
    <row r="1838" spans="1:6" x14ac:dyDescent="0.3">
      <c r="A1838">
        <v>1837</v>
      </c>
      <c r="B1838">
        <v>766</v>
      </c>
      <c r="C1838">
        <v>1837</v>
      </c>
      <c r="D1838">
        <v>22759</v>
      </c>
      <c r="E1838">
        <v>15472.643918920679</v>
      </c>
      <c r="F1838">
        <v>7286.3560810793169</v>
      </c>
    </row>
    <row r="1839" spans="1:6" x14ac:dyDescent="0.3">
      <c r="A1839">
        <v>1838</v>
      </c>
      <c r="B1839">
        <v>245</v>
      </c>
      <c r="C1839">
        <v>1838</v>
      </c>
      <c r="D1839">
        <v>3050</v>
      </c>
      <c r="E1839">
        <v>2432.3302961947379</v>
      </c>
      <c r="F1839">
        <v>617.66970380526209</v>
      </c>
    </row>
    <row r="1840" spans="1:6" x14ac:dyDescent="0.3">
      <c r="A1840">
        <v>1839</v>
      </c>
      <c r="B1840">
        <v>810</v>
      </c>
      <c r="C1840">
        <v>1839</v>
      </c>
      <c r="D1840">
        <v>16691</v>
      </c>
      <c r="E1840">
        <v>12210.94450339069</v>
      </c>
      <c r="F1840">
        <v>4480.0554966093132</v>
      </c>
    </row>
    <row r="1841" spans="1:6" x14ac:dyDescent="0.3">
      <c r="A1841">
        <v>1840</v>
      </c>
      <c r="B1841">
        <v>33</v>
      </c>
      <c r="C1841">
        <v>1840</v>
      </c>
      <c r="D1841">
        <v>44959</v>
      </c>
      <c r="E1841">
        <v>33543.905784894931</v>
      </c>
      <c r="F1841">
        <v>11415.094215105069</v>
      </c>
    </row>
    <row r="1842" spans="1:6" x14ac:dyDescent="0.3">
      <c r="A1842">
        <v>1841</v>
      </c>
      <c r="B1842">
        <v>51</v>
      </c>
      <c r="C1842">
        <v>1841</v>
      </c>
      <c r="D1842">
        <v>15045</v>
      </c>
      <c r="E1842">
        <v>10372.869682939579</v>
      </c>
      <c r="F1842">
        <v>4672.1303170604224</v>
      </c>
    </row>
    <row r="1843" spans="1:6" x14ac:dyDescent="0.3">
      <c r="A1843">
        <v>1842</v>
      </c>
      <c r="B1843">
        <v>866</v>
      </c>
      <c r="C1843">
        <v>1842</v>
      </c>
      <c r="D1843">
        <v>27474</v>
      </c>
      <c r="E1843">
        <v>24673.53741999617</v>
      </c>
      <c r="F1843">
        <v>2800.462580003827</v>
      </c>
    </row>
    <row r="1844" spans="1:6" x14ac:dyDescent="0.3">
      <c r="A1844">
        <v>1843</v>
      </c>
      <c r="B1844">
        <v>223</v>
      </c>
      <c r="C1844">
        <v>1843</v>
      </c>
      <c r="D1844">
        <v>36245</v>
      </c>
      <c r="E1844">
        <v>20625.904180832451</v>
      </c>
      <c r="F1844">
        <v>15619.095819167551</v>
      </c>
    </row>
    <row r="1845" spans="1:6" x14ac:dyDescent="0.3">
      <c r="A1845">
        <v>1844</v>
      </c>
      <c r="B1845">
        <v>461</v>
      </c>
      <c r="C1845">
        <v>1844</v>
      </c>
      <c r="D1845">
        <v>25117</v>
      </c>
      <c r="E1845">
        <v>17120.363144998759</v>
      </c>
      <c r="F1845">
        <v>7996.6368550012448</v>
      </c>
    </row>
    <row r="1846" spans="1:6" x14ac:dyDescent="0.3">
      <c r="A1846">
        <v>1845</v>
      </c>
      <c r="B1846">
        <v>245</v>
      </c>
      <c r="C1846">
        <v>1845</v>
      </c>
      <c r="D1846">
        <v>23825</v>
      </c>
      <c r="E1846">
        <v>18685.570264390881</v>
      </c>
      <c r="F1846">
        <v>5139.4297356091229</v>
      </c>
    </row>
    <row r="1847" spans="1:6" x14ac:dyDescent="0.3">
      <c r="A1847">
        <v>1846</v>
      </c>
      <c r="B1847">
        <v>236</v>
      </c>
      <c r="C1847">
        <v>1846</v>
      </c>
      <c r="D1847">
        <v>14348</v>
      </c>
      <c r="E1847">
        <v>11916.19669186604</v>
      </c>
      <c r="F1847">
        <v>2431.8033081339622</v>
      </c>
    </row>
    <row r="1848" spans="1:6" x14ac:dyDescent="0.3">
      <c r="A1848">
        <v>1847</v>
      </c>
      <c r="B1848">
        <v>32</v>
      </c>
      <c r="C1848">
        <v>1847</v>
      </c>
      <c r="D1848">
        <v>10027</v>
      </c>
      <c r="E1848">
        <v>8858.5815890355043</v>
      </c>
      <c r="F1848">
        <v>1168.4184109644959</v>
      </c>
    </row>
    <row r="1849" spans="1:6" x14ac:dyDescent="0.3">
      <c r="A1849">
        <v>1848</v>
      </c>
      <c r="B1849">
        <v>762</v>
      </c>
      <c r="C1849">
        <v>1848</v>
      </c>
      <c r="D1849">
        <v>3559</v>
      </c>
      <c r="E1849">
        <v>2941.8043449860429</v>
      </c>
      <c r="F1849">
        <v>617.19565501395709</v>
      </c>
    </row>
    <row r="1850" spans="1:6" x14ac:dyDescent="0.3">
      <c r="A1850">
        <v>1849</v>
      </c>
      <c r="B1850">
        <v>859</v>
      </c>
      <c r="C1850">
        <v>1849</v>
      </c>
      <c r="D1850">
        <v>5521</v>
      </c>
      <c r="E1850">
        <v>3436.6035288667431</v>
      </c>
      <c r="F1850">
        <v>2084.3964711332569</v>
      </c>
    </row>
    <row r="1851" spans="1:6" x14ac:dyDescent="0.3">
      <c r="A1851">
        <v>1850</v>
      </c>
      <c r="B1851">
        <v>967</v>
      </c>
      <c r="C1851">
        <v>1850</v>
      </c>
      <c r="D1851">
        <v>19798</v>
      </c>
      <c r="E1851">
        <v>13209.725356844099</v>
      </c>
      <c r="F1851">
        <v>6588.2746431559026</v>
      </c>
    </row>
    <row r="1852" spans="1:6" x14ac:dyDescent="0.3">
      <c r="A1852">
        <v>1851</v>
      </c>
      <c r="B1852">
        <v>665</v>
      </c>
      <c r="C1852">
        <v>1851</v>
      </c>
      <c r="D1852">
        <v>13118</v>
      </c>
      <c r="E1852">
        <v>9642.6975294131571</v>
      </c>
      <c r="F1852">
        <v>3475.3024705868429</v>
      </c>
    </row>
    <row r="1853" spans="1:6" x14ac:dyDescent="0.3">
      <c r="A1853">
        <v>1852</v>
      </c>
      <c r="B1853">
        <v>701</v>
      </c>
      <c r="C1853">
        <v>1852</v>
      </c>
      <c r="D1853">
        <v>22006</v>
      </c>
      <c r="E1853">
        <v>11725.970111584809</v>
      </c>
      <c r="F1853">
        <v>10280.029888415191</v>
      </c>
    </row>
    <row r="1854" spans="1:6" x14ac:dyDescent="0.3">
      <c r="A1854">
        <v>1853</v>
      </c>
      <c r="B1854">
        <v>901</v>
      </c>
      <c r="C1854">
        <v>1853</v>
      </c>
      <c r="D1854">
        <v>24034</v>
      </c>
      <c r="E1854">
        <v>12444.93251680795</v>
      </c>
      <c r="F1854">
        <v>11589.06748319205</v>
      </c>
    </row>
    <row r="1855" spans="1:6" x14ac:dyDescent="0.3">
      <c r="A1855">
        <v>1854</v>
      </c>
      <c r="B1855">
        <v>647</v>
      </c>
      <c r="C1855">
        <v>1854</v>
      </c>
      <c r="D1855">
        <v>28677</v>
      </c>
      <c r="E1855">
        <v>19242.66203511276</v>
      </c>
      <c r="F1855">
        <v>9434.3379648872433</v>
      </c>
    </row>
    <row r="1856" spans="1:6" x14ac:dyDescent="0.3">
      <c r="A1856">
        <v>1855</v>
      </c>
      <c r="B1856">
        <v>909</v>
      </c>
      <c r="C1856">
        <v>1855</v>
      </c>
      <c r="D1856">
        <v>9906</v>
      </c>
      <c r="E1856">
        <v>5209.4209185986801</v>
      </c>
      <c r="F1856">
        <v>4696.5790814013199</v>
      </c>
    </row>
    <row r="1857" spans="1:6" x14ac:dyDescent="0.3">
      <c r="A1857">
        <v>1856</v>
      </c>
      <c r="B1857">
        <v>443</v>
      </c>
      <c r="C1857">
        <v>1856</v>
      </c>
      <c r="D1857">
        <v>47926</v>
      </c>
      <c r="E1857">
        <v>43000.089470691601</v>
      </c>
      <c r="F1857">
        <v>4925.9105293083994</v>
      </c>
    </row>
    <row r="1858" spans="1:6" x14ac:dyDescent="0.3">
      <c r="A1858">
        <v>1857</v>
      </c>
      <c r="B1858">
        <v>65</v>
      </c>
      <c r="C1858">
        <v>1857</v>
      </c>
      <c r="D1858">
        <v>7609</v>
      </c>
      <c r="E1858">
        <v>6121.3993171419452</v>
      </c>
      <c r="F1858">
        <v>1487.6006828580551</v>
      </c>
    </row>
    <row r="1859" spans="1:6" x14ac:dyDescent="0.3">
      <c r="A1859">
        <v>1858</v>
      </c>
      <c r="B1859">
        <v>659</v>
      </c>
      <c r="C1859">
        <v>1858</v>
      </c>
      <c r="D1859">
        <v>22416</v>
      </c>
      <c r="E1859">
        <v>20153.24988112814</v>
      </c>
      <c r="F1859">
        <v>2262.7501188718602</v>
      </c>
    </row>
    <row r="1860" spans="1:6" x14ac:dyDescent="0.3">
      <c r="A1860">
        <v>1859</v>
      </c>
      <c r="B1860">
        <v>660</v>
      </c>
      <c r="C1860">
        <v>1859</v>
      </c>
      <c r="D1860">
        <v>44453</v>
      </c>
      <c r="E1860">
        <v>29431.827188636002</v>
      </c>
      <c r="F1860">
        <v>15021.172811364</v>
      </c>
    </row>
    <row r="1861" spans="1:6" x14ac:dyDescent="0.3">
      <c r="A1861">
        <v>1860</v>
      </c>
      <c r="B1861">
        <v>553</v>
      </c>
      <c r="C1861">
        <v>1860</v>
      </c>
      <c r="D1861">
        <v>22422</v>
      </c>
      <c r="E1861">
        <v>13108.1378467624</v>
      </c>
      <c r="F1861">
        <v>9313.8621532376037</v>
      </c>
    </row>
    <row r="1862" spans="1:6" x14ac:dyDescent="0.3">
      <c r="A1862">
        <v>1861</v>
      </c>
      <c r="B1862">
        <v>480</v>
      </c>
      <c r="C1862">
        <v>1861</v>
      </c>
      <c r="D1862">
        <v>19189</v>
      </c>
      <c r="E1862">
        <v>14072.6867243948</v>
      </c>
      <c r="F1862">
        <v>5116.3132756052</v>
      </c>
    </row>
    <row r="1863" spans="1:6" x14ac:dyDescent="0.3">
      <c r="A1863">
        <v>1862</v>
      </c>
      <c r="B1863">
        <v>656</v>
      </c>
      <c r="C1863">
        <v>1862</v>
      </c>
      <c r="D1863">
        <v>46621</v>
      </c>
      <c r="E1863">
        <v>34529.40077384904</v>
      </c>
      <c r="F1863">
        <v>12091.59922615096</v>
      </c>
    </row>
    <row r="1864" spans="1:6" x14ac:dyDescent="0.3">
      <c r="A1864">
        <v>1863</v>
      </c>
      <c r="B1864">
        <v>52</v>
      </c>
      <c r="C1864">
        <v>1863</v>
      </c>
      <c r="D1864">
        <v>8400</v>
      </c>
      <c r="E1864">
        <v>5289.7316550957767</v>
      </c>
      <c r="F1864">
        <v>3110.2683449042229</v>
      </c>
    </row>
    <row r="1865" spans="1:6" x14ac:dyDescent="0.3">
      <c r="A1865">
        <v>1864</v>
      </c>
      <c r="B1865">
        <v>720</v>
      </c>
      <c r="C1865">
        <v>1864</v>
      </c>
      <c r="D1865">
        <v>31758</v>
      </c>
      <c r="E1865">
        <v>23551.238514477081</v>
      </c>
      <c r="F1865">
        <v>8206.7614855229185</v>
      </c>
    </row>
    <row r="1866" spans="1:6" x14ac:dyDescent="0.3">
      <c r="A1866">
        <v>1865</v>
      </c>
      <c r="B1866">
        <v>657</v>
      </c>
      <c r="C1866">
        <v>1865</v>
      </c>
      <c r="D1866">
        <v>5710</v>
      </c>
      <c r="E1866">
        <v>3604.6508357554462</v>
      </c>
      <c r="F1866">
        <v>2105.3491642445538</v>
      </c>
    </row>
    <row r="1867" spans="1:6" x14ac:dyDescent="0.3">
      <c r="A1867">
        <v>1866</v>
      </c>
      <c r="B1867">
        <v>26</v>
      </c>
      <c r="C1867">
        <v>1866</v>
      </c>
      <c r="D1867">
        <v>30229</v>
      </c>
      <c r="E1867">
        <v>16325.569002997439</v>
      </c>
      <c r="F1867">
        <v>13903.430997002561</v>
      </c>
    </row>
    <row r="1868" spans="1:6" x14ac:dyDescent="0.3">
      <c r="A1868">
        <v>1867</v>
      </c>
      <c r="B1868">
        <v>905</v>
      </c>
      <c r="C1868">
        <v>1867</v>
      </c>
      <c r="D1868">
        <v>9262</v>
      </c>
      <c r="E1868">
        <v>5109.116572420131</v>
      </c>
      <c r="F1868">
        <v>4152.883427579869</v>
      </c>
    </row>
    <row r="1869" spans="1:6" x14ac:dyDescent="0.3">
      <c r="A1869">
        <v>1868</v>
      </c>
      <c r="B1869">
        <v>639</v>
      </c>
      <c r="C1869">
        <v>1868</v>
      </c>
      <c r="D1869">
        <v>15616</v>
      </c>
      <c r="E1869">
        <v>10752.320004835359</v>
      </c>
      <c r="F1869">
        <v>4863.6799951646371</v>
      </c>
    </row>
    <row r="1870" spans="1:6" x14ac:dyDescent="0.3">
      <c r="A1870">
        <v>1869</v>
      </c>
      <c r="B1870">
        <v>627</v>
      </c>
      <c r="C1870">
        <v>1869</v>
      </c>
      <c r="D1870">
        <v>4414</v>
      </c>
      <c r="E1870">
        <v>2263.8847122260731</v>
      </c>
      <c r="F1870">
        <v>2150.1152877739269</v>
      </c>
    </row>
    <row r="1871" spans="1:6" x14ac:dyDescent="0.3">
      <c r="A1871">
        <v>1870</v>
      </c>
      <c r="B1871">
        <v>401</v>
      </c>
      <c r="C1871">
        <v>1870</v>
      </c>
      <c r="D1871">
        <v>32242</v>
      </c>
      <c r="E1871">
        <v>24268.280143501241</v>
      </c>
      <c r="F1871">
        <v>7973.7198564987557</v>
      </c>
    </row>
    <row r="1872" spans="1:6" x14ac:dyDescent="0.3">
      <c r="A1872">
        <v>1871</v>
      </c>
      <c r="B1872">
        <v>48</v>
      </c>
      <c r="C1872">
        <v>1871</v>
      </c>
      <c r="D1872">
        <v>11647</v>
      </c>
      <c r="E1872">
        <v>7442.0559866628219</v>
      </c>
      <c r="F1872">
        <v>4204.9440133371781</v>
      </c>
    </row>
    <row r="1873" spans="1:6" x14ac:dyDescent="0.3">
      <c r="A1873">
        <v>1872</v>
      </c>
      <c r="B1873">
        <v>96</v>
      </c>
      <c r="C1873">
        <v>1872</v>
      </c>
      <c r="D1873">
        <v>4356</v>
      </c>
      <c r="E1873">
        <v>2970.185792211174</v>
      </c>
      <c r="F1873">
        <v>1385.814207788826</v>
      </c>
    </row>
    <row r="1874" spans="1:6" x14ac:dyDescent="0.3">
      <c r="A1874">
        <v>1873</v>
      </c>
      <c r="B1874">
        <v>726</v>
      </c>
      <c r="C1874">
        <v>1873</v>
      </c>
      <c r="D1874">
        <v>29026</v>
      </c>
      <c r="E1874">
        <v>17149.79857421296</v>
      </c>
      <c r="F1874">
        <v>11876.20142578704</v>
      </c>
    </row>
    <row r="1875" spans="1:6" x14ac:dyDescent="0.3">
      <c r="A1875">
        <v>1874</v>
      </c>
      <c r="B1875">
        <v>851</v>
      </c>
      <c r="C1875">
        <v>1874</v>
      </c>
      <c r="D1875">
        <v>9134</v>
      </c>
      <c r="E1875">
        <v>6369.9726137605066</v>
      </c>
      <c r="F1875">
        <v>2764.0273862394929</v>
      </c>
    </row>
    <row r="1876" spans="1:6" x14ac:dyDescent="0.3">
      <c r="A1876">
        <v>1875</v>
      </c>
      <c r="B1876">
        <v>927</v>
      </c>
      <c r="C1876">
        <v>1875</v>
      </c>
      <c r="D1876">
        <v>14424</v>
      </c>
      <c r="E1876">
        <v>11909.14851661182</v>
      </c>
      <c r="F1876">
        <v>2514.85148338818</v>
      </c>
    </row>
    <row r="1877" spans="1:6" x14ac:dyDescent="0.3">
      <c r="A1877">
        <v>1876</v>
      </c>
      <c r="B1877">
        <v>49</v>
      </c>
      <c r="C1877">
        <v>1876</v>
      </c>
      <c r="D1877">
        <v>36989</v>
      </c>
      <c r="E1877">
        <v>27491.71032515862</v>
      </c>
      <c r="F1877">
        <v>9497.2896748413841</v>
      </c>
    </row>
    <row r="1878" spans="1:6" x14ac:dyDescent="0.3">
      <c r="A1878">
        <v>1877</v>
      </c>
      <c r="B1878">
        <v>754</v>
      </c>
      <c r="C1878">
        <v>1877</v>
      </c>
      <c r="D1878">
        <v>6784</v>
      </c>
      <c r="E1878">
        <v>4216.5459734915776</v>
      </c>
      <c r="F1878">
        <v>2567.454026508422</v>
      </c>
    </row>
    <row r="1879" spans="1:6" x14ac:dyDescent="0.3">
      <c r="A1879">
        <v>1878</v>
      </c>
      <c r="B1879">
        <v>398</v>
      </c>
      <c r="C1879">
        <v>1878</v>
      </c>
      <c r="D1879">
        <v>10730</v>
      </c>
      <c r="E1879">
        <v>6605.6039872428182</v>
      </c>
      <c r="F1879">
        <v>4124.3960127571818</v>
      </c>
    </row>
    <row r="1880" spans="1:6" x14ac:dyDescent="0.3">
      <c r="A1880">
        <v>1879</v>
      </c>
      <c r="B1880">
        <v>660</v>
      </c>
      <c r="C1880">
        <v>1879</v>
      </c>
      <c r="D1880">
        <v>15108</v>
      </c>
      <c r="E1880">
        <v>8833.6827174679765</v>
      </c>
      <c r="F1880">
        <v>6274.3172825320225</v>
      </c>
    </row>
    <row r="1881" spans="1:6" x14ac:dyDescent="0.3">
      <c r="A1881">
        <v>1880</v>
      </c>
      <c r="B1881">
        <v>699</v>
      </c>
      <c r="C1881">
        <v>1880</v>
      </c>
      <c r="D1881">
        <v>22711</v>
      </c>
      <c r="E1881">
        <v>16952.099747391519</v>
      </c>
      <c r="F1881">
        <v>5758.9002526084769</v>
      </c>
    </row>
    <row r="1882" spans="1:6" x14ac:dyDescent="0.3">
      <c r="A1882">
        <v>1881</v>
      </c>
      <c r="B1882">
        <v>208</v>
      </c>
      <c r="C1882">
        <v>1881</v>
      </c>
      <c r="D1882">
        <v>13194</v>
      </c>
      <c r="E1882">
        <v>6959.0195627743751</v>
      </c>
      <c r="F1882">
        <v>6234.9804372256249</v>
      </c>
    </row>
    <row r="1883" spans="1:6" x14ac:dyDescent="0.3">
      <c r="A1883">
        <v>1882</v>
      </c>
      <c r="B1883">
        <v>816</v>
      </c>
      <c r="C1883">
        <v>1882</v>
      </c>
      <c r="D1883">
        <v>17285</v>
      </c>
      <c r="E1883">
        <v>8930.9975974550089</v>
      </c>
      <c r="F1883">
        <v>8354.0024025449911</v>
      </c>
    </row>
    <row r="1884" spans="1:6" x14ac:dyDescent="0.3">
      <c r="A1884">
        <v>1883</v>
      </c>
      <c r="B1884">
        <v>337</v>
      </c>
      <c r="C1884">
        <v>1883</v>
      </c>
      <c r="D1884">
        <v>23173</v>
      </c>
      <c r="E1884">
        <v>18379.941283995558</v>
      </c>
      <c r="F1884">
        <v>4793.0587160044424</v>
      </c>
    </row>
    <row r="1885" spans="1:6" x14ac:dyDescent="0.3">
      <c r="A1885">
        <v>1884</v>
      </c>
      <c r="B1885">
        <v>244</v>
      </c>
      <c r="C1885">
        <v>1884</v>
      </c>
      <c r="D1885">
        <v>23719</v>
      </c>
      <c r="E1885">
        <v>19516.980991360109</v>
      </c>
      <c r="F1885">
        <v>4202.019008639887</v>
      </c>
    </row>
    <row r="1886" spans="1:6" x14ac:dyDescent="0.3">
      <c r="A1886">
        <v>1885</v>
      </c>
      <c r="B1886">
        <v>46</v>
      </c>
      <c r="C1886">
        <v>1885</v>
      </c>
      <c r="D1886">
        <v>13351</v>
      </c>
      <c r="E1886">
        <v>8415.8190882322888</v>
      </c>
      <c r="F1886">
        <v>4935.1809117677112</v>
      </c>
    </row>
    <row r="1887" spans="1:6" x14ac:dyDescent="0.3">
      <c r="A1887">
        <v>1886</v>
      </c>
      <c r="B1887">
        <v>775</v>
      </c>
      <c r="C1887">
        <v>1886</v>
      </c>
      <c r="D1887">
        <v>32100</v>
      </c>
      <c r="E1887">
        <v>25718.243903941049</v>
      </c>
      <c r="F1887">
        <v>6381.7560960589472</v>
      </c>
    </row>
    <row r="1888" spans="1:6" x14ac:dyDescent="0.3">
      <c r="A1888">
        <v>1887</v>
      </c>
      <c r="B1888">
        <v>987</v>
      </c>
      <c r="C1888">
        <v>1887</v>
      </c>
      <c r="D1888">
        <v>12734</v>
      </c>
      <c r="E1888">
        <v>8458.440448148147</v>
      </c>
      <c r="F1888">
        <v>4275.559551851853</v>
      </c>
    </row>
    <row r="1889" spans="1:6" x14ac:dyDescent="0.3">
      <c r="A1889">
        <v>1888</v>
      </c>
      <c r="B1889">
        <v>345</v>
      </c>
      <c r="C1889">
        <v>1888</v>
      </c>
      <c r="D1889">
        <v>23064</v>
      </c>
      <c r="E1889">
        <v>14399.69933761416</v>
      </c>
      <c r="F1889">
        <v>8664.3006623858382</v>
      </c>
    </row>
    <row r="1890" spans="1:6" x14ac:dyDescent="0.3">
      <c r="A1890">
        <v>1889</v>
      </c>
      <c r="B1890">
        <v>530</v>
      </c>
      <c r="C1890">
        <v>1889</v>
      </c>
      <c r="D1890">
        <v>19043</v>
      </c>
      <c r="E1890">
        <v>14895.45326865443</v>
      </c>
      <c r="F1890">
        <v>4147.5467313455674</v>
      </c>
    </row>
    <row r="1891" spans="1:6" x14ac:dyDescent="0.3">
      <c r="A1891">
        <v>1890</v>
      </c>
      <c r="B1891">
        <v>172</v>
      </c>
      <c r="C1891">
        <v>1890</v>
      </c>
      <c r="D1891">
        <v>9518</v>
      </c>
      <c r="E1891">
        <v>7552.018847374191</v>
      </c>
      <c r="F1891">
        <v>1965.981152625809</v>
      </c>
    </row>
    <row r="1892" spans="1:6" x14ac:dyDescent="0.3">
      <c r="A1892">
        <v>1891</v>
      </c>
      <c r="B1892">
        <v>198</v>
      </c>
      <c r="C1892">
        <v>1891</v>
      </c>
      <c r="D1892">
        <v>45682</v>
      </c>
      <c r="E1892">
        <v>30623.796531426509</v>
      </c>
      <c r="F1892">
        <v>15058.203468573491</v>
      </c>
    </row>
    <row r="1893" spans="1:6" x14ac:dyDescent="0.3">
      <c r="A1893">
        <v>1892</v>
      </c>
      <c r="B1893">
        <v>349</v>
      </c>
      <c r="C1893">
        <v>1892</v>
      </c>
      <c r="D1893">
        <v>3229</v>
      </c>
      <c r="E1893">
        <v>2610.540042548419</v>
      </c>
      <c r="F1893">
        <v>618.45995745158143</v>
      </c>
    </row>
    <row r="1894" spans="1:6" x14ac:dyDescent="0.3">
      <c r="A1894">
        <v>1893</v>
      </c>
      <c r="B1894">
        <v>171</v>
      </c>
      <c r="C1894">
        <v>1893</v>
      </c>
      <c r="D1894">
        <v>23324</v>
      </c>
      <c r="E1894">
        <v>20978.603085268041</v>
      </c>
      <c r="F1894">
        <v>2345.3969147319622</v>
      </c>
    </row>
    <row r="1895" spans="1:6" x14ac:dyDescent="0.3">
      <c r="A1895">
        <v>1894</v>
      </c>
      <c r="B1895">
        <v>444</v>
      </c>
      <c r="C1895">
        <v>1894</v>
      </c>
      <c r="D1895">
        <v>9874</v>
      </c>
      <c r="E1895">
        <v>4950.0613813384243</v>
      </c>
      <c r="F1895">
        <v>4923.9386186615757</v>
      </c>
    </row>
    <row r="1896" spans="1:6" x14ac:dyDescent="0.3">
      <c r="A1896">
        <v>1895</v>
      </c>
      <c r="B1896">
        <v>846</v>
      </c>
      <c r="C1896">
        <v>1895</v>
      </c>
      <c r="D1896">
        <v>19511</v>
      </c>
      <c r="E1896">
        <v>14134.43968731032</v>
      </c>
      <c r="F1896">
        <v>5376.5603126896767</v>
      </c>
    </row>
    <row r="1897" spans="1:6" x14ac:dyDescent="0.3">
      <c r="A1897">
        <v>1896</v>
      </c>
      <c r="B1897">
        <v>329</v>
      </c>
      <c r="C1897">
        <v>1896</v>
      </c>
      <c r="D1897">
        <v>11227</v>
      </c>
      <c r="E1897">
        <v>9894.2629045237427</v>
      </c>
      <c r="F1897">
        <v>1332.7370954762571</v>
      </c>
    </row>
    <row r="1898" spans="1:6" x14ac:dyDescent="0.3">
      <c r="A1898">
        <v>1897</v>
      </c>
      <c r="B1898">
        <v>650</v>
      </c>
      <c r="C1898">
        <v>1897</v>
      </c>
      <c r="D1898">
        <v>15930</v>
      </c>
      <c r="E1898">
        <v>11490.61891115083</v>
      </c>
      <c r="F1898">
        <v>4439.3810888491662</v>
      </c>
    </row>
    <row r="1899" spans="1:6" x14ac:dyDescent="0.3">
      <c r="A1899">
        <v>1898</v>
      </c>
      <c r="B1899">
        <v>979</v>
      </c>
      <c r="C1899">
        <v>1898</v>
      </c>
      <c r="D1899">
        <v>7779</v>
      </c>
      <c r="E1899">
        <v>5306.8230173931197</v>
      </c>
      <c r="F1899">
        <v>2472.1769826068798</v>
      </c>
    </row>
    <row r="1900" spans="1:6" x14ac:dyDescent="0.3">
      <c r="A1900">
        <v>1899</v>
      </c>
      <c r="B1900">
        <v>461</v>
      </c>
      <c r="C1900">
        <v>1899</v>
      </c>
      <c r="D1900">
        <v>14620</v>
      </c>
      <c r="E1900">
        <v>12521.39215782702</v>
      </c>
      <c r="F1900">
        <v>2098.6078421729781</v>
      </c>
    </row>
    <row r="1901" spans="1:6" x14ac:dyDescent="0.3">
      <c r="A1901">
        <v>1900</v>
      </c>
      <c r="B1901">
        <v>346</v>
      </c>
      <c r="C1901">
        <v>1900</v>
      </c>
      <c r="D1901">
        <v>15752</v>
      </c>
      <c r="E1901">
        <v>12630.129412788279</v>
      </c>
      <c r="F1901">
        <v>3121.8705872117171</v>
      </c>
    </row>
    <row r="1902" spans="1:6" x14ac:dyDescent="0.3">
      <c r="A1902">
        <v>1901</v>
      </c>
      <c r="B1902">
        <v>616</v>
      </c>
      <c r="C1902">
        <v>1901</v>
      </c>
      <c r="D1902">
        <v>4577</v>
      </c>
      <c r="E1902">
        <v>2722.2058819166718</v>
      </c>
      <c r="F1902">
        <v>1854.7941180833279</v>
      </c>
    </row>
    <row r="1903" spans="1:6" x14ac:dyDescent="0.3">
      <c r="A1903">
        <v>1902</v>
      </c>
      <c r="B1903">
        <v>975</v>
      </c>
      <c r="C1903">
        <v>1902</v>
      </c>
      <c r="D1903">
        <v>8002</v>
      </c>
      <c r="E1903">
        <v>4172.2978226195164</v>
      </c>
      <c r="F1903">
        <v>3829.702177380484</v>
      </c>
    </row>
    <row r="1904" spans="1:6" x14ac:dyDescent="0.3">
      <c r="A1904">
        <v>1903</v>
      </c>
      <c r="B1904">
        <v>440</v>
      </c>
      <c r="C1904">
        <v>1903</v>
      </c>
      <c r="D1904">
        <v>30725</v>
      </c>
      <c r="E1904">
        <v>23852.12724280385</v>
      </c>
      <c r="F1904">
        <v>6872.8727571961499</v>
      </c>
    </row>
    <row r="1905" spans="1:6" x14ac:dyDescent="0.3">
      <c r="A1905">
        <v>1904</v>
      </c>
      <c r="B1905">
        <v>735</v>
      </c>
      <c r="C1905">
        <v>1904</v>
      </c>
      <c r="D1905">
        <v>16431</v>
      </c>
      <c r="E1905">
        <v>10159.17323398177</v>
      </c>
      <c r="F1905">
        <v>6271.82676601823</v>
      </c>
    </row>
    <row r="1906" spans="1:6" x14ac:dyDescent="0.3">
      <c r="A1906">
        <v>1905</v>
      </c>
      <c r="B1906">
        <v>808</v>
      </c>
      <c r="C1906">
        <v>1905</v>
      </c>
      <c r="D1906">
        <v>21779</v>
      </c>
      <c r="E1906">
        <v>11616.50312821861</v>
      </c>
      <c r="F1906">
        <v>10162.49687178139</v>
      </c>
    </row>
    <row r="1907" spans="1:6" x14ac:dyDescent="0.3">
      <c r="A1907">
        <v>1906</v>
      </c>
      <c r="B1907">
        <v>467</v>
      </c>
      <c r="C1907">
        <v>1906</v>
      </c>
      <c r="D1907">
        <v>20581</v>
      </c>
      <c r="E1907">
        <v>13105.45242618661</v>
      </c>
      <c r="F1907">
        <v>7475.5475738133937</v>
      </c>
    </row>
    <row r="1908" spans="1:6" x14ac:dyDescent="0.3">
      <c r="A1908">
        <v>1907</v>
      </c>
      <c r="B1908">
        <v>118</v>
      </c>
      <c r="C1908">
        <v>1907</v>
      </c>
      <c r="D1908">
        <v>11713</v>
      </c>
      <c r="E1908">
        <v>6630.7683170513274</v>
      </c>
      <c r="F1908">
        <v>5082.2316829486726</v>
      </c>
    </row>
    <row r="1909" spans="1:6" x14ac:dyDescent="0.3">
      <c r="A1909">
        <v>1908</v>
      </c>
      <c r="B1909">
        <v>65</v>
      </c>
      <c r="C1909">
        <v>1908</v>
      </c>
      <c r="D1909">
        <v>5042</v>
      </c>
      <c r="E1909">
        <v>4300.8193882454798</v>
      </c>
      <c r="F1909">
        <v>741.18061175452021</v>
      </c>
    </row>
    <row r="1910" spans="1:6" x14ac:dyDescent="0.3">
      <c r="A1910">
        <v>1909</v>
      </c>
      <c r="B1910">
        <v>200</v>
      </c>
      <c r="C1910">
        <v>1909</v>
      </c>
      <c r="D1910">
        <v>8194</v>
      </c>
      <c r="E1910">
        <v>7297.512835788777</v>
      </c>
      <c r="F1910">
        <v>896.48716421122299</v>
      </c>
    </row>
    <row r="1911" spans="1:6" x14ac:dyDescent="0.3">
      <c r="A1911">
        <v>1910</v>
      </c>
      <c r="B1911">
        <v>921</v>
      </c>
      <c r="C1911">
        <v>1910</v>
      </c>
      <c r="D1911">
        <v>4981</v>
      </c>
      <c r="E1911">
        <v>3246.5460254518948</v>
      </c>
      <c r="F1911">
        <v>1734.453974548105</v>
      </c>
    </row>
    <row r="1912" spans="1:6" x14ac:dyDescent="0.3">
      <c r="A1912">
        <v>1911</v>
      </c>
      <c r="B1912">
        <v>776</v>
      </c>
      <c r="C1912">
        <v>1911</v>
      </c>
      <c r="D1912">
        <v>7494</v>
      </c>
      <c r="E1912">
        <v>5988.3426490929451</v>
      </c>
      <c r="F1912">
        <v>1505.6573509070549</v>
      </c>
    </row>
    <row r="1913" spans="1:6" x14ac:dyDescent="0.3">
      <c r="A1913">
        <v>1912</v>
      </c>
      <c r="B1913">
        <v>58</v>
      </c>
      <c r="C1913">
        <v>1912</v>
      </c>
      <c r="D1913">
        <v>23254</v>
      </c>
      <c r="E1913">
        <v>20158.238571482649</v>
      </c>
      <c r="F1913">
        <v>3095.7614285173509</v>
      </c>
    </row>
    <row r="1914" spans="1:6" x14ac:dyDescent="0.3">
      <c r="A1914">
        <v>1913</v>
      </c>
      <c r="B1914">
        <v>889</v>
      </c>
      <c r="C1914">
        <v>1913</v>
      </c>
      <c r="D1914">
        <v>17256</v>
      </c>
      <c r="E1914">
        <v>10421.787356980371</v>
      </c>
      <c r="F1914">
        <v>6834.2126430196286</v>
      </c>
    </row>
    <row r="1915" spans="1:6" x14ac:dyDescent="0.3">
      <c r="A1915">
        <v>1914</v>
      </c>
      <c r="B1915">
        <v>145</v>
      </c>
      <c r="C1915">
        <v>1914</v>
      </c>
      <c r="D1915">
        <v>11954</v>
      </c>
      <c r="E1915">
        <v>6162.762390445434</v>
      </c>
      <c r="F1915">
        <v>5791.237609554566</v>
      </c>
    </row>
    <row r="1916" spans="1:6" x14ac:dyDescent="0.3">
      <c r="A1916">
        <v>1915</v>
      </c>
      <c r="B1916">
        <v>441</v>
      </c>
      <c r="C1916">
        <v>1915</v>
      </c>
      <c r="D1916">
        <v>15976</v>
      </c>
      <c r="E1916">
        <v>9831.0612383295993</v>
      </c>
      <c r="F1916">
        <v>6144.9387616704007</v>
      </c>
    </row>
    <row r="1917" spans="1:6" x14ac:dyDescent="0.3">
      <c r="A1917">
        <v>1916</v>
      </c>
      <c r="B1917">
        <v>730</v>
      </c>
      <c r="C1917">
        <v>1916</v>
      </c>
      <c r="D1917">
        <v>10253</v>
      </c>
      <c r="E1917">
        <v>7347.0808499363184</v>
      </c>
      <c r="F1917">
        <v>2905.9191500636821</v>
      </c>
    </row>
    <row r="1918" spans="1:6" x14ac:dyDescent="0.3">
      <c r="A1918">
        <v>1917</v>
      </c>
      <c r="B1918">
        <v>504</v>
      </c>
      <c r="C1918">
        <v>1917</v>
      </c>
      <c r="D1918">
        <v>22656</v>
      </c>
      <c r="E1918">
        <v>14096.6685014262</v>
      </c>
      <c r="F1918">
        <v>8559.3314985738034</v>
      </c>
    </row>
    <row r="1919" spans="1:6" x14ac:dyDescent="0.3">
      <c r="A1919">
        <v>1918</v>
      </c>
      <c r="B1919">
        <v>557</v>
      </c>
      <c r="C1919">
        <v>1918</v>
      </c>
      <c r="D1919">
        <v>15823</v>
      </c>
      <c r="E1919">
        <v>8505.8234106785221</v>
      </c>
      <c r="F1919">
        <v>7317.1765893214779</v>
      </c>
    </row>
    <row r="1920" spans="1:6" x14ac:dyDescent="0.3">
      <c r="A1920">
        <v>1919</v>
      </c>
      <c r="B1920">
        <v>273</v>
      </c>
      <c r="C1920">
        <v>1919</v>
      </c>
      <c r="D1920">
        <v>9954</v>
      </c>
      <c r="E1920">
        <v>7261.76443804459</v>
      </c>
      <c r="F1920">
        <v>2692.23556195541</v>
      </c>
    </row>
    <row r="1921" spans="1:6" x14ac:dyDescent="0.3">
      <c r="A1921">
        <v>1920</v>
      </c>
      <c r="B1921">
        <v>808</v>
      </c>
      <c r="C1921">
        <v>1920</v>
      </c>
      <c r="D1921">
        <v>14896</v>
      </c>
      <c r="E1921">
        <v>12246.504618344379</v>
      </c>
      <c r="F1921">
        <v>2649.4953816556231</v>
      </c>
    </row>
    <row r="1922" spans="1:6" x14ac:dyDescent="0.3">
      <c r="A1922">
        <v>1921</v>
      </c>
      <c r="B1922">
        <v>395</v>
      </c>
      <c r="C1922">
        <v>1921</v>
      </c>
      <c r="D1922">
        <v>17846</v>
      </c>
      <c r="E1922">
        <v>9431.0822104251456</v>
      </c>
      <c r="F1922">
        <v>8414.9177895748544</v>
      </c>
    </row>
    <row r="1923" spans="1:6" x14ac:dyDescent="0.3">
      <c r="A1923">
        <v>1922</v>
      </c>
      <c r="B1923">
        <v>345</v>
      </c>
      <c r="C1923">
        <v>1922</v>
      </c>
      <c r="D1923">
        <v>19887</v>
      </c>
      <c r="E1923">
        <v>15248.56180072737</v>
      </c>
      <c r="F1923">
        <v>4638.4381992726303</v>
      </c>
    </row>
    <row r="1924" spans="1:6" x14ac:dyDescent="0.3">
      <c r="A1924">
        <v>1923</v>
      </c>
      <c r="B1924">
        <v>672</v>
      </c>
      <c r="C1924">
        <v>1923</v>
      </c>
      <c r="D1924">
        <v>26792</v>
      </c>
      <c r="E1924">
        <v>19491.79833806555</v>
      </c>
      <c r="F1924">
        <v>7300.201661934454</v>
      </c>
    </row>
    <row r="1925" spans="1:6" x14ac:dyDescent="0.3">
      <c r="A1925">
        <v>1924</v>
      </c>
      <c r="B1925">
        <v>772</v>
      </c>
      <c r="C1925">
        <v>1924</v>
      </c>
      <c r="D1925">
        <v>29160</v>
      </c>
      <c r="E1925">
        <v>23807.531142475611</v>
      </c>
      <c r="F1925">
        <v>5352.4688575243854</v>
      </c>
    </row>
    <row r="1926" spans="1:6" x14ac:dyDescent="0.3">
      <c r="A1926">
        <v>1925</v>
      </c>
      <c r="B1926">
        <v>895</v>
      </c>
      <c r="C1926">
        <v>1925</v>
      </c>
      <c r="D1926">
        <v>9529</v>
      </c>
      <c r="E1926">
        <v>8179.8439915230092</v>
      </c>
      <c r="F1926">
        <v>1349.156008476991</v>
      </c>
    </row>
    <row r="1927" spans="1:6" x14ac:dyDescent="0.3">
      <c r="A1927">
        <v>1926</v>
      </c>
      <c r="B1927">
        <v>527</v>
      </c>
      <c r="C1927">
        <v>1926</v>
      </c>
      <c r="D1927">
        <v>23067</v>
      </c>
      <c r="E1927">
        <v>20691.169516412469</v>
      </c>
      <c r="F1927">
        <v>2375.8304835875279</v>
      </c>
    </row>
    <row r="1928" spans="1:6" x14ac:dyDescent="0.3">
      <c r="A1928">
        <v>1927</v>
      </c>
      <c r="B1928">
        <v>387</v>
      </c>
      <c r="C1928">
        <v>1927</v>
      </c>
      <c r="D1928">
        <v>7869</v>
      </c>
      <c r="E1928">
        <v>4966.4009529784953</v>
      </c>
      <c r="F1928">
        <v>2902.5990470215052</v>
      </c>
    </row>
    <row r="1929" spans="1:6" x14ac:dyDescent="0.3">
      <c r="A1929">
        <v>1928</v>
      </c>
      <c r="B1929">
        <v>294</v>
      </c>
      <c r="C1929">
        <v>1928</v>
      </c>
      <c r="D1929">
        <v>17280</v>
      </c>
      <c r="E1929">
        <v>13671.428670535401</v>
      </c>
      <c r="F1929">
        <v>3608.5713294646048</v>
      </c>
    </row>
    <row r="1930" spans="1:6" x14ac:dyDescent="0.3">
      <c r="A1930">
        <v>1929</v>
      </c>
      <c r="B1930">
        <v>1</v>
      </c>
      <c r="C1930">
        <v>1929</v>
      </c>
      <c r="D1930">
        <v>6834</v>
      </c>
      <c r="E1930">
        <v>4896.8293173089796</v>
      </c>
      <c r="F1930">
        <v>1937.1706826910199</v>
      </c>
    </row>
    <row r="1931" spans="1:6" x14ac:dyDescent="0.3">
      <c r="A1931">
        <v>1930</v>
      </c>
      <c r="B1931">
        <v>43</v>
      </c>
      <c r="C1931">
        <v>1930</v>
      </c>
      <c r="D1931">
        <v>4063</v>
      </c>
      <c r="E1931">
        <v>3597.0065776909728</v>
      </c>
      <c r="F1931">
        <v>465.99342230902681</v>
      </c>
    </row>
    <row r="1932" spans="1:6" x14ac:dyDescent="0.3">
      <c r="A1932">
        <v>1931</v>
      </c>
      <c r="B1932">
        <v>535</v>
      </c>
      <c r="C1932">
        <v>1931</v>
      </c>
      <c r="D1932">
        <v>4987</v>
      </c>
      <c r="E1932">
        <v>4319.4324222754003</v>
      </c>
      <c r="F1932">
        <v>667.56757772459969</v>
      </c>
    </row>
    <row r="1933" spans="1:6" x14ac:dyDescent="0.3">
      <c r="A1933">
        <v>1932</v>
      </c>
      <c r="B1933">
        <v>604</v>
      </c>
      <c r="C1933">
        <v>1932</v>
      </c>
      <c r="D1933">
        <v>17732</v>
      </c>
      <c r="E1933">
        <v>10121.36270961988</v>
      </c>
      <c r="F1933">
        <v>7610.6372903801184</v>
      </c>
    </row>
    <row r="1934" spans="1:6" x14ac:dyDescent="0.3">
      <c r="A1934">
        <v>1933</v>
      </c>
      <c r="B1934">
        <v>707</v>
      </c>
      <c r="C1934">
        <v>1933</v>
      </c>
      <c r="D1934">
        <v>7608</v>
      </c>
      <c r="E1934">
        <v>5315.175531758171</v>
      </c>
      <c r="F1934">
        <v>2292.824468241829</v>
      </c>
    </row>
    <row r="1935" spans="1:6" x14ac:dyDescent="0.3">
      <c r="A1935">
        <v>1934</v>
      </c>
      <c r="B1935">
        <v>887</v>
      </c>
      <c r="C1935">
        <v>1934</v>
      </c>
      <c r="D1935">
        <v>16503</v>
      </c>
      <c r="E1935">
        <v>14644.63360538907</v>
      </c>
      <c r="F1935">
        <v>1858.3663946109341</v>
      </c>
    </row>
    <row r="1936" spans="1:6" x14ac:dyDescent="0.3">
      <c r="A1936">
        <v>1935</v>
      </c>
      <c r="B1936">
        <v>917</v>
      </c>
      <c r="C1936">
        <v>1935</v>
      </c>
      <c r="D1936">
        <v>30189</v>
      </c>
      <c r="E1936">
        <v>16697.215319025559</v>
      </c>
      <c r="F1936">
        <v>13491.784680974441</v>
      </c>
    </row>
    <row r="1937" spans="1:6" x14ac:dyDescent="0.3">
      <c r="A1937">
        <v>1936</v>
      </c>
      <c r="B1937">
        <v>669</v>
      </c>
      <c r="C1937">
        <v>1936</v>
      </c>
      <c r="D1937">
        <v>46802</v>
      </c>
      <c r="E1937">
        <v>35820.024850652568</v>
      </c>
      <c r="F1937">
        <v>10981.97514934743</v>
      </c>
    </row>
    <row r="1938" spans="1:6" x14ac:dyDescent="0.3">
      <c r="A1938">
        <v>1937</v>
      </c>
      <c r="B1938">
        <v>990</v>
      </c>
      <c r="C1938">
        <v>1937</v>
      </c>
      <c r="D1938">
        <v>12742</v>
      </c>
      <c r="E1938">
        <v>9776.0294591253642</v>
      </c>
      <c r="F1938">
        <v>2965.9705408746358</v>
      </c>
    </row>
    <row r="1939" spans="1:6" x14ac:dyDescent="0.3">
      <c r="A1939">
        <v>1938</v>
      </c>
      <c r="B1939">
        <v>951</v>
      </c>
      <c r="C1939">
        <v>1938</v>
      </c>
      <c r="D1939">
        <v>15412</v>
      </c>
      <c r="E1939">
        <v>8194.1681184724548</v>
      </c>
      <c r="F1939">
        <v>7217.8318815275452</v>
      </c>
    </row>
    <row r="1940" spans="1:6" x14ac:dyDescent="0.3">
      <c r="A1940">
        <v>1939</v>
      </c>
      <c r="B1940">
        <v>193</v>
      </c>
      <c r="C1940">
        <v>1939</v>
      </c>
      <c r="D1940">
        <v>13471</v>
      </c>
      <c r="E1940">
        <v>7653.6617298606579</v>
      </c>
      <c r="F1940">
        <v>5817.3382701393421</v>
      </c>
    </row>
    <row r="1941" spans="1:6" x14ac:dyDescent="0.3">
      <c r="A1941">
        <v>1940</v>
      </c>
      <c r="B1941">
        <v>724</v>
      </c>
      <c r="C1941">
        <v>1940</v>
      </c>
      <c r="D1941">
        <v>28216</v>
      </c>
      <c r="E1941">
        <v>19818.092186110091</v>
      </c>
      <c r="F1941">
        <v>8397.9078138899058</v>
      </c>
    </row>
    <row r="1942" spans="1:6" x14ac:dyDescent="0.3">
      <c r="A1942">
        <v>1941</v>
      </c>
      <c r="B1942">
        <v>963</v>
      </c>
      <c r="C1942">
        <v>1941</v>
      </c>
      <c r="D1942">
        <v>20862</v>
      </c>
      <c r="E1942">
        <v>14522.979392757579</v>
      </c>
      <c r="F1942">
        <v>6339.0206072424189</v>
      </c>
    </row>
    <row r="1943" spans="1:6" x14ac:dyDescent="0.3">
      <c r="A1943">
        <v>1942</v>
      </c>
      <c r="B1943">
        <v>813</v>
      </c>
      <c r="C1943">
        <v>1942</v>
      </c>
      <c r="D1943">
        <v>15998</v>
      </c>
      <c r="E1943">
        <v>11395.649465584131</v>
      </c>
      <c r="F1943">
        <v>4602.3505344158657</v>
      </c>
    </row>
    <row r="1944" spans="1:6" x14ac:dyDescent="0.3">
      <c r="A1944">
        <v>1943</v>
      </c>
      <c r="B1944">
        <v>882</v>
      </c>
      <c r="C1944">
        <v>1943</v>
      </c>
      <c r="D1944">
        <v>36011</v>
      </c>
      <c r="E1944">
        <v>23643.23143515845</v>
      </c>
      <c r="F1944">
        <v>12367.76856484155</v>
      </c>
    </row>
    <row r="1945" spans="1:6" x14ac:dyDescent="0.3">
      <c r="A1945">
        <v>1944</v>
      </c>
      <c r="B1945">
        <v>806</v>
      </c>
      <c r="C1945">
        <v>1944</v>
      </c>
      <c r="D1945">
        <v>18646</v>
      </c>
      <c r="E1945">
        <v>15109.050863142569</v>
      </c>
      <c r="F1945">
        <v>3536.949136857434</v>
      </c>
    </row>
    <row r="1946" spans="1:6" x14ac:dyDescent="0.3">
      <c r="A1946">
        <v>1945</v>
      </c>
      <c r="B1946">
        <v>216</v>
      </c>
      <c r="C1946">
        <v>1945</v>
      </c>
      <c r="D1946">
        <v>28174</v>
      </c>
      <c r="E1946">
        <v>19545.967631706189</v>
      </c>
      <c r="F1946">
        <v>8628.0323682938142</v>
      </c>
    </row>
    <row r="1947" spans="1:6" x14ac:dyDescent="0.3">
      <c r="A1947">
        <v>1946</v>
      </c>
      <c r="B1947">
        <v>835</v>
      </c>
      <c r="C1947">
        <v>1946</v>
      </c>
      <c r="D1947">
        <v>19204</v>
      </c>
      <c r="E1947">
        <v>16252.26991111588</v>
      </c>
      <c r="F1947">
        <v>2951.7300888841241</v>
      </c>
    </row>
    <row r="1948" spans="1:6" x14ac:dyDescent="0.3">
      <c r="A1948">
        <v>1947</v>
      </c>
      <c r="B1948">
        <v>375</v>
      </c>
      <c r="C1948">
        <v>1947</v>
      </c>
      <c r="D1948">
        <v>18887</v>
      </c>
      <c r="E1948">
        <v>10176.870260256799</v>
      </c>
      <c r="F1948">
        <v>8710.1297397431972</v>
      </c>
    </row>
    <row r="1949" spans="1:6" x14ac:dyDescent="0.3">
      <c r="A1949">
        <v>1948</v>
      </c>
      <c r="B1949">
        <v>944</v>
      </c>
      <c r="C1949">
        <v>1948</v>
      </c>
      <c r="D1949">
        <v>16765</v>
      </c>
      <c r="E1949">
        <v>12821.61112397</v>
      </c>
      <c r="F1949">
        <v>3943.3888760299978</v>
      </c>
    </row>
    <row r="1950" spans="1:6" x14ac:dyDescent="0.3">
      <c r="A1950">
        <v>1949</v>
      </c>
      <c r="B1950">
        <v>924</v>
      </c>
      <c r="C1950">
        <v>1949</v>
      </c>
      <c r="D1950">
        <v>31584</v>
      </c>
      <c r="E1950">
        <v>22742.482866015409</v>
      </c>
      <c r="F1950">
        <v>8841.5171339845947</v>
      </c>
    </row>
    <row r="1951" spans="1:6" x14ac:dyDescent="0.3">
      <c r="A1951">
        <v>1950</v>
      </c>
      <c r="B1951">
        <v>472</v>
      </c>
      <c r="C1951">
        <v>1950</v>
      </c>
      <c r="D1951">
        <v>36533</v>
      </c>
      <c r="E1951">
        <v>25194.12188718707</v>
      </c>
      <c r="F1951">
        <v>11338.87811281293</v>
      </c>
    </row>
    <row r="1952" spans="1:6" x14ac:dyDescent="0.3">
      <c r="A1952">
        <v>1951</v>
      </c>
      <c r="B1952">
        <v>464</v>
      </c>
      <c r="C1952">
        <v>1951</v>
      </c>
      <c r="D1952">
        <v>14408</v>
      </c>
      <c r="E1952">
        <v>11057.3964044778</v>
      </c>
      <c r="F1952">
        <v>3350.603595522196</v>
      </c>
    </row>
    <row r="1953" spans="1:6" x14ac:dyDescent="0.3">
      <c r="A1953">
        <v>1952</v>
      </c>
      <c r="B1953">
        <v>69</v>
      </c>
      <c r="C1953">
        <v>1952</v>
      </c>
      <c r="D1953">
        <v>14940</v>
      </c>
      <c r="E1953">
        <v>11951.427761339461</v>
      </c>
      <c r="F1953">
        <v>2988.5722386605448</v>
      </c>
    </row>
    <row r="1954" spans="1:6" x14ac:dyDescent="0.3">
      <c r="A1954">
        <v>1953</v>
      </c>
      <c r="B1954">
        <v>827</v>
      </c>
      <c r="C1954">
        <v>1953</v>
      </c>
      <c r="D1954">
        <v>5751</v>
      </c>
      <c r="E1954">
        <v>3938.6109247260142</v>
      </c>
      <c r="F1954">
        <v>1812.389075273986</v>
      </c>
    </row>
    <row r="1955" spans="1:6" x14ac:dyDescent="0.3">
      <c r="A1955">
        <v>1954</v>
      </c>
      <c r="B1955">
        <v>494</v>
      </c>
      <c r="C1955">
        <v>1954</v>
      </c>
      <c r="D1955">
        <v>31954</v>
      </c>
      <c r="E1955">
        <v>27971.95382170684</v>
      </c>
      <c r="F1955">
        <v>3982.0461782931561</v>
      </c>
    </row>
    <row r="1956" spans="1:6" x14ac:dyDescent="0.3">
      <c r="A1956">
        <v>1955</v>
      </c>
      <c r="B1956">
        <v>309</v>
      </c>
      <c r="C1956">
        <v>1955</v>
      </c>
      <c r="D1956">
        <v>26395</v>
      </c>
      <c r="E1956">
        <v>20972.951884806331</v>
      </c>
      <c r="F1956">
        <v>5422.0481151936692</v>
      </c>
    </row>
    <row r="1957" spans="1:6" x14ac:dyDescent="0.3">
      <c r="A1957">
        <v>1956</v>
      </c>
      <c r="B1957">
        <v>598</v>
      </c>
      <c r="C1957">
        <v>1956</v>
      </c>
      <c r="D1957">
        <v>29085</v>
      </c>
      <c r="E1957">
        <v>18284.280923236529</v>
      </c>
      <c r="F1957">
        <v>10800.719076763469</v>
      </c>
    </row>
    <row r="1958" spans="1:6" x14ac:dyDescent="0.3">
      <c r="A1958">
        <v>1957</v>
      </c>
      <c r="B1958">
        <v>738</v>
      </c>
      <c r="C1958">
        <v>1957</v>
      </c>
      <c r="D1958">
        <v>10682</v>
      </c>
      <c r="E1958">
        <v>7320.379034267572</v>
      </c>
      <c r="F1958">
        <v>3361.620965732428</v>
      </c>
    </row>
    <row r="1959" spans="1:6" x14ac:dyDescent="0.3">
      <c r="A1959">
        <v>1958</v>
      </c>
      <c r="B1959">
        <v>899</v>
      </c>
      <c r="C1959">
        <v>1958</v>
      </c>
      <c r="D1959">
        <v>5644</v>
      </c>
      <c r="E1959">
        <v>4177.4766930935584</v>
      </c>
      <c r="F1959">
        <v>1466.523306906442</v>
      </c>
    </row>
    <row r="1960" spans="1:6" x14ac:dyDescent="0.3">
      <c r="A1960">
        <v>1959</v>
      </c>
      <c r="B1960">
        <v>818</v>
      </c>
      <c r="C1960">
        <v>1959</v>
      </c>
      <c r="D1960">
        <v>23622</v>
      </c>
      <c r="E1960">
        <v>14390.56768713125</v>
      </c>
      <c r="F1960">
        <v>9231.4323128687502</v>
      </c>
    </row>
    <row r="1961" spans="1:6" x14ac:dyDescent="0.3">
      <c r="A1961">
        <v>1960</v>
      </c>
      <c r="B1961">
        <v>822</v>
      </c>
      <c r="C1961">
        <v>1960</v>
      </c>
      <c r="D1961">
        <v>45106</v>
      </c>
      <c r="E1961">
        <v>24103.362466992319</v>
      </c>
      <c r="F1961">
        <v>21002.637533007681</v>
      </c>
    </row>
    <row r="1962" spans="1:6" x14ac:dyDescent="0.3">
      <c r="A1962">
        <v>1961</v>
      </c>
      <c r="B1962">
        <v>454</v>
      </c>
      <c r="C1962">
        <v>1961</v>
      </c>
      <c r="D1962">
        <v>18606</v>
      </c>
      <c r="E1962">
        <v>11028.0609943329</v>
      </c>
      <c r="F1962">
        <v>7577.9390056671018</v>
      </c>
    </row>
    <row r="1963" spans="1:6" x14ac:dyDescent="0.3">
      <c r="A1963">
        <v>1962</v>
      </c>
      <c r="B1963">
        <v>267</v>
      </c>
      <c r="C1963">
        <v>1962</v>
      </c>
      <c r="D1963">
        <v>19303</v>
      </c>
      <c r="E1963">
        <v>12154.411768355951</v>
      </c>
      <c r="F1963">
        <v>7148.5882316440466</v>
      </c>
    </row>
    <row r="1964" spans="1:6" x14ac:dyDescent="0.3">
      <c r="A1964">
        <v>1963</v>
      </c>
      <c r="B1964">
        <v>55</v>
      </c>
      <c r="C1964">
        <v>1963</v>
      </c>
      <c r="D1964">
        <v>17330</v>
      </c>
      <c r="E1964">
        <v>14400.07682032212</v>
      </c>
      <c r="F1964">
        <v>2929.9231796778799</v>
      </c>
    </row>
    <row r="1965" spans="1:6" x14ac:dyDescent="0.3">
      <c r="A1965">
        <v>1964</v>
      </c>
      <c r="B1965">
        <v>558</v>
      </c>
      <c r="C1965">
        <v>1964</v>
      </c>
      <c r="D1965">
        <v>24182</v>
      </c>
      <c r="E1965">
        <v>18102.090879899341</v>
      </c>
      <c r="F1965">
        <v>6079.9091201006631</v>
      </c>
    </row>
    <row r="1966" spans="1:6" x14ac:dyDescent="0.3">
      <c r="A1966">
        <v>1965</v>
      </c>
      <c r="B1966">
        <v>873</v>
      </c>
      <c r="C1966">
        <v>1965</v>
      </c>
      <c r="D1966">
        <v>23411</v>
      </c>
      <c r="E1966">
        <v>20157.316329253899</v>
      </c>
      <c r="F1966">
        <v>3253.6836707461011</v>
      </c>
    </row>
    <row r="1967" spans="1:6" x14ac:dyDescent="0.3">
      <c r="A1967">
        <v>1966</v>
      </c>
      <c r="B1967">
        <v>275</v>
      </c>
      <c r="C1967">
        <v>1966</v>
      </c>
      <c r="D1967">
        <v>15093</v>
      </c>
      <c r="E1967">
        <v>11221.694814145099</v>
      </c>
      <c r="F1967">
        <v>3871.3051858548988</v>
      </c>
    </row>
    <row r="1968" spans="1:6" x14ac:dyDescent="0.3">
      <c r="A1968">
        <v>1967</v>
      </c>
      <c r="B1968">
        <v>579</v>
      </c>
      <c r="C1968">
        <v>1967</v>
      </c>
      <c r="D1968">
        <v>19760</v>
      </c>
      <c r="E1968">
        <v>11334.303031248921</v>
      </c>
      <c r="F1968">
        <v>8425.6969687510809</v>
      </c>
    </row>
    <row r="1969" spans="1:6" x14ac:dyDescent="0.3">
      <c r="A1969">
        <v>1968</v>
      </c>
      <c r="B1969">
        <v>619</v>
      </c>
      <c r="C1969">
        <v>1968</v>
      </c>
      <c r="D1969">
        <v>7943</v>
      </c>
      <c r="E1969">
        <v>6215.1204778876454</v>
      </c>
      <c r="F1969">
        <v>1727.8795221123551</v>
      </c>
    </row>
    <row r="1970" spans="1:6" x14ac:dyDescent="0.3">
      <c r="A1970">
        <v>1969</v>
      </c>
      <c r="B1970">
        <v>733</v>
      </c>
      <c r="C1970">
        <v>1969</v>
      </c>
      <c r="D1970">
        <v>24995</v>
      </c>
      <c r="E1970">
        <v>12930.389620441059</v>
      </c>
      <c r="F1970">
        <v>12064.610379558941</v>
      </c>
    </row>
    <row r="1971" spans="1:6" x14ac:dyDescent="0.3">
      <c r="A1971">
        <v>1970</v>
      </c>
      <c r="B1971">
        <v>999</v>
      </c>
      <c r="C1971">
        <v>1970</v>
      </c>
      <c r="D1971">
        <v>5855</v>
      </c>
      <c r="E1971">
        <v>3863.3774115331862</v>
      </c>
      <c r="F1971">
        <v>1991.622588466814</v>
      </c>
    </row>
    <row r="1972" spans="1:6" x14ac:dyDescent="0.3">
      <c r="A1972">
        <v>1971</v>
      </c>
      <c r="B1972">
        <v>465</v>
      </c>
      <c r="C1972">
        <v>1971</v>
      </c>
      <c r="D1972">
        <v>15932</v>
      </c>
      <c r="E1972">
        <v>13897.49620366711</v>
      </c>
      <c r="F1972">
        <v>2034.5037963328939</v>
      </c>
    </row>
    <row r="1973" spans="1:6" x14ac:dyDescent="0.3">
      <c r="A1973">
        <v>1972</v>
      </c>
      <c r="B1973">
        <v>246</v>
      </c>
      <c r="C1973">
        <v>1972</v>
      </c>
      <c r="D1973">
        <v>19272</v>
      </c>
      <c r="E1973">
        <v>12616.38891789013</v>
      </c>
      <c r="F1973">
        <v>6655.61108210987</v>
      </c>
    </row>
    <row r="1974" spans="1:6" x14ac:dyDescent="0.3">
      <c r="A1974">
        <v>1973</v>
      </c>
      <c r="B1974">
        <v>242</v>
      </c>
      <c r="C1974">
        <v>1973</v>
      </c>
      <c r="D1974">
        <v>18217</v>
      </c>
      <c r="E1974">
        <v>10555.70242176556</v>
      </c>
      <c r="F1974">
        <v>7661.297578234442</v>
      </c>
    </row>
    <row r="1975" spans="1:6" x14ac:dyDescent="0.3">
      <c r="A1975">
        <v>1974</v>
      </c>
      <c r="B1975">
        <v>92</v>
      </c>
      <c r="C1975">
        <v>1974</v>
      </c>
      <c r="D1975">
        <v>17015</v>
      </c>
      <c r="E1975">
        <v>14495.08904903099</v>
      </c>
      <c r="F1975">
        <v>2519.9109509690129</v>
      </c>
    </row>
    <row r="1976" spans="1:6" x14ac:dyDescent="0.3">
      <c r="A1976">
        <v>1975</v>
      </c>
      <c r="B1976">
        <v>771</v>
      </c>
      <c r="C1976">
        <v>1975</v>
      </c>
      <c r="D1976">
        <v>5667</v>
      </c>
      <c r="E1976">
        <v>4628.0592831037729</v>
      </c>
      <c r="F1976">
        <v>1038.9407168962271</v>
      </c>
    </row>
    <row r="1977" spans="1:6" x14ac:dyDescent="0.3">
      <c r="A1977">
        <v>1976</v>
      </c>
      <c r="B1977">
        <v>992</v>
      </c>
      <c r="C1977">
        <v>1976</v>
      </c>
      <c r="D1977">
        <v>7764</v>
      </c>
      <c r="E1977">
        <v>6044.4135956604214</v>
      </c>
      <c r="F1977">
        <v>1719.5864043395791</v>
      </c>
    </row>
    <row r="1978" spans="1:6" x14ac:dyDescent="0.3">
      <c r="A1978">
        <v>1977</v>
      </c>
      <c r="B1978">
        <v>525</v>
      </c>
      <c r="C1978">
        <v>1977</v>
      </c>
      <c r="D1978">
        <v>8231</v>
      </c>
      <c r="E1978">
        <v>6993.7391992796383</v>
      </c>
      <c r="F1978">
        <v>1237.2608007203621</v>
      </c>
    </row>
    <row r="1979" spans="1:6" x14ac:dyDescent="0.3">
      <c r="A1979">
        <v>1978</v>
      </c>
      <c r="B1979">
        <v>639</v>
      </c>
      <c r="C1979">
        <v>1978</v>
      </c>
      <c r="D1979">
        <v>15548</v>
      </c>
      <c r="E1979">
        <v>11016.45085829856</v>
      </c>
      <c r="F1979">
        <v>4531.5491417014437</v>
      </c>
    </row>
    <row r="1980" spans="1:6" x14ac:dyDescent="0.3">
      <c r="A1980">
        <v>1979</v>
      </c>
      <c r="B1980">
        <v>93</v>
      </c>
      <c r="C1980">
        <v>1979</v>
      </c>
      <c r="D1980">
        <v>17027</v>
      </c>
      <c r="E1980">
        <v>10122.53619528058</v>
      </c>
      <c r="F1980">
        <v>6904.4638047194203</v>
      </c>
    </row>
    <row r="1981" spans="1:6" x14ac:dyDescent="0.3">
      <c r="A1981">
        <v>1980</v>
      </c>
      <c r="B1981">
        <v>456</v>
      </c>
      <c r="C1981">
        <v>1980</v>
      </c>
      <c r="D1981">
        <v>8221</v>
      </c>
      <c r="E1981">
        <v>5646.8725727994324</v>
      </c>
      <c r="F1981">
        <v>2574.127427200568</v>
      </c>
    </row>
    <row r="1982" spans="1:6" x14ac:dyDescent="0.3">
      <c r="A1982">
        <v>1981</v>
      </c>
      <c r="B1982">
        <v>724</v>
      </c>
      <c r="C1982">
        <v>1981</v>
      </c>
      <c r="D1982">
        <v>44546</v>
      </c>
      <c r="E1982">
        <v>37962.212886785281</v>
      </c>
      <c r="F1982">
        <v>6583.7871132147193</v>
      </c>
    </row>
    <row r="1983" spans="1:6" x14ac:dyDescent="0.3">
      <c r="A1983">
        <v>1982</v>
      </c>
      <c r="B1983">
        <v>987</v>
      </c>
      <c r="C1983">
        <v>1982</v>
      </c>
      <c r="D1983">
        <v>12644</v>
      </c>
      <c r="E1983">
        <v>10996.51864783734</v>
      </c>
      <c r="F1983">
        <v>1647.4813521626579</v>
      </c>
    </row>
    <row r="1984" spans="1:6" x14ac:dyDescent="0.3">
      <c r="A1984">
        <v>1983</v>
      </c>
      <c r="B1984">
        <v>540</v>
      </c>
      <c r="C1984">
        <v>1983</v>
      </c>
      <c r="D1984">
        <v>28181</v>
      </c>
      <c r="E1984">
        <v>18583.309981399729</v>
      </c>
      <c r="F1984">
        <v>9597.6900186002713</v>
      </c>
    </row>
    <row r="1985" spans="1:6" x14ac:dyDescent="0.3">
      <c r="A1985">
        <v>1984</v>
      </c>
      <c r="B1985">
        <v>70</v>
      </c>
      <c r="C1985">
        <v>1984</v>
      </c>
      <c r="D1985">
        <v>29675</v>
      </c>
      <c r="E1985">
        <v>22519.30645656331</v>
      </c>
      <c r="F1985">
        <v>7155.6935434366933</v>
      </c>
    </row>
    <row r="1986" spans="1:6" x14ac:dyDescent="0.3">
      <c r="A1986">
        <v>1985</v>
      </c>
      <c r="B1986">
        <v>772</v>
      </c>
      <c r="C1986">
        <v>1985</v>
      </c>
      <c r="D1986">
        <v>12622</v>
      </c>
      <c r="E1986">
        <v>9167.8202534468655</v>
      </c>
      <c r="F1986">
        <v>3454.179746553134</v>
      </c>
    </row>
    <row r="1987" spans="1:6" x14ac:dyDescent="0.3">
      <c r="A1987">
        <v>1986</v>
      </c>
      <c r="B1987">
        <v>131</v>
      </c>
      <c r="C1987">
        <v>1986</v>
      </c>
      <c r="D1987">
        <v>24614</v>
      </c>
      <c r="E1987">
        <v>19946.17017462261</v>
      </c>
      <c r="F1987">
        <v>4667.8298253773864</v>
      </c>
    </row>
    <row r="1988" spans="1:6" x14ac:dyDescent="0.3">
      <c r="A1988">
        <v>1987</v>
      </c>
      <c r="B1988">
        <v>901</v>
      </c>
      <c r="C1988">
        <v>1987</v>
      </c>
      <c r="D1988">
        <v>19236</v>
      </c>
      <c r="E1988">
        <v>16796.045774843169</v>
      </c>
      <c r="F1988">
        <v>2439.954225156835</v>
      </c>
    </row>
    <row r="1989" spans="1:6" x14ac:dyDescent="0.3">
      <c r="A1989">
        <v>1988</v>
      </c>
      <c r="B1989">
        <v>250</v>
      </c>
      <c r="C1989">
        <v>1988</v>
      </c>
      <c r="D1989">
        <v>11766</v>
      </c>
      <c r="E1989">
        <v>8089.9811920402381</v>
      </c>
      <c r="F1989">
        <v>3676.0188079597619</v>
      </c>
    </row>
    <row r="1990" spans="1:6" x14ac:dyDescent="0.3">
      <c r="A1990">
        <v>1989</v>
      </c>
      <c r="B1990">
        <v>471</v>
      </c>
      <c r="C1990">
        <v>1989</v>
      </c>
      <c r="D1990">
        <v>14608</v>
      </c>
      <c r="E1990">
        <v>8227.1084729063095</v>
      </c>
      <c r="F1990">
        <v>6380.8915270936895</v>
      </c>
    </row>
    <row r="1991" spans="1:6" x14ac:dyDescent="0.3">
      <c r="A1991">
        <v>1990</v>
      </c>
      <c r="B1991">
        <v>317</v>
      </c>
      <c r="C1991">
        <v>1990</v>
      </c>
      <c r="D1991">
        <v>3883</v>
      </c>
      <c r="E1991">
        <v>3242.8898412782141</v>
      </c>
      <c r="F1991">
        <v>640.11015872178632</v>
      </c>
    </row>
    <row r="1992" spans="1:6" x14ac:dyDescent="0.3">
      <c r="A1992">
        <v>1991</v>
      </c>
      <c r="B1992">
        <v>116</v>
      </c>
      <c r="C1992">
        <v>1991</v>
      </c>
      <c r="D1992">
        <v>7250</v>
      </c>
      <c r="E1992">
        <v>5588.3154004165899</v>
      </c>
      <c r="F1992">
        <v>1661.6845995834101</v>
      </c>
    </row>
    <row r="1993" spans="1:6" x14ac:dyDescent="0.3">
      <c r="A1993">
        <v>1992</v>
      </c>
      <c r="B1993">
        <v>22</v>
      </c>
      <c r="C1993">
        <v>1992</v>
      </c>
      <c r="D1993">
        <v>32052</v>
      </c>
      <c r="E1993">
        <v>25196.140205971609</v>
      </c>
      <c r="F1993">
        <v>6855.8597940283944</v>
      </c>
    </row>
    <row r="1994" spans="1:6" x14ac:dyDescent="0.3">
      <c r="A1994">
        <v>1993</v>
      </c>
      <c r="B1994">
        <v>556</v>
      </c>
      <c r="C1994">
        <v>1993</v>
      </c>
      <c r="D1994">
        <v>28024</v>
      </c>
      <c r="E1994">
        <v>20864.496334203312</v>
      </c>
      <c r="F1994">
        <v>7159.5036657966884</v>
      </c>
    </row>
    <row r="1995" spans="1:6" x14ac:dyDescent="0.3">
      <c r="A1995">
        <v>1994</v>
      </c>
      <c r="B1995">
        <v>246</v>
      </c>
      <c r="C1995">
        <v>1994</v>
      </c>
      <c r="D1995">
        <v>12709</v>
      </c>
      <c r="E1995">
        <v>6664.0947927807738</v>
      </c>
      <c r="F1995">
        <v>6044.9052072192262</v>
      </c>
    </row>
    <row r="1996" spans="1:6" x14ac:dyDescent="0.3">
      <c r="A1996">
        <v>1995</v>
      </c>
      <c r="B1996">
        <v>254</v>
      </c>
      <c r="C1996">
        <v>1995</v>
      </c>
      <c r="D1996">
        <v>10670</v>
      </c>
      <c r="E1996">
        <v>6648.6343243638084</v>
      </c>
      <c r="F1996">
        <v>4021.365675636192</v>
      </c>
    </row>
    <row r="1997" spans="1:6" x14ac:dyDescent="0.3">
      <c r="A1997">
        <v>1996</v>
      </c>
      <c r="B1997">
        <v>460</v>
      </c>
      <c r="C1997">
        <v>1996</v>
      </c>
      <c r="D1997">
        <v>12263</v>
      </c>
      <c r="E1997">
        <v>8517.5818034489639</v>
      </c>
      <c r="F1997">
        <v>3745.4181965510361</v>
      </c>
    </row>
    <row r="1998" spans="1:6" x14ac:dyDescent="0.3">
      <c r="A1998">
        <v>1997</v>
      </c>
      <c r="B1998">
        <v>634</v>
      </c>
      <c r="C1998">
        <v>1997</v>
      </c>
      <c r="D1998">
        <v>11204</v>
      </c>
      <c r="E1998">
        <v>9706.6013718921677</v>
      </c>
      <c r="F1998">
        <v>1497.3986281078321</v>
      </c>
    </row>
    <row r="1999" spans="1:6" x14ac:dyDescent="0.3">
      <c r="A1999">
        <v>1998</v>
      </c>
      <c r="B1999">
        <v>109</v>
      </c>
      <c r="C1999">
        <v>1998</v>
      </c>
      <c r="D1999">
        <v>15134</v>
      </c>
      <c r="E1999">
        <v>11700.23230203106</v>
      </c>
      <c r="F1999">
        <v>3433.7676979689418</v>
      </c>
    </row>
    <row r="2000" spans="1:6" x14ac:dyDescent="0.3">
      <c r="A2000">
        <v>1999</v>
      </c>
      <c r="B2000">
        <v>157</v>
      </c>
      <c r="C2000">
        <v>1999</v>
      </c>
      <c r="D2000">
        <v>28711</v>
      </c>
      <c r="E2000">
        <v>18866.849960333919</v>
      </c>
      <c r="F2000">
        <v>9844.1500396660849</v>
      </c>
    </row>
    <row r="2001" spans="1:6" x14ac:dyDescent="0.3">
      <c r="A2001">
        <v>2000</v>
      </c>
      <c r="B2001">
        <v>864</v>
      </c>
      <c r="C2001">
        <v>2000</v>
      </c>
      <c r="D2001">
        <v>19333</v>
      </c>
      <c r="E2001">
        <v>11787.90146386674</v>
      </c>
      <c r="F2001">
        <v>7545.0985361332641</v>
      </c>
    </row>
    <row r="2002" spans="1:6" x14ac:dyDescent="0.3">
      <c r="A2002">
        <v>2001</v>
      </c>
      <c r="B2002">
        <v>55</v>
      </c>
      <c r="C2002">
        <v>2001</v>
      </c>
      <c r="D2002">
        <v>9777</v>
      </c>
      <c r="E2002">
        <v>5533.7702368634518</v>
      </c>
      <c r="F2002">
        <v>4243.2297631365482</v>
      </c>
    </row>
    <row r="2003" spans="1:6" x14ac:dyDescent="0.3">
      <c r="A2003">
        <v>2002</v>
      </c>
      <c r="B2003">
        <v>409</v>
      </c>
      <c r="C2003">
        <v>2002</v>
      </c>
      <c r="D2003">
        <v>10174</v>
      </c>
      <c r="E2003">
        <v>7114.062757746472</v>
      </c>
      <c r="F2003">
        <v>3059.937242253528</v>
      </c>
    </row>
    <row r="2004" spans="1:6" x14ac:dyDescent="0.3">
      <c r="A2004">
        <v>2003</v>
      </c>
      <c r="B2004">
        <v>305</v>
      </c>
      <c r="C2004">
        <v>2003</v>
      </c>
      <c r="D2004">
        <v>9942</v>
      </c>
      <c r="E2004">
        <v>7562.7824837970647</v>
      </c>
      <c r="F2004">
        <v>2379.2175162029348</v>
      </c>
    </row>
    <row r="2005" spans="1:6" x14ac:dyDescent="0.3">
      <c r="A2005">
        <v>2004</v>
      </c>
      <c r="B2005">
        <v>168</v>
      </c>
      <c r="C2005">
        <v>2004</v>
      </c>
      <c r="D2005">
        <v>7930</v>
      </c>
      <c r="E2005">
        <v>6834.6126437434059</v>
      </c>
      <c r="F2005">
        <v>1095.3873562565941</v>
      </c>
    </row>
    <row r="2006" spans="1:6" x14ac:dyDescent="0.3">
      <c r="A2006">
        <v>2005</v>
      </c>
      <c r="B2006">
        <v>704</v>
      </c>
      <c r="C2006">
        <v>2005</v>
      </c>
      <c r="D2006">
        <v>7664</v>
      </c>
      <c r="E2006">
        <v>5847.3611420721718</v>
      </c>
      <c r="F2006">
        <v>1816.638857927828</v>
      </c>
    </row>
    <row r="2007" spans="1:6" x14ac:dyDescent="0.3">
      <c r="A2007">
        <v>2006</v>
      </c>
      <c r="B2007">
        <v>51</v>
      </c>
      <c r="C2007">
        <v>2006</v>
      </c>
      <c r="D2007">
        <v>42181</v>
      </c>
      <c r="E2007">
        <v>24318.71822381005</v>
      </c>
      <c r="F2007">
        <v>17862.28177618995</v>
      </c>
    </row>
    <row r="2008" spans="1:6" x14ac:dyDescent="0.3">
      <c r="A2008">
        <v>2007</v>
      </c>
      <c r="B2008">
        <v>563</v>
      </c>
      <c r="C2008">
        <v>2007</v>
      </c>
      <c r="D2008">
        <v>21589</v>
      </c>
      <c r="E2008">
        <v>15716.41136573053</v>
      </c>
      <c r="F2008">
        <v>5872.5886342694721</v>
      </c>
    </row>
    <row r="2009" spans="1:6" x14ac:dyDescent="0.3">
      <c r="A2009">
        <v>2008</v>
      </c>
      <c r="B2009">
        <v>240</v>
      </c>
      <c r="C2009">
        <v>2008</v>
      </c>
      <c r="D2009">
        <v>49909</v>
      </c>
      <c r="E2009">
        <v>33693.883797741793</v>
      </c>
      <c r="F2009">
        <v>16215.11620225821</v>
      </c>
    </row>
    <row r="2010" spans="1:6" x14ac:dyDescent="0.3">
      <c r="A2010">
        <v>2009</v>
      </c>
      <c r="B2010">
        <v>449</v>
      </c>
      <c r="C2010">
        <v>2009</v>
      </c>
      <c r="D2010">
        <v>9302</v>
      </c>
      <c r="E2010">
        <v>5108.1936471722956</v>
      </c>
      <c r="F2010">
        <v>4193.8063528277044</v>
      </c>
    </row>
    <row r="2011" spans="1:6" x14ac:dyDescent="0.3">
      <c r="A2011">
        <v>2010</v>
      </c>
      <c r="B2011">
        <v>251</v>
      </c>
      <c r="C2011">
        <v>2010</v>
      </c>
      <c r="D2011">
        <v>27736</v>
      </c>
      <c r="E2011">
        <v>24742.559660211999</v>
      </c>
      <c r="F2011">
        <v>2993.440339788001</v>
      </c>
    </row>
    <row r="2012" spans="1:6" x14ac:dyDescent="0.3">
      <c r="A2012">
        <v>2011</v>
      </c>
      <c r="B2012">
        <v>870</v>
      </c>
      <c r="C2012">
        <v>2011</v>
      </c>
      <c r="D2012">
        <v>5048</v>
      </c>
      <c r="E2012">
        <v>3456.7583770999158</v>
      </c>
      <c r="F2012">
        <v>1591.2416229000839</v>
      </c>
    </row>
    <row r="2013" spans="1:6" x14ac:dyDescent="0.3">
      <c r="A2013">
        <v>2012</v>
      </c>
      <c r="B2013">
        <v>117</v>
      </c>
      <c r="C2013">
        <v>2012</v>
      </c>
      <c r="D2013">
        <v>10084</v>
      </c>
      <c r="E2013">
        <v>6586.4123938141774</v>
      </c>
      <c r="F2013">
        <v>3497.587606185823</v>
      </c>
    </row>
    <row r="2014" spans="1:6" x14ac:dyDescent="0.3">
      <c r="A2014">
        <v>2013</v>
      </c>
      <c r="B2014">
        <v>768</v>
      </c>
      <c r="C2014">
        <v>2013</v>
      </c>
      <c r="D2014">
        <v>12275</v>
      </c>
      <c r="E2014">
        <v>6631.3486904852343</v>
      </c>
      <c r="F2014">
        <v>5643.6513095147657</v>
      </c>
    </row>
    <row r="2015" spans="1:6" x14ac:dyDescent="0.3">
      <c r="A2015">
        <v>2014</v>
      </c>
      <c r="B2015">
        <v>629</v>
      </c>
      <c r="C2015">
        <v>2014</v>
      </c>
      <c r="D2015">
        <v>35395</v>
      </c>
      <c r="E2015">
        <v>29236.973958309209</v>
      </c>
      <c r="F2015">
        <v>6158.0260416907913</v>
      </c>
    </row>
    <row r="2016" spans="1:6" x14ac:dyDescent="0.3">
      <c r="A2016">
        <v>2015</v>
      </c>
      <c r="B2016">
        <v>9</v>
      </c>
      <c r="C2016">
        <v>2015</v>
      </c>
      <c r="D2016">
        <v>21766</v>
      </c>
      <c r="E2016">
        <v>17616.146246600121</v>
      </c>
      <c r="F2016">
        <v>4149.8537533998788</v>
      </c>
    </row>
    <row r="2017" spans="1:6" x14ac:dyDescent="0.3">
      <c r="A2017">
        <v>2016</v>
      </c>
      <c r="B2017">
        <v>963</v>
      </c>
      <c r="C2017">
        <v>2016</v>
      </c>
      <c r="D2017">
        <v>17650</v>
      </c>
      <c r="E2017">
        <v>10235.983766101241</v>
      </c>
      <c r="F2017">
        <v>7414.0162338987648</v>
      </c>
    </row>
    <row r="2018" spans="1:6" x14ac:dyDescent="0.3">
      <c r="A2018">
        <v>2017</v>
      </c>
      <c r="B2018">
        <v>877</v>
      </c>
      <c r="C2018">
        <v>2017</v>
      </c>
      <c r="D2018">
        <v>22618</v>
      </c>
      <c r="E2018">
        <v>18293.40640261252</v>
      </c>
      <c r="F2018">
        <v>4324.5935973874839</v>
      </c>
    </row>
    <row r="2019" spans="1:6" x14ac:dyDescent="0.3">
      <c r="A2019">
        <v>2018</v>
      </c>
      <c r="B2019">
        <v>913</v>
      </c>
      <c r="C2019">
        <v>2018</v>
      </c>
      <c r="D2019">
        <v>48978</v>
      </c>
      <c r="E2019">
        <v>40584.932584488677</v>
      </c>
      <c r="F2019">
        <v>8393.0674155113156</v>
      </c>
    </row>
    <row r="2020" spans="1:6" x14ac:dyDescent="0.3">
      <c r="A2020">
        <v>2019</v>
      </c>
      <c r="B2020">
        <v>854</v>
      </c>
      <c r="C2020">
        <v>2019</v>
      </c>
      <c r="D2020">
        <v>9662</v>
      </c>
      <c r="E2020">
        <v>6229.0360637294079</v>
      </c>
      <c r="F2020">
        <v>3432.9639362705921</v>
      </c>
    </row>
    <row r="2021" spans="1:6" x14ac:dyDescent="0.3">
      <c r="A2021">
        <v>2020</v>
      </c>
      <c r="B2021">
        <v>638</v>
      </c>
      <c r="C2021">
        <v>2020</v>
      </c>
      <c r="D2021">
        <v>12265</v>
      </c>
      <c r="E2021">
        <v>9770.6731374673764</v>
      </c>
      <c r="F2021">
        <v>2494.3268625326241</v>
      </c>
    </row>
    <row r="2022" spans="1:6" x14ac:dyDescent="0.3">
      <c r="A2022">
        <v>2021</v>
      </c>
      <c r="B2022">
        <v>257</v>
      </c>
      <c r="C2022">
        <v>2021</v>
      </c>
      <c r="D2022">
        <v>8121</v>
      </c>
      <c r="E2022">
        <v>5937.0123625036904</v>
      </c>
      <c r="F2022">
        <v>2183.9876374963101</v>
      </c>
    </row>
    <row r="2023" spans="1:6" x14ac:dyDescent="0.3">
      <c r="A2023">
        <v>2022</v>
      </c>
      <c r="B2023">
        <v>761</v>
      </c>
      <c r="C2023">
        <v>2022</v>
      </c>
      <c r="D2023">
        <v>19609</v>
      </c>
      <c r="E2023">
        <v>9844.4837221818398</v>
      </c>
      <c r="F2023">
        <v>9764.5162778181602</v>
      </c>
    </row>
    <row r="2024" spans="1:6" x14ac:dyDescent="0.3">
      <c r="A2024">
        <v>2023</v>
      </c>
      <c r="B2024">
        <v>381</v>
      </c>
      <c r="C2024">
        <v>2023</v>
      </c>
      <c r="D2024">
        <v>17007</v>
      </c>
      <c r="E2024">
        <v>8998.6173366042422</v>
      </c>
      <c r="F2024">
        <v>8008.3826633957578</v>
      </c>
    </row>
    <row r="2025" spans="1:6" x14ac:dyDescent="0.3">
      <c r="A2025">
        <v>2024</v>
      </c>
      <c r="B2025">
        <v>97</v>
      </c>
      <c r="C2025">
        <v>2024</v>
      </c>
      <c r="D2025">
        <v>23397</v>
      </c>
      <c r="E2025">
        <v>15597.50297342416</v>
      </c>
      <c r="F2025">
        <v>7799.4970265758366</v>
      </c>
    </row>
    <row r="2026" spans="1:6" x14ac:dyDescent="0.3">
      <c r="A2026">
        <v>2025</v>
      </c>
      <c r="B2026">
        <v>958</v>
      </c>
      <c r="C2026">
        <v>2025</v>
      </c>
      <c r="D2026">
        <v>11747</v>
      </c>
      <c r="E2026">
        <v>9708.9397511097432</v>
      </c>
      <c r="F2026">
        <v>2038.0602488902571</v>
      </c>
    </row>
    <row r="2027" spans="1:6" x14ac:dyDescent="0.3">
      <c r="A2027">
        <v>2026</v>
      </c>
      <c r="B2027">
        <v>980</v>
      </c>
      <c r="C2027">
        <v>2026</v>
      </c>
      <c r="D2027">
        <v>7881</v>
      </c>
      <c r="E2027">
        <v>5616.1191188732873</v>
      </c>
      <c r="F2027">
        <v>2264.8808811267131</v>
      </c>
    </row>
    <row r="2028" spans="1:6" x14ac:dyDescent="0.3">
      <c r="A2028">
        <v>2027</v>
      </c>
      <c r="B2028">
        <v>502</v>
      </c>
      <c r="C2028">
        <v>2027</v>
      </c>
      <c r="D2028">
        <v>5302</v>
      </c>
      <c r="E2028">
        <v>4440.8057743327718</v>
      </c>
      <c r="F2028">
        <v>861.19422566722824</v>
      </c>
    </row>
    <row r="2029" spans="1:6" x14ac:dyDescent="0.3">
      <c r="A2029">
        <v>2028</v>
      </c>
      <c r="B2029">
        <v>403</v>
      </c>
      <c r="C2029">
        <v>2028</v>
      </c>
      <c r="D2029">
        <v>9765</v>
      </c>
      <c r="E2029">
        <v>5581.4993090231428</v>
      </c>
      <c r="F2029">
        <v>4183.5006909768572</v>
      </c>
    </row>
    <row r="2030" spans="1:6" x14ac:dyDescent="0.3">
      <c r="A2030">
        <v>2029</v>
      </c>
      <c r="B2030">
        <v>276</v>
      </c>
      <c r="C2030">
        <v>2029</v>
      </c>
      <c r="D2030">
        <v>11354</v>
      </c>
      <c r="E2030">
        <v>9335.852728387119</v>
      </c>
      <c r="F2030">
        <v>2018.147271612881</v>
      </c>
    </row>
    <row r="2031" spans="1:6" x14ac:dyDescent="0.3">
      <c r="A2031">
        <v>2030</v>
      </c>
      <c r="B2031">
        <v>741</v>
      </c>
      <c r="C2031">
        <v>2030</v>
      </c>
      <c r="D2031">
        <v>10969</v>
      </c>
      <c r="E2031">
        <v>9267.8828724361701</v>
      </c>
      <c r="F2031">
        <v>1701.1171275638301</v>
      </c>
    </row>
    <row r="2032" spans="1:6" x14ac:dyDescent="0.3">
      <c r="A2032">
        <v>2031</v>
      </c>
      <c r="B2032">
        <v>457</v>
      </c>
      <c r="C2032">
        <v>2031</v>
      </c>
      <c r="D2032">
        <v>10410</v>
      </c>
      <c r="E2032">
        <v>8983.0329223500539</v>
      </c>
      <c r="F2032">
        <v>1426.9670776499461</v>
      </c>
    </row>
    <row r="2033" spans="1:6" x14ac:dyDescent="0.3">
      <c r="A2033">
        <v>2032</v>
      </c>
      <c r="B2033">
        <v>372</v>
      </c>
      <c r="C2033">
        <v>2032</v>
      </c>
      <c r="D2033">
        <v>15201</v>
      </c>
      <c r="E2033">
        <v>10857.57505762694</v>
      </c>
      <c r="F2033">
        <v>4343.4249423730598</v>
      </c>
    </row>
    <row r="2034" spans="1:6" x14ac:dyDescent="0.3">
      <c r="A2034">
        <v>2033</v>
      </c>
      <c r="B2034">
        <v>740</v>
      </c>
      <c r="C2034">
        <v>2033</v>
      </c>
      <c r="D2034">
        <v>7587</v>
      </c>
      <c r="E2034">
        <v>4028.4885725411091</v>
      </c>
      <c r="F2034">
        <v>3558.5114274588909</v>
      </c>
    </row>
    <row r="2035" spans="1:6" x14ac:dyDescent="0.3">
      <c r="A2035">
        <v>2034</v>
      </c>
      <c r="B2035">
        <v>460</v>
      </c>
      <c r="C2035">
        <v>2034</v>
      </c>
      <c r="D2035">
        <v>24881</v>
      </c>
      <c r="E2035">
        <v>18827.72417708526</v>
      </c>
      <c r="F2035">
        <v>6053.2758229147403</v>
      </c>
    </row>
    <row r="2036" spans="1:6" x14ac:dyDescent="0.3">
      <c r="A2036">
        <v>2035</v>
      </c>
      <c r="B2036">
        <v>191</v>
      </c>
      <c r="C2036">
        <v>2035</v>
      </c>
      <c r="D2036">
        <v>10557</v>
      </c>
      <c r="E2036">
        <v>8878.4516467531594</v>
      </c>
      <c r="F2036">
        <v>1678.5483532468411</v>
      </c>
    </row>
    <row r="2037" spans="1:6" x14ac:dyDescent="0.3">
      <c r="A2037">
        <v>2036</v>
      </c>
      <c r="B2037">
        <v>988</v>
      </c>
      <c r="C2037">
        <v>2036</v>
      </c>
      <c r="D2037">
        <v>5695</v>
      </c>
      <c r="E2037">
        <v>3669.122527240007</v>
      </c>
      <c r="F2037">
        <v>2025.877472759993</v>
      </c>
    </row>
    <row r="2038" spans="1:6" x14ac:dyDescent="0.3">
      <c r="A2038">
        <v>2037</v>
      </c>
      <c r="B2038">
        <v>37</v>
      </c>
      <c r="C2038">
        <v>2037</v>
      </c>
      <c r="D2038">
        <v>33287</v>
      </c>
      <c r="E2038">
        <v>22656.66512247032</v>
      </c>
      <c r="F2038">
        <v>10630.33487752968</v>
      </c>
    </row>
    <row r="2039" spans="1:6" x14ac:dyDescent="0.3">
      <c r="A2039">
        <v>2038</v>
      </c>
      <c r="B2039">
        <v>549</v>
      </c>
      <c r="C2039">
        <v>2038</v>
      </c>
      <c r="D2039">
        <v>25524</v>
      </c>
      <c r="E2039">
        <v>20598.475848408169</v>
      </c>
      <c r="F2039">
        <v>4925.5241515918306</v>
      </c>
    </row>
    <row r="2040" spans="1:6" x14ac:dyDescent="0.3">
      <c r="A2040">
        <v>2039</v>
      </c>
      <c r="B2040">
        <v>838</v>
      </c>
      <c r="C2040">
        <v>2039</v>
      </c>
      <c r="D2040">
        <v>8811</v>
      </c>
      <c r="E2040">
        <v>7580.8254525512166</v>
      </c>
      <c r="F2040">
        <v>1230.174547448783</v>
      </c>
    </row>
    <row r="2041" spans="1:6" x14ac:dyDescent="0.3">
      <c r="A2041">
        <v>2040</v>
      </c>
      <c r="B2041">
        <v>118</v>
      </c>
      <c r="C2041">
        <v>2040</v>
      </c>
      <c r="D2041">
        <v>11179</v>
      </c>
      <c r="E2041">
        <v>9865.1430478348957</v>
      </c>
      <c r="F2041">
        <v>1313.8569521651041</v>
      </c>
    </row>
    <row r="2042" spans="1:6" x14ac:dyDescent="0.3">
      <c r="A2042">
        <v>2041</v>
      </c>
      <c r="B2042">
        <v>111</v>
      </c>
      <c r="C2042">
        <v>2041</v>
      </c>
      <c r="D2042">
        <v>17417</v>
      </c>
      <c r="E2042">
        <v>15397.76894049162</v>
      </c>
      <c r="F2042">
        <v>2019.23105950838</v>
      </c>
    </row>
    <row r="2043" spans="1:6" x14ac:dyDescent="0.3">
      <c r="A2043">
        <v>2042</v>
      </c>
      <c r="B2043">
        <v>948</v>
      </c>
      <c r="C2043">
        <v>2042</v>
      </c>
      <c r="D2043">
        <v>8631</v>
      </c>
      <c r="E2043">
        <v>4628.0720505972749</v>
      </c>
      <c r="F2043">
        <v>4002.9279494027251</v>
      </c>
    </row>
    <row r="2044" spans="1:6" x14ac:dyDescent="0.3">
      <c r="A2044">
        <v>2043</v>
      </c>
      <c r="B2044">
        <v>623</v>
      </c>
      <c r="C2044">
        <v>2043</v>
      </c>
      <c r="D2044">
        <v>38381</v>
      </c>
      <c r="E2044">
        <v>33900.499560045893</v>
      </c>
      <c r="F2044">
        <v>4480.5004399541067</v>
      </c>
    </row>
    <row r="2045" spans="1:6" x14ac:dyDescent="0.3">
      <c r="A2045">
        <v>2044</v>
      </c>
      <c r="B2045">
        <v>331</v>
      </c>
      <c r="C2045">
        <v>2044</v>
      </c>
      <c r="D2045">
        <v>26119</v>
      </c>
      <c r="E2045">
        <v>20090.443837249379</v>
      </c>
      <c r="F2045">
        <v>6028.5561627506213</v>
      </c>
    </row>
    <row r="2046" spans="1:6" x14ac:dyDescent="0.3">
      <c r="A2046">
        <v>2045</v>
      </c>
      <c r="B2046">
        <v>965</v>
      </c>
      <c r="C2046">
        <v>2045</v>
      </c>
      <c r="D2046">
        <v>20737</v>
      </c>
      <c r="E2046">
        <v>11396.15367172237</v>
      </c>
      <c r="F2046">
        <v>9340.8463282776302</v>
      </c>
    </row>
    <row r="2047" spans="1:6" x14ac:dyDescent="0.3">
      <c r="A2047">
        <v>2046</v>
      </c>
      <c r="B2047">
        <v>218</v>
      </c>
      <c r="C2047">
        <v>2046</v>
      </c>
      <c r="D2047">
        <v>7569</v>
      </c>
      <c r="E2047">
        <v>5239.6200922076432</v>
      </c>
      <c r="F2047">
        <v>2329.3799077923568</v>
      </c>
    </row>
    <row r="2048" spans="1:6" x14ac:dyDescent="0.3">
      <c r="A2048">
        <v>2047</v>
      </c>
      <c r="B2048">
        <v>312</v>
      </c>
      <c r="C2048">
        <v>2047</v>
      </c>
      <c r="D2048">
        <v>22713</v>
      </c>
      <c r="E2048">
        <v>16215.21156335804</v>
      </c>
      <c r="F2048">
        <v>6497.7884366419603</v>
      </c>
    </row>
    <row r="2049" spans="1:6" x14ac:dyDescent="0.3">
      <c r="A2049">
        <v>2048</v>
      </c>
      <c r="B2049">
        <v>809</v>
      </c>
      <c r="C2049">
        <v>2048</v>
      </c>
      <c r="D2049">
        <v>20798</v>
      </c>
      <c r="E2049">
        <v>11400.31452646419</v>
      </c>
      <c r="F2049">
        <v>9397.6854735358138</v>
      </c>
    </row>
    <row r="2050" spans="1:6" x14ac:dyDescent="0.3">
      <c r="A2050">
        <v>2049</v>
      </c>
      <c r="B2050">
        <v>978</v>
      </c>
      <c r="C2050">
        <v>2049</v>
      </c>
      <c r="D2050">
        <v>10222</v>
      </c>
      <c r="E2050">
        <v>8502.4870308693462</v>
      </c>
      <c r="F2050">
        <v>1719.512969130654</v>
      </c>
    </row>
    <row r="2051" spans="1:6" x14ac:dyDescent="0.3">
      <c r="A2051">
        <v>2050</v>
      </c>
      <c r="B2051">
        <v>880</v>
      </c>
      <c r="C2051">
        <v>2050</v>
      </c>
      <c r="D2051">
        <v>5623</v>
      </c>
      <c r="E2051">
        <v>4261.4660331800551</v>
      </c>
      <c r="F2051">
        <v>1361.5339668199449</v>
      </c>
    </row>
    <row r="2052" spans="1:6" x14ac:dyDescent="0.3">
      <c r="A2052">
        <v>2051</v>
      </c>
      <c r="B2052">
        <v>517</v>
      </c>
      <c r="C2052">
        <v>2051</v>
      </c>
      <c r="D2052">
        <v>14355</v>
      </c>
      <c r="E2052">
        <v>11488.37164316813</v>
      </c>
      <c r="F2052">
        <v>2866.6283568318672</v>
      </c>
    </row>
    <row r="2053" spans="1:6" x14ac:dyDescent="0.3">
      <c r="A2053">
        <v>2052</v>
      </c>
      <c r="B2053">
        <v>169</v>
      </c>
      <c r="C2053">
        <v>2052</v>
      </c>
      <c r="D2053">
        <v>18860</v>
      </c>
      <c r="E2053">
        <v>15885.97747342239</v>
      </c>
      <c r="F2053">
        <v>2974.0225265776121</v>
      </c>
    </row>
    <row r="2054" spans="1:6" x14ac:dyDescent="0.3">
      <c r="A2054">
        <v>2053</v>
      </c>
      <c r="B2054">
        <v>714</v>
      </c>
      <c r="C2054">
        <v>2053</v>
      </c>
      <c r="D2054">
        <v>8679</v>
      </c>
      <c r="E2054">
        <v>5553.0127630171892</v>
      </c>
      <c r="F2054">
        <v>3125.9872369828108</v>
      </c>
    </row>
    <row r="2055" spans="1:6" x14ac:dyDescent="0.3">
      <c r="A2055">
        <v>2054</v>
      </c>
      <c r="B2055">
        <v>397</v>
      </c>
      <c r="C2055">
        <v>2054</v>
      </c>
      <c r="D2055">
        <v>12826</v>
      </c>
      <c r="E2055">
        <v>8966.9594746271159</v>
      </c>
      <c r="F2055">
        <v>3859.0405253728841</v>
      </c>
    </row>
    <row r="2056" spans="1:6" x14ac:dyDescent="0.3">
      <c r="A2056">
        <v>2055</v>
      </c>
      <c r="B2056">
        <v>447</v>
      </c>
      <c r="C2056">
        <v>2055</v>
      </c>
      <c r="D2056">
        <v>15574</v>
      </c>
      <c r="E2056">
        <v>8692.8771846503259</v>
      </c>
      <c r="F2056">
        <v>6881.1228153496741</v>
      </c>
    </row>
    <row r="2057" spans="1:6" x14ac:dyDescent="0.3">
      <c r="A2057">
        <v>2056</v>
      </c>
      <c r="B2057">
        <v>569</v>
      </c>
      <c r="C2057">
        <v>2056</v>
      </c>
      <c r="D2057">
        <v>15451</v>
      </c>
      <c r="E2057">
        <v>10219.47756904665</v>
      </c>
      <c r="F2057">
        <v>5231.5224309533533</v>
      </c>
    </row>
    <row r="2058" spans="1:6" x14ac:dyDescent="0.3">
      <c r="A2058">
        <v>2057</v>
      </c>
      <c r="B2058">
        <v>104</v>
      </c>
      <c r="C2058">
        <v>2057</v>
      </c>
      <c r="D2058">
        <v>8583</v>
      </c>
      <c r="E2058">
        <v>7272.5159580214786</v>
      </c>
      <c r="F2058">
        <v>1310.484041978521</v>
      </c>
    </row>
    <row r="2059" spans="1:6" x14ac:dyDescent="0.3">
      <c r="A2059">
        <v>2058</v>
      </c>
      <c r="B2059">
        <v>388</v>
      </c>
      <c r="C2059">
        <v>2058</v>
      </c>
      <c r="D2059">
        <v>6135</v>
      </c>
      <c r="E2059">
        <v>3728.1040627751509</v>
      </c>
      <c r="F2059">
        <v>2406.8959372248491</v>
      </c>
    </row>
    <row r="2060" spans="1:6" x14ac:dyDescent="0.3">
      <c r="A2060">
        <v>2059</v>
      </c>
      <c r="B2060">
        <v>62</v>
      </c>
      <c r="C2060">
        <v>2059</v>
      </c>
      <c r="D2060">
        <v>23029</v>
      </c>
      <c r="E2060">
        <v>14400.52526364394</v>
      </c>
      <c r="F2060">
        <v>8628.4747363560618</v>
      </c>
    </row>
    <row r="2061" spans="1:6" x14ac:dyDescent="0.3">
      <c r="A2061">
        <v>2060</v>
      </c>
      <c r="B2061">
        <v>623</v>
      </c>
      <c r="C2061">
        <v>2060</v>
      </c>
      <c r="D2061">
        <v>33698</v>
      </c>
      <c r="E2061">
        <v>20381.852379577449</v>
      </c>
      <c r="F2061">
        <v>13316.147620422549</v>
      </c>
    </row>
    <row r="2062" spans="1:6" x14ac:dyDescent="0.3">
      <c r="A2062">
        <v>2061</v>
      </c>
      <c r="B2062">
        <v>704</v>
      </c>
      <c r="C2062">
        <v>2061</v>
      </c>
      <c r="D2062">
        <v>28225</v>
      </c>
      <c r="E2062">
        <v>18352.073444559552</v>
      </c>
      <c r="F2062">
        <v>9872.9265554404483</v>
      </c>
    </row>
    <row r="2063" spans="1:6" x14ac:dyDescent="0.3">
      <c r="A2063">
        <v>2062</v>
      </c>
      <c r="B2063">
        <v>93</v>
      </c>
      <c r="C2063">
        <v>2062</v>
      </c>
      <c r="D2063">
        <v>10443</v>
      </c>
      <c r="E2063">
        <v>6465.515145512597</v>
      </c>
      <c r="F2063">
        <v>3977.484854487403</v>
      </c>
    </row>
    <row r="2064" spans="1:6" x14ac:dyDescent="0.3">
      <c r="A2064">
        <v>2063</v>
      </c>
      <c r="B2064">
        <v>753</v>
      </c>
      <c r="C2064">
        <v>2063</v>
      </c>
      <c r="D2064">
        <v>17157</v>
      </c>
      <c r="E2064">
        <v>9704.8503407439694</v>
      </c>
      <c r="F2064">
        <v>7452.1496592560306</v>
      </c>
    </row>
    <row r="2065" spans="1:6" x14ac:dyDescent="0.3">
      <c r="A2065">
        <v>2064</v>
      </c>
      <c r="B2065">
        <v>459</v>
      </c>
      <c r="C2065">
        <v>2064</v>
      </c>
      <c r="D2065">
        <v>20868</v>
      </c>
      <c r="E2065">
        <v>12752.10267012612</v>
      </c>
      <c r="F2065">
        <v>8115.8973298738838</v>
      </c>
    </row>
    <row r="2066" spans="1:6" x14ac:dyDescent="0.3">
      <c r="A2066">
        <v>2065</v>
      </c>
      <c r="B2066">
        <v>581</v>
      </c>
      <c r="C2066">
        <v>2065</v>
      </c>
      <c r="D2066">
        <v>7811</v>
      </c>
      <c r="E2066">
        <v>4045.5949027920929</v>
      </c>
      <c r="F2066">
        <v>3765.4050972079071</v>
      </c>
    </row>
    <row r="2067" spans="1:6" x14ac:dyDescent="0.3">
      <c r="A2067">
        <v>2066</v>
      </c>
      <c r="B2067">
        <v>541</v>
      </c>
      <c r="C2067">
        <v>2066</v>
      </c>
      <c r="D2067">
        <v>16017</v>
      </c>
      <c r="E2067">
        <v>11577.33812192097</v>
      </c>
      <c r="F2067">
        <v>4439.6618780790286</v>
      </c>
    </row>
    <row r="2068" spans="1:6" x14ac:dyDescent="0.3">
      <c r="A2068">
        <v>2067</v>
      </c>
      <c r="B2068">
        <v>295</v>
      </c>
      <c r="C2068">
        <v>2067</v>
      </c>
      <c r="D2068">
        <v>7973</v>
      </c>
      <c r="E2068">
        <v>6771.3663012536481</v>
      </c>
      <c r="F2068">
        <v>1201.6336987463519</v>
      </c>
    </row>
    <row r="2069" spans="1:6" x14ac:dyDescent="0.3">
      <c r="A2069">
        <v>2068</v>
      </c>
      <c r="B2069">
        <v>64</v>
      </c>
      <c r="C2069">
        <v>2068</v>
      </c>
      <c r="D2069">
        <v>19568</v>
      </c>
      <c r="E2069">
        <v>9863.4617067127019</v>
      </c>
      <c r="F2069">
        <v>9704.5382932872981</v>
      </c>
    </row>
    <row r="2070" spans="1:6" x14ac:dyDescent="0.3">
      <c r="A2070">
        <v>2069</v>
      </c>
      <c r="B2070">
        <v>368</v>
      </c>
      <c r="C2070">
        <v>2069</v>
      </c>
      <c r="D2070">
        <v>3213</v>
      </c>
      <c r="E2070">
        <v>1826.2265823924099</v>
      </c>
      <c r="F2070">
        <v>1386.7734176075901</v>
      </c>
    </row>
    <row r="2071" spans="1:6" x14ac:dyDescent="0.3">
      <c r="A2071">
        <v>2070</v>
      </c>
      <c r="B2071">
        <v>705</v>
      </c>
      <c r="C2071">
        <v>2070</v>
      </c>
      <c r="D2071">
        <v>23660</v>
      </c>
      <c r="E2071">
        <v>16237.51189159026</v>
      </c>
      <c r="F2071">
        <v>7422.4881084097406</v>
      </c>
    </row>
    <row r="2072" spans="1:6" x14ac:dyDescent="0.3">
      <c r="A2072">
        <v>2071</v>
      </c>
      <c r="B2072">
        <v>772</v>
      </c>
      <c r="C2072">
        <v>2071</v>
      </c>
      <c r="D2072">
        <v>21960</v>
      </c>
      <c r="E2072">
        <v>15849.54959834721</v>
      </c>
      <c r="F2072">
        <v>6110.4504016527881</v>
      </c>
    </row>
    <row r="2073" spans="1:6" x14ac:dyDescent="0.3">
      <c r="A2073">
        <v>2072</v>
      </c>
      <c r="B2073">
        <v>766</v>
      </c>
      <c r="C2073">
        <v>2072</v>
      </c>
      <c r="D2073">
        <v>13850</v>
      </c>
      <c r="E2073">
        <v>9587.910953426519</v>
      </c>
      <c r="F2073">
        <v>4262.089046573481</v>
      </c>
    </row>
    <row r="2074" spans="1:6" x14ac:dyDescent="0.3">
      <c r="A2074">
        <v>2073</v>
      </c>
      <c r="B2074">
        <v>155</v>
      </c>
      <c r="C2074">
        <v>2073</v>
      </c>
      <c r="D2074">
        <v>14371</v>
      </c>
      <c r="E2074">
        <v>12770.149687747011</v>
      </c>
      <c r="F2074">
        <v>1600.850312252993</v>
      </c>
    </row>
    <row r="2075" spans="1:6" x14ac:dyDescent="0.3">
      <c r="A2075">
        <v>2074</v>
      </c>
      <c r="B2075">
        <v>545</v>
      </c>
      <c r="C2075">
        <v>2074</v>
      </c>
      <c r="D2075">
        <v>8984</v>
      </c>
      <c r="E2075">
        <v>5908.8926601294106</v>
      </c>
      <c r="F2075">
        <v>3075.1073398705889</v>
      </c>
    </row>
    <row r="2076" spans="1:6" x14ac:dyDescent="0.3">
      <c r="A2076">
        <v>2075</v>
      </c>
      <c r="B2076">
        <v>697</v>
      </c>
      <c r="C2076">
        <v>2075</v>
      </c>
      <c r="D2076">
        <v>17845</v>
      </c>
      <c r="E2076">
        <v>8927.0262305024444</v>
      </c>
      <c r="F2076">
        <v>8917.9737694975556</v>
      </c>
    </row>
    <row r="2077" spans="1:6" x14ac:dyDescent="0.3">
      <c r="A2077">
        <v>2076</v>
      </c>
      <c r="B2077">
        <v>894</v>
      </c>
      <c r="C2077">
        <v>2076</v>
      </c>
      <c r="D2077">
        <v>32523</v>
      </c>
      <c r="E2077">
        <v>21207.79258461509</v>
      </c>
      <c r="F2077">
        <v>11315.20741538491</v>
      </c>
    </row>
    <row r="2078" spans="1:6" x14ac:dyDescent="0.3">
      <c r="A2078">
        <v>2077</v>
      </c>
      <c r="B2078">
        <v>123</v>
      </c>
      <c r="C2078">
        <v>2077</v>
      </c>
      <c r="D2078">
        <v>16252</v>
      </c>
      <c r="E2078">
        <v>13912.520349316121</v>
      </c>
      <c r="F2078">
        <v>2339.4796506838788</v>
      </c>
    </row>
    <row r="2079" spans="1:6" x14ac:dyDescent="0.3">
      <c r="A2079">
        <v>2078</v>
      </c>
      <c r="B2079">
        <v>677</v>
      </c>
      <c r="C2079">
        <v>2078</v>
      </c>
      <c r="D2079">
        <v>16948</v>
      </c>
      <c r="E2079">
        <v>9472.6533741096882</v>
      </c>
      <c r="F2079">
        <v>7475.3466258903118</v>
      </c>
    </row>
    <row r="2080" spans="1:6" x14ac:dyDescent="0.3">
      <c r="A2080">
        <v>2079</v>
      </c>
      <c r="B2080">
        <v>445</v>
      </c>
      <c r="C2080">
        <v>2079</v>
      </c>
      <c r="D2080">
        <v>30944</v>
      </c>
      <c r="E2080">
        <v>19796.326355716359</v>
      </c>
      <c r="F2080">
        <v>11147.673644283641</v>
      </c>
    </row>
    <row r="2081" spans="1:6" x14ac:dyDescent="0.3">
      <c r="A2081">
        <v>2080</v>
      </c>
      <c r="B2081">
        <v>103</v>
      </c>
      <c r="C2081">
        <v>2080</v>
      </c>
      <c r="D2081">
        <v>11035</v>
      </c>
      <c r="E2081">
        <v>9590.5157267912218</v>
      </c>
      <c r="F2081">
        <v>1444.4842732087779</v>
      </c>
    </row>
    <row r="2082" spans="1:6" x14ac:dyDescent="0.3">
      <c r="A2082">
        <v>2081</v>
      </c>
      <c r="B2082">
        <v>555</v>
      </c>
      <c r="C2082">
        <v>2081</v>
      </c>
      <c r="D2082">
        <v>14435</v>
      </c>
      <c r="E2082">
        <v>10226.793081995551</v>
      </c>
      <c r="F2082">
        <v>4208.2069180044446</v>
      </c>
    </row>
    <row r="2083" spans="1:6" x14ac:dyDescent="0.3">
      <c r="A2083">
        <v>2082</v>
      </c>
      <c r="B2083">
        <v>599</v>
      </c>
      <c r="C2083">
        <v>2082</v>
      </c>
      <c r="D2083">
        <v>11681</v>
      </c>
      <c r="E2083">
        <v>5904.5517921442733</v>
      </c>
      <c r="F2083">
        <v>5776.4482078557267</v>
      </c>
    </row>
    <row r="2084" spans="1:6" x14ac:dyDescent="0.3">
      <c r="A2084">
        <v>2083</v>
      </c>
      <c r="B2084">
        <v>205</v>
      </c>
      <c r="C2084">
        <v>2083</v>
      </c>
      <c r="D2084">
        <v>23588</v>
      </c>
      <c r="E2084">
        <v>11879.636147076</v>
      </c>
      <c r="F2084">
        <v>11708.363852924</v>
      </c>
    </row>
    <row r="2085" spans="1:6" x14ac:dyDescent="0.3">
      <c r="A2085">
        <v>2084</v>
      </c>
      <c r="B2085">
        <v>641</v>
      </c>
      <c r="C2085">
        <v>2084</v>
      </c>
      <c r="D2085">
        <v>17863</v>
      </c>
      <c r="E2085">
        <v>15985.39103142167</v>
      </c>
      <c r="F2085">
        <v>1877.6089685783261</v>
      </c>
    </row>
    <row r="2086" spans="1:6" x14ac:dyDescent="0.3">
      <c r="A2086">
        <v>2085</v>
      </c>
      <c r="B2086">
        <v>78</v>
      </c>
      <c r="C2086">
        <v>2085</v>
      </c>
      <c r="D2086">
        <v>45880</v>
      </c>
      <c r="E2086">
        <v>34971.181419210778</v>
      </c>
      <c r="F2086">
        <v>10908.818580789221</v>
      </c>
    </row>
    <row r="2087" spans="1:6" x14ac:dyDescent="0.3">
      <c r="A2087">
        <v>2086</v>
      </c>
      <c r="B2087">
        <v>907</v>
      </c>
      <c r="C2087">
        <v>2086</v>
      </c>
      <c r="D2087">
        <v>11086</v>
      </c>
      <c r="E2087">
        <v>5816.432355523254</v>
      </c>
      <c r="F2087">
        <v>5269.567644476746</v>
      </c>
    </row>
    <row r="2088" spans="1:6" x14ac:dyDescent="0.3">
      <c r="A2088">
        <v>2087</v>
      </c>
      <c r="B2088">
        <v>473</v>
      </c>
      <c r="C2088">
        <v>2087</v>
      </c>
      <c r="D2088">
        <v>10491</v>
      </c>
      <c r="E2088">
        <v>6719.7488088947002</v>
      </c>
      <c r="F2088">
        <v>3771.2511911053002</v>
      </c>
    </row>
    <row r="2089" spans="1:6" x14ac:dyDescent="0.3">
      <c r="A2089">
        <v>2088</v>
      </c>
      <c r="B2089">
        <v>578</v>
      </c>
      <c r="C2089">
        <v>2088</v>
      </c>
      <c r="D2089">
        <v>49634</v>
      </c>
      <c r="E2089">
        <v>30567.7110648626</v>
      </c>
      <c r="F2089">
        <v>19066.2889351374</v>
      </c>
    </row>
    <row r="2090" spans="1:6" x14ac:dyDescent="0.3">
      <c r="A2090">
        <v>2089</v>
      </c>
      <c r="B2090">
        <v>638</v>
      </c>
      <c r="C2090">
        <v>2089</v>
      </c>
      <c r="D2090">
        <v>5766</v>
      </c>
      <c r="E2090">
        <v>2980.3186261425049</v>
      </c>
      <c r="F2090">
        <v>2785.6813738574951</v>
      </c>
    </row>
    <row r="2091" spans="1:6" x14ac:dyDescent="0.3">
      <c r="A2091">
        <v>2090</v>
      </c>
      <c r="B2091">
        <v>963</v>
      </c>
      <c r="C2091">
        <v>2090</v>
      </c>
      <c r="D2091">
        <v>10167</v>
      </c>
      <c r="E2091">
        <v>8444.6353124523557</v>
      </c>
      <c r="F2091">
        <v>1722.3646875476441</v>
      </c>
    </row>
    <row r="2092" spans="1:6" x14ac:dyDescent="0.3">
      <c r="A2092">
        <v>2091</v>
      </c>
      <c r="B2092">
        <v>827</v>
      </c>
      <c r="C2092">
        <v>2091</v>
      </c>
      <c r="D2092">
        <v>11588</v>
      </c>
      <c r="E2092">
        <v>7168.1060813797658</v>
      </c>
      <c r="F2092">
        <v>4419.8939186202342</v>
      </c>
    </row>
    <row r="2093" spans="1:6" x14ac:dyDescent="0.3">
      <c r="A2093">
        <v>2092</v>
      </c>
      <c r="B2093">
        <v>283</v>
      </c>
      <c r="C2093">
        <v>2092</v>
      </c>
      <c r="D2093">
        <v>20308</v>
      </c>
      <c r="E2093">
        <v>14477.039443312069</v>
      </c>
      <c r="F2093">
        <v>5830.9605566879291</v>
      </c>
    </row>
    <row r="2094" spans="1:6" x14ac:dyDescent="0.3">
      <c r="A2094">
        <v>2093</v>
      </c>
      <c r="B2094">
        <v>91</v>
      </c>
      <c r="C2094">
        <v>2093</v>
      </c>
      <c r="D2094">
        <v>24597</v>
      </c>
      <c r="E2094">
        <v>21103.903362819299</v>
      </c>
      <c r="F2094">
        <v>3493.096637180704</v>
      </c>
    </row>
    <row r="2095" spans="1:6" x14ac:dyDescent="0.3">
      <c r="A2095">
        <v>2094</v>
      </c>
      <c r="B2095">
        <v>627</v>
      </c>
      <c r="C2095">
        <v>2094</v>
      </c>
      <c r="D2095">
        <v>18210</v>
      </c>
      <c r="E2095">
        <v>9865.9618897546552</v>
      </c>
      <c r="F2095">
        <v>8344.0381102453448</v>
      </c>
    </row>
    <row r="2096" spans="1:6" x14ac:dyDescent="0.3">
      <c r="A2096">
        <v>2095</v>
      </c>
      <c r="B2096">
        <v>809</v>
      </c>
      <c r="C2096">
        <v>2095</v>
      </c>
      <c r="D2096">
        <v>28631</v>
      </c>
      <c r="E2096">
        <v>15360.944005346901</v>
      </c>
      <c r="F2096">
        <v>13270.055994653099</v>
      </c>
    </row>
    <row r="2097" spans="1:6" x14ac:dyDescent="0.3">
      <c r="A2097">
        <v>2096</v>
      </c>
      <c r="B2097">
        <v>832</v>
      </c>
      <c r="C2097">
        <v>2096</v>
      </c>
      <c r="D2097">
        <v>7912</v>
      </c>
      <c r="E2097">
        <v>4400.5583053214968</v>
      </c>
      <c r="F2097">
        <v>3511.4416946785032</v>
      </c>
    </row>
    <row r="2098" spans="1:6" x14ac:dyDescent="0.3">
      <c r="A2098">
        <v>2097</v>
      </c>
      <c r="B2098">
        <v>998</v>
      </c>
      <c r="C2098">
        <v>2097</v>
      </c>
      <c r="D2098">
        <v>15924</v>
      </c>
      <c r="E2098">
        <v>9797.6791428565084</v>
      </c>
      <c r="F2098">
        <v>6126.3208571434916</v>
      </c>
    </row>
    <row r="2099" spans="1:6" x14ac:dyDescent="0.3">
      <c r="A2099">
        <v>2098</v>
      </c>
      <c r="B2099">
        <v>463</v>
      </c>
      <c r="C2099">
        <v>2098</v>
      </c>
      <c r="D2099">
        <v>8493</v>
      </c>
      <c r="E2099">
        <v>5648.8538570909859</v>
      </c>
      <c r="F2099">
        <v>2844.1461429090141</v>
      </c>
    </row>
    <row r="2100" spans="1:6" x14ac:dyDescent="0.3">
      <c r="A2100">
        <v>2099</v>
      </c>
      <c r="B2100">
        <v>115</v>
      </c>
      <c r="C2100">
        <v>2099</v>
      </c>
      <c r="D2100">
        <v>7007</v>
      </c>
      <c r="E2100">
        <v>5294.7326734276148</v>
      </c>
      <c r="F2100">
        <v>1712.2673265723849</v>
      </c>
    </row>
    <row r="2101" spans="1:6" x14ac:dyDescent="0.3">
      <c r="A2101">
        <v>2100</v>
      </c>
      <c r="B2101">
        <v>444</v>
      </c>
      <c r="C2101">
        <v>2100</v>
      </c>
      <c r="D2101">
        <v>20622</v>
      </c>
      <c r="E2101">
        <v>13796.269714100021</v>
      </c>
      <c r="F2101">
        <v>6825.7302858999792</v>
      </c>
    </row>
    <row r="2102" spans="1:6" x14ac:dyDescent="0.3">
      <c r="A2102">
        <v>2101</v>
      </c>
      <c r="B2102">
        <v>215</v>
      </c>
      <c r="C2102">
        <v>2101</v>
      </c>
      <c r="D2102">
        <v>24638</v>
      </c>
      <c r="E2102">
        <v>14705.2471694382</v>
      </c>
      <c r="F2102">
        <v>9932.7528305618016</v>
      </c>
    </row>
    <row r="2103" spans="1:6" x14ac:dyDescent="0.3">
      <c r="A2103">
        <v>2102</v>
      </c>
      <c r="B2103">
        <v>535</v>
      </c>
      <c r="C2103">
        <v>2102</v>
      </c>
      <c r="D2103">
        <v>19497</v>
      </c>
      <c r="E2103">
        <v>12079.802258393631</v>
      </c>
      <c r="F2103">
        <v>7417.197741606371</v>
      </c>
    </row>
    <row r="2104" spans="1:6" x14ac:dyDescent="0.3">
      <c r="A2104">
        <v>2103</v>
      </c>
      <c r="B2104">
        <v>176</v>
      </c>
      <c r="C2104">
        <v>2103</v>
      </c>
      <c r="D2104">
        <v>6888</v>
      </c>
      <c r="E2104">
        <v>4134.7178023793886</v>
      </c>
      <c r="F2104">
        <v>2753.282197620611</v>
      </c>
    </row>
    <row r="2105" spans="1:6" x14ac:dyDescent="0.3">
      <c r="A2105">
        <v>2104</v>
      </c>
      <c r="B2105">
        <v>839</v>
      </c>
      <c r="C2105">
        <v>2104</v>
      </c>
      <c r="D2105">
        <v>24289</v>
      </c>
      <c r="E2105">
        <v>21120.020660732229</v>
      </c>
      <c r="F2105">
        <v>3168.9793392677711</v>
      </c>
    </row>
    <row r="2106" spans="1:6" x14ac:dyDescent="0.3">
      <c r="A2106">
        <v>2105</v>
      </c>
      <c r="B2106">
        <v>507</v>
      </c>
      <c r="C2106">
        <v>2105</v>
      </c>
      <c r="D2106">
        <v>17472</v>
      </c>
      <c r="E2106">
        <v>15039.981995826471</v>
      </c>
      <c r="F2106">
        <v>2432.0180041735262</v>
      </c>
    </row>
    <row r="2107" spans="1:6" x14ac:dyDescent="0.3">
      <c r="A2107">
        <v>2106</v>
      </c>
      <c r="B2107">
        <v>510</v>
      </c>
      <c r="C2107">
        <v>2106</v>
      </c>
      <c r="D2107">
        <v>5213</v>
      </c>
      <c r="E2107">
        <v>2757.4845904892941</v>
      </c>
      <c r="F2107">
        <v>2455.5154095107059</v>
      </c>
    </row>
    <row r="2108" spans="1:6" x14ac:dyDescent="0.3">
      <c r="A2108">
        <v>2107</v>
      </c>
      <c r="B2108">
        <v>749</v>
      </c>
      <c r="C2108">
        <v>2107</v>
      </c>
      <c r="D2108">
        <v>29880</v>
      </c>
      <c r="E2108">
        <v>24025.02570777747</v>
      </c>
      <c r="F2108">
        <v>5854.9742922225269</v>
      </c>
    </row>
    <row r="2109" spans="1:6" x14ac:dyDescent="0.3">
      <c r="A2109">
        <v>2108</v>
      </c>
      <c r="B2109">
        <v>71</v>
      </c>
      <c r="C2109">
        <v>2108</v>
      </c>
      <c r="D2109">
        <v>19947</v>
      </c>
      <c r="E2109">
        <v>13217.521838420011</v>
      </c>
      <c r="F2109">
        <v>6729.4781615799911</v>
      </c>
    </row>
    <row r="2110" spans="1:6" x14ac:dyDescent="0.3">
      <c r="A2110">
        <v>2109</v>
      </c>
      <c r="B2110">
        <v>768</v>
      </c>
      <c r="C2110">
        <v>2109</v>
      </c>
      <c r="D2110">
        <v>29499</v>
      </c>
      <c r="E2110">
        <v>17939.121835030121</v>
      </c>
      <c r="F2110">
        <v>11559.878164969879</v>
      </c>
    </row>
    <row r="2111" spans="1:6" x14ac:dyDescent="0.3">
      <c r="A2111">
        <v>2110</v>
      </c>
      <c r="B2111">
        <v>995</v>
      </c>
      <c r="C2111">
        <v>2110</v>
      </c>
      <c r="D2111">
        <v>14305</v>
      </c>
      <c r="E2111">
        <v>10673.25170806855</v>
      </c>
      <c r="F2111">
        <v>3631.748291931453</v>
      </c>
    </row>
    <row r="2112" spans="1:6" x14ac:dyDescent="0.3">
      <c r="A2112">
        <v>2111</v>
      </c>
      <c r="B2112">
        <v>916</v>
      </c>
      <c r="C2112">
        <v>2111</v>
      </c>
      <c r="D2112">
        <v>29068</v>
      </c>
      <c r="E2112">
        <v>20319.633785481848</v>
      </c>
      <c r="F2112">
        <v>8748.3662145181479</v>
      </c>
    </row>
    <row r="2113" spans="1:6" x14ac:dyDescent="0.3">
      <c r="A2113">
        <v>2112</v>
      </c>
      <c r="B2113">
        <v>760</v>
      </c>
      <c r="C2113">
        <v>2112</v>
      </c>
      <c r="D2113">
        <v>14351</v>
      </c>
      <c r="E2113">
        <v>11571.80215830117</v>
      </c>
      <c r="F2113">
        <v>2779.197841698835</v>
      </c>
    </row>
    <row r="2114" spans="1:6" x14ac:dyDescent="0.3">
      <c r="A2114">
        <v>2113</v>
      </c>
      <c r="B2114">
        <v>399</v>
      </c>
      <c r="C2114">
        <v>2113</v>
      </c>
      <c r="D2114">
        <v>20263</v>
      </c>
      <c r="E2114">
        <v>14742.62132006432</v>
      </c>
      <c r="F2114">
        <v>5520.3786799356794</v>
      </c>
    </row>
    <row r="2115" spans="1:6" x14ac:dyDescent="0.3">
      <c r="A2115">
        <v>2114</v>
      </c>
      <c r="B2115">
        <v>1</v>
      </c>
      <c r="C2115">
        <v>2114</v>
      </c>
      <c r="D2115">
        <v>26021</v>
      </c>
      <c r="E2115">
        <v>19154.270820686761</v>
      </c>
      <c r="F2115">
        <v>6866.7291793132426</v>
      </c>
    </row>
    <row r="2116" spans="1:6" x14ac:dyDescent="0.3">
      <c r="A2116">
        <v>2115</v>
      </c>
      <c r="B2116">
        <v>715</v>
      </c>
      <c r="C2116">
        <v>2115</v>
      </c>
      <c r="D2116">
        <v>21786</v>
      </c>
      <c r="E2116">
        <v>19522.40762034967</v>
      </c>
      <c r="F2116">
        <v>2263.5923796503271</v>
      </c>
    </row>
    <row r="2117" spans="1:6" x14ac:dyDescent="0.3">
      <c r="A2117">
        <v>2116</v>
      </c>
      <c r="B2117">
        <v>876</v>
      </c>
      <c r="C2117">
        <v>2116</v>
      </c>
      <c r="D2117">
        <v>6295</v>
      </c>
      <c r="E2117">
        <v>5372.8651930564893</v>
      </c>
      <c r="F2117">
        <v>922.13480694351074</v>
      </c>
    </row>
    <row r="2118" spans="1:6" x14ac:dyDescent="0.3">
      <c r="A2118">
        <v>2117</v>
      </c>
      <c r="B2118">
        <v>931</v>
      </c>
      <c r="C2118">
        <v>2117</v>
      </c>
      <c r="D2118">
        <v>15290</v>
      </c>
      <c r="E2118">
        <v>8883.9425703494926</v>
      </c>
      <c r="F2118">
        <v>6406.0574296505074</v>
      </c>
    </row>
    <row r="2119" spans="1:6" x14ac:dyDescent="0.3">
      <c r="A2119">
        <v>2118</v>
      </c>
      <c r="B2119">
        <v>19</v>
      </c>
      <c r="C2119">
        <v>2118</v>
      </c>
      <c r="D2119">
        <v>6614</v>
      </c>
      <c r="E2119">
        <v>5529.782749476889</v>
      </c>
      <c r="F2119">
        <v>1084.217250523111</v>
      </c>
    </row>
    <row r="2120" spans="1:6" x14ac:dyDescent="0.3">
      <c r="A2120">
        <v>2119</v>
      </c>
      <c r="B2120">
        <v>333</v>
      </c>
      <c r="C2120">
        <v>2119</v>
      </c>
      <c r="D2120">
        <v>45461</v>
      </c>
      <c r="E2120">
        <v>23294.880299778681</v>
      </c>
      <c r="F2120">
        <v>22166.119700221319</v>
      </c>
    </row>
    <row r="2121" spans="1:6" x14ac:dyDescent="0.3">
      <c r="A2121">
        <v>2120</v>
      </c>
      <c r="B2121">
        <v>519</v>
      </c>
      <c r="C2121">
        <v>2120</v>
      </c>
      <c r="D2121">
        <v>9620</v>
      </c>
      <c r="E2121">
        <v>6883.8583517120624</v>
      </c>
      <c r="F2121">
        <v>2736.1416482879381</v>
      </c>
    </row>
    <row r="2122" spans="1:6" x14ac:dyDescent="0.3">
      <c r="A2122">
        <v>2121</v>
      </c>
      <c r="B2122">
        <v>910</v>
      </c>
      <c r="C2122">
        <v>2121</v>
      </c>
      <c r="D2122">
        <v>43505</v>
      </c>
      <c r="E2122">
        <v>32788.051998037743</v>
      </c>
      <c r="F2122">
        <v>10716.948001962261</v>
      </c>
    </row>
    <row r="2123" spans="1:6" x14ac:dyDescent="0.3">
      <c r="A2123">
        <v>2122</v>
      </c>
      <c r="B2123">
        <v>382</v>
      </c>
      <c r="C2123">
        <v>2122</v>
      </c>
      <c r="D2123">
        <v>16494</v>
      </c>
      <c r="E2123">
        <v>14741.05363643059</v>
      </c>
      <c r="F2123">
        <v>1752.9463635694119</v>
      </c>
    </row>
    <row r="2124" spans="1:6" x14ac:dyDescent="0.3">
      <c r="A2124">
        <v>2123</v>
      </c>
      <c r="B2124">
        <v>697</v>
      </c>
      <c r="C2124">
        <v>2123</v>
      </c>
      <c r="D2124">
        <v>10372</v>
      </c>
      <c r="E2124">
        <v>6286.6497910493927</v>
      </c>
      <c r="F2124">
        <v>4085.3502089506069</v>
      </c>
    </row>
    <row r="2125" spans="1:6" x14ac:dyDescent="0.3">
      <c r="A2125">
        <v>2124</v>
      </c>
      <c r="B2125">
        <v>293</v>
      </c>
      <c r="C2125">
        <v>2124</v>
      </c>
      <c r="D2125">
        <v>15846</v>
      </c>
      <c r="E2125">
        <v>9831.7616351827019</v>
      </c>
      <c r="F2125">
        <v>6014.2383648172981</v>
      </c>
    </row>
    <row r="2126" spans="1:6" x14ac:dyDescent="0.3">
      <c r="A2126">
        <v>2125</v>
      </c>
      <c r="B2126">
        <v>33</v>
      </c>
      <c r="C2126">
        <v>2125</v>
      </c>
      <c r="D2126">
        <v>38113</v>
      </c>
      <c r="E2126">
        <v>25319.092154260019</v>
      </c>
      <c r="F2126">
        <v>12793.907845739979</v>
      </c>
    </row>
    <row r="2127" spans="1:6" x14ac:dyDescent="0.3">
      <c r="A2127">
        <v>2126</v>
      </c>
      <c r="B2127">
        <v>417</v>
      </c>
      <c r="C2127">
        <v>2126</v>
      </c>
      <c r="D2127">
        <v>9323</v>
      </c>
      <c r="E2127">
        <v>6867.5309485886046</v>
      </c>
      <c r="F2127">
        <v>2455.469051411395</v>
      </c>
    </row>
    <row r="2128" spans="1:6" x14ac:dyDescent="0.3">
      <c r="A2128">
        <v>2127</v>
      </c>
      <c r="B2128">
        <v>381</v>
      </c>
      <c r="C2128">
        <v>2127</v>
      </c>
      <c r="D2128">
        <v>10152</v>
      </c>
      <c r="E2128">
        <v>7603.1025820136174</v>
      </c>
      <c r="F2128">
        <v>2548.8974179863831</v>
      </c>
    </row>
    <row r="2129" spans="1:6" x14ac:dyDescent="0.3">
      <c r="A2129">
        <v>2128</v>
      </c>
      <c r="B2129">
        <v>19</v>
      </c>
      <c r="C2129">
        <v>2128</v>
      </c>
      <c r="D2129">
        <v>22204</v>
      </c>
      <c r="E2129">
        <v>15370.437215266429</v>
      </c>
      <c r="F2129">
        <v>6833.5627847335727</v>
      </c>
    </row>
    <row r="2130" spans="1:6" x14ac:dyDescent="0.3">
      <c r="A2130">
        <v>2129</v>
      </c>
      <c r="B2130">
        <v>831</v>
      </c>
      <c r="C2130">
        <v>2129</v>
      </c>
      <c r="D2130">
        <v>10745</v>
      </c>
      <c r="E2130">
        <v>8949.7074813611816</v>
      </c>
      <c r="F2130">
        <v>1795.2925186388179</v>
      </c>
    </row>
    <row r="2131" spans="1:6" x14ac:dyDescent="0.3">
      <c r="A2131">
        <v>2130</v>
      </c>
      <c r="B2131">
        <v>749</v>
      </c>
      <c r="C2131">
        <v>2130</v>
      </c>
      <c r="D2131">
        <v>42926</v>
      </c>
      <c r="E2131">
        <v>23158.97498168661</v>
      </c>
      <c r="F2131">
        <v>19767.02501831339</v>
      </c>
    </row>
    <row r="2132" spans="1:6" x14ac:dyDescent="0.3">
      <c r="A2132">
        <v>2131</v>
      </c>
      <c r="B2132">
        <v>807</v>
      </c>
      <c r="C2132">
        <v>2131</v>
      </c>
      <c r="D2132">
        <v>24410</v>
      </c>
      <c r="E2132">
        <v>13030.25522072551</v>
      </c>
      <c r="F2132">
        <v>11379.74477927449</v>
      </c>
    </row>
    <row r="2133" spans="1:6" x14ac:dyDescent="0.3">
      <c r="A2133">
        <v>2132</v>
      </c>
      <c r="B2133">
        <v>300</v>
      </c>
      <c r="C2133">
        <v>2132</v>
      </c>
      <c r="D2133">
        <v>8220</v>
      </c>
      <c r="E2133">
        <v>7034.0010244206751</v>
      </c>
      <c r="F2133">
        <v>1185.9989755793249</v>
      </c>
    </row>
    <row r="2134" spans="1:6" x14ac:dyDescent="0.3">
      <c r="A2134">
        <v>2133</v>
      </c>
      <c r="B2134">
        <v>301</v>
      </c>
      <c r="C2134">
        <v>2133</v>
      </c>
      <c r="D2134">
        <v>6015</v>
      </c>
      <c r="E2134">
        <v>5267.8269079596921</v>
      </c>
      <c r="F2134">
        <v>747.17309204030789</v>
      </c>
    </row>
    <row r="2135" spans="1:6" x14ac:dyDescent="0.3">
      <c r="A2135">
        <v>2134</v>
      </c>
      <c r="B2135">
        <v>939</v>
      </c>
      <c r="C2135">
        <v>2134</v>
      </c>
      <c r="D2135">
        <v>23353</v>
      </c>
      <c r="E2135">
        <v>19289.956034367529</v>
      </c>
      <c r="F2135">
        <v>4063.0439656324738</v>
      </c>
    </row>
    <row r="2136" spans="1:6" x14ac:dyDescent="0.3">
      <c r="A2136">
        <v>2135</v>
      </c>
      <c r="B2136">
        <v>894</v>
      </c>
      <c r="C2136">
        <v>2135</v>
      </c>
      <c r="D2136">
        <v>23112</v>
      </c>
      <c r="E2136">
        <v>18117.858841388301</v>
      </c>
      <c r="F2136">
        <v>4994.1411586116992</v>
      </c>
    </row>
    <row r="2137" spans="1:6" x14ac:dyDescent="0.3">
      <c r="A2137">
        <v>2136</v>
      </c>
      <c r="B2137">
        <v>793</v>
      </c>
      <c r="C2137">
        <v>2136</v>
      </c>
      <c r="D2137">
        <v>15128</v>
      </c>
      <c r="E2137">
        <v>10121.923998514119</v>
      </c>
      <c r="F2137">
        <v>5006.0760014858824</v>
      </c>
    </row>
    <row r="2138" spans="1:6" x14ac:dyDescent="0.3">
      <c r="A2138">
        <v>2137</v>
      </c>
      <c r="B2138">
        <v>823</v>
      </c>
      <c r="C2138">
        <v>2137</v>
      </c>
      <c r="D2138">
        <v>25143</v>
      </c>
      <c r="E2138">
        <v>15422.37201936774</v>
      </c>
      <c r="F2138">
        <v>9720.62798063226</v>
      </c>
    </row>
    <row r="2139" spans="1:6" x14ac:dyDescent="0.3">
      <c r="A2139">
        <v>2138</v>
      </c>
      <c r="B2139">
        <v>922</v>
      </c>
      <c r="C2139">
        <v>2138</v>
      </c>
      <c r="D2139">
        <v>48324</v>
      </c>
      <c r="E2139">
        <v>31041.181010416389</v>
      </c>
      <c r="F2139">
        <v>17282.818989583611</v>
      </c>
    </row>
    <row r="2140" spans="1:6" x14ac:dyDescent="0.3">
      <c r="A2140">
        <v>2139</v>
      </c>
      <c r="B2140">
        <v>900</v>
      </c>
      <c r="C2140">
        <v>2139</v>
      </c>
      <c r="D2140">
        <v>31878</v>
      </c>
      <c r="E2140">
        <v>24472.82272585289</v>
      </c>
      <c r="F2140">
        <v>7405.1772741471141</v>
      </c>
    </row>
    <row r="2141" spans="1:6" x14ac:dyDescent="0.3">
      <c r="A2141">
        <v>2140</v>
      </c>
      <c r="B2141">
        <v>156</v>
      </c>
      <c r="C2141">
        <v>2140</v>
      </c>
      <c r="D2141">
        <v>8928</v>
      </c>
      <c r="E2141">
        <v>6174.206508088464</v>
      </c>
      <c r="F2141">
        <v>2753.793491911536</v>
      </c>
    </row>
    <row r="2142" spans="1:6" x14ac:dyDescent="0.3">
      <c r="A2142">
        <v>2141</v>
      </c>
      <c r="B2142">
        <v>390</v>
      </c>
      <c r="C2142">
        <v>2141</v>
      </c>
      <c r="D2142">
        <v>7054</v>
      </c>
      <c r="E2142">
        <v>4573.0012948182057</v>
      </c>
      <c r="F2142">
        <v>2480.9987051817939</v>
      </c>
    </row>
    <row r="2143" spans="1:6" x14ac:dyDescent="0.3">
      <c r="A2143">
        <v>2142</v>
      </c>
      <c r="B2143">
        <v>510</v>
      </c>
      <c r="C2143">
        <v>2142</v>
      </c>
      <c r="D2143">
        <v>40845</v>
      </c>
      <c r="E2143">
        <v>29613.78629582977</v>
      </c>
      <c r="F2143">
        <v>11231.21370417023</v>
      </c>
    </row>
    <row r="2144" spans="1:6" x14ac:dyDescent="0.3">
      <c r="A2144">
        <v>2143</v>
      </c>
      <c r="B2144">
        <v>435</v>
      </c>
      <c r="C2144">
        <v>2143</v>
      </c>
      <c r="D2144">
        <v>5701</v>
      </c>
      <c r="E2144">
        <v>3798.707377267182</v>
      </c>
      <c r="F2144">
        <v>1902.292622732818</v>
      </c>
    </row>
    <row r="2145" spans="1:6" x14ac:dyDescent="0.3">
      <c r="A2145">
        <v>2144</v>
      </c>
      <c r="B2145">
        <v>928</v>
      </c>
      <c r="C2145">
        <v>2144</v>
      </c>
      <c r="D2145">
        <v>22681</v>
      </c>
      <c r="E2145">
        <v>18570.81497943915</v>
      </c>
      <c r="F2145">
        <v>4110.1850205608498</v>
      </c>
    </row>
    <row r="2146" spans="1:6" x14ac:dyDescent="0.3">
      <c r="A2146">
        <v>2145</v>
      </c>
      <c r="B2146">
        <v>540</v>
      </c>
      <c r="C2146">
        <v>2145</v>
      </c>
      <c r="D2146">
        <v>27793</v>
      </c>
      <c r="E2146">
        <v>14347.80739008451</v>
      </c>
      <c r="F2146">
        <v>13445.19260991549</v>
      </c>
    </row>
    <row r="2147" spans="1:6" x14ac:dyDescent="0.3">
      <c r="A2147">
        <v>2146</v>
      </c>
      <c r="B2147">
        <v>711</v>
      </c>
      <c r="C2147">
        <v>2146</v>
      </c>
      <c r="D2147">
        <v>17435</v>
      </c>
      <c r="E2147">
        <v>11642.15436268646</v>
      </c>
      <c r="F2147">
        <v>5792.8456373135414</v>
      </c>
    </row>
    <row r="2148" spans="1:6" x14ac:dyDescent="0.3">
      <c r="A2148">
        <v>2147</v>
      </c>
      <c r="B2148">
        <v>162</v>
      </c>
      <c r="C2148">
        <v>2147</v>
      </c>
      <c r="D2148">
        <v>17372</v>
      </c>
      <c r="E2148">
        <v>9715.1369128616388</v>
      </c>
      <c r="F2148">
        <v>7656.8630871383612</v>
      </c>
    </row>
    <row r="2149" spans="1:6" x14ac:dyDescent="0.3">
      <c r="A2149">
        <v>2148</v>
      </c>
      <c r="B2149">
        <v>868</v>
      </c>
      <c r="C2149">
        <v>2148</v>
      </c>
      <c r="D2149">
        <v>21809</v>
      </c>
      <c r="E2149">
        <v>16113.22114804904</v>
      </c>
      <c r="F2149">
        <v>5695.778851950965</v>
      </c>
    </row>
    <row r="2150" spans="1:6" x14ac:dyDescent="0.3">
      <c r="A2150">
        <v>2149</v>
      </c>
      <c r="B2150">
        <v>765</v>
      </c>
      <c r="C2150">
        <v>2149</v>
      </c>
      <c r="D2150">
        <v>12491</v>
      </c>
      <c r="E2150">
        <v>9372.9719352004777</v>
      </c>
      <c r="F2150">
        <v>3118.0280647995219</v>
      </c>
    </row>
    <row r="2151" spans="1:6" x14ac:dyDescent="0.3">
      <c r="A2151">
        <v>2150</v>
      </c>
      <c r="B2151">
        <v>480</v>
      </c>
      <c r="C2151">
        <v>2150</v>
      </c>
      <c r="D2151">
        <v>23368</v>
      </c>
      <c r="E2151">
        <v>18235.271785667661</v>
      </c>
      <c r="F2151">
        <v>5132.7282143323428</v>
      </c>
    </row>
    <row r="2152" spans="1:6" x14ac:dyDescent="0.3">
      <c r="A2152">
        <v>2151</v>
      </c>
      <c r="B2152">
        <v>107</v>
      </c>
      <c r="C2152">
        <v>2151</v>
      </c>
      <c r="D2152">
        <v>24482</v>
      </c>
      <c r="E2152">
        <v>17059.86065285622</v>
      </c>
      <c r="F2152">
        <v>7422.1393471437841</v>
      </c>
    </row>
    <row r="2153" spans="1:6" x14ac:dyDescent="0.3">
      <c r="A2153">
        <v>2152</v>
      </c>
      <c r="B2153">
        <v>83</v>
      </c>
      <c r="C2153">
        <v>2152</v>
      </c>
      <c r="D2153">
        <v>28069</v>
      </c>
      <c r="E2153">
        <v>20577.03045377793</v>
      </c>
      <c r="F2153">
        <v>7491.9695462220734</v>
      </c>
    </row>
    <row r="2154" spans="1:6" x14ac:dyDescent="0.3">
      <c r="A2154">
        <v>2153</v>
      </c>
      <c r="B2154">
        <v>876</v>
      </c>
      <c r="C2154">
        <v>2153</v>
      </c>
      <c r="D2154">
        <v>26912</v>
      </c>
      <c r="E2154">
        <v>17122.903355095379</v>
      </c>
      <c r="F2154">
        <v>9789.0966449046209</v>
      </c>
    </row>
    <row r="2155" spans="1:6" x14ac:dyDescent="0.3">
      <c r="A2155">
        <v>2154</v>
      </c>
      <c r="B2155">
        <v>881</v>
      </c>
      <c r="C2155">
        <v>2154</v>
      </c>
      <c r="D2155">
        <v>26964</v>
      </c>
      <c r="E2155">
        <v>16512.452299412442</v>
      </c>
      <c r="F2155">
        <v>10451.54770058756</v>
      </c>
    </row>
    <row r="2156" spans="1:6" x14ac:dyDescent="0.3">
      <c r="A2156">
        <v>2155</v>
      </c>
      <c r="B2156">
        <v>153</v>
      </c>
      <c r="C2156">
        <v>2155</v>
      </c>
      <c r="D2156">
        <v>17953</v>
      </c>
      <c r="E2156">
        <v>11437.817634508719</v>
      </c>
      <c r="F2156">
        <v>6515.1823654912769</v>
      </c>
    </row>
    <row r="2157" spans="1:6" x14ac:dyDescent="0.3">
      <c r="A2157">
        <v>2156</v>
      </c>
      <c r="B2157">
        <v>164</v>
      </c>
      <c r="C2157">
        <v>2156</v>
      </c>
      <c r="D2157">
        <v>9595</v>
      </c>
      <c r="E2157">
        <v>5323.2875192634301</v>
      </c>
      <c r="F2157">
        <v>4271.7124807365699</v>
      </c>
    </row>
    <row r="2158" spans="1:6" x14ac:dyDescent="0.3">
      <c r="A2158">
        <v>2157</v>
      </c>
      <c r="B2158">
        <v>646</v>
      </c>
      <c r="C2158">
        <v>2157</v>
      </c>
      <c r="D2158">
        <v>11117</v>
      </c>
      <c r="E2158">
        <v>7076.9076378086684</v>
      </c>
      <c r="F2158">
        <v>4040.0923621913321</v>
      </c>
    </row>
    <row r="2159" spans="1:6" x14ac:dyDescent="0.3">
      <c r="A2159">
        <v>2158</v>
      </c>
      <c r="B2159">
        <v>258</v>
      </c>
      <c r="C2159">
        <v>2158</v>
      </c>
      <c r="D2159">
        <v>18853</v>
      </c>
      <c r="E2159">
        <v>13599.832673484379</v>
      </c>
      <c r="F2159">
        <v>5253.1673265156169</v>
      </c>
    </row>
    <row r="2160" spans="1:6" x14ac:dyDescent="0.3">
      <c r="A2160">
        <v>2159</v>
      </c>
      <c r="B2160">
        <v>543</v>
      </c>
      <c r="C2160">
        <v>2159</v>
      </c>
      <c r="D2160">
        <v>34639</v>
      </c>
      <c r="E2160">
        <v>30671.925923270341</v>
      </c>
      <c r="F2160">
        <v>3967.0740767296629</v>
      </c>
    </row>
    <row r="2161" spans="1:6" x14ac:dyDescent="0.3">
      <c r="A2161">
        <v>2160</v>
      </c>
      <c r="B2161">
        <v>895</v>
      </c>
      <c r="C2161">
        <v>2160</v>
      </c>
      <c r="D2161">
        <v>20418</v>
      </c>
      <c r="E2161">
        <v>15400.855199696731</v>
      </c>
      <c r="F2161">
        <v>5017.1448003032656</v>
      </c>
    </row>
    <row r="2162" spans="1:6" x14ac:dyDescent="0.3">
      <c r="A2162">
        <v>2161</v>
      </c>
      <c r="B2162">
        <v>321</v>
      </c>
      <c r="C2162">
        <v>2161</v>
      </c>
      <c r="D2162">
        <v>20190</v>
      </c>
      <c r="E2162">
        <v>16779.957067618849</v>
      </c>
      <c r="F2162">
        <v>3410.042932381155</v>
      </c>
    </row>
    <row r="2163" spans="1:6" x14ac:dyDescent="0.3">
      <c r="A2163">
        <v>2162</v>
      </c>
      <c r="B2163">
        <v>203</v>
      </c>
      <c r="C2163">
        <v>2162</v>
      </c>
      <c r="D2163">
        <v>22967</v>
      </c>
      <c r="E2163">
        <v>16362.070786349441</v>
      </c>
      <c r="F2163">
        <v>6604.9292136505646</v>
      </c>
    </row>
    <row r="2164" spans="1:6" x14ac:dyDescent="0.3">
      <c r="A2164">
        <v>2163</v>
      </c>
      <c r="B2164">
        <v>870</v>
      </c>
      <c r="C2164">
        <v>2163</v>
      </c>
      <c r="D2164">
        <v>15183</v>
      </c>
      <c r="E2164">
        <v>9373.130054394167</v>
      </c>
      <c r="F2164">
        <v>5809.869945605833</v>
      </c>
    </row>
    <row r="2165" spans="1:6" x14ac:dyDescent="0.3">
      <c r="A2165">
        <v>2164</v>
      </c>
      <c r="B2165">
        <v>592</v>
      </c>
      <c r="C2165">
        <v>2164</v>
      </c>
      <c r="D2165">
        <v>10070</v>
      </c>
      <c r="E2165">
        <v>8051.9237821722281</v>
      </c>
      <c r="F2165">
        <v>2018.0762178277721</v>
      </c>
    </row>
    <row r="2166" spans="1:6" x14ac:dyDescent="0.3">
      <c r="A2166">
        <v>2165</v>
      </c>
      <c r="B2166">
        <v>392</v>
      </c>
      <c r="C2166">
        <v>2165</v>
      </c>
      <c r="D2166">
        <v>12228</v>
      </c>
      <c r="E2166">
        <v>9171.677517940856</v>
      </c>
      <c r="F2166">
        <v>3056.322482059144</v>
      </c>
    </row>
    <row r="2167" spans="1:6" x14ac:dyDescent="0.3">
      <c r="A2167">
        <v>2166</v>
      </c>
      <c r="B2167">
        <v>430</v>
      </c>
      <c r="C2167">
        <v>2166</v>
      </c>
      <c r="D2167">
        <v>16129</v>
      </c>
      <c r="E2167">
        <v>9795.5840760549218</v>
      </c>
      <c r="F2167">
        <v>6333.4159239450782</v>
      </c>
    </row>
    <row r="2168" spans="1:6" x14ac:dyDescent="0.3">
      <c r="A2168">
        <v>2167</v>
      </c>
      <c r="B2168">
        <v>368</v>
      </c>
      <c r="C2168">
        <v>2167</v>
      </c>
      <c r="D2168">
        <v>10023</v>
      </c>
      <c r="E2168">
        <v>8440.6645555253599</v>
      </c>
      <c r="F2168">
        <v>1582.3354444746401</v>
      </c>
    </row>
    <row r="2169" spans="1:6" x14ac:dyDescent="0.3">
      <c r="A2169">
        <v>2168</v>
      </c>
      <c r="B2169">
        <v>249</v>
      </c>
      <c r="C2169">
        <v>2168</v>
      </c>
      <c r="D2169">
        <v>30220</v>
      </c>
      <c r="E2169">
        <v>18492.687571162929</v>
      </c>
      <c r="F2169">
        <v>11727.312428837069</v>
      </c>
    </row>
    <row r="2170" spans="1:6" x14ac:dyDescent="0.3">
      <c r="A2170">
        <v>2169</v>
      </c>
      <c r="B2170">
        <v>213</v>
      </c>
      <c r="C2170">
        <v>2169</v>
      </c>
      <c r="D2170">
        <v>3749</v>
      </c>
      <c r="E2170">
        <v>2962.192930644097</v>
      </c>
      <c r="F2170">
        <v>786.80706935590251</v>
      </c>
    </row>
    <row r="2171" spans="1:6" x14ac:dyDescent="0.3">
      <c r="A2171">
        <v>2170</v>
      </c>
      <c r="B2171">
        <v>910</v>
      </c>
      <c r="C2171">
        <v>2170</v>
      </c>
      <c r="D2171">
        <v>20114</v>
      </c>
      <c r="E2171">
        <v>15185.2269356177</v>
      </c>
      <c r="F2171">
        <v>4928.7730643823024</v>
      </c>
    </row>
    <row r="2172" spans="1:6" x14ac:dyDescent="0.3">
      <c r="A2172">
        <v>2171</v>
      </c>
      <c r="B2172">
        <v>448</v>
      </c>
      <c r="C2172">
        <v>2171</v>
      </c>
      <c r="D2172">
        <v>16798</v>
      </c>
      <c r="E2172">
        <v>14285.3022455797</v>
      </c>
      <c r="F2172">
        <v>2512.6977544203</v>
      </c>
    </row>
    <row r="2173" spans="1:6" x14ac:dyDescent="0.3">
      <c r="A2173">
        <v>2172</v>
      </c>
      <c r="B2173">
        <v>574</v>
      </c>
      <c r="C2173">
        <v>2172</v>
      </c>
      <c r="D2173">
        <v>8063</v>
      </c>
      <c r="E2173">
        <v>5280.7679442654371</v>
      </c>
      <c r="F2173">
        <v>2782.2320557345629</v>
      </c>
    </row>
    <row r="2174" spans="1:6" x14ac:dyDescent="0.3">
      <c r="A2174">
        <v>2173</v>
      </c>
      <c r="B2174">
        <v>284</v>
      </c>
      <c r="C2174">
        <v>2173</v>
      </c>
      <c r="D2174">
        <v>9460</v>
      </c>
      <c r="E2174">
        <v>6376.33780957012</v>
      </c>
      <c r="F2174">
        <v>3083.66219042988</v>
      </c>
    </row>
    <row r="2175" spans="1:6" x14ac:dyDescent="0.3">
      <c r="A2175">
        <v>2174</v>
      </c>
      <c r="B2175">
        <v>224</v>
      </c>
      <c r="C2175">
        <v>2174</v>
      </c>
      <c r="D2175">
        <v>33685</v>
      </c>
      <c r="E2175">
        <v>19448.714033318691</v>
      </c>
      <c r="F2175">
        <v>14236.285966681309</v>
      </c>
    </row>
    <row r="2176" spans="1:6" x14ac:dyDescent="0.3">
      <c r="A2176">
        <v>2175</v>
      </c>
      <c r="B2176">
        <v>831</v>
      </c>
      <c r="C2176">
        <v>2175</v>
      </c>
      <c r="D2176">
        <v>18827</v>
      </c>
      <c r="E2176">
        <v>13048.908112374411</v>
      </c>
      <c r="F2176">
        <v>5778.0918876255892</v>
      </c>
    </row>
    <row r="2177" spans="1:6" x14ac:dyDescent="0.3">
      <c r="A2177">
        <v>2176</v>
      </c>
      <c r="B2177">
        <v>80</v>
      </c>
      <c r="C2177">
        <v>2176</v>
      </c>
      <c r="D2177">
        <v>17622</v>
      </c>
      <c r="E2177">
        <v>10022.128829621181</v>
      </c>
      <c r="F2177">
        <v>7599.8711703788249</v>
      </c>
    </row>
    <row r="2178" spans="1:6" x14ac:dyDescent="0.3">
      <c r="A2178">
        <v>2177</v>
      </c>
      <c r="B2178">
        <v>630</v>
      </c>
      <c r="C2178">
        <v>2177</v>
      </c>
      <c r="D2178">
        <v>19068</v>
      </c>
      <c r="E2178">
        <v>9560.2006486416121</v>
      </c>
      <c r="F2178">
        <v>9507.7993513583879</v>
      </c>
    </row>
    <row r="2179" spans="1:6" x14ac:dyDescent="0.3">
      <c r="A2179">
        <v>2178</v>
      </c>
      <c r="B2179">
        <v>742</v>
      </c>
      <c r="C2179">
        <v>2178</v>
      </c>
      <c r="D2179">
        <v>7707</v>
      </c>
      <c r="E2179">
        <v>6611.4865248953247</v>
      </c>
      <c r="F2179">
        <v>1095.5134751046751</v>
      </c>
    </row>
    <row r="2180" spans="1:6" x14ac:dyDescent="0.3">
      <c r="A2180">
        <v>2179</v>
      </c>
      <c r="B2180">
        <v>787</v>
      </c>
      <c r="C2180">
        <v>2179</v>
      </c>
      <c r="D2180">
        <v>6113</v>
      </c>
      <c r="E2180">
        <v>3561.5448241853819</v>
      </c>
      <c r="F2180">
        <v>2551.4551758146181</v>
      </c>
    </row>
    <row r="2181" spans="1:6" x14ac:dyDescent="0.3">
      <c r="A2181">
        <v>2180</v>
      </c>
      <c r="B2181">
        <v>675</v>
      </c>
      <c r="C2181">
        <v>2180</v>
      </c>
      <c r="D2181">
        <v>10002</v>
      </c>
      <c r="E2181">
        <v>8135.2796498837724</v>
      </c>
      <c r="F2181">
        <v>1866.720350116228</v>
      </c>
    </row>
    <row r="2182" spans="1:6" x14ac:dyDescent="0.3">
      <c r="A2182">
        <v>2181</v>
      </c>
      <c r="B2182">
        <v>147</v>
      </c>
      <c r="C2182">
        <v>2181</v>
      </c>
      <c r="D2182">
        <v>8686</v>
      </c>
      <c r="E2182">
        <v>5745.3486437963411</v>
      </c>
      <c r="F2182">
        <v>2940.6513562036589</v>
      </c>
    </row>
    <row r="2183" spans="1:6" x14ac:dyDescent="0.3">
      <c r="A2183">
        <v>2182</v>
      </c>
      <c r="B2183">
        <v>187</v>
      </c>
      <c r="C2183">
        <v>2182</v>
      </c>
      <c r="D2183">
        <v>24684</v>
      </c>
      <c r="E2183">
        <v>21771.710896586101</v>
      </c>
      <c r="F2183">
        <v>2912.2891034138961</v>
      </c>
    </row>
    <row r="2184" spans="1:6" x14ac:dyDescent="0.3">
      <c r="A2184">
        <v>2183</v>
      </c>
      <c r="B2184">
        <v>899</v>
      </c>
      <c r="C2184">
        <v>2183</v>
      </c>
      <c r="D2184">
        <v>16204</v>
      </c>
      <c r="E2184">
        <v>12302.12194204636</v>
      </c>
      <c r="F2184">
        <v>3901.8780579536378</v>
      </c>
    </row>
    <row r="2185" spans="1:6" x14ac:dyDescent="0.3">
      <c r="A2185">
        <v>2184</v>
      </c>
      <c r="B2185">
        <v>811</v>
      </c>
      <c r="C2185">
        <v>2184</v>
      </c>
      <c r="D2185">
        <v>14774</v>
      </c>
      <c r="E2185">
        <v>9615.7444284296889</v>
      </c>
      <c r="F2185">
        <v>5158.2555715703111</v>
      </c>
    </row>
    <row r="2186" spans="1:6" x14ac:dyDescent="0.3">
      <c r="A2186">
        <v>2185</v>
      </c>
      <c r="B2186">
        <v>169</v>
      </c>
      <c r="C2186">
        <v>2185</v>
      </c>
      <c r="D2186">
        <v>8850</v>
      </c>
      <c r="E2186">
        <v>6620.4949641783815</v>
      </c>
      <c r="F2186">
        <v>2229.505035821619</v>
      </c>
    </row>
    <row r="2187" spans="1:6" x14ac:dyDescent="0.3">
      <c r="A2187">
        <v>2186</v>
      </c>
      <c r="B2187">
        <v>279</v>
      </c>
      <c r="C2187">
        <v>2186</v>
      </c>
      <c r="D2187">
        <v>3803</v>
      </c>
      <c r="E2187">
        <v>3316.9411608604169</v>
      </c>
      <c r="F2187">
        <v>486.05883913958269</v>
      </c>
    </row>
    <row r="2188" spans="1:6" x14ac:dyDescent="0.3">
      <c r="A2188">
        <v>2187</v>
      </c>
      <c r="B2188">
        <v>817</v>
      </c>
      <c r="C2188">
        <v>2187</v>
      </c>
      <c r="D2188">
        <v>19419</v>
      </c>
      <c r="E2188">
        <v>9834.5170195568971</v>
      </c>
      <c r="F2188">
        <v>9584.4829804431029</v>
      </c>
    </row>
    <row r="2189" spans="1:6" x14ac:dyDescent="0.3">
      <c r="A2189">
        <v>2188</v>
      </c>
      <c r="B2189">
        <v>356</v>
      </c>
      <c r="C2189">
        <v>2188</v>
      </c>
      <c r="D2189">
        <v>14617</v>
      </c>
      <c r="E2189">
        <v>12536.799488157871</v>
      </c>
      <c r="F2189">
        <v>2080.2005118421348</v>
      </c>
    </row>
    <row r="2190" spans="1:6" x14ac:dyDescent="0.3">
      <c r="A2190">
        <v>2189</v>
      </c>
      <c r="B2190">
        <v>735</v>
      </c>
      <c r="C2190">
        <v>2189</v>
      </c>
      <c r="D2190">
        <v>17126</v>
      </c>
      <c r="E2190">
        <v>13441.95760788229</v>
      </c>
      <c r="F2190">
        <v>3684.0423921177121</v>
      </c>
    </row>
    <row r="2191" spans="1:6" x14ac:dyDescent="0.3">
      <c r="A2191">
        <v>2190</v>
      </c>
      <c r="B2191">
        <v>686</v>
      </c>
      <c r="C2191">
        <v>2190</v>
      </c>
      <c r="D2191">
        <v>11465</v>
      </c>
      <c r="E2191">
        <v>9789.0195309994324</v>
      </c>
      <c r="F2191">
        <v>1675.9804690005681</v>
      </c>
    </row>
    <row r="2192" spans="1:6" x14ac:dyDescent="0.3">
      <c r="A2192">
        <v>2191</v>
      </c>
      <c r="B2192">
        <v>330</v>
      </c>
      <c r="C2192">
        <v>2191</v>
      </c>
      <c r="D2192">
        <v>9737</v>
      </c>
      <c r="E2192">
        <v>4884.2947625911247</v>
      </c>
      <c r="F2192">
        <v>4852.7052374088753</v>
      </c>
    </row>
    <row r="2193" spans="1:6" x14ac:dyDescent="0.3">
      <c r="A2193">
        <v>2192</v>
      </c>
      <c r="B2193">
        <v>594</v>
      </c>
      <c r="C2193">
        <v>2192</v>
      </c>
      <c r="D2193">
        <v>17905</v>
      </c>
      <c r="E2193">
        <v>10422.31746849551</v>
      </c>
      <c r="F2193">
        <v>7482.6825315044916</v>
      </c>
    </row>
    <row r="2194" spans="1:6" x14ac:dyDescent="0.3">
      <c r="A2194">
        <v>2193</v>
      </c>
      <c r="B2194">
        <v>317</v>
      </c>
      <c r="C2194">
        <v>2193</v>
      </c>
      <c r="D2194">
        <v>13561</v>
      </c>
      <c r="E2194">
        <v>9966.4945905747754</v>
      </c>
      <c r="F2194">
        <v>3594.505409425225</v>
      </c>
    </row>
    <row r="2195" spans="1:6" x14ac:dyDescent="0.3">
      <c r="A2195">
        <v>2194</v>
      </c>
      <c r="B2195">
        <v>371</v>
      </c>
      <c r="C2195">
        <v>2194</v>
      </c>
      <c r="D2195">
        <v>3315</v>
      </c>
      <c r="E2195">
        <v>2679.692579225537</v>
      </c>
      <c r="F2195">
        <v>635.30742077446257</v>
      </c>
    </row>
    <row r="2196" spans="1:6" x14ac:dyDescent="0.3">
      <c r="A2196">
        <v>2195</v>
      </c>
      <c r="B2196">
        <v>874</v>
      </c>
      <c r="C2196">
        <v>2195</v>
      </c>
      <c r="D2196">
        <v>10143</v>
      </c>
      <c r="E2196">
        <v>8468.7970063376488</v>
      </c>
      <c r="F2196">
        <v>1674.202993662351</v>
      </c>
    </row>
    <row r="2197" spans="1:6" x14ac:dyDescent="0.3">
      <c r="A2197">
        <v>2196</v>
      </c>
      <c r="B2197">
        <v>456</v>
      </c>
      <c r="C2197">
        <v>2196</v>
      </c>
      <c r="D2197">
        <v>19390</v>
      </c>
      <c r="E2197">
        <v>15809.953375999999</v>
      </c>
      <c r="F2197">
        <v>3580.0466239999951</v>
      </c>
    </row>
    <row r="2198" spans="1:6" x14ac:dyDescent="0.3">
      <c r="A2198">
        <v>2197</v>
      </c>
      <c r="B2198">
        <v>938</v>
      </c>
      <c r="C2198">
        <v>2197</v>
      </c>
      <c r="D2198">
        <v>13683</v>
      </c>
      <c r="E2198">
        <v>6930.910662624814</v>
      </c>
      <c r="F2198">
        <v>6752.089337375186</v>
      </c>
    </row>
    <row r="2199" spans="1:6" x14ac:dyDescent="0.3">
      <c r="A2199">
        <v>2198</v>
      </c>
      <c r="B2199">
        <v>681</v>
      </c>
      <c r="C2199">
        <v>2198</v>
      </c>
      <c r="D2199">
        <v>45029</v>
      </c>
      <c r="E2199">
        <v>32270.00149577433</v>
      </c>
      <c r="F2199">
        <v>12758.99850422567</v>
      </c>
    </row>
    <row r="2200" spans="1:6" x14ac:dyDescent="0.3">
      <c r="A2200">
        <v>2199</v>
      </c>
      <c r="B2200">
        <v>4</v>
      </c>
      <c r="C2200">
        <v>2199</v>
      </c>
      <c r="D2200">
        <v>4246</v>
      </c>
      <c r="E2200">
        <v>2643.5355707260219</v>
      </c>
      <c r="F2200">
        <v>1602.4644292739781</v>
      </c>
    </row>
    <row r="2201" spans="1:6" x14ac:dyDescent="0.3">
      <c r="A2201">
        <v>2200</v>
      </c>
      <c r="B2201">
        <v>406</v>
      </c>
      <c r="C2201">
        <v>2200</v>
      </c>
      <c r="D2201">
        <v>10036</v>
      </c>
      <c r="E2201">
        <v>6309.6562333780757</v>
      </c>
      <c r="F2201">
        <v>3726.3437666219238</v>
      </c>
    </row>
    <row r="2202" spans="1:6" x14ac:dyDescent="0.3">
      <c r="A2202">
        <v>2201</v>
      </c>
      <c r="B2202">
        <v>93</v>
      </c>
      <c r="C2202">
        <v>2201</v>
      </c>
      <c r="D2202">
        <v>31202</v>
      </c>
      <c r="E2202">
        <v>23454.03419805563</v>
      </c>
      <c r="F2202">
        <v>7747.9658019443741</v>
      </c>
    </row>
    <row r="2203" spans="1:6" x14ac:dyDescent="0.3">
      <c r="A2203">
        <v>2202</v>
      </c>
      <c r="B2203">
        <v>723</v>
      </c>
      <c r="C2203">
        <v>2202</v>
      </c>
      <c r="D2203">
        <v>26213</v>
      </c>
      <c r="E2203">
        <v>18578.33182209577</v>
      </c>
      <c r="F2203">
        <v>7634.6681779042301</v>
      </c>
    </row>
    <row r="2204" spans="1:6" x14ac:dyDescent="0.3">
      <c r="A2204">
        <v>2203</v>
      </c>
      <c r="B2204">
        <v>188</v>
      </c>
      <c r="C2204">
        <v>2203</v>
      </c>
      <c r="D2204">
        <v>48364</v>
      </c>
      <c r="E2204">
        <v>40353.982138732019</v>
      </c>
      <c r="F2204">
        <v>8010.0178612679811</v>
      </c>
    </row>
    <row r="2205" spans="1:6" x14ac:dyDescent="0.3">
      <c r="A2205">
        <v>2204</v>
      </c>
      <c r="B2205">
        <v>15</v>
      </c>
      <c r="C2205">
        <v>2204</v>
      </c>
      <c r="D2205">
        <v>9787</v>
      </c>
      <c r="E2205">
        <v>6688.9155010241984</v>
      </c>
      <c r="F2205">
        <v>3098.084498975802</v>
      </c>
    </row>
    <row r="2206" spans="1:6" x14ac:dyDescent="0.3">
      <c r="A2206">
        <v>2205</v>
      </c>
      <c r="B2206">
        <v>663</v>
      </c>
      <c r="C2206">
        <v>2205</v>
      </c>
      <c r="D2206">
        <v>4512</v>
      </c>
      <c r="E2206">
        <v>4036.3869979566548</v>
      </c>
      <c r="F2206">
        <v>475.6130020433452</v>
      </c>
    </row>
    <row r="2207" spans="1:6" x14ac:dyDescent="0.3">
      <c r="A2207">
        <v>2206</v>
      </c>
      <c r="B2207">
        <v>580</v>
      </c>
      <c r="C2207">
        <v>2206</v>
      </c>
      <c r="D2207">
        <v>5901</v>
      </c>
      <c r="E2207">
        <v>3839.5239270217639</v>
      </c>
      <c r="F2207">
        <v>2061.4760729782361</v>
      </c>
    </row>
    <row r="2208" spans="1:6" x14ac:dyDescent="0.3">
      <c r="A2208">
        <v>2207</v>
      </c>
      <c r="B2208">
        <v>591</v>
      </c>
      <c r="C2208">
        <v>2207</v>
      </c>
      <c r="D2208">
        <v>19751</v>
      </c>
      <c r="E2208">
        <v>11757.22026282289</v>
      </c>
      <c r="F2208">
        <v>7993.7797371771139</v>
      </c>
    </row>
    <row r="2209" spans="1:6" x14ac:dyDescent="0.3">
      <c r="A2209">
        <v>2208</v>
      </c>
      <c r="B2209">
        <v>270</v>
      </c>
      <c r="C2209">
        <v>2208</v>
      </c>
      <c r="D2209">
        <v>10152</v>
      </c>
      <c r="E2209">
        <v>5743.4516655287707</v>
      </c>
      <c r="F2209">
        <v>4408.5483344712293</v>
      </c>
    </row>
    <row r="2210" spans="1:6" x14ac:dyDescent="0.3">
      <c r="A2210">
        <v>2209</v>
      </c>
      <c r="B2210">
        <v>116</v>
      </c>
      <c r="C2210">
        <v>2209</v>
      </c>
      <c r="D2210">
        <v>28247</v>
      </c>
      <c r="E2210">
        <v>21257.194699024381</v>
      </c>
      <c r="F2210">
        <v>6989.8053009756222</v>
      </c>
    </row>
    <row r="2211" spans="1:6" x14ac:dyDescent="0.3">
      <c r="A2211">
        <v>2210</v>
      </c>
      <c r="B2211">
        <v>146</v>
      </c>
      <c r="C2211">
        <v>2210</v>
      </c>
      <c r="D2211">
        <v>5450</v>
      </c>
      <c r="E2211">
        <v>2912.7365679462791</v>
      </c>
      <c r="F2211">
        <v>2537.2634320537209</v>
      </c>
    </row>
    <row r="2212" spans="1:6" x14ac:dyDescent="0.3">
      <c r="A2212">
        <v>2211</v>
      </c>
      <c r="B2212">
        <v>345</v>
      </c>
      <c r="C2212">
        <v>2211</v>
      </c>
      <c r="D2212">
        <v>31497</v>
      </c>
      <c r="E2212">
        <v>20933.885920896199</v>
      </c>
      <c r="F2212">
        <v>10563.1140791038</v>
      </c>
    </row>
    <row r="2213" spans="1:6" x14ac:dyDescent="0.3">
      <c r="A2213">
        <v>2212</v>
      </c>
      <c r="B2213">
        <v>821</v>
      </c>
      <c r="C2213">
        <v>2212</v>
      </c>
      <c r="D2213">
        <v>15770</v>
      </c>
      <c r="E2213">
        <v>8658.6984094393956</v>
      </c>
      <c r="F2213">
        <v>7111.3015905606044</v>
      </c>
    </row>
    <row r="2214" spans="1:6" x14ac:dyDescent="0.3">
      <c r="A2214">
        <v>2213</v>
      </c>
      <c r="B2214">
        <v>477</v>
      </c>
      <c r="C2214">
        <v>2213</v>
      </c>
      <c r="D2214">
        <v>12538</v>
      </c>
      <c r="E2214">
        <v>8566.8978448214075</v>
      </c>
      <c r="F2214">
        <v>3971.102155178593</v>
      </c>
    </row>
    <row r="2215" spans="1:6" x14ac:dyDescent="0.3">
      <c r="A2215">
        <v>2214</v>
      </c>
      <c r="B2215">
        <v>95</v>
      </c>
      <c r="C2215">
        <v>2214</v>
      </c>
      <c r="D2215">
        <v>18113</v>
      </c>
      <c r="E2215">
        <v>15219.597067477671</v>
      </c>
      <c r="F2215">
        <v>2893.4029325223291</v>
      </c>
    </row>
    <row r="2216" spans="1:6" x14ac:dyDescent="0.3">
      <c r="A2216">
        <v>2215</v>
      </c>
      <c r="B2216">
        <v>486</v>
      </c>
      <c r="C2216">
        <v>2215</v>
      </c>
      <c r="D2216">
        <v>29449</v>
      </c>
      <c r="E2216">
        <v>15433.42550955128</v>
      </c>
      <c r="F2216">
        <v>14015.57449044872</v>
      </c>
    </row>
    <row r="2217" spans="1:6" x14ac:dyDescent="0.3">
      <c r="A2217">
        <v>2216</v>
      </c>
      <c r="B2217">
        <v>197</v>
      </c>
      <c r="C2217">
        <v>2216</v>
      </c>
      <c r="D2217">
        <v>16244</v>
      </c>
      <c r="E2217">
        <v>13302.614439453961</v>
      </c>
      <c r="F2217">
        <v>2941.3855605460358</v>
      </c>
    </row>
    <row r="2218" spans="1:6" x14ac:dyDescent="0.3">
      <c r="A2218">
        <v>2217</v>
      </c>
      <c r="B2218">
        <v>778</v>
      </c>
      <c r="C2218">
        <v>2217</v>
      </c>
      <c r="D2218">
        <v>9092</v>
      </c>
      <c r="E2218">
        <v>7797.465343678512</v>
      </c>
      <c r="F2218">
        <v>1294.534656321488</v>
      </c>
    </row>
    <row r="2219" spans="1:6" x14ac:dyDescent="0.3">
      <c r="A2219">
        <v>2218</v>
      </c>
      <c r="B2219">
        <v>189</v>
      </c>
      <c r="C2219">
        <v>2218</v>
      </c>
      <c r="D2219">
        <v>15341</v>
      </c>
      <c r="E2219">
        <v>13507.361506820011</v>
      </c>
      <c r="F2219">
        <v>1833.638493179993</v>
      </c>
    </row>
    <row r="2220" spans="1:6" x14ac:dyDescent="0.3">
      <c r="A2220">
        <v>2219</v>
      </c>
      <c r="B2220">
        <v>169</v>
      </c>
      <c r="C2220">
        <v>2219</v>
      </c>
      <c r="D2220">
        <v>21687</v>
      </c>
      <c r="E2220">
        <v>18438.07504821548</v>
      </c>
      <c r="F2220">
        <v>3248.9249517845242</v>
      </c>
    </row>
    <row r="2221" spans="1:6" x14ac:dyDescent="0.3">
      <c r="A2221">
        <v>2220</v>
      </c>
      <c r="B2221">
        <v>625</v>
      </c>
      <c r="C2221">
        <v>2220</v>
      </c>
      <c r="D2221">
        <v>34839</v>
      </c>
      <c r="E2221">
        <v>24506.21978594191</v>
      </c>
      <c r="F2221">
        <v>10332.78021405809</v>
      </c>
    </row>
    <row r="2222" spans="1:6" x14ac:dyDescent="0.3">
      <c r="A2222">
        <v>2221</v>
      </c>
      <c r="B2222">
        <v>318</v>
      </c>
      <c r="C2222">
        <v>2221</v>
      </c>
      <c r="D2222">
        <v>11983</v>
      </c>
      <c r="E2222">
        <v>10781.87054532981</v>
      </c>
      <c r="F2222">
        <v>1201.1294546701899</v>
      </c>
    </row>
    <row r="2223" spans="1:6" x14ac:dyDescent="0.3">
      <c r="A2223">
        <v>2222</v>
      </c>
      <c r="B2223">
        <v>594</v>
      </c>
      <c r="C2223">
        <v>2222</v>
      </c>
      <c r="D2223">
        <v>8504</v>
      </c>
      <c r="E2223">
        <v>7282.6538942875504</v>
      </c>
      <c r="F2223">
        <v>1221.34610571245</v>
      </c>
    </row>
    <row r="2224" spans="1:6" x14ac:dyDescent="0.3">
      <c r="A2224">
        <v>2223</v>
      </c>
      <c r="B2224">
        <v>979</v>
      </c>
      <c r="C2224">
        <v>2223</v>
      </c>
      <c r="D2224">
        <v>10576</v>
      </c>
      <c r="E2224">
        <v>8382.4600116834517</v>
      </c>
      <c r="F2224">
        <v>2193.5399883165478</v>
      </c>
    </row>
    <row r="2225" spans="1:6" x14ac:dyDescent="0.3">
      <c r="A2225">
        <v>2224</v>
      </c>
      <c r="B2225">
        <v>681</v>
      </c>
      <c r="C2225">
        <v>2224</v>
      </c>
      <c r="D2225">
        <v>4843</v>
      </c>
      <c r="E2225">
        <v>3515.3386150930819</v>
      </c>
      <c r="F2225">
        <v>1327.6613849069181</v>
      </c>
    </row>
    <row r="2226" spans="1:6" x14ac:dyDescent="0.3">
      <c r="A2226">
        <v>2225</v>
      </c>
      <c r="B2226">
        <v>259</v>
      </c>
      <c r="C2226">
        <v>2225</v>
      </c>
      <c r="D2226">
        <v>16967</v>
      </c>
      <c r="E2226">
        <v>13363.69769672284</v>
      </c>
      <c r="F2226">
        <v>3603.3023032771621</v>
      </c>
    </row>
    <row r="2227" spans="1:6" x14ac:dyDescent="0.3">
      <c r="A2227">
        <v>2226</v>
      </c>
      <c r="B2227">
        <v>489</v>
      </c>
      <c r="C2227">
        <v>2226</v>
      </c>
      <c r="D2227">
        <v>30259</v>
      </c>
      <c r="E2227">
        <v>23043.948063665212</v>
      </c>
      <c r="F2227">
        <v>7215.0519363347921</v>
      </c>
    </row>
    <row r="2228" spans="1:6" x14ac:dyDescent="0.3">
      <c r="A2228">
        <v>2227</v>
      </c>
      <c r="B2228">
        <v>862</v>
      </c>
      <c r="C2228">
        <v>2227</v>
      </c>
      <c r="D2228">
        <v>19888</v>
      </c>
      <c r="E2228">
        <v>14203.58580919646</v>
      </c>
      <c r="F2228">
        <v>5684.4141908035417</v>
      </c>
    </row>
    <row r="2229" spans="1:6" x14ac:dyDescent="0.3">
      <c r="A2229">
        <v>2228</v>
      </c>
      <c r="B2229">
        <v>975</v>
      </c>
      <c r="C2229">
        <v>2228</v>
      </c>
      <c r="D2229">
        <v>16030</v>
      </c>
      <c r="E2229">
        <v>12543.431193601309</v>
      </c>
      <c r="F2229">
        <v>3486.5688063986909</v>
      </c>
    </row>
    <row r="2230" spans="1:6" x14ac:dyDescent="0.3">
      <c r="A2230">
        <v>2229</v>
      </c>
      <c r="B2230">
        <v>280</v>
      </c>
      <c r="C2230">
        <v>2229</v>
      </c>
      <c r="D2230">
        <v>3670</v>
      </c>
      <c r="E2230">
        <v>2241.8313692275951</v>
      </c>
      <c r="F2230">
        <v>1428.1686307724051</v>
      </c>
    </row>
    <row r="2231" spans="1:6" x14ac:dyDescent="0.3">
      <c r="A2231">
        <v>2230</v>
      </c>
      <c r="B2231">
        <v>602</v>
      </c>
      <c r="C2231">
        <v>2230</v>
      </c>
      <c r="D2231">
        <v>47379</v>
      </c>
      <c r="E2231">
        <v>40422.867744626587</v>
      </c>
      <c r="F2231">
        <v>6956.1322553734126</v>
      </c>
    </row>
    <row r="2232" spans="1:6" x14ac:dyDescent="0.3">
      <c r="A2232">
        <v>2231</v>
      </c>
      <c r="B2232">
        <v>375</v>
      </c>
      <c r="C2232">
        <v>2231</v>
      </c>
      <c r="D2232">
        <v>20443</v>
      </c>
      <c r="E2232">
        <v>13859.723194983009</v>
      </c>
      <c r="F2232">
        <v>6583.2768050169852</v>
      </c>
    </row>
    <row r="2233" spans="1:6" x14ac:dyDescent="0.3">
      <c r="A2233">
        <v>2232</v>
      </c>
      <c r="B2233">
        <v>518</v>
      </c>
      <c r="C2233">
        <v>2232</v>
      </c>
      <c r="D2233">
        <v>37344</v>
      </c>
      <c r="E2233">
        <v>26644.739651609249</v>
      </c>
      <c r="F2233">
        <v>10699.26034839075</v>
      </c>
    </row>
    <row r="2234" spans="1:6" x14ac:dyDescent="0.3">
      <c r="A2234">
        <v>2233</v>
      </c>
      <c r="B2234">
        <v>969</v>
      </c>
      <c r="C2234">
        <v>2233</v>
      </c>
      <c r="D2234">
        <v>18981</v>
      </c>
      <c r="E2234">
        <v>11119.278350633251</v>
      </c>
      <c r="F2234">
        <v>7861.7216493667493</v>
      </c>
    </row>
    <row r="2235" spans="1:6" x14ac:dyDescent="0.3">
      <c r="A2235">
        <v>2234</v>
      </c>
      <c r="B2235">
        <v>888</v>
      </c>
      <c r="C2235">
        <v>2234</v>
      </c>
      <c r="D2235">
        <v>14365</v>
      </c>
      <c r="E2235">
        <v>10501.174512672131</v>
      </c>
      <c r="F2235">
        <v>3863.8254873278688</v>
      </c>
    </row>
    <row r="2236" spans="1:6" x14ac:dyDescent="0.3">
      <c r="A2236">
        <v>2235</v>
      </c>
      <c r="B2236">
        <v>653</v>
      </c>
      <c r="C2236">
        <v>2235</v>
      </c>
      <c r="D2236">
        <v>22789</v>
      </c>
      <c r="E2236">
        <v>18140.292069279531</v>
      </c>
      <c r="F2236">
        <v>4648.7079307204731</v>
      </c>
    </row>
    <row r="2237" spans="1:6" x14ac:dyDescent="0.3">
      <c r="A2237">
        <v>2236</v>
      </c>
      <c r="B2237">
        <v>390</v>
      </c>
      <c r="C2237">
        <v>2236</v>
      </c>
      <c r="D2237">
        <v>28934</v>
      </c>
      <c r="E2237">
        <v>18355.38667021435</v>
      </c>
      <c r="F2237">
        <v>10578.61332978565</v>
      </c>
    </row>
    <row r="2238" spans="1:6" x14ac:dyDescent="0.3">
      <c r="A2238">
        <v>2237</v>
      </c>
      <c r="B2238">
        <v>633</v>
      </c>
      <c r="C2238">
        <v>2237</v>
      </c>
      <c r="D2238">
        <v>16321</v>
      </c>
      <c r="E2238">
        <v>12570.96927332791</v>
      </c>
      <c r="F2238">
        <v>3750.0307266720902</v>
      </c>
    </row>
    <row r="2239" spans="1:6" x14ac:dyDescent="0.3">
      <c r="A2239">
        <v>2238</v>
      </c>
      <c r="B2239">
        <v>601</v>
      </c>
      <c r="C2239">
        <v>2238</v>
      </c>
      <c r="D2239">
        <v>25197</v>
      </c>
      <c r="E2239">
        <v>13567.40208212059</v>
      </c>
      <c r="F2239">
        <v>11629.59791787941</v>
      </c>
    </row>
    <row r="2240" spans="1:6" x14ac:dyDescent="0.3">
      <c r="A2240">
        <v>2239</v>
      </c>
      <c r="B2240">
        <v>260</v>
      </c>
      <c r="C2240">
        <v>2239</v>
      </c>
      <c r="D2240">
        <v>16991</v>
      </c>
      <c r="E2240">
        <v>12675.38854709818</v>
      </c>
      <c r="F2240">
        <v>4315.6114529018214</v>
      </c>
    </row>
    <row r="2241" spans="1:6" x14ac:dyDescent="0.3">
      <c r="A2241">
        <v>2240</v>
      </c>
      <c r="B2241">
        <v>697</v>
      </c>
      <c r="C2241">
        <v>2240</v>
      </c>
      <c r="D2241">
        <v>20862</v>
      </c>
      <c r="E2241">
        <v>10852.945035442441</v>
      </c>
      <c r="F2241">
        <v>10009.054964557559</v>
      </c>
    </row>
    <row r="2242" spans="1:6" x14ac:dyDescent="0.3">
      <c r="A2242">
        <v>2241</v>
      </c>
      <c r="B2242">
        <v>336</v>
      </c>
      <c r="C2242">
        <v>2241</v>
      </c>
      <c r="D2242">
        <v>6611</v>
      </c>
      <c r="E2242">
        <v>5181.4404213889047</v>
      </c>
      <c r="F2242">
        <v>1429.559578611095</v>
      </c>
    </row>
    <row r="2243" spans="1:6" x14ac:dyDescent="0.3">
      <c r="A2243">
        <v>2242</v>
      </c>
      <c r="B2243">
        <v>205</v>
      </c>
      <c r="C2243">
        <v>2242</v>
      </c>
      <c r="D2243">
        <v>10061</v>
      </c>
      <c r="E2243">
        <v>8634.924881059178</v>
      </c>
      <c r="F2243">
        <v>1426.075118940822</v>
      </c>
    </row>
    <row r="2244" spans="1:6" x14ac:dyDescent="0.3">
      <c r="A2244">
        <v>2243</v>
      </c>
      <c r="B2244">
        <v>677</v>
      </c>
      <c r="C2244">
        <v>2243</v>
      </c>
      <c r="D2244">
        <v>6018</v>
      </c>
      <c r="E2244">
        <v>4206.8440430244054</v>
      </c>
      <c r="F2244">
        <v>1811.155956975595</v>
      </c>
    </row>
    <row r="2245" spans="1:6" x14ac:dyDescent="0.3">
      <c r="A2245">
        <v>2244</v>
      </c>
      <c r="B2245">
        <v>747</v>
      </c>
      <c r="C2245">
        <v>2244</v>
      </c>
      <c r="D2245">
        <v>9673</v>
      </c>
      <c r="E2245">
        <v>8175.9676180069182</v>
      </c>
      <c r="F2245">
        <v>1497.032381993082</v>
      </c>
    </row>
    <row r="2246" spans="1:6" x14ac:dyDescent="0.3">
      <c r="A2246">
        <v>2245</v>
      </c>
      <c r="B2246">
        <v>112</v>
      </c>
      <c r="C2246">
        <v>2245</v>
      </c>
      <c r="D2246">
        <v>18650</v>
      </c>
      <c r="E2246">
        <v>12484.1092657913</v>
      </c>
      <c r="F2246">
        <v>6165.8907342087041</v>
      </c>
    </row>
    <row r="2247" spans="1:6" x14ac:dyDescent="0.3">
      <c r="A2247">
        <v>2246</v>
      </c>
      <c r="B2247">
        <v>499</v>
      </c>
      <c r="C2247">
        <v>2246</v>
      </c>
      <c r="D2247">
        <v>4625</v>
      </c>
      <c r="E2247">
        <v>3201.1823833344738</v>
      </c>
      <c r="F2247">
        <v>1423.817616665526</v>
      </c>
    </row>
    <row r="2248" spans="1:6" x14ac:dyDescent="0.3">
      <c r="A2248">
        <v>2247</v>
      </c>
      <c r="B2248">
        <v>648</v>
      </c>
      <c r="C2248">
        <v>2247</v>
      </c>
      <c r="D2248">
        <v>25790</v>
      </c>
      <c r="E2248">
        <v>13691.514704184539</v>
      </c>
      <c r="F2248">
        <v>12098.485295815461</v>
      </c>
    </row>
    <row r="2249" spans="1:6" x14ac:dyDescent="0.3">
      <c r="A2249">
        <v>2248</v>
      </c>
      <c r="B2249">
        <v>168</v>
      </c>
      <c r="C2249">
        <v>2248</v>
      </c>
      <c r="D2249">
        <v>29895</v>
      </c>
      <c r="E2249">
        <v>20971.1427059528</v>
      </c>
      <c r="F2249">
        <v>8923.8572940472004</v>
      </c>
    </row>
    <row r="2250" spans="1:6" x14ac:dyDescent="0.3">
      <c r="A2250">
        <v>2249</v>
      </c>
      <c r="B2250">
        <v>223</v>
      </c>
      <c r="C2250">
        <v>2249</v>
      </c>
      <c r="D2250">
        <v>17516</v>
      </c>
      <c r="E2250">
        <v>9927.5188461347661</v>
      </c>
      <c r="F2250">
        <v>7588.4811538652339</v>
      </c>
    </row>
    <row r="2251" spans="1:6" x14ac:dyDescent="0.3">
      <c r="A2251">
        <v>2250</v>
      </c>
      <c r="B2251">
        <v>443</v>
      </c>
      <c r="C2251">
        <v>2250</v>
      </c>
      <c r="D2251">
        <v>15974</v>
      </c>
      <c r="E2251">
        <v>11557.770210418999</v>
      </c>
      <c r="F2251">
        <v>4416.2297895810007</v>
      </c>
    </row>
    <row r="2252" spans="1:6" x14ac:dyDescent="0.3">
      <c r="A2252">
        <v>2251</v>
      </c>
      <c r="B2252">
        <v>825</v>
      </c>
      <c r="C2252">
        <v>2251</v>
      </c>
      <c r="D2252">
        <v>16360</v>
      </c>
      <c r="E2252">
        <v>9831.6926169858125</v>
      </c>
      <c r="F2252">
        <v>6528.3073830141884</v>
      </c>
    </row>
    <row r="2253" spans="1:6" x14ac:dyDescent="0.3">
      <c r="A2253">
        <v>2252</v>
      </c>
      <c r="B2253">
        <v>710</v>
      </c>
      <c r="C2253">
        <v>2252</v>
      </c>
      <c r="D2253">
        <v>30342</v>
      </c>
      <c r="E2253">
        <v>25709.706681065582</v>
      </c>
      <c r="F2253">
        <v>4632.2933189344176</v>
      </c>
    </row>
    <row r="2254" spans="1:6" x14ac:dyDescent="0.3">
      <c r="A2254">
        <v>2253</v>
      </c>
      <c r="B2254">
        <v>66</v>
      </c>
      <c r="C2254">
        <v>2253</v>
      </c>
      <c r="D2254">
        <v>24985</v>
      </c>
      <c r="E2254">
        <v>15491.1646200004</v>
      </c>
      <c r="F2254">
        <v>9493.8353799995966</v>
      </c>
    </row>
    <row r="2255" spans="1:6" x14ac:dyDescent="0.3">
      <c r="A2255">
        <v>2254</v>
      </c>
      <c r="B2255">
        <v>544</v>
      </c>
      <c r="C2255">
        <v>2254</v>
      </c>
      <c r="D2255">
        <v>37794</v>
      </c>
      <c r="E2255">
        <v>19623.68588397295</v>
      </c>
      <c r="F2255">
        <v>18170.31411602705</v>
      </c>
    </row>
    <row r="2256" spans="1:6" x14ac:dyDescent="0.3">
      <c r="A2256">
        <v>2255</v>
      </c>
      <c r="B2256">
        <v>885</v>
      </c>
      <c r="C2256">
        <v>2255</v>
      </c>
      <c r="D2256">
        <v>49876</v>
      </c>
      <c r="E2256">
        <v>39555.893588539882</v>
      </c>
      <c r="F2256">
        <v>10320.106411460119</v>
      </c>
    </row>
    <row r="2257" spans="1:6" x14ac:dyDescent="0.3">
      <c r="A2257">
        <v>2256</v>
      </c>
      <c r="B2257">
        <v>404</v>
      </c>
      <c r="C2257">
        <v>2256</v>
      </c>
      <c r="D2257">
        <v>8422</v>
      </c>
      <c r="E2257">
        <v>5582.6877827582639</v>
      </c>
      <c r="F2257">
        <v>2839.3122172417361</v>
      </c>
    </row>
    <row r="2258" spans="1:6" x14ac:dyDescent="0.3">
      <c r="A2258">
        <v>2257</v>
      </c>
      <c r="B2258">
        <v>187</v>
      </c>
      <c r="C2258">
        <v>2257</v>
      </c>
      <c r="D2258">
        <v>11564</v>
      </c>
      <c r="E2258">
        <v>9037.9434689684804</v>
      </c>
      <c r="F2258">
        <v>2526.0565310315201</v>
      </c>
    </row>
    <row r="2259" spans="1:6" x14ac:dyDescent="0.3">
      <c r="A2259">
        <v>2258</v>
      </c>
      <c r="B2259">
        <v>9</v>
      </c>
      <c r="C2259">
        <v>2258</v>
      </c>
      <c r="D2259">
        <v>17545</v>
      </c>
      <c r="E2259">
        <v>13347.29280052156</v>
      </c>
      <c r="F2259">
        <v>4197.7071994784419</v>
      </c>
    </row>
    <row r="2260" spans="1:6" x14ac:dyDescent="0.3">
      <c r="A2260">
        <v>2259</v>
      </c>
      <c r="B2260">
        <v>6</v>
      </c>
      <c r="C2260">
        <v>2259</v>
      </c>
      <c r="D2260">
        <v>4046</v>
      </c>
      <c r="E2260">
        <v>2751.2937201853119</v>
      </c>
      <c r="F2260">
        <v>1294.7062798146881</v>
      </c>
    </row>
    <row r="2261" spans="1:6" x14ac:dyDescent="0.3">
      <c r="A2261">
        <v>2260</v>
      </c>
      <c r="B2261">
        <v>266</v>
      </c>
      <c r="C2261">
        <v>2260</v>
      </c>
      <c r="D2261">
        <v>3181</v>
      </c>
      <c r="E2261">
        <v>2064.4950322043428</v>
      </c>
      <c r="F2261">
        <v>1116.504967795657</v>
      </c>
    </row>
    <row r="2262" spans="1:6" x14ac:dyDescent="0.3">
      <c r="A2262">
        <v>2261</v>
      </c>
      <c r="B2262">
        <v>549</v>
      </c>
      <c r="C2262">
        <v>2261</v>
      </c>
      <c r="D2262">
        <v>49131</v>
      </c>
      <c r="E2262">
        <v>27066.727190863428</v>
      </c>
      <c r="F2262">
        <v>22064.272809136572</v>
      </c>
    </row>
    <row r="2263" spans="1:6" x14ac:dyDescent="0.3">
      <c r="A2263">
        <v>2262</v>
      </c>
      <c r="B2263">
        <v>968</v>
      </c>
      <c r="C2263">
        <v>2262</v>
      </c>
      <c r="D2263">
        <v>5590</v>
      </c>
      <c r="E2263">
        <v>2884.973060121672</v>
      </c>
      <c r="F2263">
        <v>2705.026939878328</v>
      </c>
    </row>
    <row r="2264" spans="1:6" x14ac:dyDescent="0.3">
      <c r="A2264">
        <v>2263</v>
      </c>
      <c r="B2264">
        <v>379</v>
      </c>
      <c r="C2264">
        <v>2263</v>
      </c>
      <c r="D2264">
        <v>18075</v>
      </c>
      <c r="E2264">
        <v>13280.190194850729</v>
      </c>
      <c r="F2264">
        <v>4794.809805149267</v>
      </c>
    </row>
    <row r="2265" spans="1:6" x14ac:dyDescent="0.3">
      <c r="A2265">
        <v>2264</v>
      </c>
      <c r="B2265">
        <v>247</v>
      </c>
      <c r="C2265">
        <v>2264</v>
      </c>
      <c r="D2265">
        <v>14539</v>
      </c>
      <c r="E2265">
        <v>8986.0984131499863</v>
      </c>
      <c r="F2265">
        <v>5552.9015868500137</v>
      </c>
    </row>
    <row r="2266" spans="1:6" x14ac:dyDescent="0.3">
      <c r="A2266">
        <v>2265</v>
      </c>
      <c r="B2266">
        <v>994</v>
      </c>
      <c r="C2266">
        <v>2265</v>
      </c>
      <c r="D2266">
        <v>7901</v>
      </c>
      <c r="E2266">
        <v>6589.5187984353543</v>
      </c>
      <c r="F2266">
        <v>1311.481201564646</v>
      </c>
    </row>
    <row r="2267" spans="1:6" x14ac:dyDescent="0.3">
      <c r="A2267">
        <v>2266</v>
      </c>
      <c r="B2267">
        <v>960</v>
      </c>
      <c r="C2267">
        <v>2266</v>
      </c>
      <c r="D2267">
        <v>6100</v>
      </c>
      <c r="E2267">
        <v>3506.1330019053962</v>
      </c>
      <c r="F2267">
        <v>2593.8669980946038</v>
      </c>
    </row>
    <row r="2268" spans="1:6" x14ac:dyDescent="0.3">
      <c r="A2268">
        <v>2267</v>
      </c>
      <c r="B2268">
        <v>449</v>
      </c>
      <c r="C2268">
        <v>2267</v>
      </c>
      <c r="D2268">
        <v>24509</v>
      </c>
      <c r="E2268">
        <v>19462.583785408558</v>
      </c>
      <c r="F2268">
        <v>5046.4162145914379</v>
      </c>
    </row>
    <row r="2269" spans="1:6" x14ac:dyDescent="0.3">
      <c r="A2269">
        <v>2268</v>
      </c>
      <c r="B2269">
        <v>736</v>
      </c>
      <c r="C2269">
        <v>2268</v>
      </c>
      <c r="D2269">
        <v>14910</v>
      </c>
      <c r="E2269">
        <v>12409.34373382712</v>
      </c>
      <c r="F2269">
        <v>2500.6562661728772</v>
      </c>
    </row>
    <row r="2270" spans="1:6" x14ac:dyDescent="0.3">
      <c r="A2270">
        <v>2269</v>
      </c>
      <c r="B2270">
        <v>729</v>
      </c>
      <c r="C2270">
        <v>2269</v>
      </c>
      <c r="D2270">
        <v>11480</v>
      </c>
      <c r="E2270">
        <v>7141.8728753742625</v>
      </c>
      <c r="F2270">
        <v>4338.1271246257375</v>
      </c>
    </row>
    <row r="2271" spans="1:6" x14ac:dyDescent="0.3">
      <c r="A2271">
        <v>2270</v>
      </c>
      <c r="B2271">
        <v>142</v>
      </c>
      <c r="C2271">
        <v>2270</v>
      </c>
      <c r="D2271">
        <v>5607</v>
      </c>
      <c r="E2271">
        <v>3839.7675620486611</v>
      </c>
      <c r="F2271">
        <v>1767.2324379513391</v>
      </c>
    </row>
    <row r="2272" spans="1:6" x14ac:dyDescent="0.3">
      <c r="A2272">
        <v>2271</v>
      </c>
      <c r="B2272">
        <v>622</v>
      </c>
      <c r="C2272">
        <v>2271</v>
      </c>
      <c r="D2272">
        <v>10800</v>
      </c>
      <c r="E2272">
        <v>7136.2510621459269</v>
      </c>
      <c r="F2272">
        <v>3663.7489378540731</v>
      </c>
    </row>
    <row r="2273" spans="1:6" x14ac:dyDescent="0.3">
      <c r="A2273">
        <v>2272</v>
      </c>
      <c r="B2273">
        <v>785</v>
      </c>
      <c r="C2273">
        <v>2272</v>
      </c>
      <c r="D2273">
        <v>8185</v>
      </c>
      <c r="E2273">
        <v>4116.5231543026566</v>
      </c>
      <c r="F2273">
        <v>4068.4768456973429</v>
      </c>
    </row>
    <row r="2274" spans="1:6" x14ac:dyDescent="0.3">
      <c r="A2274">
        <v>2273</v>
      </c>
      <c r="B2274">
        <v>662</v>
      </c>
      <c r="C2274">
        <v>2273</v>
      </c>
      <c r="D2274">
        <v>43017</v>
      </c>
      <c r="E2274">
        <v>35246.515021090258</v>
      </c>
      <c r="F2274">
        <v>7770.4849789097352</v>
      </c>
    </row>
    <row r="2275" spans="1:6" x14ac:dyDescent="0.3">
      <c r="A2275">
        <v>2274</v>
      </c>
      <c r="B2275">
        <v>550</v>
      </c>
      <c r="C2275">
        <v>2274</v>
      </c>
      <c r="D2275">
        <v>8180</v>
      </c>
      <c r="E2275">
        <v>6365.0133762961468</v>
      </c>
      <c r="F2275">
        <v>1814.986623703853</v>
      </c>
    </row>
    <row r="2276" spans="1:6" x14ac:dyDescent="0.3">
      <c r="A2276">
        <v>2275</v>
      </c>
      <c r="B2276">
        <v>259</v>
      </c>
      <c r="C2276">
        <v>2275</v>
      </c>
      <c r="D2276">
        <v>19607</v>
      </c>
      <c r="E2276">
        <v>10592.541475251281</v>
      </c>
      <c r="F2276">
        <v>9014.458524748723</v>
      </c>
    </row>
    <row r="2277" spans="1:6" x14ac:dyDescent="0.3">
      <c r="A2277">
        <v>2276</v>
      </c>
      <c r="B2277">
        <v>47</v>
      </c>
      <c r="C2277">
        <v>2276</v>
      </c>
      <c r="D2277">
        <v>6564</v>
      </c>
      <c r="E2277">
        <v>4459.39550416363</v>
      </c>
      <c r="F2277">
        <v>2104.60449583637</v>
      </c>
    </row>
    <row r="2278" spans="1:6" x14ac:dyDescent="0.3">
      <c r="A2278">
        <v>2277</v>
      </c>
      <c r="B2278">
        <v>300</v>
      </c>
      <c r="C2278">
        <v>2277</v>
      </c>
      <c r="D2278">
        <v>12635</v>
      </c>
      <c r="E2278">
        <v>8026.1999623350703</v>
      </c>
      <c r="F2278">
        <v>4608.8000376649297</v>
      </c>
    </row>
    <row r="2279" spans="1:6" x14ac:dyDescent="0.3">
      <c r="A2279">
        <v>2278</v>
      </c>
      <c r="B2279">
        <v>702</v>
      </c>
      <c r="C2279">
        <v>2278</v>
      </c>
      <c r="D2279">
        <v>22041</v>
      </c>
      <c r="E2279">
        <v>18957.896950081871</v>
      </c>
      <c r="F2279">
        <v>3083.1030499181288</v>
      </c>
    </row>
    <row r="2280" spans="1:6" x14ac:dyDescent="0.3">
      <c r="A2280">
        <v>2279</v>
      </c>
      <c r="B2280">
        <v>680</v>
      </c>
      <c r="C2280">
        <v>2279</v>
      </c>
      <c r="D2280">
        <v>25962</v>
      </c>
      <c r="E2280">
        <v>18529.55347109745</v>
      </c>
      <c r="F2280">
        <v>7432.4465289025466</v>
      </c>
    </row>
    <row r="2281" spans="1:6" x14ac:dyDescent="0.3">
      <c r="A2281">
        <v>2280</v>
      </c>
      <c r="B2281">
        <v>473</v>
      </c>
      <c r="C2281">
        <v>2280</v>
      </c>
      <c r="D2281">
        <v>10779</v>
      </c>
      <c r="E2281">
        <v>7159.8896930279871</v>
      </c>
      <c r="F2281">
        <v>3619.1103069720129</v>
      </c>
    </row>
    <row r="2282" spans="1:6" x14ac:dyDescent="0.3">
      <c r="A2282">
        <v>2281</v>
      </c>
      <c r="B2282">
        <v>10</v>
      </c>
      <c r="C2282">
        <v>2281</v>
      </c>
      <c r="D2282">
        <v>9674</v>
      </c>
      <c r="E2282">
        <v>7129.4012927441318</v>
      </c>
      <c r="F2282">
        <v>2544.5987072558678</v>
      </c>
    </row>
    <row r="2283" spans="1:6" x14ac:dyDescent="0.3">
      <c r="A2283">
        <v>2282</v>
      </c>
      <c r="B2283">
        <v>677</v>
      </c>
      <c r="C2283">
        <v>2282</v>
      </c>
      <c r="D2283">
        <v>19331</v>
      </c>
      <c r="E2283">
        <v>9837.6106665087354</v>
      </c>
      <c r="F2283">
        <v>9493.3893334912646</v>
      </c>
    </row>
    <row r="2284" spans="1:6" x14ac:dyDescent="0.3">
      <c r="A2284">
        <v>2283</v>
      </c>
      <c r="B2284">
        <v>295</v>
      </c>
      <c r="C2284">
        <v>2283</v>
      </c>
      <c r="D2284">
        <v>14691</v>
      </c>
      <c r="E2284">
        <v>10970.435012122651</v>
      </c>
      <c r="F2284">
        <v>3720.5649878773488</v>
      </c>
    </row>
    <row r="2285" spans="1:6" x14ac:dyDescent="0.3">
      <c r="A2285">
        <v>2284</v>
      </c>
      <c r="B2285">
        <v>710</v>
      </c>
      <c r="C2285">
        <v>2284</v>
      </c>
      <c r="D2285">
        <v>15565</v>
      </c>
      <c r="E2285">
        <v>8934.1617517162958</v>
      </c>
      <c r="F2285">
        <v>6630.8382482837042</v>
      </c>
    </row>
    <row r="2286" spans="1:6" x14ac:dyDescent="0.3">
      <c r="A2286">
        <v>2285</v>
      </c>
      <c r="B2286">
        <v>472</v>
      </c>
      <c r="C2286">
        <v>2285</v>
      </c>
      <c r="D2286">
        <v>19837</v>
      </c>
      <c r="E2286">
        <v>16353.47383438999</v>
      </c>
      <c r="F2286">
        <v>3483.526165610007</v>
      </c>
    </row>
    <row r="2287" spans="1:6" x14ac:dyDescent="0.3">
      <c r="A2287">
        <v>2286</v>
      </c>
      <c r="B2287">
        <v>412</v>
      </c>
      <c r="C2287">
        <v>2286</v>
      </c>
      <c r="D2287">
        <v>29387</v>
      </c>
      <c r="E2287">
        <v>15119.743005302749</v>
      </c>
      <c r="F2287">
        <v>14267.256994697251</v>
      </c>
    </row>
    <row r="2288" spans="1:6" x14ac:dyDescent="0.3">
      <c r="A2288">
        <v>2287</v>
      </c>
      <c r="B2288">
        <v>128</v>
      </c>
      <c r="C2288">
        <v>2287</v>
      </c>
      <c r="D2288">
        <v>14271</v>
      </c>
      <c r="E2288">
        <v>12766.470019832121</v>
      </c>
      <c r="F2288">
        <v>1504.529980167878</v>
      </c>
    </row>
    <row r="2289" spans="1:6" x14ac:dyDescent="0.3">
      <c r="A2289">
        <v>2288</v>
      </c>
      <c r="B2289">
        <v>142</v>
      </c>
      <c r="C2289">
        <v>2288</v>
      </c>
      <c r="D2289">
        <v>25121</v>
      </c>
      <c r="E2289">
        <v>13374.543595404461</v>
      </c>
      <c r="F2289">
        <v>11746.456404595539</v>
      </c>
    </row>
    <row r="2290" spans="1:6" x14ac:dyDescent="0.3">
      <c r="A2290">
        <v>2289</v>
      </c>
      <c r="B2290">
        <v>237</v>
      </c>
      <c r="C2290">
        <v>2289</v>
      </c>
      <c r="D2290">
        <v>28833</v>
      </c>
      <c r="E2290">
        <v>17614.534716991991</v>
      </c>
      <c r="F2290">
        <v>11218.46528300801</v>
      </c>
    </row>
    <row r="2291" spans="1:6" x14ac:dyDescent="0.3">
      <c r="A2291">
        <v>2290</v>
      </c>
      <c r="B2291">
        <v>969</v>
      </c>
      <c r="C2291">
        <v>2290</v>
      </c>
      <c r="D2291">
        <v>15494</v>
      </c>
      <c r="E2291">
        <v>10191.83276455988</v>
      </c>
      <c r="F2291">
        <v>5302.1672354401198</v>
      </c>
    </row>
    <row r="2292" spans="1:6" x14ac:dyDescent="0.3">
      <c r="A2292">
        <v>2291</v>
      </c>
      <c r="B2292">
        <v>668</v>
      </c>
      <c r="C2292">
        <v>2291</v>
      </c>
      <c r="D2292">
        <v>7618</v>
      </c>
      <c r="E2292">
        <v>4397.9201512665622</v>
      </c>
      <c r="F2292">
        <v>3220.0798487334382</v>
      </c>
    </row>
    <row r="2293" spans="1:6" x14ac:dyDescent="0.3">
      <c r="A2293">
        <v>2292</v>
      </c>
      <c r="B2293">
        <v>878</v>
      </c>
      <c r="C2293">
        <v>2292</v>
      </c>
      <c r="D2293">
        <v>31172</v>
      </c>
      <c r="E2293">
        <v>16612.659560801949</v>
      </c>
      <c r="F2293">
        <v>14559.340439198049</v>
      </c>
    </row>
    <row r="2294" spans="1:6" x14ac:dyDescent="0.3">
      <c r="A2294">
        <v>2293</v>
      </c>
      <c r="B2294">
        <v>287</v>
      </c>
      <c r="C2294">
        <v>2293</v>
      </c>
      <c r="D2294">
        <v>27066</v>
      </c>
      <c r="E2294">
        <v>22993.636941582088</v>
      </c>
      <c r="F2294">
        <v>4072.3630584179118</v>
      </c>
    </row>
    <row r="2295" spans="1:6" x14ac:dyDescent="0.3">
      <c r="A2295">
        <v>2294</v>
      </c>
      <c r="B2295">
        <v>919</v>
      </c>
      <c r="C2295">
        <v>2294</v>
      </c>
      <c r="D2295">
        <v>13300</v>
      </c>
      <c r="E2295">
        <v>11322.60582794324</v>
      </c>
      <c r="F2295">
        <v>1977.394172056758</v>
      </c>
    </row>
    <row r="2296" spans="1:6" x14ac:dyDescent="0.3">
      <c r="A2296">
        <v>2295</v>
      </c>
      <c r="B2296">
        <v>796</v>
      </c>
      <c r="C2296">
        <v>2295</v>
      </c>
      <c r="D2296">
        <v>42610</v>
      </c>
      <c r="E2296">
        <v>21967.190173290059</v>
      </c>
      <c r="F2296">
        <v>20642.809826709941</v>
      </c>
    </row>
    <row r="2297" spans="1:6" x14ac:dyDescent="0.3">
      <c r="A2297">
        <v>2296</v>
      </c>
      <c r="B2297">
        <v>386</v>
      </c>
      <c r="C2297">
        <v>2296</v>
      </c>
      <c r="D2297">
        <v>4038</v>
      </c>
      <c r="E2297">
        <v>2102.1345805681581</v>
      </c>
      <c r="F2297">
        <v>1935.8654194318419</v>
      </c>
    </row>
    <row r="2298" spans="1:6" x14ac:dyDescent="0.3">
      <c r="A2298">
        <v>2297</v>
      </c>
      <c r="B2298">
        <v>656</v>
      </c>
      <c r="C2298">
        <v>2297</v>
      </c>
      <c r="D2298">
        <v>21130</v>
      </c>
      <c r="E2298">
        <v>12323.107340156001</v>
      </c>
      <c r="F2298">
        <v>8806.892659844003</v>
      </c>
    </row>
    <row r="2299" spans="1:6" x14ac:dyDescent="0.3">
      <c r="A2299">
        <v>2298</v>
      </c>
      <c r="B2299">
        <v>56</v>
      </c>
      <c r="C2299">
        <v>2298</v>
      </c>
      <c r="D2299">
        <v>8182</v>
      </c>
      <c r="E2299">
        <v>6464.1060232816299</v>
      </c>
      <c r="F2299">
        <v>1717.8939767183699</v>
      </c>
    </row>
    <row r="2300" spans="1:6" x14ac:dyDescent="0.3">
      <c r="A2300">
        <v>2299</v>
      </c>
      <c r="B2300">
        <v>887</v>
      </c>
      <c r="C2300">
        <v>2299</v>
      </c>
      <c r="D2300">
        <v>11743</v>
      </c>
      <c r="E2300">
        <v>9923.4895952405168</v>
      </c>
      <c r="F2300">
        <v>1819.510404759483</v>
      </c>
    </row>
    <row r="2301" spans="1:6" x14ac:dyDescent="0.3">
      <c r="A2301">
        <v>2300</v>
      </c>
      <c r="B2301">
        <v>884</v>
      </c>
      <c r="C2301">
        <v>2300</v>
      </c>
      <c r="D2301">
        <v>26711</v>
      </c>
      <c r="E2301">
        <v>20272.382598871671</v>
      </c>
      <c r="F2301">
        <v>6438.6174011283292</v>
      </c>
    </row>
    <row r="2302" spans="1:6" x14ac:dyDescent="0.3">
      <c r="A2302">
        <v>2301</v>
      </c>
      <c r="B2302">
        <v>84</v>
      </c>
      <c r="C2302">
        <v>2301</v>
      </c>
      <c r="D2302">
        <v>22961</v>
      </c>
      <c r="E2302">
        <v>15802.29305665468</v>
      </c>
      <c r="F2302">
        <v>7158.7069433453216</v>
      </c>
    </row>
    <row r="2303" spans="1:6" x14ac:dyDescent="0.3">
      <c r="A2303">
        <v>2302</v>
      </c>
      <c r="B2303">
        <v>597</v>
      </c>
      <c r="C2303">
        <v>2302</v>
      </c>
      <c r="D2303">
        <v>20014</v>
      </c>
      <c r="E2303">
        <v>16039.399097268921</v>
      </c>
      <c r="F2303">
        <v>3974.600902731077</v>
      </c>
    </row>
    <row r="2304" spans="1:6" x14ac:dyDescent="0.3">
      <c r="A2304">
        <v>2303</v>
      </c>
      <c r="B2304">
        <v>464</v>
      </c>
      <c r="C2304">
        <v>2303</v>
      </c>
      <c r="D2304">
        <v>13115</v>
      </c>
      <c r="E2304">
        <v>10203.016453223239</v>
      </c>
      <c r="F2304">
        <v>2911.9835467767548</v>
      </c>
    </row>
    <row r="2305" spans="1:6" x14ac:dyDescent="0.3">
      <c r="A2305">
        <v>2304</v>
      </c>
      <c r="B2305">
        <v>638</v>
      </c>
      <c r="C2305">
        <v>2304</v>
      </c>
      <c r="D2305">
        <v>16447</v>
      </c>
      <c r="E2305">
        <v>9195.2163508981121</v>
      </c>
      <c r="F2305">
        <v>7251.7836491018879</v>
      </c>
    </row>
    <row r="2306" spans="1:6" x14ac:dyDescent="0.3">
      <c r="A2306">
        <v>2305</v>
      </c>
      <c r="B2306">
        <v>158</v>
      </c>
      <c r="C2306">
        <v>2305</v>
      </c>
      <c r="D2306">
        <v>29536</v>
      </c>
      <c r="E2306">
        <v>16344.212416789351</v>
      </c>
      <c r="F2306">
        <v>13191.787583210649</v>
      </c>
    </row>
    <row r="2307" spans="1:6" x14ac:dyDescent="0.3">
      <c r="A2307">
        <v>2306</v>
      </c>
      <c r="B2307">
        <v>421</v>
      </c>
      <c r="C2307">
        <v>2306</v>
      </c>
      <c r="D2307">
        <v>3318</v>
      </c>
      <c r="E2307">
        <v>2356.0036765090772</v>
      </c>
      <c r="F2307">
        <v>961.99632349092326</v>
      </c>
    </row>
    <row r="2308" spans="1:6" x14ac:dyDescent="0.3">
      <c r="A2308">
        <v>2307</v>
      </c>
      <c r="B2308">
        <v>645</v>
      </c>
      <c r="C2308">
        <v>2307</v>
      </c>
      <c r="D2308">
        <v>17560</v>
      </c>
      <c r="E2308">
        <v>15539.27048708549</v>
      </c>
      <c r="F2308">
        <v>2020.729512914513</v>
      </c>
    </row>
    <row r="2309" spans="1:6" x14ac:dyDescent="0.3">
      <c r="A2309">
        <v>2308</v>
      </c>
      <c r="B2309">
        <v>800</v>
      </c>
      <c r="C2309">
        <v>2308</v>
      </c>
      <c r="D2309">
        <v>13779</v>
      </c>
      <c r="E2309">
        <v>8149.0567502388849</v>
      </c>
      <c r="F2309">
        <v>5629.9432497611151</v>
      </c>
    </row>
    <row r="2310" spans="1:6" x14ac:dyDescent="0.3">
      <c r="A2310">
        <v>2309</v>
      </c>
      <c r="B2310">
        <v>103</v>
      </c>
      <c r="C2310">
        <v>2309</v>
      </c>
      <c r="D2310">
        <v>16063</v>
      </c>
      <c r="E2310">
        <v>9985.7344124572119</v>
      </c>
      <c r="F2310">
        <v>6077.2655875427881</v>
      </c>
    </row>
    <row r="2311" spans="1:6" x14ac:dyDescent="0.3">
      <c r="A2311">
        <v>2310</v>
      </c>
      <c r="B2311">
        <v>393</v>
      </c>
      <c r="C2311">
        <v>2310</v>
      </c>
      <c r="D2311">
        <v>29841</v>
      </c>
      <c r="E2311">
        <v>26738.09564771353</v>
      </c>
      <c r="F2311">
        <v>3102.904352286474</v>
      </c>
    </row>
    <row r="2312" spans="1:6" x14ac:dyDescent="0.3">
      <c r="A2312">
        <v>2311</v>
      </c>
      <c r="B2312">
        <v>360</v>
      </c>
      <c r="C2312">
        <v>2311</v>
      </c>
      <c r="D2312">
        <v>6853</v>
      </c>
      <c r="E2312">
        <v>3622.2362783984449</v>
      </c>
      <c r="F2312">
        <v>3230.7637216015551</v>
      </c>
    </row>
    <row r="2313" spans="1:6" x14ac:dyDescent="0.3">
      <c r="A2313">
        <v>2312</v>
      </c>
      <c r="B2313">
        <v>762</v>
      </c>
      <c r="C2313">
        <v>2312</v>
      </c>
      <c r="D2313">
        <v>41378</v>
      </c>
      <c r="E2313">
        <v>24191.19166411586</v>
      </c>
      <c r="F2313">
        <v>17186.80833588414</v>
      </c>
    </row>
    <row r="2314" spans="1:6" x14ac:dyDescent="0.3">
      <c r="A2314">
        <v>2313</v>
      </c>
      <c r="B2314">
        <v>574</v>
      </c>
      <c r="C2314">
        <v>2313</v>
      </c>
      <c r="D2314">
        <v>5633</v>
      </c>
      <c r="E2314">
        <v>2956.9060185866788</v>
      </c>
      <c r="F2314">
        <v>2676.0939814133212</v>
      </c>
    </row>
    <row r="2315" spans="1:6" x14ac:dyDescent="0.3">
      <c r="A2315">
        <v>2314</v>
      </c>
      <c r="B2315">
        <v>522</v>
      </c>
      <c r="C2315">
        <v>2314</v>
      </c>
      <c r="D2315">
        <v>10808</v>
      </c>
      <c r="E2315">
        <v>8845.0454154822546</v>
      </c>
      <c r="F2315">
        <v>1962.9545845177449</v>
      </c>
    </row>
    <row r="2316" spans="1:6" x14ac:dyDescent="0.3">
      <c r="A2316">
        <v>2315</v>
      </c>
      <c r="B2316">
        <v>780</v>
      </c>
      <c r="C2316">
        <v>2315</v>
      </c>
      <c r="D2316">
        <v>12903</v>
      </c>
      <c r="E2316">
        <v>8363.9322136686078</v>
      </c>
      <c r="F2316">
        <v>4539.0677863313922</v>
      </c>
    </row>
    <row r="2317" spans="1:6" x14ac:dyDescent="0.3">
      <c r="A2317">
        <v>2316</v>
      </c>
      <c r="B2317">
        <v>590</v>
      </c>
      <c r="C2317">
        <v>2316</v>
      </c>
      <c r="D2317">
        <v>12921</v>
      </c>
      <c r="E2317">
        <v>6914.9856091559823</v>
      </c>
      <c r="F2317">
        <v>6006.0143908440177</v>
      </c>
    </row>
    <row r="2318" spans="1:6" x14ac:dyDescent="0.3">
      <c r="A2318">
        <v>2317</v>
      </c>
      <c r="B2318">
        <v>869</v>
      </c>
      <c r="C2318">
        <v>2317</v>
      </c>
      <c r="D2318">
        <v>18619</v>
      </c>
      <c r="E2318">
        <v>13618.064986047149</v>
      </c>
      <c r="F2318">
        <v>5000.9350139528506</v>
      </c>
    </row>
    <row r="2319" spans="1:6" x14ac:dyDescent="0.3">
      <c r="A2319">
        <v>2318</v>
      </c>
      <c r="B2319">
        <v>659</v>
      </c>
      <c r="C2319">
        <v>2318</v>
      </c>
      <c r="D2319">
        <v>42272</v>
      </c>
      <c r="E2319">
        <v>25899.10319427912</v>
      </c>
      <c r="F2319">
        <v>16372.89680572088</v>
      </c>
    </row>
    <row r="2320" spans="1:6" x14ac:dyDescent="0.3">
      <c r="A2320">
        <v>2319</v>
      </c>
      <c r="B2320">
        <v>58</v>
      </c>
      <c r="C2320">
        <v>2319</v>
      </c>
      <c r="D2320">
        <v>26866</v>
      </c>
      <c r="E2320">
        <v>15854.520464823139</v>
      </c>
      <c r="F2320">
        <v>11011.479535176861</v>
      </c>
    </row>
    <row r="2321" spans="1:6" x14ac:dyDescent="0.3">
      <c r="A2321">
        <v>2320</v>
      </c>
      <c r="B2321">
        <v>370</v>
      </c>
      <c r="C2321">
        <v>2320</v>
      </c>
      <c r="D2321">
        <v>15396</v>
      </c>
      <c r="E2321">
        <v>12545.67958943815</v>
      </c>
      <c r="F2321">
        <v>2850.3204105618461</v>
      </c>
    </row>
    <row r="2322" spans="1:6" x14ac:dyDescent="0.3">
      <c r="A2322">
        <v>2321</v>
      </c>
      <c r="B2322">
        <v>50</v>
      </c>
      <c r="C2322">
        <v>2321</v>
      </c>
      <c r="D2322">
        <v>18149</v>
      </c>
      <c r="E2322">
        <v>12226.428333707419</v>
      </c>
      <c r="F2322">
        <v>5922.5716662925806</v>
      </c>
    </row>
    <row r="2323" spans="1:6" x14ac:dyDescent="0.3">
      <c r="A2323">
        <v>2322</v>
      </c>
      <c r="B2323">
        <v>575</v>
      </c>
      <c r="C2323">
        <v>2322</v>
      </c>
      <c r="D2323">
        <v>36697</v>
      </c>
      <c r="E2323">
        <v>27899.406779219738</v>
      </c>
      <c r="F2323">
        <v>8797.593220780258</v>
      </c>
    </row>
    <row r="2324" spans="1:6" x14ac:dyDescent="0.3">
      <c r="A2324">
        <v>2323</v>
      </c>
      <c r="B2324">
        <v>498</v>
      </c>
      <c r="C2324">
        <v>2323</v>
      </c>
      <c r="D2324">
        <v>12776</v>
      </c>
      <c r="E2324">
        <v>8652.5725260200561</v>
      </c>
      <c r="F2324">
        <v>4123.4274739799439</v>
      </c>
    </row>
    <row r="2325" spans="1:6" x14ac:dyDescent="0.3">
      <c r="A2325">
        <v>2324</v>
      </c>
      <c r="B2325">
        <v>840</v>
      </c>
      <c r="C2325">
        <v>2324</v>
      </c>
      <c r="D2325">
        <v>16924</v>
      </c>
      <c r="E2325">
        <v>9071.677859508849</v>
      </c>
      <c r="F2325">
        <v>7852.322140491151</v>
      </c>
    </row>
    <row r="2326" spans="1:6" x14ac:dyDescent="0.3">
      <c r="A2326">
        <v>2325</v>
      </c>
      <c r="B2326">
        <v>704</v>
      </c>
      <c r="C2326">
        <v>2325</v>
      </c>
      <c r="D2326">
        <v>3760</v>
      </c>
      <c r="E2326">
        <v>3028.6895112747029</v>
      </c>
      <c r="F2326">
        <v>731.31048872529709</v>
      </c>
    </row>
    <row r="2327" spans="1:6" x14ac:dyDescent="0.3">
      <c r="A2327">
        <v>2326</v>
      </c>
      <c r="B2327">
        <v>777</v>
      </c>
      <c r="C2327">
        <v>2326</v>
      </c>
      <c r="D2327">
        <v>17469</v>
      </c>
      <c r="E2327">
        <v>8737.9840931901836</v>
      </c>
      <c r="F2327">
        <v>8731.0159068098164</v>
      </c>
    </row>
    <row r="2328" spans="1:6" x14ac:dyDescent="0.3">
      <c r="A2328">
        <v>2327</v>
      </c>
      <c r="B2328">
        <v>662</v>
      </c>
      <c r="C2328">
        <v>2327</v>
      </c>
      <c r="D2328">
        <v>11901</v>
      </c>
      <c r="E2328">
        <v>7528.541498494169</v>
      </c>
      <c r="F2328">
        <v>4372.458501505831</v>
      </c>
    </row>
    <row r="2329" spans="1:6" x14ac:dyDescent="0.3">
      <c r="A2329">
        <v>2328</v>
      </c>
      <c r="B2329">
        <v>401</v>
      </c>
      <c r="C2329">
        <v>2328</v>
      </c>
      <c r="D2329">
        <v>48792</v>
      </c>
      <c r="E2329">
        <v>27005.542519571369</v>
      </c>
      <c r="F2329">
        <v>21786.457480428631</v>
      </c>
    </row>
    <row r="2330" spans="1:6" x14ac:dyDescent="0.3">
      <c r="A2330">
        <v>2329</v>
      </c>
      <c r="B2330">
        <v>634</v>
      </c>
      <c r="C2330">
        <v>2329</v>
      </c>
      <c r="D2330">
        <v>19857</v>
      </c>
      <c r="E2330">
        <v>10349.37203953415</v>
      </c>
      <c r="F2330">
        <v>9507.6279604658539</v>
      </c>
    </row>
    <row r="2331" spans="1:6" x14ac:dyDescent="0.3">
      <c r="A2331">
        <v>2330</v>
      </c>
      <c r="B2331">
        <v>508</v>
      </c>
      <c r="C2331">
        <v>2330</v>
      </c>
      <c r="D2331">
        <v>6382</v>
      </c>
      <c r="E2331">
        <v>3541.965459116318</v>
      </c>
      <c r="F2331">
        <v>2840.034540883682</v>
      </c>
    </row>
    <row r="2332" spans="1:6" x14ac:dyDescent="0.3">
      <c r="A2332">
        <v>2331</v>
      </c>
      <c r="B2332">
        <v>477</v>
      </c>
      <c r="C2332">
        <v>2331</v>
      </c>
      <c r="D2332">
        <v>16831</v>
      </c>
      <c r="E2332">
        <v>13945.631592570629</v>
      </c>
      <c r="F2332">
        <v>2885.3684074293742</v>
      </c>
    </row>
    <row r="2333" spans="1:6" x14ac:dyDescent="0.3">
      <c r="A2333">
        <v>2332</v>
      </c>
      <c r="B2333">
        <v>903</v>
      </c>
      <c r="C2333">
        <v>2332</v>
      </c>
      <c r="D2333">
        <v>11757</v>
      </c>
      <c r="E2333">
        <v>8583.8585615359571</v>
      </c>
      <c r="F2333">
        <v>3173.1414384640429</v>
      </c>
    </row>
    <row r="2334" spans="1:6" x14ac:dyDescent="0.3">
      <c r="A2334">
        <v>2333</v>
      </c>
      <c r="B2334">
        <v>417</v>
      </c>
      <c r="C2334">
        <v>2333</v>
      </c>
      <c r="D2334">
        <v>7975</v>
      </c>
      <c r="E2334">
        <v>6923.0797809164269</v>
      </c>
      <c r="F2334">
        <v>1051.9202190835731</v>
      </c>
    </row>
    <row r="2335" spans="1:6" x14ac:dyDescent="0.3">
      <c r="A2335">
        <v>2334</v>
      </c>
      <c r="B2335">
        <v>855</v>
      </c>
      <c r="C2335">
        <v>2334</v>
      </c>
      <c r="D2335">
        <v>29068</v>
      </c>
      <c r="E2335">
        <v>24990.525055008009</v>
      </c>
      <c r="F2335">
        <v>4077.474944991995</v>
      </c>
    </row>
    <row r="2336" spans="1:6" x14ac:dyDescent="0.3">
      <c r="A2336">
        <v>2335</v>
      </c>
      <c r="B2336">
        <v>879</v>
      </c>
      <c r="C2336">
        <v>2335</v>
      </c>
      <c r="D2336">
        <v>14775</v>
      </c>
      <c r="E2336">
        <v>9092.4079942237513</v>
      </c>
      <c r="F2336">
        <v>5682.5920057762487</v>
      </c>
    </row>
    <row r="2337" spans="1:6" x14ac:dyDescent="0.3">
      <c r="A2337">
        <v>2336</v>
      </c>
      <c r="B2337">
        <v>377</v>
      </c>
      <c r="C2337">
        <v>2336</v>
      </c>
      <c r="D2337">
        <v>23207</v>
      </c>
      <c r="E2337">
        <v>12241.805606048791</v>
      </c>
      <c r="F2337">
        <v>10965.194393951209</v>
      </c>
    </row>
    <row r="2338" spans="1:6" x14ac:dyDescent="0.3">
      <c r="A2338">
        <v>2337</v>
      </c>
      <c r="B2338">
        <v>582</v>
      </c>
      <c r="C2338">
        <v>2337</v>
      </c>
      <c r="D2338">
        <v>20442</v>
      </c>
      <c r="E2338">
        <v>11170.564295247301</v>
      </c>
      <c r="F2338">
        <v>9271.4357047526992</v>
      </c>
    </row>
    <row r="2339" spans="1:6" x14ac:dyDescent="0.3">
      <c r="A2339">
        <v>2338</v>
      </c>
      <c r="B2339">
        <v>918</v>
      </c>
      <c r="C2339">
        <v>2338</v>
      </c>
      <c r="D2339">
        <v>39595</v>
      </c>
      <c r="E2339">
        <v>25064.79213692476</v>
      </c>
      <c r="F2339">
        <v>14530.20786307524</v>
      </c>
    </row>
    <row r="2340" spans="1:6" x14ac:dyDescent="0.3">
      <c r="A2340">
        <v>2339</v>
      </c>
      <c r="B2340">
        <v>892</v>
      </c>
      <c r="C2340">
        <v>2339</v>
      </c>
      <c r="D2340">
        <v>28642</v>
      </c>
      <c r="E2340">
        <v>22248.57063155487</v>
      </c>
      <c r="F2340">
        <v>6393.4293684451259</v>
      </c>
    </row>
    <row r="2341" spans="1:6" x14ac:dyDescent="0.3">
      <c r="A2341">
        <v>2340</v>
      </c>
      <c r="B2341">
        <v>623</v>
      </c>
      <c r="C2341">
        <v>2340</v>
      </c>
      <c r="D2341">
        <v>5247</v>
      </c>
      <c r="E2341">
        <v>2868.7344344737039</v>
      </c>
      <c r="F2341">
        <v>2378.2655655262961</v>
      </c>
    </row>
    <row r="2342" spans="1:6" x14ac:dyDescent="0.3">
      <c r="A2342">
        <v>2341</v>
      </c>
      <c r="B2342">
        <v>378</v>
      </c>
      <c r="C2342">
        <v>2341</v>
      </c>
      <c r="D2342">
        <v>8456</v>
      </c>
      <c r="E2342">
        <v>7570.0751855318313</v>
      </c>
      <c r="F2342">
        <v>885.92481446816873</v>
      </c>
    </row>
    <row r="2343" spans="1:6" x14ac:dyDescent="0.3">
      <c r="A2343">
        <v>2342</v>
      </c>
      <c r="B2343">
        <v>173</v>
      </c>
      <c r="C2343">
        <v>2342</v>
      </c>
      <c r="D2343">
        <v>12119</v>
      </c>
      <c r="E2343">
        <v>7847.4781063299106</v>
      </c>
      <c r="F2343">
        <v>4271.5218936700894</v>
      </c>
    </row>
    <row r="2344" spans="1:6" x14ac:dyDescent="0.3">
      <c r="A2344">
        <v>2343</v>
      </c>
      <c r="B2344">
        <v>704</v>
      </c>
      <c r="C2344">
        <v>2343</v>
      </c>
      <c r="D2344">
        <v>29165</v>
      </c>
      <c r="E2344">
        <v>15588.14775156116</v>
      </c>
      <c r="F2344">
        <v>13576.85224843884</v>
      </c>
    </row>
    <row r="2345" spans="1:6" x14ac:dyDescent="0.3">
      <c r="A2345">
        <v>2344</v>
      </c>
      <c r="B2345">
        <v>364</v>
      </c>
      <c r="C2345">
        <v>2344</v>
      </c>
      <c r="D2345">
        <v>23101</v>
      </c>
      <c r="E2345">
        <v>19267.534188076879</v>
      </c>
      <c r="F2345">
        <v>3833.4658119231208</v>
      </c>
    </row>
    <row r="2346" spans="1:6" x14ac:dyDescent="0.3">
      <c r="A2346">
        <v>2345</v>
      </c>
      <c r="B2346">
        <v>950</v>
      </c>
      <c r="C2346">
        <v>2345</v>
      </c>
      <c r="D2346">
        <v>20682</v>
      </c>
      <c r="E2346">
        <v>14232.823384684771</v>
      </c>
      <c r="F2346">
        <v>6449.1766153152348</v>
      </c>
    </row>
    <row r="2347" spans="1:6" x14ac:dyDescent="0.3">
      <c r="A2347">
        <v>2346</v>
      </c>
      <c r="B2347">
        <v>842</v>
      </c>
      <c r="C2347">
        <v>2346</v>
      </c>
      <c r="D2347">
        <v>26876</v>
      </c>
      <c r="E2347">
        <v>21152.25621933482</v>
      </c>
      <c r="F2347">
        <v>5723.743780665176</v>
      </c>
    </row>
    <row r="2348" spans="1:6" x14ac:dyDescent="0.3">
      <c r="A2348">
        <v>2347</v>
      </c>
      <c r="B2348">
        <v>941</v>
      </c>
      <c r="C2348">
        <v>2347</v>
      </c>
      <c r="D2348">
        <v>19517</v>
      </c>
      <c r="E2348">
        <v>11083.87397864109</v>
      </c>
      <c r="F2348">
        <v>8433.1260213589067</v>
      </c>
    </row>
    <row r="2349" spans="1:6" x14ac:dyDescent="0.3">
      <c r="A2349">
        <v>2348</v>
      </c>
      <c r="B2349">
        <v>869</v>
      </c>
      <c r="C2349">
        <v>2348</v>
      </c>
      <c r="D2349">
        <v>8029</v>
      </c>
      <c r="E2349">
        <v>5186.5974508447052</v>
      </c>
      <c r="F2349">
        <v>2842.4025491552952</v>
      </c>
    </row>
    <row r="2350" spans="1:6" x14ac:dyDescent="0.3">
      <c r="A2350">
        <v>2349</v>
      </c>
      <c r="B2350">
        <v>75</v>
      </c>
      <c r="C2350">
        <v>2349</v>
      </c>
      <c r="D2350">
        <v>6956</v>
      </c>
      <c r="E2350">
        <v>5210.2580738194201</v>
      </c>
      <c r="F2350">
        <v>1745.7419261805801</v>
      </c>
    </row>
    <row r="2351" spans="1:6" x14ac:dyDescent="0.3">
      <c r="A2351">
        <v>2350</v>
      </c>
      <c r="B2351">
        <v>931</v>
      </c>
      <c r="C2351">
        <v>2350</v>
      </c>
      <c r="D2351">
        <v>3223</v>
      </c>
      <c r="E2351">
        <v>2445.6292875832469</v>
      </c>
      <c r="F2351">
        <v>777.37071241675312</v>
      </c>
    </row>
    <row r="2352" spans="1:6" x14ac:dyDescent="0.3">
      <c r="A2352">
        <v>2351</v>
      </c>
      <c r="B2352">
        <v>10</v>
      </c>
      <c r="C2352">
        <v>2351</v>
      </c>
      <c r="D2352">
        <v>3769</v>
      </c>
      <c r="E2352">
        <v>2076.1363834735921</v>
      </c>
      <c r="F2352">
        <v>1692.8636165264079</v>
      </c>
    </row>
    <row r="2353" spans="1:6" x14ac:dyDescent="0.3">
      <c r="A2353">
        <v>2352</v>
      </c>
      <c r="B2353">
        <v>376</v>
      </c>
      <c r="C2353">
        <v>2352</v>
      </c>
      <c r="D2353">
        <v>14822</v>
      </c>
      <c r="E2353">
        <v>10497.683079773709</v>
      </c>
      <c r="F2353">
        <v>4324.316920226287</v>
      </c>
    </row>
    <row r="2354" spans="1:6" x14ac:dyDescent="0.3">
      <c r="A2354">
        <v>2353</v>
      </c>
      <c r="B2354">
        <v>762</v>
      </c>
      <c r="C2354">
        <v>2353</v>
      </c>
      <c r="D2354">
        <v>48686</v>
      </c>
      <c r="E2354">
        <v>37130.093644805958</v>
      </c>
      <c r="F2354">
        <v>11555.90635519404</v>
      </c>
    </row>
    <row r="2355" spans="1:6" x14ac:dyDescent="0.3">
      <c r="A2355">
        <v>2354</v>
      </c>
      <c r="B2355">
        <v>953</v>
      </c>
      <c r="C2355">
        <v>2354</v>
      </c>
      <c r="D2355">
        <v>8703</v>
      </c>
      <c r="E2355">
        <v>4461.8643205878943</v>
      </c>
      <c r="F2355">
        <v>4241.1356794121057</v>
      </c>
    </row>
    <row r="2356" spans="1:6" x14ac:dyDescent="0.3">
      <c r="A2356">
        <v>2355</v>
      </c>
      <c r="B2356">
        <v>927</v>
      </c>
      <c r="C2356">
        <v>2355</v>
      </c>
      <c r="D2356">
        <v>32282</v>
      </c>
      <c r="E2356">
        <v>23859.829321555761</v>
      </c>
      <c r="F2356">
        <v>8422.1706784442358</v>
      </c>
    </row>
    <row r="2357" spans="1:6" x14ac:dyDescent="0.3">
      <c r="A2357">
        <v>2356</v>
      </c>
      <c r="B2357">
        <v>171</v>
      </c>
      <c r="C2357">
        <v>2356</v>
      </c>
      <c r="D2357">
        <v>49830</v>
      </c>
      <c r="E2357">
        <v>28452.749844096841</v>
      </c>
      <c r="F2357">
        <v>21377.250155903159</v>
      </c>
    </row>
    <row r="2358" spans="1:6" x14ac:dyDescent="0.3">
      <c r="A2358">
        <v>2357</v>
      </c>
      <c r="B2358">
        <v>772</v>
      </c>
      <c r="C2358">
        <v>2357</v>
      </c>
      <c r="D2358">
        <v>18807</v>
      </c>
      <c r="E2358">
        <v>14017.33114102851</v>
      </c>
      <c r="F2358">
        <v>4789.6688589714904</v>
      </c>
    </row>
    <row r="2359" spans="1:6" x14ac:dyDescent="0.3">
      <c r="A2359">
        <v>2358</v>
      </c>
      <c r="B2359">
        <v>296</v>
      </c>
      <c r="C2359">
        <v>2358</v>
      </c>
      <c r="D2359">
        <v>5609</v>
      </c>
      <c r="E2359">
        <v>4391.0149584796127</v>
      </c>
      <c r="F2359">
        <v>1217.9850415203871</v>
      </c>
    </row>
    <row r="2360" spans="1:6" x14ac:dyDescent="0.3">
      <c r="A2360">
        <v>2359</v>
      </c>
      <c r="B2360">
        <v>842</v>
      </c>
      <c r="C2360">
        <v>2359</v>
      </c>
      <c r="D2360">
        <v>3858</v>
      </c>
      <c r="E2360">
        <v>2934.493757832508</v>
      </c>
      <c r="F2360">
        <v>923.50624216749202</v>
      </c>
    </row>
    <row r="2361" spans="1:6" x14ac:dyDescent="0.3">
      <c r="A2361">
        <v>2360</v>
      </c>
      <c r="B2361">
        <v>38</v>
      </c>
      <c r="C2361">
        <v>2360</v>
      </c>
      <c r="D2361">
        <v>12775</v>
      </c>
      <c r="E2361">
        <v>7603.5356498272022</v>
      </c>
      <c r="F2361">
        <v>5171.4643501727978</v>
      </c>
    </row>
    <row r="2362" spans="1:6" x14ac:dyDescent="0.3">
      <c r="A2362">
        <v>2361</v>
      </c>
      <c r="B2362">
        <v>460</v>
      </c>
      <c r="C2362">
        <v>2361</v>
      </c>
      <c r="D2362">
        <v>5426</v>
      </c>
      <c r="E2362">
        <v>3775.3659081758419</v>
      </c>
      <c r="F2362">
        <v>1650.6340918241581</v>
      </c>
    </row>
    <row r="2363" spans="1:6" x14ac:dyDescent="0.3">
      <c r="A2363">
        <v>2362</v>
      </c>
      <c r="B2363">
        <v>368</v>
      </c>
      <c r="C2363">
        <v>2362</v>
      </c>
      <c r="D2363">
        <v>15293</v>
      </c>
      <c r="E2363">
        <v>7657.8008967982551</v>
      </c>
      <c r="F2363">
        <v>7635.1991032017449</v>
      </c>
    </row>
    <row r="2364" spans="1:6" x14ac:dyDescent="0.3">
      <c r="A2364">
        <v>2363</v>
      </c>
      <c r="B2364">
        <v>193</v>
      </c>
      <c r="C2364">
        <v>2363</v>
      </c>
      <c r="D2364">
        <v>28152</v>
      </c>
      <c r="E2364">
        <v>20103.908162156789</v>
      </c>
      <c r="F2364">
        <v>8048.091837843207</v>
      </c>
    </row>
    <row r="2365" spans="1:6" x14ac:dyDescent="0.3">
      <c r="A2365">
        <v>2364</v>
      </c>
      <c r="B2365">
        <v>814</v>
      </c>
      <c r="C2365">
        <v>2364</v>
      </c>
      <c r="D2365">
        <v>21127</v>
      </c>
      <c r="E2365">
        <v>14383.00707436118</v>
      </c>
      <c r="F2365">
        <v>6743.9929256388223</v>
      </c>
    </row>
    <row r="2366" spans="1:6" x14ac:dyDescent="0.3">
      <c r="A2366">
        <v>2365</v>
      </c>
      <c r="B2366">
        <v>604</v>
      </c>
      <c r="C2366">
        <v>2365</v>
      </c>
      <c r="D2366">
        <v>24447</v>
      </c>
      <c r="E2366">
        <v>12609.78932185345</v>
      </c>
      <c r="F2366">
        <v>11837.21067814655</v>
      </c>
    </row>
    <row r="2367" spans="1:6" x14ac:dyDescent="0.3">
      <c r="A2367">
        <v>2366</v>
      </c>
      <c r="B2367">
        <v>27</v>
      </c>
      <c r="C2367">
        <v>2366</v>
      </c>
      <c r="D2367">
        <v>12293</v>
      </c>
      <c r="E2367">
        <v>7345.8892468643662</v>
      </c>
      <c r="F2367">
        <v>4947.1107531356338</v>
      </c>
    </row>
    <row r="2368" spans="1:6" x14ac:dyDescent="0.3">
      <c r="A2368">
        <v>2367</v>
      </c>
      <c r="B2368">
        <v>220</v>
      </c>
      <c r="C2368">
        <v>2367</v>
      </c>
      <c r="D2368">
        <v>32718</v>
      </c>
      <c r="E2368">
        <v>28667.83495260463</v>
      </c>
      <c r="F2368">
        <v>4050.16504739537</v>
      </c>
    </row>
    <row r="2369" spans="1:6" x14ac:dyDescent="0.3">
      <c r="A2369">
        <v>2368</v>
      </c>
      <c r="B2369">
        <v>207</v>
      </c>
      <c r="C2369">
        <v>2368</v>
      </c>
      <c r="D2369">
        <v>14202</v>
      </c>
      <c r="E2369">
        <v>7695.3643088694134</v>
      </c>
      <c r="F2369">
        <v>6506.6356911305866</v>
      </c>
    </row>
    <row r="2370" spans="1:6" x14ac:dyDescent="0.3">
      <c r="A2370">
        <v>2369</v>
      </c>
      <c r="B2370">
        <v>355</v>
      </c>
      <c r="C2370">
        <v>2369</v>
      </c>
      <c r="D2370">
        <v>34696</v>
      </c>
      <c r="E2370">
        <v>30173.24636649479</v>
      </c>
      <c r="F2370">
        <v>4522.7536335052137</v>
      </c>
    </row>
    <row r="2371" spans="1:6" x14ac:dyDescent="0.3">
      <c r="A2371">
        <v>2370</v>
      </c>
      <c r="B2371">
        <v>1000</v>
      </c>
      <c r="C2371">
        <v>2370</v>
      </c>
      <c r="D2371">
        <v>13600</v>
      </c>
      <c r="E2371">
        <v>8403.4962947301447</v>
      </c>
      <c r="F2371">
        <v>5196.5037052698553</v>
      </c>
    </row>
    <row r="2372" spans="1:6" x14ac:dyDescent="0.3">
      <c r="A2372">
        <v>2371</v>
      </c>
      <c r="B2372">
        <v>978</v>
      </c>
      <c r="C2372">
        <v>2371</v>
      </c>
      <c r="D2372">
        <v>13248</v>
      </c>
      <c r="E2372">
        <v>11498.133758834711</v>
      </c>
      <c r="F2372">
        <v>1749.866241165289</v>
      </c>
    </row>
    <row r="2373" spans="1:6" x14ac:dyDescent="0.3">
      <c r="A2373">
        <v>2372</v>
      </c>
      <c r="B2373">
        <v>111</v>
      </c>
      <c r="C2373">
        <v>2372</v>
      </c>
      <c r="D2373">
        <v>11513</v>
      </c>
      <c r="E2373">
        <v>8456.0585904720192</v>
      </c>
      <c r="F2373">
        <v>3056.9414095279808</v>
      </c>
    </row>
    <row r="2374" spans="1:6" x14ac:dyDescent="0.3">
      <c r="A2374">
        <v>2373</v>
      </c>
      <c r="B2374">
        <v>843</v>
      </c>
      <c r="C2374">
        <v>2373</v>
      </c>
      <c r="D2374">
        <v>16558</v>
      </c>
      <c r="E2374">
        <v>11834.51040132752</v>
      </c>
      <c r="F2374">
        <v>4723.4895986724841</v>
      </c>
    </row>
    <row r="2375" spans="1:6" x14ac:dyDescent="0.3">
      <c r="A2375">
        <v>2374</v>
      </c>
      <c r="B2375">
        <v>973</v>
      </c>
      <c r="C2375">
        <v>2374</v>
      </c>
      <c r="D2375">
        <v>27836</v>
      </c>
      <c r="E2375">
        <v>17066.27971364561</v>
      </c>
      <c r="F2375">
        <v>10769.72028635439</v>
      </c>
    </row>
    <row r="2376" spans="1:6" x14ac:dyDescent="0.3">
      <c r="A2376">
        <v>2375</v>
      </c>
      <c r="B2376">
        <v>472</v>
      </c>
      <c r="C2376">
        <v>2375</v>
      </c>
      <c r="D2376">
        <v>7409</v>
      </c>
      <c r="E2376">
        <v>6415.6333613489296</v>
      </c>
      <c r="F2376">
        <v>993.36663865107039</v>
      </c>
    </row>
    <row r="2377" spans="1:6" x14ac:dyDescent="0.3">
      <c r="A2377">
        <v>2376</v>
      </c>
      <c r="B2377">
        <v>546</v>
      </c>
      <c r="C2377">
        <v>2376</v>
      </c>
      <c r="D2377">
        <v>27627</v>
      </c>
      <c r="E2377">
        <v>24213.01107061989</v>
      </c>
      <c r="F2377">
        <v>3413.9889293801061</v>
      </c>
    </row>
    <row r="2378" spans="1:6" x14ac:dyDescent="0.3">
      <c r="A2378">
        <v>2377</v>
      </c>
      <c r="B2378">
        <v>122</v>
      </c>
      <c r="C2378">
        <v>2377</v>
      </c>
      <c r="D2378">
        <v>10534</v>
      </c>
      <c r="E2378">
        <v>8216.0609229020847</v>
      </c>
      <c r="F2378">
        <v>2317.9390770979148</v>
      </c>
    </row>
    <row r="2379" spans="1:6" x14ac:dyDescent="0.3">
      <c r="A2379">
        <v>2378</v>
      </c>
      <c r="B2379">
        <v>101</v>
      </c>
      <c r="C2379">
        <v>2378</v>
      </c>
      <c r="D2379">
        <v>19584</v>
      </c>
      <c r="E2379">
        <v>12559.590134305679</v>
      </c>
      <c r="F2379">
        <v>7024.4098656943152</v>
      </c>
    </row>
    <row r="2380" spans="1:6" x14ac:dyDescent="0.3">
      <c r="A2380">
        <v>2379</v>
      </c>
      <c r="B2380">
        <v>206</v>
      </c>
      <c r="C2380">
        <v>2379</v>
      </c>
      <c r="D2380">
        <v>27005</v>
      </c>
      <c r="E2380">
        <v>18975.593173604619</v>
      </c>
      <c r="F2380">
        <v>8029.4068263953814</v>
      </c>
    </row>
    <row r="2381" spans="1:6" x14ac:dyDescent="0.3">
      <c r="A2381">
        <v>2380</v>
      </c>
      <c r="B2381">
        <v>83</v>
      </c>
      <c r="C2381">
        <v>2380</v>
      </c>
      <c r="D2381">
        <v>8050</v>
      </c>
      <c r="E2381">
        <v>5059.8529633242597</v>
      </c>
      <c r="F2381">
        <v>2990.1470366757399</v>
      </c>
    </row>
    <row r="2382" spans="1:6" x14ac:dyDescent="0.3">
      <c r="A2382">
        <v>2381</v>
      </c>
      <c r="B2382">
        <v>847</v>
      </c>
      <c r="C2382">
        <v>2381</v>
      </c>
      <c r="D2382">
        <v>10284</v>
      </c>
      <c r="E2382">
        <v>8444.5782198293073</v>
      </c>
      <c r="F2382">
        <v>1839.421780170693</v>
      </c>
    </row>
    <row r="2383" spans="1:6" x14ac:dyDescent="0.3">
      <c r="A2383">
        <v>2382</v>
      </c>
      <c r="B2383">
        <v>514</v>
      </c>
      <c r="C2383">
        <v>2382</v>
      </c>
      <c r="D2383">
        <v>6747</v>
      </c>
      <c r="E2383">
        <v>4811.0772882225092</v>
      </c>
      <c r="F2383">
        <v>1935.922711777491</v>
      </c>
    </row>
    <row r="2384" spans="1:6" x14ac:dyDescent="0.3">
      <c r="A2384">
        <v>2383</v>
      </c>
      <c r="B2384">
        <v>962</v>
      </c>
      <c r="C2384">
        <v>2383</v>
      </c>
      <c r="D2384">
        <v>22520</v>
      </c>
      <c r="E2384">
        <v>19160.54307047516</v>
      </c>
      <c r="F2384">
        <v>3359.4569295248371</v>
      </c>
    </row>
    <row r="2385" spans="1:6" x14ac:dyDescent="0.3">
      <c r="A2385">
        <v>2384</v>
      </c>
      <c r="B2385">
        <v>117</v>
      </c>
      <c r="C2385">
        <v>2384</v>
      </c>
      <c r="D2385">
        <v>25501</v>
      </c>
      <c r="E2385">
        <v>20368.098641141769</v>
      </c>
      <c r="F2385">
        <v>5132.9013588582347</v>
      </c>
    </row>
    <row r="2386" spans="1:6" x14ac:dyDescent="0.3">
      <c r="A2386">
        <v>2385</v>
      </c>
      <c r="B2386">
        <v>672</v>
      </c>
      <c r="C2386">
        <v>2385</v>
      </c>
      <c r="D2386">
        <v>4504</v>
      </c>
      <c r="E2386">
        <v>2768.2999467461468</v>
      </c>
      <c r="F2386">
        <v>1735.700053253853</v>
      </c>
    </row>
    <row r="2387" spans="1:6" x14ac:dyDescent="0.3">
      <c r="A2387">
        <v>2386</v>
      </c>
      <c r="B2387">
        <v>604</v>
      </c>
      <c r="C2387">
        <v>2386</v>
      </c>
      <c r="D2387">
        <v>17211</v>
      </c>
      <c r="E2387">
        <v>14213.950216514149</v>
      </c>
      <c r="F2387">
        <v>2997.0497834858511</v>
      </c>
    </row>
    <row r="2388" spans="1:6" x14ac:dyDescent="0.3">
      <c r="A2388">
        <v>2387</v>
      </c>
      <c r="B2388">
        <v>528</v>
      </c>
      <c r="C2388">
        <v>2387</v>
      </c>
      <c r="D2388">
        <v>9015</v>
      </c>
      <c r="E2388">
        <v>4616.9061582642234</v>
      </c>
      <c r="F2388">
        <v>4398.0938417357766</v>
      </c>
    </row>
    <row r="2389" spans="1:6" x14ac:dyDescent="0.3">
      <c r="A2389">
        <v>2388</v>
      </c>
      <c r="B2389">
        <v>474</v>
      </c>
      <c r="C2389">
        <v>2388</v>
      </c>
      <c r="D2389">
        <v>20188</v>
      </c>
      <c r="E2389">
        <v>16380.477844495679</v>
      </c>
      <c r="F2389">
        <v>3807.5221555043231</v>
      </c>
    </row>
    <row r="2390" spans="1:6" x14ac:dyDescent="0.3">
      <c r="A2390">
        <v>2389</v>
      </c>
      <c r="B2390">
        <v>135</v>
      </c>
      <c r="C2390">
        <v>2389</v>
      </c>
      <c r="D2390">
        <v>27685</v>
      </c>
      <c r="E2390">
        <v>15692.26562861222</v>
      </c>
      <c r="F2390">
        <v>11992.73437138778</v>
      </c>
    </row>
    <row r="2391" spans="1:6" x14ac:dyDescent="0.3">
      <c r="A2391">
        <v>2390</v>
      </c>
      <c r="B2391">
        <v>266</v>
      </c>
      <c r="C2391">
        <v>2390</v>
      </c>
      <c r="D2391">
        <v>8835</v>
      </c>
      <c r="E2391">
        <v>5671.1986636863658</v>
      </c>
      <c r="F2391">
        <v>3163.8013363136338</v>
      </c>
    </row>
    <row r="2392" spans="1:6" x14ac:dyDescent="0.3">
      <c r="A2392">
        <v>2391</v>
      </c>
      <c r="B2392">
        <v>456</v>
      </c>
      <c r="C2392">
        <v>2391</v>
      </c>
      <c r="D2392">
        <v>12611</v>
      </c>
      <c r="E2392">
        <v>6350.781930916487</v>
      </c>
      <c r="F2392">
        <v>6260.218069083513</v>
      </c>
    </row>
    <row r="2393" spans="1:6" x14ac:dyDescent="0.3">
      <c r="A2393">
        <v>2392</v>
      </c>
      <c r="B2393">
        <v>709</v>
      </c>
      <c r="C2393">
        <v>2392</v>
      </c>
      <c r="D2393">
        <v>18361</v>
      </c>
      <c r="E2393">
        <v>9590.0989512901324</v>
      </c>
      <c r="F2393">
        <v>8770.9010487098676</v>
      </c>
    </row>
    <row r="2394" spans="1:6" x14ac:dyDescent="0.3">
      <c r="A2394">
        <v>2393</v>
      </c>
      <c r="B2394">
        <v>391</v>
      </c>
      <c r="C2394">
        <v>2393</v>
      </c>
      <c r="D2394">
        <v>41546</v>
      </c>
      <c r="E2394">
        <v>29755.38596749998</v>
      </c>
      <c r="F2394">
        <v>11790.61403250002</v>
      </c>
    </row>
    <row r="2395" spans="1:6" x14ac:dyDescent="0.3">
      <c r="A2395">
        <v>2394</v>
      </c>
      <c r="B2395">
        <v>607</v>
      </c>
      <c r="C2395">
        <v>2394</v>
      </c>
      <c r="D2395">
        <v>20605</v>
      </c>
      <c r="E2395">
        <v>16656.120077914198</v>
      </c>
      <c r="F2395">
        <v>3948.8799220857982</v>
      </c>
    </row>
    <row r="2396" spans="1:6" x14ac:dyDescent="0.3">
      <c r="A2396">
        <v>2395</v>
      </c>
      <c r="B2396">
        <v>359</v>
      </c>
      <c r="C2396">
        <v>2395</v>
      </c>
      <c r="D2396">
        <v>5348</v>
      </c>
      <c r="E2396">
        <v>3896.0787976637821</v>
      </c>
      <c r="F2396">
        <v>1451.9212023362179</v>
      </c>
    </row>
    <row r="2397" spans="1:6" x14ac:dyDescent="0.3">
      <c r="A2397">
        <v>2396</v>
      </c>
      <c r="B2397">
        <v>582</v>
      </c>
      <c r="C2397">
        <v>2396</v>
      </c>
      <c r="D2397">
        <v>19655</v>
      </c>
      <c r="E2397">
        <v>11058.326876607831</v>
      </c>
      <c r="F2397">
        <v>8596.6731233921673</v>
      </c>
    </row>
    <row r="2398" spans="1:6" x14ac:dyDescent="0.3">
      <c r="A2398">
        <v>2397</v>
      </c>
      <c r="B2398">
        <v>931</v>
      </c>
      <c r="C2398">
        <v>2397</v>
      </c>
      <c r="D2398">
        <v>17163</v>
      </c>
      <c r="E2398">
        <v>13061.855609340881</v>
      </c>
      <c r="F2398">
        <v>4101.1443906591212</v>
      </c>
    </row>
    <row r="2399" spans="1:6" x14ac:dyDescent="0.3">
      <c r="A2399">
        <v>2398</v>
      </c>
      <c r="B2399">
        <v>435</v>
      </c>
      <c r="C2399">
        <v>2398</v>
      </c>
      <c r="D2399">
        <v>25340</v>
      </c>
      <c r="E2399">
        <v>16335.54385270861</v>
      </c>
      <c r="F2399">
        <v>9004.4561472913902</v>
      </c>
    </row>
    <row r="2400" spans="1:6" x14ac:dyDescent="0.3">
      <c r="A2400">
        <v>2399</v>
      </c>
      <c r="B2400">
        <v>725</v>
      </c>
      <c r="C2400">
        <v>2399</v>
      </c>
      <c r="D2400">
        <v>8313</v>
      </c>
      <c r="E2400">
        <v>4161.9330691855257</v>
      </c>
      <c r="F2400">
        <v>4151.0669308144743</v>
      </c>
    </row>
    <row r="2401" spans="1:6" x14ac:dyDescent="0.3">
      <c r="A2401">
        <v>2400</v>
      </c>
      <c r="B2401">
        <v>417</v>
      </c>
      <c r="C2401">
        <v>2400</v>
      </c>
      <c r="D2401">
        <v>11843</v>
      </c>
      <c r="E2401">
        <v>6695.5454928305253</v>
      </c>
      <c r="F2401">
        <v>5147.4545071694747</v>
      </c>
    </row>
    <row r="2402" spans="1:6" x14ac:dyDescent="0.3">
      <c r="A2402">
        <v>2401</v>
      </c>
      <c r="B2402">
        <v>651</v>
      </c>
      <c r="C2402">
        <v>2401</v>
      </c>
      <c r="D2402">
        <v>41649</v>
      </c>
      <c r="E2402">
        <v>34614.470863989081</v>
      </c>
      <c r="F2402">
        <v>7034.5291360109186</v>
      </c>
    </row>
    <row r="2403" spans="1:6" x14ac:dyDescent="0.3">
      <c r="A2403">
        <v>2402</v>
      </c>
      <c r="B2403">
        <v>141</v>
      </c>
      <c r="C2403">
        <v>2402</v>
      </c>
      <c r="D2403">
        <v>21656</v>
      </c>
      <c r="E2403">
        <v>15935.309698137289</v>
      </c>
      <c r="F2403">
        <v>5720.690301862709</v>
      </c>
    </row>
    <row r="2404" spans="1:6" x14ac:dyDescent="0.3">
      <c r="A2404">
        <v>2403</v>
      </c>
      <c r="B2404">
        <v>725</v>
      </c>
      <c r="C2404">
        <v>2403</v>
      </c>
      <c r="D2404">
        <v>15806</v>
      </c>
      <c r="E2404">
        <v>12835.05857297492</v>
      </c>
      <c r="F2404">
        <v>2970.9414270250818</v>
      </c>
    </row>
    <row r="2405" spans="1:6" x14ac:dyDescent="0.3">
      <c r="A2405">
        <v>2404</v>
      </c>
      <c r="B2405">
        <v>843</v>
      </c>
      <c r="C2405">
        <v>2404</v>
      </c>
      <c r="D2405">
        <v>14975</v>
      </c>
      <c r="E2405">
        <v>11267.023407377441</v>
      </c>
      <c r="F2405">
        <v>3707.9765926225591</v>
      </c>
    </row>
    <row r="2406" spans="1:6" x14ac:dyDescent="0.3">
      <c r="A2406">
        <v>2405</v>
      </c>
      <c r="B2406">
        <v>606</v>
      </c>
      <c r="C2406">
        <v>2405</v>
      </c>
      <c r="D2406">
        <v>10361</v>
      </c>
      <c r="E2406">
        <v>6624.9447604680054</v>
      </c>
      <c r="F2406">
        <v>3736.0552395319951</v>
      </c>
    </row>
    <row r="2407" spans="1:6" x14ac:dyDescent="0.3">
      <c r="A2407">
        <v>2406</v>
      </c>
      <c r="B2407">
        <v>777</v>
      </c>
      <c r="C2407">
        <v>2406</v>
      </c>
      <c r="D2407">
        <v>6490</v>
      </c>
      <c r="E2407">
        <v>3910.087822099857</v>
      </c>
      <c r="F2407">
        <v>2579.912177900143</v>
      </c>
    </row>
    <row r="2408" spans="1:6" x14ac:dyDescent="0.3">
      <c r="A2408">
        <v>2407</v>
      </c>
      <c r="B2408">
        <v>916</v>
      </c>
      <c r="C2408">
        <v>2407</v>
      </c>
      <c r="D2408">
        <v>10890</v>
      </c>
      <c r="E2408">
        <v>6401.6446881611719</v>
      </c>
      <c r="F2408">
        <v>4488.3553118388281</v>
      </c>
    </row>
    <row r="2409" spans="1:6" x14ac:dyDescent="0.3">
      <c r="A2409">
        <v>2408</v>
      </c>
      <c r="B2409">
        <v>234</v>
      </c>
      <c r="C2409">
        <v>2408</v>
      </c>
      <c r="D2409">
        <v>20232</v>
      </c>
      <c r="E2409">
        <v>11717.11140213338</v>
      </c>
      <c r="F2409">
        <v>8514.8885978666221</v>
      </c>
    </row>
    <row r="2410" spans="1:6" x14ac:dyDescent="0.3">
      <c r="A2410">
        <v>2409</v>
      </c>
      <c r="B2410">
        <v>571</v>
      </c>
      <c r="C2410">
        <v>2409</v>
      </c>
      <c r="D2410">
        <v>23868</v>
      </c>
      <c r="E2410">
        <v>16589.072222875551</v>
      </c>
      <c r="F2410">
        <v>7278.9277771244524</v>
      </c>
    </row>
    <row r="2411" spans="1:6" x14ac:dyDescent="0.3">
      <c r="A2411">
        <v>2410</v>
      </c>
      <c r="B2411">
        <v>788</v>
      </c>
      <c r="C2411">
        <v>2410</v>
      </c>
      <c r="D2411">
        <v>22359</v>
      </c>
      <c r="E2411">
        <v>18241.786492679261</v>
      </c>
      <c r="F2411">
        <v>4117.2135073207392</v>
      </c>
    </row>
    <row r="2412" spans="1:6" x14ac:dyDescent="0.3">
      <c r="A2412">
        <v>2411</v>
      </c>
      <c r="B2412">
        <v>86</v>
      </c>
      <c r="C2412">
        <v>2411</v>
      </c>
      <c r="D2412">
        <v>31472</v>
      </c>
      <c r="E2412">
        <v>18870.8295859809</v>
      </c>
      <c r="F2412">
        <v>12601.1704140191</v>
      </c>
    </row>
    <row r="2413" spans="1:6" x14ac:dyDescent="0.3">
      <c r="A2413">
        <v>2412</v>
      </c>
      <c r="B2413">
        <v>422</v>
      </c>
      <c r="C2413">
        <v>2412</v>
      </c>
      <c r="D2413">
        <v>6587</v>
      </c>
      <c r="E2413">
        <v>3683.2535003580342</v>
      </c>
      <c r="F2413">
        <v>2903.7464996419658</v>
      </c>
    </row>
    <row r="2414" spans="1:6" x14ac:dyDescent="0.3">
      <c r="A2414">
        <v>2413</v>
      </c>
      <c r="B2414">
        <v>701</v>
      </c>
      <c r="C2414">
        <v>2413</v>
      </c>
      <c r="D2414">
        <v>21605</v>
      </c>
      <c r="E2414">
        <v>15418.3188132914</v>
      </c>
      <c r="F2414">
        <v>6186.6811867085962</v>
      </c>
    </row>
    <row r="2415" spans="1:6" x14ac:dyDescent="0.3">
      <c r="A2415">
        <v>2414</v>
      </c>
      <c r="B2415">
        <v>30</v>
      </c>
      <c r="C2415">
        <v>2414</v>
      </c>
      <c r="D2415">
        <v>14302</v>
      </c>
      <c r="E2415">
        <v>8674.1318470237547</v>
      </c>
      <c r="F2415">
        <v>5627.8681529762453</v>
      </c>
    </row>
    <row r="2416" spans="1:6" x14ac:dyDescent="0.3">
      <c r="A2416">
        <v>2415</v>
      </c>
      <c r="B2416">
        <v>143</v>
      </c>
      <c r="C2416">
        <v>2415</v>
      </c>
      <c r="D2416">
        <v>6549</v>
      </c>
      <c r="E2416">
        <v>3738.8795361355678</v>
      </c>
      <c r="F2416">
        <v>2810.1204638644322</v>
      </c>
    </row>
    <row r="2417" spans="1:6" x14ac:dyDescent="0.3">
      <c r="A2417">
        <v>2416</v>
      </c>
      <c r="B2417">
        <v>631</v>
      </c>
      <c r="C2417">
        <v>2416</v>
      </c>
      <c r="D2417">
        <v>31664</v>
      </c>
      <c r="E2417">
        <v>26134.265581214389</v>
      </c>
      <c r="F2417">
        <v>5529.7344187856106</v>
      </c>
    </row>
    <row r="2418" spans="1:6" x14ac:dyDescent="0.3">
      <c r="A2418">
        <v>2417</v>
      </c>
      <c r="B2418">
        <v>590</v>
      </c>
      <c r="C2418">
        <v>2417</v>
      </c>
      <c r="D2418">
        <v>12383</v>
      </c>
      <c r="E2418">
        <v>7551.7079773628147</v>
      </c>
      <c r="F2418">
        <v>4831.2920226371853</v>
      </c>
    </row>
    <row r="2419" spans="1:6" x14ac:dyDescent="0.3">
      <c r="A2419">
        <v>2418</v>
      </c>
      <c r="B2419">
        <v>165</v>
      </c>
      <c r="C2419">
        <v>2418</v>
      </c>
      <c r="D2419">
        <v>19028</v>
      </c>
      <c r="E2419">
        <v>13655.5223744387</v>
      </c>
      <c r="F2419">
        <v>5372.4776255613033</v>
      </c>
    </row>
    <row r="2420" spans="1:6" x14ac:dyDescent="0.3">
      <c r="A2420">
        <v>2419</v>
      </c>
      <c r="B2420">
        <v>816</v>
      </c>
      <c r="C2420">
        <v>2419</v>
      </c>
      <c r="D2420">
        <v>31377</v>
      </c>
      <c r="E2420">
        <v>15736.567280706309</v>
      </c>
      <c r="F2420">
        <v>15640.432719293691</v>
      </c>
    </row>
    <row r="2421" spans="1:6" x14ac:dyDescent="0.3">
      <c r="A2421">
        <v>2420</v>
      </c>
      <c r="B2421">
        <v>615</v>
      </c>
      <c r="C2421">
        <v>2420</v>
      </c>
      <c r="D2421">
        <v>15941</v>
      </c>
      <c r="E2421">
        <v>11594.21372443879</v>
      </c>
      <c r="F2421">
        <v>4346.7862755612077</v>
      </c>
    </row>
    <row r="2422" spans="1:6" x14ac:dyDescent="0.3">
      <c r="A2422">
        <v>2421</v>
      </c>
      <c r="B2422">
        <v>868</v>
      </c>
      <c r="C2422">
        <v>2421</v>
      </c>
      <c r="D2422">
        <v>23973</v>
      </c>
      <c r="E2422">
        <v>16736.48540351761</v>
      </c>
      <c r="F2422">
        <v>7236.5145964823932</v>
      </c>
    </row>
    <row r="2423" spans="1:6" x14ac:dyDescent="0.3">
      <c r="A2423">
        <v>2422</v>
      </c>
      <c r="B2423">
        <v>317</v>
      </c>
      <c r="C2423">
        <v>2422</v>
      </c>
      <c r="D2423">
        <v>48978</v>
      </c>
      <c r="E2423">
        <v>42629.320301039887</v>
      </c>
      <c r="F2423">
        <v>6348.6796989601125</v>
      </c>
    </row>
    <row r="2424" spans="1:6" x14ac:dyDescent="0.3">
      <c r="A2424">
        <v>2423</v>
      </c>
      <c r="B2424">
        <v>910</v>
      </c>
      <c r="C2424">
        <v>2423</v>
      </c>
      <c r="D2424">
        <v>11915</v>
      </c>
      <c r="E2424">
        <v>7479.2915962740981</v>
      </c>
      <c r="F2424">
        <v>4435.7084037259019</v>
      </c>
    </row>
    <row r="2425" spans="1:6" x14ac:dyDescent="0.3">
      <c r="A2425">
        <v>2424</v>
      </c>
      <c r="B2425">
        <v>219</v>
      </c>
      <c r="C2425">
        <v>2424</v>
      </c>
      <c r="D2425">
        <v>10775</v>
      </c>
      <c r="E2425">
        <v>5846.0861735376557</v>
      </c>
      <c r="F2425">
        <v>4928.9138264623443</v>
      </c>
    </row>
    <row r="2426" spans="1:6" x14ac:dyDescent="0.3">
      <c r="A2426">
        <v>2425</v>
      </c>
      <c r="B2426">
        <v>310</v>
      </c>
      <c r="C2426">
        <v>2425</v>
      </c>
      <c r="D2426">
        <v>22077</v>
      </c>
      <c r="E2426">
        <v>17371.98906190016</v>
      </c>
      <c r="F2426">
        <v>4705.0109380998356</v>
      </c>
    </row>
    <row r="2427" spans="1:6" x14ac:dyDescent="0.3">
      <c r="A2427">
        <v>2426</v>
      </c>
      <c r="B2427">
        <v>359</v>
      </c>
      <c r="C2427">
        <v>2426</v>
      </c>
      <c r="D2427">
        <v>4454</v>
      </c>
      <c r="E2427">
        <v>2946.8311554524098</v>
      </c>
      <c r="F2427">
        <v>1507.16884454759</v>
      </c>
    </row>
    <row r="2428" spans="1:6" x14ac:dyDescent="0.3">
      <c r="A2428">
        <v>2427</v>
      </c>
      <c r="B2428">
        <v>67</v>
      </c>
      <c r="C2428">
        <v>2427</v>
      </c>
      <c r="D2428">
        <v>10193</v>
      </c>
      <c r="E2428">
        <v>8692.3456671909407</v>
      </c>
      <c r="F2428">
        <v>1500.654332809059</v>
      </c>
    </row>
    <row r="2429" spans="1:6" x14ac:dyDescent="0.3">
      <c r="A2429">
        <v>2428</v>
      </c>
      <c r="B2429">
        <v>336</v>
      </c>
      <c r="C2429">
        <v>2428</v>
      </c>
      <c r="D2429">
        <v>16396</v>
      </c>
      <c r="E2429">
        <v>8458.646091180728</v>
      </c>
      <c r="F2429">
        <v>7937.353908819272</v>
      </c>
    </row>
    <row r="2430" spans="1:6" x14ac:dyDescent="0.3">
      <c r="A2430">
        <v>2429</v>
      </c>
      <c r="B2430">
        <v>678</v>
      </c>
      <c r="C2430">
        <v>2429</v>
      </c>
      <c r="D2430">
        <v>34045</v>
      </c>
      <c r="E2430">
        <v>23093.971791201631</v>
      </c>
      <c r="F2430">
        <v>10951.028208798371</v>
      </c>
    </row>
    <row r="2431" spans="1:6" x14ac:dyDescent="0.3">
      <c r="A2431">
        <v>2430</v>
      </c>
      <c r="B2431">
        <v>825</v>
      </c>
      <c r="C2431">
        <v>2430</v>
      </c>
      <c r="D2431">
        <v>7325</v>
      </c>
      <c r="E2431">
        <v>6260.7305921751931</v>
      </c>
      <c r="F2431">
        <v>1064.2694078248071</v>
      </c>
    </row>
    <row r="2432" spans="1:6" x14ac:dyDescent="0.3">
      <c r="A2432">
        <v>2431</v>
      </c>
      <c r="B2432">
        <v>312</v>
      </c>
      <c r="C2432">
        <v>2431</v>
      </c>
      <c r="D2432">
        <v>23265</v>
      </c>
      <c r="E2432">
        <v>13813.052102175639</v>
      </c>
      <c r="F2432">
        <v>9451.9478978243569</v>
      </c>
    </row>
    <row r="2433" spans="1:6" x14ac:dyDescent="0.3">
      <c r="A2433">
        <v>2432</v>
      </c>
      <c r="B2433">
        <v>22</v>
      </c>
      <c r="C2433">
        <v>2432</v>
      </c>
      <c r="D2433">
        <v>14946</v>
      </c>
      <c r="E2433">
        <v>12824.87525552258</v>
      </c>
      <c r="F2433">
        <v>2121.1247444774222</v>
      </c>
    </row>
    <row r="2434" spans="1:6" x14ac:dyDescent="0.3">
      <c r="A2434">
        <v>2433</v>
      </c>
      <c r="B2434">
        <v>521</v>
      </c>
      <c r="C2434">
        <v>2433</v>
      </c>
      <c r="D2434">
        <v>7565</v>
      </c>
      <c r="E2434">
        <v>4262.3829131114553</v>
      </c>
      <c r="F2434">
        <v>3302.6170868885451</v>
      </c>
    </row>
    <row r="2435" spans="1:6" x14ac:dyDescent="0.3">
      <c r="A2435">
        <v>2434</v>
      </c>
      <c r="B2435">
        <v>969</v>
      </c>
      <c r="C2435">
        <v>2434</v>
      </c>
      <c r="D2435">
        <v>6555</v>
      </c>
      <c r="E2435">
        <v>4097.0991807115424</v>
      </c>
      <c r="F2435">
        <v>2457.900819288458</v>
      </c>
    </row>
    <row r="2436" spans="1:6" x14ac:dyDescent="0.3">
      <c r="A2436">
        <v>2435</v>
      </c>
      <c r="B2436">
        <v>294</v>
      </c>
      <c r="C2436">
        <v>2435</v>
      </c>
      <c r="D2436">
        <v>6249</v>
      </c>
      <c r="E2436">
        <v>4370.1054307905661</v>
      </c>
      <c r="F2436">
        <v>1878.8945692094339</v>
      </c>
    </row>
    <row r="2437" spans="1:6" x14ac:dyDescent="0.3">
      <c r="A2437">
        <v>2436</v>
      </c>
      <c r="B2437">
        <v>313</v>
      </c>
      <c r="C2437">
        <v>2436</v>
      </c>
      <c r="D2437">
        <v>16779</v>
      </c>
      <c r="E2437">
        <v>8860.953024682558</v>
      </c>
      <c r="F2437">
        <v>7918.046975317442</v>
      </c>
    </row>
    <row r="2438" spans="1:6" x14ac:dyDescent="0.3">
      <c r="A2438">
        <v>2437</v>
      </c>
      <c r="B2438">
        <v>490</v>
      </c>
      <c r="C2438">
        <v>2437</v>
      </c>
      <c r="D2438">
        <v>12165</v>
      </c>
      <c r="E2438">
        <v>8413.6160869724245</v>
      </c>
      <c r="F2438">
        <v>3751.383913027576</v>
      </c>
    </row>
    <row r="2439" spans="1:6" x14ac:dyDescent="0.3">
      <c r="A2439">
        <v>2438</v>
      </c>
      <c r="B2439">
        <v>855</v>
      </c>
      <c r="C2439">
        <v>2438</v>
      </c>
      <c r="D2439">
        <v>34406</v>
      </c>
      <c r="E2439">
        <v>29119.448338689821</v>
      </c>
      <c r="F2439">
        <v>5286.551661310179</v>
      </c>
    </row>
    <row r="2440" spans="1:6" x14ac:dyDescent="0.3">
      <c r="A2440">
        <v>2439</v>
      </c>
      <c r="B2440">
        <v>345</v>
      </c>
      <c r="C2440">
        <v>2439</v>
      </c>
      <c r="D2440">
        <v>9159</v>
      </c>
      <c r="E2440">
        <v>4865.606553064632</v>
      </c>
      <c r="F2440">
        <v>4293.393446935368</v>
      </c>
    </row>
    <row r="2441" spans="1:6" x14ac:dyDescent="0.3">
      <c r="A2441">
        <v>2440</v>
      </c>
      <c r="B2441">
        <v>211</v>
      </c>
      <c r="C2441">
        <v>2440</v>
      </c>
      <c r="D2441">
        <v>11339</v>
      </c>
      <c r="E2441">
        <v>10020.685166559029</v>
      </c>
      <c r="F2441">
        <v>1318.3148334409691</v>
      </c>
    </row>
    <row r="2442" spans="1:6" x14ac:dyDescent="0.3">
      <c r="A2442">
        <v>2441</v>
      </c>
      <c r="B2442">
        <v>170</v>
      </c>
      <c r="C2442">
        <v>2441</v>
      </c>
      <c r="D2442">
        <v>22596</v>
      </c>
      <c r="E2442">
        <v>15836.327546283939</v>
      </c>
      <c r="F2442">
        <v>6759.6724537160626</v>
      </c>
    </row>
    <row r="2443" spans="1:6" x14ac:dyDescent="0.3">
      <c r="A2443">
        <v>2442</v>
      </c>
      <c r="B2443">
        <v>200</v>
      </c>
      <c r="C2443">
        <v>2442</v>
      </c>
      <c r="D2443">
        <v>8191</v>
      </c>
      <c r="E2443">
        <v>7050.4879649123504</v>
      </c>
      <c r="F2443">
        <v>1140.51203508765</v>
      </c>
    </row>
    <row r="2444" spans="1:6" x14ac:dyDescent="0.3">
      <c r="A2444">
        <v>2443</v>
      </c>
      <c r="B2444">
        <v>691</v>
      </c>
      <c r="C2444">
        <v>2443</v>
      </c>
      <c r="D2444">
        <v>25227</v>
      </c>
      <c r="E2444">
        <v>18813.539121723999</v>
      </c>
      <c r="F2444">
        <v>6413.4608782759969</v>
      </c>
    </row>
    <row r="2445" spans="1:6" x14ac:dyDescent="0.3">
      <c r="A2445">
        <v>2444</v>
      </c>
      <c r="B2445">
        <v>944</v>
      </c>
      <c r="C2445">
        <v>2444</v>
      </c>
      <c r="D2445">
        <v>5719</v>
      </c>
      <c r="E2445">
        <v>4193.7516758213624</v>
      </c>
      <c r="F2445">
        <v>1525.2483241786381</v>
      </c>
    </row>
    <row r="2446" spans="1:6" x14ac:dyDescent="0.3">
      <c r="A2446">
        <v>2445</v>
      </c>
      <c r="B2446">
        <v>229</v>
      </c>
      <c r="C2446">
        <v>2445</v>
      </c>
      <c r="D2446">
        <v>12501</v>
      </c>
      <c r="E2446">
        <v>10847.48406738525</v>
      </c>
      <c r="F2446">
        <v>1653.5159326147509</v>
      </c>
    </row>
    <row r="2447" spans="1:6" x14ac:dyDescent="0.3">
      <c r="A2447">
        <v>2446</v>
      </c>
      <c r="B2447">
        <v>331</v>
      </c>
      <c r="C2447">
        <v>2446</v>
      </c>
      <c r="D2447">
        <v>40863</v>
      </c>
      <c r="E2447">
        <v>27045.892976569121</v>
      </c>
      <c r="F2447">
        <v>13817.107023430881</v>
      </c>
    </row>
    <row r="2448" spans="1:6" x14ac:dyDescent="0.3">
      <c r="A2448">
        <v>2447</v>
      </c>
      <c r="B2448">
        <v>321</v>
      </c>
      <c r="C2448">
        <v>2447</v>
      </c>
      <c r="D2448">
        <v>49714</v>
      </c>
      <c r="E2448">
        <v>38636.813691932883</v>
      </c>
      <c r="F2448">
        <v>11077.186308067119</v>
      </c>
    </row>
    <row r="2449" spans="1:6" x14ac:dyDescent="0.3">
      <c r="A2449">
        <v>2448</v>
      </c>
      <c r="B2449">
        <v>144</v>
      </c>
      <c r="C2449">
        <v>2448</v>
      </c>
      <c r="D2449">
        <v>15588</v>
      </c>
      <c r="E2449">
        <v>8767.6648196548267</v>
      </c>
      <c r="F2449">
        <v>6820.3351803451733</v>
      </c>
    </row>
    <row r="2450" spans="1:6" x14ac:dyDescent="0.3">
      <c r="A2450">
        <v>2449</v>
      </c>
      <c r="B2450">
        <v>133</v>
      </c>
      <c r="C2450">
        <v>2449</v>
      </c>
      <c r="D2450">
        <v>11013</v>
      </c>
      <c r="E2450">
        <v>7481.2469059795276</v>
      </c>
      <c r="F2450">
        <v>3531.753094020472</v>
      </c>
    </row>
    <row r="2451" spans="1:6" x14ac:dyDescent="0.3">
      <c r="A2451">
        <v>2450</v>
      </c>
      <c r="B2451">
        <v>952</v>
      </c>
      <c r="C2451">
        <v>2450</v>
      </c>
      <c r="D2451">
        <v>3149</v>
      </c>
      <c r="E2451">
        <v>2052.1748183596769</v>
      </c>
      <c r="F2451">
        <v>1096.8251816403231</v>
      </c>
    </row>
    <row r="2452" spans="1:6" x14ac:dyDescent="0.3">
      <c r="A2452">
        <v>2451</v>
      </c>
      <c r="B2452">
        <v>35</v>
      </c>
      <c r="C2452">
        <v>2451</v>
      </c>
      <c r="D2452">
        <v>28698</v>
      </c>
      <c r="E2452">
        <v>25575.545927755411</v>
      </c>
      <c r="F2452">
        <v>3122.454072244589</v>
      </c>
    </row>
    <row r="2453" spans="1:6" x14ac:dyDescent="0.3">
      <c r="A2453">
        <v>2452</v>
      </c>
      <c r="B2453">
        <v>192</v>
      </c>
      <c r="C2453">
        <v>2452</v>
      </c>
      <c r="D2453">
        <v>6122</v>
      </c>
      <c r="E2453">
        <v>4425.968345293003</v>
      </c>
      <c r="F2453">
        <v>1696.031654706997</v>
      </c>
    </row>
    <row r="2454" spans="1:6" x14ac:dyDescent="0.3">
      <c r="A2454">
        <v>2453</v>
      </c>
      <c r="B2454">
        <v>647</v>
      </c>
      <c r="C2454">
        <v>2453</v>
      </c>
      <c r="D2454">
        <v>24093</v>
      </c>
      <c r="E2454">
        <v>19900.055405234409</v>
      </c>
      <c r="F2454">
        <v>4192.9445947655877</v>
      </c>
    </row>
    <row r="2455" spans="1:6" x14ac:dyDescent="0.3">
      <c r="A2455">
        <v>2454</v>
      </c>
      <c r="B2455">
        <v>305</v>
      </c>
      <c r="C2455">
        <v>2454</v>
      </c>
      <c r="D2455">
        <v>23019</v>
      </c>
      <c r="E2455">
        <v>17908.1165936285</v>
      </c>
      <c r="F2455">
        <v>5110.883406371504</v>
      </c>
    </row>
    <row r="2456" spans="1:6" x14ac:dyDescent="0.3">
      <c r="A2456">
        <v>2455</v>
      </c>
      <c r="B2456">
        <v>469</v>
      </c>
      <c r="C2456">
        <v>2455</v>
      </c>
      <c r="D2456">
        <v>16117</v>
      </c>
      <c r="E2456">
        <v>14308.6857890517</v>
      </c>
      <c r="F2456">
        <v>1808.3142109482981</v>
      </c>
    </row>
    <row r="2457" spans="1:6" x14ac:dyDescent="0.3">
      <c r="A2457">
        <v>2456</v>
      </c>
      <c r="B2457">
        <v>788</v>
      </c>
      <c r="C2457">
        <v>2456</v>
      </c>
      <c r="D2457">
        <v>15047</v>
      </c>
      <c r="E2457">
        <v>11965.930339750281</v>
      </c>
      <c r="F2457">
        <v>3081.0696602497169</v>
      </c>
    </row>
    <row r="2458" spans="1:6" x14ac:dyDescent="0.3">
      <c r="A2458">
        <v>2457</v>
      </c>
      <c r="B2458">
        <v>888</v>
      </c>
      <c r="C2458">
        <v>2457</v>
      </c>
      <c r="D2458">
        <v>7004</v>
      </c>
      <c r="E2458">
        <v>4688.6536856186631</v>
      </c>
      <c r="F2458">
        <v>2315.3463143813369</v>
      </c>
    </row>
    <row r="2459" spans="1:6" x14ac:dyDescent="0.3">
      <c r="A2459">
        <v>2458</v>
      </c>
      <c r="B2459">
        <v>635</v>
      </c>
      <c r="C2459">
        <v>2458</v>
      </c>
      <c r="D2459">
        <v>23968</v>
      </c>
      <c r="E2459">
        <v>20480.118124126839</v>
      </c>
      <c r="F2459">
        <v>3487.8818758731609</v>
      </c>
    </row>
    <row r="2460" spans="1:6" x14ac:dyDescent="0.3">
      <c r="A2460">
        <v>2459</v>
      </c>
      <c r="B2460">
        <v>798</v>
      </c>
      <c r="C2460">
        <v>2459</v>
      </c>
      <c r="D2460">
        <v>10591</v>
      </c>
      <c r="E2460">
        <v>9502.9236079892762</v>
      </c>
      <c r="F2460">
        <v>1088.076392010724</v>
      </c>
    </row>
    <row r="2461" spans="1:6" x14ac:dyDescent="0.3">
      <c r="A2461">
        <v>2460</v>
      </c>
      <c r="B2461">
        <v>932</v>
      </c>
      <c r="C2461">
        <v>2460</v>
      </c>
      <c r="D2461">
        <v>25747</v>
      </c>
      <c r="E2461">
        <v>19887.2395635678</v>
      </c>
      <c r="F2461">
        <v>5859.760436432196</v>
      </c>
    </row>
    <row r="2462" spans="1:6" x14ac:dyDescent="0.3">
      <c r="A2462">
        <v>2461</v>
      </c>
      <c r="B2462">
        <v>616</v>
      </c>
      <c r="C2462">
        <v>2461</v>
      </c>
      <c r="D2462">
        <v>18736</v>
      </c>
      <c r="E2462">
        <v>15546.716721780869</v>
      </c>
      <c r="F2462">
        <v>3189.2832782191249</v>
      </c>
    </row>
    <row r="2463" spans="1:6" x14ac:dyDescent="0.3">
      <c r="A2463">
        <v>2462</v>
      </c>
      <c r="B2463">
        <v>423</v>
      </c>
      <c r="C2463">
        <v>2462</v>
      </c>
      <c r="D2463">
        <v>3665</v>
      </c>
      <c r="E2463">
        <v>2779.0326281900579</v>
      </c>
      <c r="F2463">
        <v>885.9673718099416</v>
      </c>
    </row>
    <row r="2464" spans="1:6" x14ac:dyDescent="0.3">
      <c r="A2464">
        <v>2463</v>
      </c>
      <c r="B2464">
        <v>238</v>
      </c>
      <c r="C2464">
        <v>2463</v>
      </c>
      <c r="D2464">
        <v>19993</v>
      </c>
      <c r="E2464">
        <v>14602.629605183551</v>
      </c>
      <c r="F2464">
        <v>5390.3703948164457</v>
      </c>
    </row>
    <row r="2465" spans="1:6" x14ac:dyDescent="0.3">
      <c r="A2465">
        <v>2464</v>
      </c>
      <c r="B2465">
        <v>59</v>
      </c>
      <c r="C2465">
        <v>2464</v>
      </c>
      <c r="D2465">
        <v>5515</v>
      </c>
      <c r="E2465">
        <v>4334.0736223853319</v>
      </c>
      <c r="F2465">
        <v>1180.9263776146679</v>
      </c>
    </row>
    <row r="2466" spans="1:6" x14ac:dyDescent="0.3">
      <c r="A2466">
        <v>2465</v>
      </c>
      <c r="B2466">
        <v>210</v>
      </c>
      <c r="C2466">
        <v>2465</v>
      </c>
      <c r="D2466">
        <v>16323</v>
      </c>
      <c r="E2466">
        <v>9300.285092839973</v>
      </c>
      <c r="F2466">
        <v>7022.714907160027</v>
      </c>
    </row>
    <row r="2467" spans="1:6" x14ac:dyDescent="0.3">
      <c r="A2467">
        <v>2466</v>
      </c>
      <c r="B2467">
        <v>523</v>
      </c>
      <c r="C2467">
        <v>2466</v>
      </c>
      <c r="D2467">
        <v>15328</v>
      </c>
      <c r="E2467">
        <v>13282.27106823696</v>
      </c>
      <c r="F2467">
        <v>2045.7289317630371</v>
      </c>
    </row>
    <row r="2468" spans="1:6" x14ac:dyDescent="0.3">
      <c r="A2468">
        <v>2467</v>
      </c>
      <c r="B2468">
        <v>8</v>
      </c>
      <c r="C2468">
        <v>2467</v>
      </c>
      <c r="D2468">
        <v>11163</v>
      </c>
      <c r="E2468">
        <v>9529.7589167494025</v>
      </c>
      <c r="F2468">
        <v>1633.241083250598</v>
      </c>
    </row>
    <row r="2469" spans="1:6" x14ac:dyDescent="0.3">
      <c r="A2469">
        <v>2468</v>
      </c>
      <c r="B2469">
        <v>658</v>
      </c>
      <c r="C2469">
        <v>2468</v>
      </c>
      <c r="D2469">
        <v>28916</v>
      </c>
      <c r="E2469">
        <v>18390.892314828419</v>
      </c>
      <c r="F2469">
        <v>10525.107685171581</v>
      </c>
    </row>
    <row r="2470" spans="1:6" x14ac:dyDescent="0.3">
      <c r="A2470">
        <v>2469</v>
      </c>
      <c r="B2470">
        <v>983</v>
      </c>
      <c r="C2470">
        <v>2469</v>
      </c>
      <c r="D2470">
        <v>7483</v>
      </c>
      <c r="E2470">
        <v>6483.2181415319064</v>
      </c>
      <c r="F2470">
        <v>999.78185846809447</v>
      </c>
    </row>
    <row r="2471" spans="1:6" x14ac:dyDescent="0.3">
      <c r="A2471">
        <v>2470</v>
      </c>
      <c r="B2471">
        <v>300</v>
      </c>
      <c r="C2471">
        <v>2470</v>
      </c>
      <c r="D2471">
        <v>38831</v>
      </c>
      <c r="E2471">
        <v>25145.383566461471</v>
      </c>
      <c r="F2471">
        <v>13685.616433538529</v>
      </c>
    </row>
    <row r="2472" spans="1:6" x14ac:dyDescent="0.3">
      <c r="A2472">
        <v>2471</v>
      </c>
      <c r="B2472">
        <v>591</v>
      </c>
      <c r="C2472">
        <v>2471</v>
      </c>
      <c r="D2472">
        <v>3767</v>
      </c>
      <c r="E2472">
        <v>2966.921275380379</v>
      </c>
      <c r="F2472">
        <v>800.07872461962143</v>
      </c>
    </row>
    <row r="2473" spans="1:6" x14ac:dyDescent="0.3">
      <c r="A2473">
        <v>2472</v>
      </c>
      <c r="B2473">
        <v>310</v>
      </c>
      <c r="C2473">
        <v>2472</v>
      </c>
      <c r="D2473">
        <v>13602</v>
      </c>
      <c r="E2473">
        <v>10610.04666458992</v>
      </c>
      <c r="F2473">
        <v>2991.953335410079</v>
      </c>
    </row>
    <row r="2474" spans="1:6" x14ac:dyDescent="0.3">
      <c r="A2474">
        <v>2473</v>
      </c>
      <c r="B2474">
        <v>615</v>
      </c>
      <c r="C2474">
        <v>2473</v>
      </c>
      <c r="D2474">
        <v>8313</v>
      </c>
      <c r="E2474">
        <v>5687.8799507768863</v>
      </c>
      <c r="F2474">
        <v>2625.1200492231142</v>
      </c>
    </row>
    <row r="2475" spans="1:6" x14ac:dyDescent="0.3">
      <c r="A2475">
        <v>2474</v>
      </c>
      <c r="B2475">
        <v>750</v>
      </c>
      <c r="C2475">
        <v>2474</v>
      </c>
      <c r="D2475">
        <v>7565</v>
      </c>
      <c r="E2475">
        <v>6034.8933089908223</v>
      </c>
      <c r="F2475">
        <v>1530.1066910091779</v>
      </c>
    </row>
    <row r="2476" spans="1:6" x14ac:dyDescent="0.3">
      <c r="A2476">
        <v>2475</v>
      </c>
      <c r="B2476">
        <v>75</v>
      </c>
      <c r="C2476">
        <v>2475</v>
      </c>
      <c r="D2476">
        <v>22586</v>
      </c>
      <c r="E2476">
        <v>12532.071339715339</v>
      </c>
      <c r="F2476">
        <v>10053.928660284661</v>
      </c>
    </row>
    <row r="2477" spans="1:6" x14ac:dyDescent="0.3">
      <c r="A2477">
        <v>2476</v>
      </c>
      <c r="B2477">
        <v>178</v>
      </c>
      <c r="C2477">
        <v>2476</v>
      </c>
      <c r="D2477">
        <v>19713</v>
      </c>
      <c r="E2477">
        <v>10083.597228594021</v>
      </c>
      <c r="F2477">
        <v>9629.4027714059757</v>
      </c>
    </row>
    <row r="2478" spans="1:6" x14ac:dyDescent="0.3">
      <c r="A2478">
        <v>2477</v>
      </c>
      <c r="B2478">
        <v>722</v>
      </c>
      <c r="C2478">
        <v>2477</v>
      </c>
      <c r="D2478">
        <v>11810</v>
      </c>
      <c r="E2478">
        <v>9315.6538568271044</v>
      </c>
      <c r="F2478">
        <v>2494.3461431728961</v>
      </c>
    </row>
    <row r="2479" spans="1:6" x14ac:dyDescent="0.3">
      <c r="A2479">
        <v>2478</v>
      </c>
      <c r="B2479">
        <v>509</v>
      </c>
      <c r="C2479">
        <v>2478</v>
      </c>
      <c r="D2479">
        <v>17042</v>
      </c>
      <c r="E2479">
        <v>15139.3179953541</v>
      </c>
      <c r="F2479">
        <v>1902.6820046458979</v>
      </c>
    </row>
    <row r="2480" spans="1:6" x14ac:dyDescent="0.3">
      <c r="A2480">
        <v>2479</v>
      </c>
      <c r="B2480">
        <v>167</v>
      </c>
      <c r="C2480">
        <v>2479</v>
      </c>
      <c r="D2480">
        <v>17471</v>
      </c>
      <c r="E2480">
        <v>13970.474355549541</v>
      </c>
      <c r="F2480">
        <v>3500.525644450458</v>
      </c>
    </row>
    <row r="2481" spans="1:6" x14ac:dyDescent="0.3">
      <c r="A2481">
        <v>2480</v>
      </c>
      <c r="B2481">
        <v>213</v>
      </c>
      <c r="C2481">
        <v>2480</v>
      </c>
      <c r="D2481">
        <v>7954</v>
      </c>
      <c r="E2481">
        <v>7097.0500293480754</v>
      </c>
      <c r="F2481">
        <v>856.94997065192547</v>
      </c>
    </row>
    <row r="2482" spans="1:6" x14ac:dyDescent="0.3">
      <c r="A2482">
        <v>2481</v>
      </c>
      <c r="B2482">
        <v>186</v>
      </c>
      <c r="C2482">
        <v>2481</v>
      </c>
      <c r="D2482">
        <v>11440</v>
      </c>
      <c r="E2482">
        <v>6872.5470628298708</v>
      </c>
      <c r="F2482">
        <v>4567.4529371701292</v>
      </c>
    </row>
    <row r="2483" spans="1:6" x14ac:dyDescent="0.3">
      <c r="A2483">
        <v>2482</v>
      </c>
      <c r="B2483">
        <v>605</v>
      </c>
      <c r="C2483">
        <v>2482</v>
      </c>
      <c r="D2483">
        <v>24761</v>
      </c>
      <c r="E2483">
        <v>12964.6852585299</v>
      </c>
      <c r="F2483">
        <v>11796.3147414701</v>
      </c>
    </row>
    <row r="2484" spans="1:6" x14ac:dyDescent="0.3">
      <c r="A2484">
        <v>2483</v>
      </c>
      <c r="B2484">
        <v>572</v>
      </c>
      <c r="C2484">
        <v>2483</v>
      </c>
      <c r="D2484">
        <v>16218</v>
      </c>
      <c r="E2484">
        <v>11283.71874787756</v>
      </c>
      <c r="F2484">
        <v>4934.2812521224369</v>
      </c>
    </row>
    <row r="2485" spans="1:6" x14ac:dyDescent="0.3">
      <c r="A2485">
        <v>2484</v>
      </c>
      <c r="B2485">
        <v>440</v>
      </c>
      <c r="C2485">
        <v>2484</v>
      </c>
      <c r="D2485">
        <v>20396</v>
      </c>
      <c r="E2485">
        <v>12131.765450216781</v>
      </c>
      <c r="F2485">
        <v>8264.2345497832212</v>
      </c>
    </row>
    <row r="2486" spans="1:6" x14ac:dyDescent="0.3">
      <c r="A2486">
        <v>2485</v>
      </c>
      <c r="B2486">
        <v>344</v>
      </c>
      <c r="C2486">
        <v>2485</v>
      </c>
      <c r="D2486">
        <v>6834</v>
      </c>
      <c r="E2486">
        <v>4604.9861331679931</v>
      </c>
      <c r="F2486">
        <v>2229.0138668320069</v>
      </c>
    </row>
    <row r="2487" spans="1:6" x14ac:dyDescent="0.3">
      <c r="A2487">
        <v>2486</v>
      </c>
      <c r="B2487">
        <v>823</v>
      </c>
      <c r="C2487">
        <v>2486</v>
      </c>
      <c r="D2487">
        <v>29680</v>
      </c>
      <c r="E2487">
        <v>23677.636094025991</v>
      </c>
      <c r="F2487">
        <v>6002.363905974009</v>
      </c>
    </row>
    <row r="2488" spans="1:6" x14ac:dyDescent="0.3">
      <c r="A2488">
        <v>2487</v>
      </c>
      <c r="B2488">
        <v>344</v>
      </c>
      <c r="C2488">
        <v>2487</v>
      </c>
      <c r="D2488">
        <v>24256</v>
      </c>
      <c r="E2488">
        <v>14249.081168091239</v>
      </c>
      <c r="F2488">
        <v>10006.918831908761</v>
      </c>
    </row>
    <row r="2489" spans="1:6" x14ac:dyDescent="0.3">
      <c r="A2489">
        <v>2488</v>
      </c>
      <c r="B2489">
        <v>212</v>
      </c>
      <c r="C2489">
        <v>2488</v>
      </c>
      <c r="D2489">
        <v>15493</v>
      </c>
      <c r="E2489">
        <v>8566.9439265715246</v>
      </c>
      <c r="F2489">
        <v>6926.0560734284754</v>
      </c>
    </row>
    <row r="2490" spans="1:6" x14ac:dyDescent="0.3">
      <c r="A2490">
        <v>2489</v>
      </c>
      <c r="B2490">
        <v>451</v>
      </c>
      <c r="C2490">
        <v>2489</v>
      </c>
      <c r="D2490">
        <v>9975</v>
      </c>
      <c r="E2490">
        <v>6641.458158151604</v>
      </c>
      <c r="F2490">
        <v>3333.541841848396</v>
      </c>
    </row>
    <row r="2491" spans="1:6" x14ac:dyDescent="0.3">
      <c r="A2491">
        <v>2490</v>
      </c>
      <c r="B2491">
        <v>390</v>
      </c>
      <c r="C2491">
        <v>2490</v>
      </c>
      <c r="D2491">
        <v>19611</v>
      </c>
      <c r="E2491">
        <v>12475.093353531911</v>
      </c>
      <c r="F2491">
        <v>7135.9066464680927</v>
      </c>
    </row>
    <row r="2492" spans="1:6" x14ac:dyDescent="0.3">
      <c r="A2492">
        <v>2491</v>
      </c>
      <c r="B2492">
        <v>88</v>
      </c>
      <c r="C2492">
        <v>2491</v>
      </c>
      <c r="D2492">
        <v>43131</v>
      </c>
      <c r="E2492">
        <v>31222.44350427618</v>
      </c>
      <c r="F2492">
        <v>11908.55649572382</v>
      </c>
    </row>
    <row r="2493" spans="1:6" x14ac:dyDescent="0.3">
      <c r="A2493">
        <v>2492</v>
      </c>
      <c r="B2493">
        <v>112</v>
      </c>
      <c r="C2493">
        <v>2492</v>
      </c>
      <c r="D2493">
        <v>7164</v>
      </c>
      <c r="E2493">
        <v>4238.303039038713</v>
      </c>
      <c r="F2493">
        <v>2925.696960961287</v>
      </c>
    </row>
    <row r="2494" spans="1:6" x14ac:dyDescent="0.3">
      <c r="A2494">
        <v>2493</v>
      </c>
      <c r="B2494">
        <v>949</v>
      </c>
      <c r="C2494">
        <v>2493</v>
      </c>
      <c r="D2494">
        <v>8970</v>
      </c>
      <c r="E2494">
        <v>6901.2036060423234</v>
      </c>
      <c r="F2494">
        <v>2068.7963939576771</v>
      </c>
    </row>
    <row r="2495" spans="1:6" x14ac:dyDescent="0.3">
      <c r="A2495">
        <v>2494</v>
      </c>
      <c r="B2495">
        <v>872</v>
      </c>
      <c r="C2495">
        <v>2494</v>
      </c>
      <c r="D2495">
        <v>7305</v>
      </c>
      <c r="E2495">
        <v>4465.8498795547976</v>
      </c>
      <c r="F2495">
        <v>2839.150120445202</v>
      </c>
    </row>
    <row r="2496" spans="1:6" x14ac:dyDescent="0.3">
      <c r="A2496">
        <v>2495</v>
      </c>
      <c r="B2496">
        <v>571</v>
      </c>
      <c r="C2496">
        <v>2495</v>
      </c>
      <c r="D2496">
        <v>5400</v>
      </c>
      <c r="E2496">
        <v>3687.6803194452159</v>
      </c>
      <c r="F2496">
        <v>1712.3196805547841</v>
      </c>
    </row>
    <row r="2497" spans="1:6" x14ac:dyDescent="0.3">
      <c r="A2497">
        <v>2496</v>
      </c>
      <c r="B2497">
        <v>219</v>
      </c>
      <c r="C2497">
        <v>2496</v>
      </c>
      <c r="D2497">
        <v>7802</v>
      </c>
      <c r="E2497">
        <v>6078.4520494203098</v>
      </c>
      <c r="F2497">
        <v>1723.54795057969</v>
      </c>
    </row>
    <row r="2498" spans="1:6" x14ac:dyDescent="0.3">
      <c r="A2498">
        <v>2497</v>
      </c>
      <c r="B2498">
        <v>408</v>
      </c>
      <c r="C2498">
        <v>2497</v>
      </c>
      <c r="D2498">
        <v>16330</v>
      </c>
      <c r="E2498">
        <v>9678.0802000660042</v>
      </c>
      <c r="F2498">
        <v>6651.9197999339958</v>
      </c>
    </row>
    <row r="2499" spans="1:6" x14ac:dyDescent="0.3">
      <c r="A2499">
        <v>2498</v>
      </c>
      <c r="B2499">
        <v>69</v>
      </c>
      <c r="C2499">
        <v>2498</v>
      </c>
      <c r="D2499">
        <v>13688</v>
      </c>
      <c r="E2499">
        <v>9907.6144798760361</v>
      </c>
      <c r="F2499">
        <v>3780.3855201239639</v>
      </c>
    </row>
    <row r="2500" spans="1:6" x14ac:dyDescent="0.3">
      <c r="A2500">
        <v>2499</v>
      </c>
      <c r="B2500">
        <v>536</v>
      </c>
      <c r="C2500">
        <v>2499</v>
      </c>
      <c r="D2500">
        <v>13572</v>
      </c>
      <c r="E2500">
        <v>10667.528075198619</v>
      </c>
      <c r="F2500">
        <v>2904.4719248013748</v>
      </c>
    </row>
    <row r="2501" spans="1:6" x14ac:dyDescent="0.3">
      <c r="A2501">
        <v>2500</v>
      </c>
      <c r="B2501">
        <v>887</v>
      </c>
      <c r="C2501">
        <v>2500</v>
      </c>
      <c r="D2501">
        <v>42133</v>
      </c>
      <c r="E2501">
        <v>24950.220376817761</v>
      </c>
      <c r="F2501">
        <v>17182.779623182239</v>
      </c>
    </row>
    <row r="2502" spans="1:6" x14ac:dyDescent="0.3">
      <c r="A2502">
        <v>2501</v>
      </c>
      <c r="B2502">
        <v>484</v>
      </c>
      <c r="C2502">
        <v>2501</v>
      </c>
      <c r="D2502">
        <v>20565</v>
      </c>
      <c r="E2502">
        <v>17281.835863057891</v>
      </c>
      <c r="F2502">
        <v>3283.1641369421118</v>
      </c>
    </row>
    <row r="2503" spans="1:6" x14ac:dyDescent="0.3">
      <c r="A2503">
        <v>2502</v>
      </c>
      <c r="B2503">
        <v>699</v>
      </c>
      <c r="C2503">
        <v>2502</v>
      </c>
      <c r="D2503">
        <v>23829</v>
      </c>
      <c r="E2503">
        <v>20112.301259458949</v>
      </c>
      <c r="F2503">
        <v>3716.6987405410509</v>
      </c>
    </row>
    <row r="2504" spans="1:6" x14ac:dyDescent="0.3">
      <c r="A2504">
        <v>2503</v>
      </c>
      <c r="B2504">
        <v>626</v>
      </c>
      <c r="C2504">
        <v>2503</v>
      </c>
      <c r="D2504">
        <v>19488</v>
      </c>
      <c r="E2504">
        <v>17402.040686391341</v>
      </c>
      <c r="F2504">
        <v>2085.9593136086551</v>
      </c>
    </row>
    <row r="2505" spans="1:6" x14ac:dyDescent="0.3">
      <c r="A2505">
        <v>2504</v>
      </c>
      <c r="B2505">
        <v>816</v>
      </c>
      <c r="C2505">
        <v>2504</v>
      </c>
      <c r="D2505">
        <v>24357</v>
      </c>
      <c r="E2505">
        <v>21881.759063087749</v>
      </c>
      <c r="F2505">
        <v>2475.2409369122538</v>
      </c>
    </row>
    <row r="2506" spans="1:6" x14ac:dyDescent="0.3">
      <c r="A2506">
        <v>2505</v>
      </c>
      <c r="B2506">
        <v>893</v>
      </c>
      <c r="C2506">
        <v>2505</v>
      </c>
      <c r="D2506">
        <v>6183</v>
      </c>
      <c r="E2506">
        <v>5372.8476849245117</v>
      </c>
      <c r="F2506">
        <v>810.15231507548833</v>
      </c>
    </row>
    <row r="2507" spans="1:6" x14ac:dyDescent="0.3">
      <c r="A2507">
        <v>2506</v>
      </c>
      <c r="B2507">
        <v>318</v>
      </c>
      <c r="C2507">
        <v>2506</v>
      </c>
      <c r="D2507">
        <v>27645</v>
      </c>
      <c r="E2507">
        <v>23523.56898904133</v>
      </c>
      <c r="F2507">
        <v>4121.4310109586704</v>
      </c>
    </row>
    <row r="2508" spans="1:6" x14ac:dyDescent="0.3">
      <c r="A2508">
        <v>2507</v>
      </c>
      <c r="B2508">
        <v>807</v>
      </c>
      <c r="C2508">
        <v>2507</v>
      </c>
      <c r="D2508">
        <v>48920</v>
      </c>
      <c r="E2508">
        <v>31058.341149224882</v>
      </c>
      <c r="F2508">
        <v>17861.658850775118</v>
      </c>
    </row>
    <row r="2509" spans="1:6" x14ac:dyDescent="0.3">
      <c r="A2509">
        <v>2508</v>
      </c>
      <c r="B2509">
        <v>270</v>
      </c>
      <c r="C2509">
        <v>2508</v>
      </c>
      <c r="D2509">
        <v>5599</v>
      </c>
      <c r="E2509">
        <v>4386.9821052624739</v>
      </c>
      <c r="F2509">
        <v>1212.0178947375259</v>
      </c>
    </row>
    <row r="2510" spans="1:6" x14ac:dyDescent="0.3">
      <c r="A2510">
        <v>2509</v>
      </c>
      <c r="B2510">
        <v>779</v>
      </c>
      <c r="C2510">
        <v>2509</v>
      </c>
      <c r="D2510">
        <v>22372</v>
      </c>
      <c r="E2510">
        <v>12058.96847960708</v>
      </c>
      <c r="F2510">
        <v>10313.03152039292</v>
      </c>
    </row>
    <row r="2511" spans="1:6" x14ac:dyDescent="0.3">
      <c r="A2511">
        <v>2510</v>
      </c>
      <c r="B2511">
        <v>424</v>
      </c>
      <c r="C2511">
        <v>2510</v>
      </c>
      <c r="D2511">
        <v>35844</v>
      </c>
      <c r="E2511">
        <v>23960.26644757322</v>
      </c>
      <c r="F2511">
        <v>11883.73355242678</v>
      </c>
    </row>
    <row r="2512" spans="1:6" x14ac:dyDescent="0.3">
      <c r="A2512">
        <v>2511</v>
      </c>
      <c r="B2512">
        <v>438</v>
      </c>
      <c r="C2512">
        <v>2511</v>
      </c>
      <c r="D2512">
        <v>17092</v>
      </c>
      <c r="E2512">
        <v>14526.79983028497</v>
      </c>
      <c r="F2512">
        <v>2565.2001697150322</v>
      </c>
    </row>
    <row r="2513" spans="1:6" x14ac:dyDescent="0.3">
      <c r="A2513">
        <v>2512</v>
      </c>
      <c r="B2513">
        <v>412</v>
      </c>
      <c r="C2513">
        <v>2512</v>
      </c>
      <c r="D2513">
        <v>48928</v>
      </c>
      <c r="E2513">
        <v>38829.645029660642</v>
      </c>
      <c r="F2513">
        <v>10098.35497033936</v>
      </c>
    </row>
    <row r="2514" spans="1:6" x14ac:dyDescent="0.3">
      <c r="A2514">
        <v>2513</v>
      </c>
      <c r="B2514">
        <v>916</v>
      </c>
      <c r="C2514">
        <v>2513</v>
      </c>
      <c r="D2514">
        <v>19886</v>
      </c>
      <c r="E2514">
        <v>11960.976847397131</v>
      </c>
      <c r="F2514">
        <v>7925.0231526028692</v>
      </c>
    </row>
    <row r="2515" spans="1:6" x14ac:dyDescent="0.3">
      <c r="A2515">
        <v>2514</v>
      </c>
      <c r="B2515">
        <v>107</v>
      </c>
      <c r="C2515">
        <v>2514</v>
      </c>
      <c r="D2515">
        <v>35926</v>
      </c>
      <c r="E2515">
        <v>18372.301216574211</v>
      </c>
      <c r="F2515">
        <v>17553.698783425789</v>
      </c>
    </row>
    <row r="2516" spans="1:6" x14ac:dyDescent="0.3">
      <c r="A2516">
        <v>2515</v>
      </c>
      <c r="B2516">
        <v>517</v>
      </c>
      <c r="C2516">
        <v>2515</v>
      </c>
      <c r="D2516">
        <v>10263</v>
      </c>
      <c r="E2516">
        <v>5901.5645209524546</v>
      </c>
      <c r="F2516">
        <v>4361.4354790475454</v>
      </c>
    </row>
    <row r="2517" spans="1:6" x14ac:dyDescent="0.3">
      <c r="A2517">
        <v>2516</v>
      </c>
      <c r="B2517">
        <v>720</v>
      </c>
      <c r="C2517">
        <v>2516</v>
      </c>
      <c r="D2517">
        <v>15585</v>
      </c>
      <c r="E2517">
        <v>11335.56242503982</v>
      </c>
      <c r="F2517">
        <v>4249.4375749601822</v>
      </c>
    </row>
    <row r="2518" spans="1:6" x14ac:dyDescent="0.3">
      <c r="A2518">
        <v>2517</v>
      </c>
      <c r="B2518">
        <v>380</v>
      </c>
      <c r="C2518">
        <v>2517</v>
      </c>
      <c r="D2518">
        <v>6920</v>
      </c>
      <c r="E2518">
        <v>5971.6632034482536</v>
      </c>
      <c r="F2518">
        <v>948.33679655174637</v>
      </c>
    </row>
    <row r="2519" spans="1:6" x14ac:dyDescent="0.3">
      <c r="A2519">
        <v>2518</v>
      </c>
      <c r="B2519">
        <v>770</v>
      </c>
      <c r="C2519">
        <v>2518</v>
      </c>
      <c r="D2519">
        <v>30359</v>
      </c>
      <c r="E2519">
        <v>25331.578557193101</v>
      </c>
      <c r="F2519">
        <v>5027.4214428069026</v>
      </c>
    </row>
    <row r="2520" spans="1:6" x14ac:dyDescent="0.3">
      <c r="A2520">
        <v>2519</v>
      </c>
      <c r="B2520">
        <v>193</v>
      </c>
      <c r="C2520">
        <v>2519</v>
      </c>
      <c r="D2520">
        <v>21309</v>
      </c>
      <c r="E2520">
        <v>14710.76268665285</v>
      </c>
      <c r="F2520">
        <v>6598.2373133471519</v>
      </c>
    </row>
    <row r="2521" spans="1:6" x14ac:dyDescent="0.3">
      <c r="A2521">
        <v>2520</v>
      </c>
      <c r="B2521">
        <v>746</v>
      </c>
      <c r="C2521">
        <v>2520</v>
      </c>
      <c r="D2521">
        <v>40475</v>
      </c>
      <c r="E2521">
        <v>30433.681008328349</v>
      </c>
      <c r="F2521">
        <v>10041.318991671649</v>
      </c>
    </row>
    <row r="2522" spans="1:6" x14ac:dyDescent="0.3">
      <c r="A2522">
        <v>2521</v>
      </c>
      <c r="B2522">
        <v>445</v>
      </c>
      <c r="C2522">
        <v>2521</v>
      </c>
      <c r="D2522">
        <v>17637</v>
      </c>
      <c r="E2522">
        <v>14690.56744927914</v>
      </c>
      <c r="F2522">
        <v>2946.4325507208559</v>
      </c>
    </row>
    <row r="2523" spans="1:6" x14ac:dyDescent="0.3">
      <c r="A2523">
        <v>2522</v>
      </c>
      <c r="B2523">
        <v>94</v>
      </c>
      <c r="C2523">
        <v>2522</v>
      </c>
      <c r="D2523">
        <v>13020</v>
      </c>
      <c r="E2523">
        <v>11420.665569012261</v>
      </c>
      <c r="F2523">
        <v>1599.3344309877391</v>
      </c>
    </row>
    <row r="2524" spans="1:6" x14ac:dyDescent="0.3">
      <c r="A2524">
        <v>2523</v>
      </c>
      <c r="B2524">
        <v>740</v>
      </c>
      <c r="C2524">
        <v>2523</v>
      </c>
      <c r="D2524">
        <v>8233</v>
      </c>
      <c r="E2524">
        <v>6320.7679740441727</v>
      </c>
      <c r="F2524">
        <v>1912.2320259558271</v>
      </c>
    </row>
    <row r="2525" spans="1:6" x14ac:dyDescent="0.3">
      <c r="A2525">
        <v>2524</v>
      </c>
      <c r="B2525">
        <v>277</v>
      </c>
      <c r="C2525">
        <v>2524</v>
      </c>
      <c r="D2525">
        <v>10714</v>
      </c>
      <c r="E2525">
        <v>6254.2577360595924</v>
      </c>
      <c r="F2525">
        <v>4459.7422639404076</v>
      </c>
    </row>
    <row r="2526" spans="1:6" x14ac:dyDescent="0.3">
      <c r="A2526">
        <v>2525</v>
      </c>
      <c r="B2526">
        <v>832</v>
      </c>
      <c r="C2526">
        <v>2525</v>
      </c>
      <c r="D2526">
        <v>29047</v>
      </c>
      <c r="E2526">
        <v>22247.882362037271</v>
      </c>
      <c r="F2526">
        <v>6799.1176379627323</v>
      </c>
    </row>
    <row r="2527" spans="1:6" x14ac:dyDescent="0.3">
      <c r="A2527">
        <v>2526</v>
      </c>
      <c r="B2527">
        <v>569</v>
      </c>
      <c r="C2527">
        <v>2526</v>
      </c>
      <c r="D2527">
        <v>7129</v>
      </c>
      <c r="E2527">
        <v>4708.6799464423966</v>
      </c>
      <c r="F2527">
        <v>2420.3200535576029</v>
      </c>
    </row>
    <row r="2528" spans="1:6" x14ac:dyDescent="0.3">
      <c r="A2528">
        <v>2527</v>
      </c>
      <c r="B2528">
        <v>986</v>
      </c>
      <c r="C2528">
        <v>2527</v>
      </c>
      <c r="D2528">
        <v>29939</v>
      </c>
      <c r="E2528">
        <v>17444.219995907992</v>
      </c>
      <c r="F2528">
        <v>12494.78000409201</v>
      </c>
    </row>
    <row r="2529" spans="1:6" x14ac:dyDescent="0.3">
      <c r="A2529">
        <v>2528</v>
      </c>
      <c r="B2529">
        <v>246</v>
      </c>
      <c r="C2529">
        <v>2528</v>
      </c>
      <c r="D2529">
        <v>9794</v>
      </c>
      <c r="E2529">
        <v>8715.9214955629268</v>
      </c>
      <c r="F2529">
        <v>1078.078504437073</v>
      </c>
    </row>
    <row r="2530" spans="1:6" x14ac:dyDescent="0.3">
      <c r="A2530">
        <v>2529</v>
      </c>
      <c r="B2530">
        <v>593</v>
      </c>
      <c r="C2530">
        <v>2529</v>
      </c>
      <c r="D2530">
        <v>27208</v>
      </c>
      <c r="E2530">
        <v>14555.41946191701</v>
      </c>
      <c r="F2530">
        <v>12652.58053808299</v>
      </c>
    </row>
    <row r="2531" spans="1:6" x14ac:dyDescent="0.3">
      <c r="A2531">
        <v>2530</v>
      </c>
      <c r="B2531">
        <v>494</v>
      </c>
      <c r="C2531">
        <v>2530</v>
      </c>
      <c r="D2531">
        <v>24691</v>
      </c>
      <c r="E2531">
        <v>19119.624887674981</v>
      </c>
      <c r="F2531">
        <v>5571.3751123250186</v>
      </c>
    </row>
    <row r="2532" spans="1:6" x14ac:dyDescent="0.3">
      <c r="A2532">
        <v>2531</v>
      </c>
      <c r="B2532">
        <v>271</v>
      </c>
      <c r="C2532">
        <v>2531</v>
      </c>
      <c r="D2532">
        <v>19490</v>
      </c>
      <c r="E2532">
        <v>9848.3698618225662</v>
      </c>
      <c r="F2532">
        <v>9641.6301381774338</v>
      </c>
    </row>
    <row r="2533" spans="1:6" x14ac:dyDescent="0.3">
      <c r="A2533">
        <v>2532</v>
      </c>
      <c r="B2533">
        <v>677</v>
      </c>
      <c r="C2533">
        <v>2532</v>
      </c>
      <c r="D2533">
        <v>15860</v>
      </c>
      <c r="E2533">
        <v>8610.7252440831817</v>
      </c>
      <c r="F2533">
        <v>7249.2747559168183</v>
      </c>
    </row>
    <row r="2534" spans="1:6" x14ac:dyDescent="0.3">
      <c r="A2534">
        <v>2533</v>
      </c>
      <c r="B2534">
        <v>555</v>
      </c>
      <c r="C2534">
        <v>2533</v>
      </c>
      <c r="D2534">
        <v>14480</v>
      </c>
      <c r="E2534">
        <v>11280.391535318329</v>
      </c>
      <c r="F2534">
        <v>3199.6084646816739</v>
      </c>
    </row>
    <row r="2535" spans="1:6" x14ac:dyDescent="0.3">
      <c r="A2535">
        <v>2534</v>
      </c>
      <c r="B2535">
        <v>498</v>
      </c>
      <c r="C2535">
        <v>2534</v>
      </c>
      <c r="D2535">
        <v>19620</v>
      </c>
      <c r="E2535">
        <v>14956.76373142975</v>
      </c>
      <c r="F2535">
        <v>4663.2362685702501</v>
      </c>
    </row>
    <row r="2536" spans="1:6" x14ac:dyDescent="0.3">
      <c r="A2536">
        <v>2535</v>
      </c>
      <c r="B2536">
        <v>112</v>
      </c>
      <c r="C2536">
        <v>2535</v>
      </c>
      <c r="D2536">
        <v>8228</v>
      </c>
      <c r="E2536">
        <v>4343.9707633651078</v>
      </c>
      <c r="F2536">
        <v>3884.0292366348922</v>
      </c>
    </row>
    <row r="2537" spans="1:6" x14ac:dyDescent="0.3">
      <c r="A2537">
        <v>2536</v>
      </c>
      <c r="B2537">
        <v>29</v>
      </c>
      <c r="C2537">
        <v>2536</v>
      </c>
      <c r="D2537">
        <v>22732</v>
      </c>
      <c r="E2537">
        <v>17828.431104903269</v>
      </c>
      <c r="F2537">
        <v>4903.5688950967269</v>
      </c>
    </row>
    <row r="2538" spans="1:6" x14ac:dyDescent="0.3">
      <c r="A2538">
        <v>2537</v>
      </c>
      <c r="B2538">
        <v>194</v>
      </c>
      <c r="C2538">
        <v>2537</v>
      </c>
      <c r="D2538">
        <v>22763</v>
      </c>
      <c r="E2538">
        <v>12019.041810639919</v>
      </c>
      <c r="F2538">
        <v>10743.958189360081</v>
      </c>
    </row>
    <row r="2539" spans="1:6" x14ac:dyDescent="0.3">
      <c r="A2539">
        <v>2538</v>
      </c>
      <c r="B2539">
        <v>878</v>
      </c>
      <c r="C2539">
        <v>2538</v>
      </c>
      <c r="D2539">
        <v>25292</v>
      </c>
      <c r="E2539">
        <v>21753.977927244101</v>
      </c>
      <c r="F2539">
        <v>3538.0220727558949</v>
      </c>
    </row>
    <row r="2540" spans="1:6" x14ac:dyDescent="0.3">
      <c r="A2540">
        <v>2539</v>
      </c>
      <c r="B2540">
        <v>246</v>
      </c>
      <c r="C2540">
        <v>2539</v>
      </c>
      <c r="D2540">
        <v>19133</v>
      </c>
      <c r="E2540">
        <v>15717.143179117789</v>
      </c>
      <c r="F2540">
        <v>3415.8568208822048</v>
      </c>
    </row>
    <row r="2541" spans="1:6" x14ac:dyDescent="0.3">
      <c r="A2541">
        <v>2540</v>
      </c>
      <c r="B2541">
        <v>823</v>
      </c>
      <c r="C2541">
        <v>2540</v>
      </c>
      <c r="D2541">
        <v>9120</v>
      </c>
      <c r="E2541">
        <v>5995.7550550146416</v>
      </c>
      <c r="F2541">
        <v>3124.244944985358</v>
      </c>
    </row>
    <row r="2542" spans="1:6" x14ac:dyDescent="0.3">
      <c r="A2542">
        <v>2541</v>
      </c>
      <c r="B2542">
        <v>985</v>
      </c>
      <c r="C2542">
        <v>2541</v>
      </c>
      <c r="D2542">
        <v>5596</v>
      </c>
      <c r="E2542">
        <v>3216.3876054301991</v>
      </c>
      <c r="F2542">
        <v>2379.6123945698009</v>
      </c>
    </row>
    <row r="2543" spans="1:6" x14ac:dyDescent="0.3">
      <c r="A2543">
        <v>2542</v>
      </c>
      <c r="B2543">
        <v>190</v>
      </c>
      <c r="C2543">
        <v>2542</v>
      </c>
      <c r="D2543">
        <v>27518</v>
      </c>
      <c r="E2543">
        <v>20053.432978896672</v>
      </c>
      <c r="F2543">
        <v>7464.5670211033284</v>
      </c>
    </row>
    <row r="2544" spans="1:6" x14ac:dyDescent="0.3">
      <c r="A2544">
        <v>2543</v>
      </c>
      <c r="B2544">
        <v>337</v>
      </c>
      <c r="C2544">
        <v>2543</v>
      </c>
      <c r="D2544">
        <v>28943</v>
      </c>
      <c r="E2544">
        <v>24414.463509806959</v>
      </c>
      <c r="F2544">
        <v>4528.5364901930443</v>
      </c>
    </row>
    <row r="2545" spans="1:6" x14ac:dyDescent="0.3">
      <c r="A2545">
        <v>2544</v>
      </c>
      <c r="B2545">
        <v>545</v>
      </c>
      <c r="C2545">
        <v>2544</v>
      </c>
      <c r="D2545">
        <v>7211</v>
      </c>
      <c r="E2545">
        <v>4062.3450720351889</v>
      </c>
      <c r="F2545">
        <v>3148.6549279648111</v>
      </c>
    </row>
    <row r="2546" spans="1:6" x14ac:dyDescent="0.3">
      <c r="A2546">
        <v>2545</v>
      </c>
      <c r="B2546">
        <v>35</v>
      </c>
      <c r="C2546">
        <v>2545</v>
      </c>
      <c r="D2546">
        <v>11296</v>
      </c>
      <c r="E2546">
        <v>6883.5071645797279</v>
      </c>
      <c r="F2546">
        <v>4412.4928354202721</v>
      </c>
    </row>
    <row r="2547" spans="1:6" x14ac:dyDescent="0.3">
      <c r="A2547">
        <v>2546</v>
      </c>
      <c r="B2547">
        <v>350</v>
      </c>
      <c r="C2547">
        <v>2546</v>
      </c>
      <c r="D2547">
        <v>25835</v>
      </c>
      <c r="E2547">
        <v>18910.390955214971</v>
      </c>
      <c r="F2547">
        <v>6924.6090447850293</v>
      </c>
    </row>
    <row r="2548" spans="1:6" x14ac:dyDescent="0.3">
      <c r="A2548">
        <v>2547</v>
      </c>
      <c r="B2548">
        <v>230</v>
      </c>
      <c r="C2548">
        <v>2547</v>
      </c>
      <c r="D2548">
        <v>8228</v>
      </c>
      <c r="E2548">
        <v>6271.5892903014392</v>
      </c>
      <c r="F2548">
        <v>1956.410709698561</v>
      </c>
    </row>
    <row r="2549" spans="1:6" x14ac:dyDescent="0.3">
      <c r="A2549">
        <v>2548</v>
      </c>
      <c r="B2549">
        <v>999</v>
      </c>
      <c r="C2549">
        <v>2548</v>
      </c>
      <c r="D2549">
        <v>29501</v>
      </c>
      <c r="E2549">
        <v>18221.678459805949</v>
      </c>
      <c r="F2549">
        <v>11279.321540194051</v>
      </c>
    </row>
    <row r="2550" spans="1:6" x14ac:dyDescent="0.3">
      <c r="A2550">
        <v>2549</v>
      </c>
      <c r="B2550">
        <v>166</v>
      </c>
      <c r="C2550">
        <v>2549</v>
      </c>
      <c r="D2550">
        <v>15240</v>
      </c>
      <c r="E2550">
        <v>8229.8821469530558</v>
      </c>
      <c r="F2550">
        <v>7010.1178530469442</v>
      </c>
    </row>
    <row r="2551" spans="1:6" x14ac:dyDescent="0.3">
      <c r="A2551">
        <v>2550</v>
      </c>
      <c r="B2551">
        <v>803</v>
      </c>
      <c r="C2551">
        <v>2550</v>
      </c>
      <c r="D2551">
        <v>15729</v>
      </c>
      <c r="E2551">
        <v>9268.8245121524942</v>
      </c>
      <c r="F2551">
        <v>6460.1754878475058</v>
      </c>
    </row>
    <row r="2552" spans="1:6" x14ac:dyDescent="0.3">
      <c r="A2552">
        <v>2551</v>
      </c>
      <c r="B2552">
        <v>931</v>
      </c>
      <c r="C2552">
        <v>2551</v>
      </c>
      <c r="D2552">
        <v>4081</v>
      </c>
      <c r="E2552">
        <v>2841.431385985557</v>
      </c>
      <c r="F2552">
        <v>1239.568614014443</v>
      </c>
    </row>
    <row r="2553" spans="1:6" x14ac:dyDescent="0.3">
      <c r="A2553">
        <v>2552</v>
      </c>
      <c r="B2553">
        <v>338</v>
      </c>
      <c r="C2553">
        <v>2552</v>
      </c>
      <c r="D2553">
        <v>18383</v>
      </c>
      <c r="E2553">
        <v>9942.6331002227726</v>
      </c>
      <c r="F2553">
        <v>8440.3668997772274</v>
      </c>
    </row>
    <row r="2554" spans="1:6" x14ac:dyDescent="0.3">
      <c r="A2554">
        <v>2553</v>
      </c>
      <c r="B2554">
        <v>707</v>
      </c>
      <c r="C2554">
        <v>2553</v>
      </c>
      <c r="D2554">
        <v>10184</v>
      </c>
      <c r="E2554">
        <v>6059.1018725314352</v>
      </c>
      <c r="F2554">
        <v>4124.8981274685648</v>
      </c>
    </row>
    <row r="2555" spans="1:6" x14ac:dyDescent="0.3">
      <c r="A2555">
        <v>2554</v>
      </c>
      <c r="B2555">
        <v>371</v>
      </c>
      <c r="C2555">
        <v>2554</v>
      </c>
      <c r="D2555">
        <v>5388</v>
      </c>
      <c r="E2555">
        <v>3030.795125104723</v>
      </c>
      <c r="F2555">
        <v>2357.204874895277</v>
      </c>
    </row>
    <row r="2556" spans="1:6" x14ac:dyDescent="0.3">
      <c r="A2556">
        <v>2555</v>
      </c>
      <c r="B2556">
        <v>510</v>
      </c>
      <c r="C2556">
        <v>2555</v>
      </c>
      <c r="D2556">
        <v>20499</v>
      </c>
      <c r="E2556">
        <v>14445.878638821699</v>
      </c>
      <c r="F2556">
        <v>6053.1213611783023</v>
      </c>
    </row>
    <row r="2557" spans="1:6" x14ac:dyDescent="0.3">
      <c r="A2557">
        <v>2556</v>
      </c>
      <c r="B2557">
        <v>797</v>
      </c>
      <c r="C2557">
        <v>2556</v>
      </c>
      <c r="D2557">
        <v>23751</v>
      </c>
      <c r="E2557">
        <v>13402.352974570509</v>
      </c>
      <c r="F2557">
        <v>10348.647025429491</v>
      </c>
    </row>
    <row r="2558" spans="1:6" x14ac:dyDescent="0.3">
      <c r="A2558">
        <v>2557</v>
      </c>
      <c r="B2558">
        <v>280</v>
      </c>
      <c r="C2558">
        <v>2557</v>
      </c>
      <c r="D2558">
        <v>11532</v>
      </c>
      <c r="E2558">
        <v>9980.4822979055916</v>
      </c>
      <c r="F2558">
        <v>1551.5177020944079</v>
      </c>
    </row>
    <row r="2559" spans="1:6" x14ac:dyDescent="0.3">
      <c r="A2559">
        <v>2558</v>
      </c>
      <c r="B2559">
        <v>202</v>
      </c>
      <c r="C2559">
        <v>2558</v>
      </c>
      <c r="D2559">
        <v>19209</v>
      </c>
      <c r="E2559">
        <v>11016.39682635289</v>
      </c>
      <c r="F2559">
        <v>8192.6031736471123</v>
      </c>
    </row>
    <row r="2560" spans="1:6" x14ac:dyDescent="0.3">
      <c r="A2560">
        <v>2559</v>
      </c>
      <c r="B2560">
        <v>107</v>
      </c>
      <c r="C2560">
        <v>2559</v>
      </c>
      <c r="D2560">
        <v>16450</v>
      </c>
      <c r="E2560">
        <v>10491.927960873671</v>
      </c>
      <c r="F2560">
        <v>5958.0720391263294</v>
      </c>
    </row>
    <row r="2561" spans="1:6" x14ac:dyDescent="0.3">
      <c r="A2561">
        <v>2560</v>
      </c>
      <c r="B2561">
        <v>144</v>
      </c>
      <c r="C2561">
        <v>2560</v>
      </c>
      <c r="D2561">
        <v>19592</v>
      </c>
      <c r="E2561">
        <v>12553.66022929775</v>
      </c>
      <c r="F2561">
        <v>7038.3397707022486</v>
      </c>
    </row>
    <row r="2562" spans="1:6" x14ac:dyDescent="0.3">
      <c r="A2562">
        <v>2561</v>
      </c>
      <c r="B2562">
        <v>650</v>
      </c>
      <c r="C2562">
        <v>2561</v>
      </c>
      <c r="D2562">
        <v>11745</v>
      </c>
      <c r="E2562">
        <v>9494.9700183963159</v>
      </c>
      <c r="F2562">
        <v>2250.0299816036841</v>
      </c>
    </row>
    <row r="2563" spans="1:6" x14ac:dyDescent="0.3">
      <c r="A2563">
        <v>2562</v>
      </c>
      <c r="B2563">
        <v>955</v>
      </c>
      <c r="C2563">
        <v>2562</v>
      </c>
      <c r="D2563">
        <v>24168</v>
      </c>
      <c r="E2563">
        <v>20719.341377647452</v>
      </c>
      <c r="F2563">
        <v>3448.6586223525478</v>
      </c>
    </row>
    <row r="2564" spans="1:6" x14ac:dyDescent="0.3">
      <c r="A2564">
        <v>2563</v>
      </c>
      <c r="B2564">
        <v>99</v>
      </c>
      <c r="C2564">
        <v>2563</v>
      </c>
      <c r="D2564">
        <v>6046</v>
      </c>
      <c r="E2564">
        <v>3097.9631645796048</v>
      </c>
      <c r="F2564">
        <v>2948.0368354203952</v>
      </c>
    </row>
    <row r="2565" spans="1:6" x14ac:dyDescent="0.3">
      <c r="A2565">
        <v>2564</v>
      </c>
      <c r="B2565">
        <v>308</v>
      </c>
      <c r="C2565">
        <v>2564</v>
      </c>
      <c r="D2565">
        <v>19671</v>
      </c>
      <c r="E2565">
        <v>14747.985014286351</v>
      </c>
      <c r="F2565">
        <v>4923.0149857136457</v>
      </c>
    </row>
    <row r="2566" spans="1:6" x14ac:dyDescent="0.3">
      <c r="A2566">
        <v>2565</v>
      </c>
      <c r="B2566">
        <v>888</v>
      </c>
      <c r="C2566">
        <v>2565</v>
      </c>
      <c r="D2566">
        <v>9514</v>
      </c>
      <c r="E2566">
        <v>5508.1301828620753</v>
      </c>
      <c r="F2566">
        <v>4005.8698171379251</v>
      </c>
    </row>
    <row r="2567" spans="1:6" x14ac:dyDescent="0.3">
      <c r="A2567">
        <v>2566</v>
      </c>
      <c r="B2567">
        <v>699</v>
      </c>
      <c r="C2567">
        <v>2566</v>
      </c>
      <c r="D2567">
        <v>16137</v>
      </c>
      <c r="E2567">
        <v>10325.232280898421</v>
      </c>
      <c r="F2567">
        <v>5811.7677191015746</v>
      </c>
    </row>
    <row r="2568" spans="1:6" x14ac:dyDescent="0.3">
      <c r="A2568">
        <v>2567</v>
      </c>
      <c r="B2568">
        <v>221</v>
      </c>
      <c r="C2568">
        <v>2567</v>
      </c>
      <c r="D2568">
        <v>12390</v>
      </c>
      <c r="E2568">
        <v>7052.7890392521149</v>
      </c>
      <c r="F2568">
        <v>5337.2109607478851</v>
      </c>
    </row>
    <row r="2569" spans="1:6" x14ac:dyDescent="0.3">
      <c r="A2569">
        <v>2568</v>
      </c>
      <c r="B2569">
        <v>836</v>
      </c>
      <c r="C2569">
        <v>2568</v>
      </c>
      <c r="D2569">
        <v>25872</v>
      </c>
      <c r="E2569">
        <v>13528.74779086439</v>
      </c>
      <c r="F2569">
        <v>12343.25220913561</v>
      </c>
    </row>
    <row r="2570" spans="1:6" x14ac:dyDescent="0.3">
      <c r="A2570">
        <v>2569</v>
      </c>
      <c r="B2570">
        <v>47</v>
      </c>
      <c r="C2570">
        <v>2569</v>
      </c>
      <c r="D2570">
        <v>19036</v>
      </c>
      <c r="E2570">
        <v>13590.37559310936</v>
      </c>
      <c r="F2570">
        <v>5445.6244068906362</v>
      </c>
    </row>
    <row r="2571" spans="1:6" x14ac:dyDescent="0.3">
      <c r="A2571">
        <v>2570</v>
      </c>
      <c r="B2571">
        <v>422</v>
      </c>
      <c r="C2571">
        <v>2570</v>
      </c>
      <c r="D2571">
        <v>16015</v>
      </c>
      <c r="E2571">
        <v>12722.98253383171</v>
      </c>
      <c r="F2571">
        <v>3292.0174661682868</v>
      </c>
    </row>
    <row r="2572" spans="1:6" x14ac:dyDescent="0.3">
      <c r="A2572">
        <v>2571</v>
      </c>
      <c r="B2572">
        <v>379</v>
      </c>
      <c r="C2572">
        <v>2571</v>
      </c>
      <c r="D2572">
        <v>14048</v>
      </c>
      <c r="E2572">
        <v>8763.0065320567628</v>
      </c>
      <c r="F2572">
        <v>5284.9934679432372</v>
      </c>
    </row>
    <row r="2573" spans="1:6" x14ac:dyDescent="0.3">
      <c r="A2573">
        <v>2572</v>
      </c>
      <c r="B2573">
        <v>22</v>
      </c>
      <c r="C2573">
        <v>2572</v>
      </c>
      <c r="D2573">
        <v>8884</v>
      </c>
      <c r="E2573">
        <v>7325.8815019344156</v>
      </c>
      <c r="F2573">
        <v>1558.1184980655839</v>
      </c>
    </row>
    <row r="2574" spans="1:6" x14ac:dyDescent="0.3">
      <c r="A2574">
        <v>2573</v>
      </c>
      <c r="B2574">
        <v>117</v>
      </c>
      <c r="C2574">
        <v>2573</v>
      </c>
      <c r="D2574">
        <v>22393</v>
      </c>
      <c r="E2574">
        <v>14225.393998839611</v>
      </c>
      <c r="F2574">
        <v>8167.6060011603886</v>
      </c>
    </row>
    <row r="2575" spans="1:6" x14ac:dyDescent="0.3">
      <c r="A2575">
        <v>2574</v>
      </c>
      <c r="B2575">
        <v>91</v>
      </c>
      <c r="C2575">
        <v>2574</v>
      </c>
      <c r="D2575">
        <v>29482</v>
      </c>
      <c r="E2575">
        <v>24422.344837655171</v>
      </c>
      <c r="F2575">
        <v>5059.6551623448322</v>
      </c>
    </row>
    <row r="2576" spans="1:6" x14ac:dyDescent="0.3">
      <c r="A2576">
        <v>2575</v>
      </c>
      <c r="B2576">
        <v>162</v>
      </c>
      <c r="C2576">
        <v>2575</v>
      </c>
      <c r="D2576">
        <v>34932</v>
      </c>
      <c r="E2576">
        <v>30053.237172050161</v>
      </c>
      <c r="F2576">
        <v>4878.7628279498394</v>
      </c>
    </row>
    <row r="2577" spans="1:6" x14ac:dyDescent="0.3">
      <c r="A2577">
        <v>2576</v>
      </c>
      <c r="B2577">
        <v>511</v>
      </c>
      <c r="C2577">
        <v>2576</v>
      </c>
      <c r="D2577">
        <v>20832</v>
      </c>
      <c r="E2577">
        <v>16748.257311089241</v>
      </c>
      <c r="F2577">
        <v>4083.742688910756</v>
      </c>
    </row>
    <row r="2578" spans="1:6" x14ac:dyDescent="0.3">
      <c r="A2578">
        <v>2577</v>
      </c>
      <c r="B2578">
        <v>922</v>
      </c>
      <c r="C2578">
        <v>2577</v>
      </c>
      <c r="D2578">
        <v>16966</v>
      </c>
      <c r="E2578">
        <v>9465.4122967821731</v>
      </c>
      <c r="F2578">
        <v>7500.5877032178269</v>
      </c>
    </row>
    <row r="2579" spans="1:6" x14ac:dyDescent="0.3">
      <c r="A2579">
        <v>2578</v>
      </c>
      <c r="B2579">
        <v>989</v>
      </c>
      <c r="C2579">
        <v>2578</v>
      </c>
      <c r="D2579">
        <v>8543</v>
      </c>
      <c r="E2579">
        <v>5984.1513531236069</v>
      </c>
      <c r="F2579">
        <v>2558.8486468763931</v>
      </c>
    </row>
    <row r="2580" spans="1:6" x14ac:dyDescent="0.3">
      <c r="A2580">
        <v>2579</v>
      </c>
      <c r="B2580">
        <v>448</v>
      </c>
      <c r="C2580">
        <v>2579</v>
      </c>
      <c r="D2580">
        <v>20156</v>
      </c>
      <c r="E2580">
        <v>15483.46637770802</v>
      </c>
      <c r="F2580">
        <v>4672.5336222919777</v>
      </c>
    </row>
    <row r="2581" spans="1:6" x14ac:dyDescent="0.3">
      <c r="A2581">
        <v>2580</v>
      </c>
      <c r="B2581">
        <v>991</v>
      </c>
      <c r="C2581">
        <v>2580</v>
      </c>
      <c r="D2581">
        <v>8251</v>
      </c>
      <c r="E2581">
        <v>5269.0896795083081</v>
      </c>
      <c r="F2581">
        <v>2981.9103204916919</v>
      </c>
    </row>
    <row r="2582" spans="1:6" x14ac:dyDescent="0.3">
      <c r="A2582">
        <v>2581</v>
      </c>
      <c r="B2582">
        <v>675</v>
      </c>
      <c r="C2582">
        <v>2581</v>
      </c>
      <c r="D2582">
        <v>10811</v>
      </c>
      <c r="E2582">
        <v>8597.8552816521551</v>
      </c>
      <c r="F2582">
        <v>2213.1447183478449</v>
      </c>
    </row>
    <row r="2583" spans="1:6" x14ac:dyDescent="0.3">
      <c r="A2583">
        <v>2582</v>
      </c>
      <c r="B2583">
        <v>133</v>
      </c>
      <c r="C2583">
        <v>2582</v>
      </c>
      <c r="D2583">
        <v>19206</v>
      </c>
      <c r="E2583">
        <v>11616.04270945451</v>
      </c>
      <c r="F2583">
        <v>7589.9572905454934</v>
      </c>
    </row>
    <row r="2584" spans="1:6" x14ac:dyDescent="0.3">
      <c r="A2584">
        <v>2583</v>
      </c>
      <c r="B2584">
        <v>363</v>
      </c>
      <c r="C2584">
        <v>2583</v>
      </c>
      <c r="D2584">
        <v>19355</v>
      </c>
      <c r="E2584">
        <v>12280.753223043301</v>
      </c>
      <c r="F2584">
        <v>7074.2467769567047</v>
      </c>
    </row>
    <row r="2585" spans="1:6" x14ac:dyDescent="0.3">
      <c r="A2585">
        <v>2584</v>
      </c>
      <c r="B2585">
        <v>384</v>
      </c>
      <c r="C2585">
        <v>2584</v>
      </c>
      <c r="D2585">
        <v>20494</v>
      </c>
      <c r="E2585">
        <v>13669.9078264239</v>
      </c>
      <c r="F2585">
        <v>6824.0921735761021</v>
      </c>
    </row>
    <row r="2586" spans="1:6" x14ac:dyDescent="0.3">
      <c r="A2586">
        <v>2585</v>
      </c>
      <c r="B2586">
        <v>969</v>
      </c>
      <c r="C2586">
        <v>2585</v>
      </c>
      <c r="D2586">
        <v>29794</v>
      </c>
      <c r="E2586">
        <v>20168.63063385538</v>
      </c>
      <c r="F2586">
        <v>9625.3693661446159</v>
      </c>
    </row>
    <row r="2587" spans="1:6" x14ac:dyDescent="0.3">
      <c r="A2587">
        <v>2586</v>
      </c>
      <c r="B2587">
        <v>157</v>
      </c>
      <c r="C2587">
        <v>2586</v>
      </c>
      <c r="D2587">
        <v>17288</v>
      </c>
      <c r="E2587">
        <v>11725.40288250342</v>
      </c>
      <c r="F2587">
        <v>5562.5971174965816</v>
      </c>
    </row>
    <row r="2588" spans="1:6" x14ac:dyDescent="0.3">
      <c r="A2588">
        <v>2587</v>
      </c>
      <c r="B2588">
        <v>649</v>
      </c>
      <c r="C2588">
        <v>2587</v>
      </c>
      <c r="D2588">
        <v>7156</v>
      </c>
      <c r="E2588">
        <v>6137.1432539050256</v>
      </c>
      <c r="F2588">
        <v>1018.856746094974</v>
      </c>
    </row>
    <row r="2589" spans="1:6" x14ac:dyDescent="0.3">
      <c r="A2589">
        <v>2588</v>
      </c>
      <c r="B2589">
        <v>962</v>
      </c>
      <c r="C2589">
        <v>2588</v>
      </c>
      <c r="D2589">
        <v>7574</v>
      </c>
      <c r="E2589">
        <v>4945.6286673206623</v>
      </c>
      <c r="F2589">
        <v>2628.3713326793381</v>
      </c>
    </row>
    <row r="2590" spans="1:6" x14ac:dyDescent="0.3">
      <c r="A2590">
        <v>2589</v>
      </c>
      <c r="B2590">
        <v>973</v>
      </c>
      <c r="C2590">
        <v>2589</v>
      </c>
      <c r="D2590">
        <v>27682</v>
      </c>
      <c r="E2590">
        <v>17396.54626864013</v>
      </c>
      <c r="F2590">
        <v>10285.45373135987</v>
      </c>
    </row>
    <row r="2591" spans="1:6" x14ac:dyDescent="0.3">
      <c r="A2591">
        <v>2590</v>
      </c>
      <c r="B2591">
        <v>324</v>
      </c>
      <c r="C2591">
        <v>2590</v>
      </c>
      <c r="D2591">
        <v>19682</v>
      </c>
      <c r="E2591">
        <v>17347.074879389809</v>
      </c>
      <c r="F2591">
        <v>2334.9251206101872</v>
      </c>
    </row>
    <row r="2592" spans="1:6" x14ac:dyDescent="0.3">
      <c r="A2592">
        <v>2591</v>
      </c>
      <c r="B2592">
        <v>879</v>
      </c>
      <c r="C2592">
        <v>2591</v>
      </c>
      <c r="D2592">
        <v>24211</v>
      </c>
      <c r="E2592">
        <v>16305.35629482144</v>
      </c>
      <c r="F2592">
        <v>7905.643705178556</v>
      </c>
    </row>
    <row r="2593" spans="1:6" x14ac:dyDescent="0.3">
      <c r="A2593">
        <v>2592</v>
      </c>
      <c r="B2593">
        <v>158</v>
      </c>
      <c r="C2593">
        <v>2592</v>
      </c>
      <c r="D2593">
        <v>23780</v>
      </c>
      <c r="E2593">
        <v>15390.01977592291</v>
      </c>
      <c r="F2593">
        <v>8389.9802240770914</v>
      </c>
    </row>
    <row r="2594" spans="1:6" x14ac:dyDescent="0.3">
      <c r="A2594">
        <v>2593</v>
      </c>
      <c r="B2594">
        <v>124</v>
      </c>
      <c r="C2594">
        <v>2593</v>
      </c>
      <c r="D2594">
        <v>6408</v>
      </c>
      <c r="E2594">
        <v>5734.7445559331309</v>
      </c>
      <c r="F2594">
        <v>673.25544406686913</v>
      </c>
    </row>
    <row r="2595" spans="1:6" x14ac:dyDescent="0.3">
      <c r="A2595">
        <v>2594</v>
      </c>
      <c r="B2595">
        <v>476</v>
      </c>
      <c r="C2595">
        <v>2594</v>
      </c>
      <c r="D2595">
        <v>9460</v>
      </c>
      <c r="E2595">
        <v>7655.8958855302099</v>
      </c>
      <c r="F2595">
        <v>1804.1041144697899</v>
      </c>
    </row>
    <row r="2596" spans="1:6" x14ac:dyDescent="0.3">
      <c r="A2596">
        <v>2595</v>
      </c>
      <c r="B2596">
        <v>895</v>
      </c>
      <c r="C2596">
        <v>2595</v>
      </c>
      <c r="D2596">
        <v>41544</v>
      </c>
      <c r="E2596">
        <v>24192.49318490885</v>
      </c>
      <c r="F2596">
        <v>17351.50681509115</v>
      </c>
    </row>
    <row r="2597" spans="1:6" x14ac:dyDescent="0.3">
      <c r="A2597">
        <v>2596</v>
      </c>
      <c r="B2597">
        <v>93</v>
      </c>
      <c r="C2597">
        <v>2596</v>
      </c>
      <c r="D2597">
        <v>19692</v>
      </c>
      <c r="E2597">
        <v>15702.61155906004</v>
      </c>
      <c r="F2597">
        <v>3989.388440939962</v>
      </c>
    </row>
    <row r="2598" spans="1:6" x14ac:dyDescent="0.3">
      <c r="A2598">
        <v>2597</v>
      </c>
      <c r="B2598">
        <v>364</v>
      </c>
      <c r="C2598">
        <v>2597</v>
      </c>
      <c r="D2598">
        <v>14003</v>
      </c>
      <c r="E2598">
        <v>10715.335519028409</v>
      </c>
      <c r="F2598">
        <v>3287.664480971589</v>
      </c>
    </row>
    <row r="2599" spans="1:6" x14ac:dyDescent="0.3">
      <c r="A2599">
        <v>2598</v>
      </c>
      <c r="B2599">
        <v>983</v>
      </c>
      <c r="C2599">
        <v>2598</v>
      </c>
      <c r="D2599">
        <v>11175</v>
      </c>
      <c r="E2599">
        <v>9837.9412111439342</v>
      </c>
      <c r="F2599">
        <v>1337.058788856066</v>
      </c>
    </row>
    <row r="2600" spans="1:6" x14ac:dyDescent="0.3">
      <c r="A2600">
        <v>2599</v>
      </c>
      <c r="B2600">
        <v>177</v>
      </c>
      <c r="C2600">
        <v>2599</v>
      </c>
      <c r="D2600">
        <v>4610</v>
      </c>
      <c r="E2600">
        <v>2311.8034854094089</v>
      </c>
      <c r="F2600">
        <v>2298.1965145905911</v>
      </c>
    </row>
    <row r="2601" spans="1:6" x14ac:dyDescent="0.3">
      <c r="A2601">
        <v>2600</v>
      </c>
      <c r="B2601">
        <v>423</v>
      </c>
      <c r="C2601">
        <v>2600</v>
      </c>
      <c r="D2601">
        <v>30273</v>
      </c>
      <c r="E2601">
        <v>26037.78016507029</v>
      </c>
      <c r="F2601">
        <v>4235.2198349297141</v>
      </c>
    </row>
    <row r="2602" spans="1:6" x14ac:dyDescent="0.3">
      <c r="A2602">
        <v>2601</v>
      </c>
      <c r="B2602">
        <v>431</v>
      </c>
      <c r="C2602">
        <v>2601</v>
      </c>
      <c r="D2602">
        <v>6049</v>
      </c>
      <c r="E2602">
        <v>3239.1664459597341</v>
      </c>
      <c r="F2602">
        <v>2809.8335540402659</v>
      </c>
    </row>
    <row r="2603" spans="1:6" x14ac:dyDescent="0.3">
      <c r="A2603">
        <v>2602</v>
      </c>
      <c r="B2603">
        <v>849</v>
      </c>
      <c r="C2603">
        <v>2602</v>
      </c>
      <c r="D2603">
        <v>7420</v>
      </c>
      <c r="E2603">
        <v>3974.8811322985412</v>
      </c>
      <c r="F2603">
        <v>3445.1188677014588</v>
      </c>
    </row>
    <row r="2604" spans="1:6" x14ac:dyDescent="0.3">
      <c r="A2604">
        <v>2603</v>
      </c>
      <c r="B2604">
        <v>511</v>
      </c>
      <c r="C2604">
        <v>2603</v>
      </c>
      <c r="D2604">
        <v>9009</v>
      </c>
      <c r="E2604">
        <v>6509.175451907784</v>
      </c>
      <c r="F2604">
        <v>2499.824548092216</v>
      </c>
    </row>
    <row r="2605" spans="1:6" x14ac:dyDescent="0.3">
      <c r="A2605">
        <v>2604</v>
      </c>
      <c r="B2605">
        <v>106</v>
      </c>
      <c r="C2605">
        <v>2604</v>
      </c>
      <c r="D2605">
        <v>7832</v>
      </c>
      <c r="E2605">
        <v>5606.1512195502346</v>
      </c>
      <c r="F2605">
        <v>2225.8487804497649</v>
      </c>
    </row>
    <row r="2606" spans="1:6" x14ac:dyDescent="0.3">
      <c r="A2606">
        <v>2605</v>
      </c>
      <c r="B2606">
        <v>87</v>
      </c>
      <c r="C2606">
        <v>2605</v>
      </c>
      <c r="D2606">
        <v>42789</v>
      </c>
      <c r="E2606">
        <v>23126.884837769761</v>
      </c>
      <c r="F2606">
        <v>19662.115162230239</v>
      </c>
    </row>
    <row r="2607" spans="1:6" x14ac:dyDescent="0.3">
      <c r="A2607">
        <v>2606</v>
      </c>
      <c r="B2607">
        <v>654</v>
      </c>
      <c r="C2607">
        <v>2606</v>
      </c>
      <c r="D2607">
        <v>22762</v>
      </c>
      <c r="E2607">
        <v>14292.823917644741</v>
      </c>
      <c r="F2607">
        <v>8469.1760823552631</v>
      </c>
    </row>
    <row r="2608" spans="1:6" x14ac:dyDescent="0.3">
      <c r="A2608">
        <v>2607</v>
      </c>
      <c r="B2608">
        <v>404</v>
      </c>
      <c r="C2608">
        <v>2607</v>
      </c>
      <c r="D2608">
        <v>7385</v>
      </c>
      <c r="E2608">
        <v>5047.8500577730292</v>
      </c>
      <c r="F2608">
        <v>2337.1499422269708</v>
      </c>
    </row>
    <row r="2609" spans="1:6" x14ac:dyDescent="0.3">
      <c r="A2609">
        <v>2608</v>
      </c>
      <c r="B2609">
        <v>962</v>
      </c>
      <c r="C2609">
        <v>2608</v>
      </c>
      <c r="D2609">
        <v>20342</v>
      </c>
      <c r="E2609">
        <v>11518.395978217581</v>
      </c>
      <c r="F2609">
        <v>8823.6040217824211</v>
      </c>
    </row>
    <row r="2610" spans="1:6" x14ac:dyDescent="0.3">
      <c r="A2610">
        <v>2609</v>
      </c>
      <c r="B2610">
        <v>890</v>
      </c>
      <c r="C2610">
        <v>2609</v>
      </c>
      <c r="D2610">
        <v>28108</v>
      </c>
      <c r="E2610">
        <v>14785.052451978359</v>
      </c>
      <c r="F2610">
        <v>13322.947548021641</v>
      </c>
    </row>
    <row r="2611" spans="1:6" x14ac:dyDescent="0.3">
      <c r="A2611">
        <v>2610</v>
      </c>
      <c r="B2611">
        <v>187</v>
      </c>
      <c r="C2611">
        <v>2610</v>
      </c>
      <c r="D2611">
        <v>10531</v>
      </c>
      <c r="E2611">
        <v>8819.7121128813142</v>
      </c>
      <c r="F2611">
        <v>1711.2878871186861</v>
      </c>
    </row>
    <row r="2612" spans="1:6" x14ac:dyDescent="0.3">
      <c r="A2612">
        <v>2611</v>
      </c>
      <c r="B2612">
        <v>478</v>
      </c>
      <c r="C2612">
        <v>2611</v>
      </c>
      <c r="D2612">
        <v>31091</v>
      </c>
      <c r="E2612">
        <v>16504.70524707888</v>
      </c>
      <c r="F2612">
        <v>14586.29475292112</v>
      </c>
    </row>
    <row r="2613" spans="1:6" x14ac:dyDescent="0.3">
      <c r="A2613">
        <v>2612</v>
      </c>
      <c r="B2613">
        <v>127</v>
      </c>
      <c r="C2613">
        <v>2612</v>
      </c>
      <c r="D2613">
        <v>28477</v>
      </c>
      <c r="E2613">
        <v>24798.909722615121</v>
      </c>
      <c r="F2613">
        <v>3678.0902773848788</v>
      </c>
    </row>
    <row r="2614" spans="1:6" x14ac:dyDescent="0.3">
      <c r="A2614">
        <v>2613</v>
      </c>
      <c r="B2614">
        <v>999</v>
      </c>
      <c r="C2614">
        <v>2613</v>
      </c>
      <c r="D2614">
        <v>28078</v>
      </c>
      <c r="E2614">
        <v>19052.476464532829</v>
      </c>
      <c r="F2614">
        <v>9025.5235354671677</v>
      </c>
    </row>
    <row r="2615" spans="1:6" x14ac:dyDescent="0.3">
      <c r="A2615">
        <v>2614</v>
      </c>
      <c r="B2615">
        <v>644</v>
      </c>
      <c r="C2615">
        <v>2614</v>
      </c>
      <c r="D2615">
        <v>21216</v>
      </c>
      <c r="E2615">
        <v>12925.520272471031</v>
      </c>
      <c r="F2615">
        <v>8290.4797275289675</v>
      </c>
    </row>
    <row r="2616" spans="1:6" x14ac:dyDescent="0.3">
      <c r="A2616">
        <v>2615</v>
      </c>
      <c r="B2616">
        <v>379</v>
      </c>
      <c r="C2616">
        <v>2615</v>
      </c>
      <c r="D2616">
        <v>48487</v>
      </c>
      <c r="E2616">
        <v>35824.25869532545</v>
      </c>
      <c r="F2616">
        <v>12662.74130467455</v>
      </c>
    </row>
    <row r="2617" spans="1:6" x14ac:dyDescent="0.3">
      <c r="A2617">
        <v>2616</v>
      </c>
      <c r="B2617">
        <v>421</v>
      </c>
      <c r="C2617">
        <v>2616</v>
      </c>
      <c r="D2617">
        <v>10668</v>
      </c>
      <c r="E2617">
        <v>8217.8162217259196</v>
      </c>
      <c r="F2617">
        <v>2450.1837782740799</v>
      </c>
    </row>
    <row r="2618" spans="1:6" x14ac:dyDescent="0.3">
      <c r="A2618">
        <v>2617</v>
      </c>
      <c r="B2618">
        <v>413</v>
      </c>
      <c r="C2618">
        <v>2617</v>
      </c>
      <c r="D2618">
        <v>10379</v>
      </c>
      <c r="E2618">
        <v>7973.8178536566857</v>
      </c>
      <c r="F2618">
        <v>2405.1821463433139</v>
      </c>
    </row>
    <row r="2619" spans="1:6" x14ac:dyDescent="0.3">
      <c r="A2619">
        <v>2618</v>
      </c>
      <c r="B2619">
        <v>691</v>
      </c>
      <c r="C2619">
        <v>2618</v>
      </c>
      <c r="D2619">
        <v>21612</v>
      </c>
      <c r="E2619">
        <v>18058.579998656449</v>
      </c>
      <c r="F2619">
        <v>3553.4200013435511</v>
      </c>
    </row>
    <row r="2620" spans="1:6" x14ac:dyDescent="0.3">
      <c r="A2620">
        <v>2619</v>
      </c>
      <c r="B2620">
        <v>743</v>
      </c>
      <c r="C2620">
        <v>2619</v>
      </c>
      <c r="D2620">
        <v>26753</v>
      </c>
      <c r="E2620">
        <v>17263.93596480825</v>
      </c>
      <c r="F2620">
        <v>9489.06403519175</v>
      </c>
    </row>
    <row r="2621" spans="1:6" x14ac:dyDescent="0.3">
      <c r="A2621">
        <v>2620</v>
      </c>
      <c r="B2621">
        <v>452</v>
      </c>
      <c r="C2621">
        <v>2620</v>
      </c>
      <c r="D2621">
        <v>9954</v>
      </c>
      <c r="E2621">
        <v>6690.3931750587262</v>
      </c>
      <c r="F2621">
        <v>3263.6068249412742</v>
      </c>
    </row>
    <row r="2622" spans="1:6" x14ac:dyDescent="0.3">
      <c r="A2622">
        <v>2621</v>
      </c>
      <c r="B2622">
        <v>389</v>
      </c>
      <c r="C2622">
        <v>2621</v>
      </c>
      <c r="D2622">
        <v>18699</v>
      </c>
      <c r="E2622">
        <v>11694.83209060226</v>
      </c>
      <c r="F2622">
        <v>7004.1679093977418</v>
      </c>
    </row>
    <row r="2623" spans="1:6" x14ac:dyDescent="0.3">
      <c r="A2623">
        <v>2622</v>
      </c>
      <c r="B2623">
        <v>278</v>
      </c>
      <c r="C2623">
        <v>2622</v>
      </c>
      <c r="D2623">
        <v>26149</v>
      </c>
      <c r="E2623">
        <v>16697.041382411961</v>
      </c>
      <c r="F2623">
        <v>9451.9586175880431</v>
      </c>
    </row>
    <row r="2624" spans="1:6" x14ac:dyDescent="0.3">
      <c r="A2624">
        <v>2623</v>
      </c>
      <c r="B2624">
        <v>405</v>
      </c>
      <c r="C2624">
        <v>2623</v>
      </c>
      <c r="D2624">
        <v>25464</v>
      </c>
      <c r="E2624">
        <v>14741.731174687729</v>
      </c>
      <c r="F2624">
        <v>10722.268825312271</v>
      </c>
    </row>
    <row r="2625" spans="1:6" x14ac:dyDescent="0.3">
      <c r="A2625">
        <v>2624</v>
      </c>
      <c r="B2625">
        <v>693</v>
      </c>
      <c r="C2625">
        <v>2624</v>
      </c>
      <c r="D2625">
        <v>18640</v>
      </c>
      <c r="E2625">
        <v>9607.8153487070103</v>
      </c>
      <c r="F2625">
        <v>9032.1846512929897</v>
      </c>
    </row>
    <row r="2626" spans="1:6" x14ac:dyDescent="0.3">
      <c r="A2626">
        <v>2625</v>
      </c>
      <c r="B2626">
        <v>889</v>
      </c>
      <c r="C2626">
        <v>2625</v>
      </c>
      <c r="D2626">
        <v>34746</v>
      </c>
      <c r="E2626">
        <v>24962.993803715821</v>
      </c>
      <c r="F2626">
        <v>9783.0061962841755</v>
      </c>
    </row>
    <row r="2627" spans="1:6" x14ac:dyDescent="0.3">
      <c r="A2627">
        <v>2626</v>
      </c>
      <c r="B2627">
        <v>537</v>
      </c>
      <c r="C2627">
        <v>2626</v>
      </c>
      <c r="D2627">
        <v>32071</v>
      </c>
      <c r="E2627">
        <v>21984.431545920928</v>
      </c>
      <c r="F2627">
        <v>10086.56845407907</v>
      </c>
    </row>
    <row r="2628" spans="1:6" x14ac:dyDescent="0.3">
      <c r="A2628">
        <v>2627</v>
      </c>
      <c r="B2628">
        <v>68</v>
      </c>
      <c r="C2628">
        <v>2627</v>
      </c>
      <c r="D2628">
        <v>22940</v>
      </c>
      <c r="E2628">
        <v>18037.589137350318</v>
      </c>
      <c r="F2628">
        <v>4902.4108626496818</v>
      </c>
    </row>
    <row r="2629" spans="1:6" x14ac:dyDescent="0.3">
      <c r="A2629">
        <v>2628</v>
      </c>
      <c r="B2629">
        <v>868</v>
      </c>
      <c r="C2629">
        <v>2628</v>
      </c>
      <c r="D2629">
        <v>23052</v>
      </c>
      <c r="E2629">
        <v>13561.03439718029</v>
      </c>
      <c r="F2629">
        <v>9490.9656028197096</v>
      </c>
    </row>
    <row r="2630" spans="1:6" x14ac:dyDescent="0.3">
      <c r="A2630">
        <v>2629</v>
      </c>
      <c r="B2630">
        <v>912</v>
      </c>
      <c r="C2630">
        <v>2629</v>
      </c>
      <c r="D2630">
        <v>4389</v>
      </c>
      <c r="E2630">
        <v>3362.9717291726952</v>
      </c>
      <c r="F2630">
        <v>1026.0282708273051</v>
      </c>
    </row>
    <row r="2631" spans="1:6" x14ac:dyDescent="0.3">
      <c r="A2631">
        <v>2630</v>
      </c>
      <c r="B2631">
        <v>643</v>
      </c>
      <c r="C2631">
        <v>2630</v>
      </c>
      <c r="D2631">
        <v>10533</v>
      </c>
      <c r="E2631">
        <v>8707.999499646643</v>
      </c>
      <c r="F2631">
        <v>1825.000500353357</v>
      </c>
    </row>
    <row r="2632" spans="1:6" x14ac:dyDescent="0.3">
      <c r="A2632">
        <v>2631</v>
      </c>
      <c r="B2632">
        <v>450</v>
      </c>
      <c r="C2632">
        <v>2631</v>
      </c>
      <c r="D2632">
        <v>21551</v>
      </c>
      <c r="E2632">
        <v>11500.913443993541</v>
      </c>
      <c r="F2632">
        <v>10050.086556006459</v>
      </c>
    </row>
    <row r="2633" spans="1:6" x14ac:dyDescent="0.3">
      <c r="A2633">
        <v>2632</v>
      </c>
      <c r="B2633">
        <v>996</v>
      </c>
      <c r="C2633">
        <v>2632</v>
      </c>
      <c r="D2633">
        <v>44384</v>
      </c>
      <c r="E2633">
        <v>24052.091480845931</v>
      </c>
      <c r="F2633">
        <v>20331.908519154069</v>
      </c>
    </row>
    <row r="2634" spans="1:6" x14ac:dyDescent="0.3">
      <c r="A2634">
        <v>2633</v>
      </c>
      <c r="B2634">
        <v>614</v>
      </c>
      <c r="C2634">
        <v>2633</v>
      </c>
      <c r="D2634">
        <v>27434</v>
      </c>
      <c r="E2634">
        <v>19575.134126313918</v>
      </c>
      <c r="F2634">
        <v>7858.8658736860816</v>
      </c>
    </row>
    <row r="2635" spans="1:6" x14ac:dyDescent="0.3">
      <c r="A2635">
        <v>2634</v>
      </c>
      <c r="B2635">
        <v>489</v>
      </c>
      <c r="C2635">
        <v>2634</v>
      </c>
      <c r="D2635">
        <v>5409</v>
      </c>
      <c r="E2635">
        <v>4548.5643955924224</v>
      </c>
      <c r="F2635">
        <v>860.43560440757847</v>
      </c>
    </row>
    <row r="2636" spans="1:6" x14ac:dyDescent="0.3">
      <c r="A2636">
        <v>2635</v>
      </c>
      <c r="B2636">
        <v>288</v>
      </c>
      <c r="C2636">
        <v>2635</v>
      </c>
      <c r="D2636">
        <v>18026</v>
      </c>
      <c r="E2636">
        <v>12277.257153032841</v>
      </c>
      <c r="F2636">
        <v>5748.7428469671613</v>
      </c>
    </row>
    <row r="2637" spans="1:6" x14ac:dyDescent="0.3">
      <c r="A2637">
        <v>2636</v>
      </c>
      <c r="B2637">
        <v>127</v>
      </c>
      <c r="C2637">
        <v>2636</v>
      </c>
      <c r="D2637">
        <v>14330</v>
      </c>
      <c r="E2637">
        <v>7221.3923657130017</v>
      </c>
      <c r="F2637">
        <v>7108.6076342869983</v>
      </c>
    </row>
    <row r="2638" spans="1:6" x14ac:dyDescent="0.3">
      <c r="A2638">
        <v>2637</v>
      </c>
      <c r="B2638">
        <v>244</v>
      </c>
      <c r="C2638">
        <v>2637</v>
      </c>
      <c r="D2638">
        <v>13798</v>
      </c>
      <c r="E2638">
        <v>12145.4990564501</v>
      </c>
      <c r="F2638">
        <v>1652.5009435499001</v>
      </c>
    </row>
    <row r="2639" spans="1:6" x14ac:dyDescent="0.3">
      <c r="A2639">
        <v>2638</v>
      </c>
      <c r="B2639">
        <v>229</v>
      </c>
      <c r="C2639">
        <v>2638</v>
      </c>
      <c r="D2639">
        <v>5085</v>
      </c>
      <c r="E2639">
        <v>4205.6695167937696</v>
      </c>
      <c r="F2639">
        <v>879.33048320623038</v>
      </c>
    </row>
    <row r="2640" spans="1:6" x14ac:dyDescent="0.3">
      <c r="A2640">
        <v>2639</v>
      </c>
      <c r="B2640">
        <v>484</v>
      </c>
      <c r="C2640">
        <v>2639</v>
      </c>
      <c r="D2640">
        <v>28166</v>
      </c>
      <c r="E2640">
        <v>16270.055718239069</v>
      </c>
      <c r="F2640">
        <v>11895.944281760931</v>
      </c>
    </row>
    <row r="2641" spans="1:6" x14ac:dyDescent="0.3">
      <c r="A2641">
        <v>2640</v>
      </c>
      <c r="B2641">
        <v>364</v>
      </c>
      <c r="C2641">
        <v>2640</v>
      </c>
      <c r="D2641">
        <v>20651</v>
      </c>
      <c r="E2641">
        <v>12334.616990206479</v>
      </c>
      <c r="F2641">
        <v>8316.3830097935206</v>
      </c>
    </row>
    <row r="2642" spans="1:6" x14ac:dyDescent="0.3">
      <c r="A2642">
        <v>2641</v>
      </c>
      <c r="B2642">
        <v>149</v>
      </c>
      <c r="C2642">
        <v>2641</v>
      </c>
      <c r="D2642">
        <v>15121</v>
      </c>
      <c r="E2642">
        <v>8171.7123245793064</v>
      </c>
      <c r="F2642">
        <v>6949.2876754206936</v>
      </c>
    </row>
    <row r="2643" spans="1:6" x14ac:dyDescent="0.3">
      <c r="A2643">
        <v>2642</v>
      </c>
      <c r="B2643">
        <v>510</v>
      </c>
      <c r="C2643">
        <v>2642</v>
      </c>
      <c r="D2643">
        <v>44697</v>
      </c>
      <c r="E2643">
        <v>23106.397805064349</v>
      </c>
      <c r="F2643">
        <v>21590.602194935651</v>
      </c>
    </row>
    <row r="2644" spans="1:6" x14ac:dyDescent="0.3">
      <c r="A2644">
        <v>2643</v>
      </c>
      <c r="B2644">
        <v>667</v>
      </c>
      <c r="C2644">
        <v>2643</v>
      </c>
      <c r="D2644">
        <v>16069</v>
      </c>
      <c r="E2644">
        <v>12865.175911028229</v>
      </c>
      <c r="F2644">
        <v>3203.824088971769</v>
      </c>
    </row>
    <row r="2645" spans="1:6" x14ac:dyDescent="0.3">
      <c r="A2645">
        <v>2644</v>
      </c>
      <c r="B2645">
        <v>911</v>
      </c>
      <c r="C2645">
        <v>2644</v>
      </c>
      <c r="D2645">
        <v>5188</v>
      </c>
      <c r="E2645">
        <v>2908.2222995271281</v>
      </c>
      <c r="F2645">
        <v>2279.7777004728719</v>
      </c>
    </row>
    <row r="2646" spans="1:6" x14ac:dyDescent="0.3">
      <c r="A2646">
        <v>2645</v>
      </c>
      <c r="B2646">
        <v>583</v>
      </c>
      <c r="C2646">
        <v>2645</v>
      </c>
      <c r="D2646">
        <v>15212</v>
      </c>
      <c r="E2646">
        <v>11127.6367951549</v>
      </c>
      <c r="F2646">
        <v>4084.3632048451041</v>
      </c>
    </row>
    <row r="2647" spans="1:6" x14ac:dyDescent="0.3">
      <c r="A2647">
        <v>2646</v>
      </c>
      <c r="B2647">
        <v>517</v>
      </c>
      <c r="C2647">
        <v>2646</v>
      </c>
      <c r="D2647">
        <v>6460</v>
      </c>
      <c r="E2647">
        <v>4457.5508368342416</v>
      </c>
      <c r="F2647">
        <v>2002.4491631657579</v>
      </c>
    </row>
    <row r="2648" spans="1:6" x14ac:dyDescent="0.3">
      <c r="A2648">
        <v>2647</v>
      </c>
      <c r="B2648">
        <v>861</v>
      </c>
      <c r="C2648">
        <v>2647</v>
      </c>
      <c r="D2648">
        <v>11378</v>
      </c>
      <c r="E2648">
        <v>8618.9743922635662</v>
      </c>
      <c r="F2648">
        <v>2759.0256077364338</v>
      </c>
    </row>
    <row r="2649" spans="1:6" x14ac:dyDescent="0.3">
      <c r="A2649">
        <v>2648</v>
      </c>
      <c r="B2649">
        <v>38</v>
      </c>
      <c r="C2649">
        <v>2648</v>
      </c>
      <c r="D2649">
        <v>3945</v>
      </c>
      <c r="E2649">
        <v>2594.1566560942701</v>
      </c>
      <c r="F2649">
        <v>1350.8433439057301</v>
      </c>
    </row>
    <row r="2650" spans="1:6" x14ac:dyDescent="0.3">
      <c r="A2650">
        <v>2649</v>
      </c>
      <c r="B2650">
        <v>721</v>
      </c>
      <c r="C2650">
        <v>2649</v>
      </c>
      <c r="D2650">
        <v>29661</v>
      </c>
      <c r="E2650">
        <v>17394.584182856841</v>
      </c>
      <c r="F2650">
        <v>12266.415817143161</v>
      </c>
    </row>
    <row r="2651" spans="1:6" x14ac:dyDescent="0.3">
      <c r="A2651">
        <v>2650</v>
      </c>
      <c r="B2651">
        <v>885</v>
      </c>
      <c r="C2651">
        <v>2650</v>
      </c>
      <c r="D2651">
        <v>40891</v>
      </c>
      <c r="E2651">
        <v>24322.55210970687</v>
      </c>
      <c r="F2651">
        <v>16568.44789029313</v>
      </c>
    </row>
    <row r="2652" spans="1:6" x14ac:dyDescent="0.3">
      <c r="A2652">
        <v>2651</v>
      </c>
      <c r="B2652">
        <v>591</v>
      </c>
      <c r="C2652">
        <v>2651</v>
      </c>
      <c r="D2652">
        <v>9008</v>
      </c>
      <c r="E2652">
        <v>6303.2897948726404</v>
      </c>
      <c r="F2652">
        <v>2704.71020512736</v>
      </c>
    </row>
    <row r="2653" spans="1:6" x14ac:dyDescent="0.3">
      <c r="A2653">
        <v>2652</v>
      </c>
      <c r="B2653">
        <v>601</v>
      </c>
      <c r="C2653">
        <v>2652</v>
      </c>
      <c r="D2653">
        <v>14030</v>
      </c>
      <c r="E2653">
        <v>8690.7288923145388</v>
      </c>
      <c r="F2653">
        <v>5339.2711076854612</v>
      </c>
    </row>
    <row r="2654" spans="1:6" x14ac:dyDescent="0.3">
      <c r="A2654">
        <v>2653</v>
      </c>
      <c r="B2654">
        <v>261</v>
      </c>
      <c r="C2654">
        <v>2653</v>
      </c>
      <c r="D2654">
        <v>27829</v>
      </c>
      <c r="E2654">
        <v>18998.863563252111</v>
      </c>
      <c r="F2654">
        <v>8830.1364367478891</v>
      </c>
    </row>
    <row r="2655" spans="1:6" x14ac:dyDescent="0.3">
      <c r="A2655">
        <v>2654</v>
      </c>
      <c r="B2655">
        <v>874</v>
      </c>
      <c r="C2655">
        <v>2654</v>
      </c>
      <c r="D2655">
        <v>3920</v>
      </c>
      <c r="E2655">
        <v>2650.6980396494268</v>
      </c>
      <c r="F2655">
        <v>1269.3019603505729</v>
      </c>
    </row>
    <row r="2656" spans="1:6" x14ac:dyDescent="0.3">
      <c r="A2656">
        <v>2655</v>
      </c>
      <c r="B2656">
        <v>914</v>
      </c>
      <c r="C2656">
        <v>2655</v>
      </c>
      <c r="D2656">
        <v>16904</v>
      </c>
      <c r="E2656">
        <v>11182.83369932944</v>
      </c>
      <c r="F2656">
        <v>5721.1663006705603</v>
      </c>
    </row>
    <row r="2657" spans="1:6" x14ac:dyDescent="0.3">
      <c r="A2657">
        <v>2656</v>
      </c>
      <c r="B2657">
        <v>90</v>
      </c>
      <c r="C2657">
        <v>2656</v>
      </c>
      <c r="D2657">
        <v>20292</v>
      </c>
      <c r="E2657">
        <v>15068.683948968601</v>
      </c>
      <c r="F2657">
        <v>5223.3160510313955</v>
      </c>
    </row>
    <row r="2658" spans="1:6" x14ac:dyDescent="0.3">
      <c r="A2658">
        <v>2657</v>
      </c>
      <c r="B2658">
        <v>73</v>
      </c>
      <c r="C2658">
        <v>2657</v>
      </c>
      <c r="D2658">
        <v>9336</v>
      </c>
      <c r="E2658">
        <v>5613.7074328335693</v>
      </c>
      <c r="F2658">
        <v>3722.2925671664311</v>
      </c>
    </row>
    <row r="2659" spans="1:6" x14ac:dyDescent="0.3">
      <c r="A2659">
        <v>2658</v>
      </c>
      <c r="B2659">
        <v>6</v>
      </c>
      <c r="C2659">
        <v>2658</v>
      </c>
      <c r="D2659">
        <v>16452</v>
      </c>
      <c r="E2659">
        <v>12265.850702857349</v>
      </c>
      <c r="F2659">
        <v>4186.1492971426451</v>
      </c>
    </row>
    <row r="2660" spans="1:6" x14ac:dyDescent="0.3">
      <c r="A2660">
        <v>2659</v>
      </c>
      <c r="B2660">
        <v>472</v>
      </c>
      <c r="C2660">
        <v>2659</v>
      </c>
      <c r="D2660">
        <v>6302</v>
      </c>
      <c r="E2660">
        <v>4818.905446337134</v>
      </c>
      <c r="F2660">
        <v>1483.094553662866</v>
      </c>
    </row>
    <row r="2661" spans="1:6" x14ac:dyDescent="0.3">
      <c r="A2661">
        <v>2660</v>
      </c>
      <c r="B2661">
        <v>147</v>
      </c>
      <c r="C2661">
        <v>2660</v>
      </c>
      <c r="D2661">
        <v>24561</v>
      </c>
      <c r="E2661">
        <v>20412.469393369149</v>
      </c>
      <c r="F2661">
        <v>4148.5306066308549</v>
      </c>
    </row>
    <row r="2662" spans="1:6" x14ac:dyDescent="0.3">
      <c r="A2662">
        <v>2661</v>
      </c>
      <c r="B2662">
        <v>536</v>
      </c>
      <c r="C2662">
        <v>2661</v>
      </c>
      <c r="D2662">
        <v>3957</v>
      </c>
      <c r="E2662">
        <v>2374.4142932108998</v>
      </c>
      <c r="F2662">
        <v>1582.5857067891</v>
      </c>
    </row>
    <row r="2663" spans="1:6" x14ac:dyDescent="0.3">
      <c r="A2663">
        <v>2662</v>
      </c>
      <c r="B2663">
        <v>336</v>
      </c>
      <c r="C2663">
        <v>2662</v>
      </c>
      <c r="D2663">
        <v>19935</v>
      </c>
      <c r="E2663">
        <v>16130.158552620671</v>
      </c>
      <c r="F2663">
        <v>3804.8414473793268</v>
      </c>
    </row>
    <row r="2664" spans="1:6" x14ac:dyDescent="0.3">
      <c r="A2664">
        <v>2663</v>
      </c>
      <c r="B2664">
        <v>546</v>
      </c>
      <c r="C2664">
        <v>2663</v>
      </c>
      <c r="D2664">
        <v>18203</v>
      </c>
      <c r="E2664">
        <v>15134.615708707919</v>
      </c>
      <c r="F2664">
        <v>3068.3842912920768</v>
      </c>
    </row>
    <row r="2665" spans="1:6" x14ac:dyDescent="0.3">
      <c r="A2665">
        <v>2664</v>
      </c>
      <c r="B2665">
        <v>217</v>
      </c>
      <c r="C2665">
        <v>2664</v>
      </c>
      <c r="D2665">
        <v>21036</v>
      </c>
      <c r="E2665">
        <v>16472.76148581101</v>
      </c>
      <c r="F2665">
        <v>4563.2385141889936</v>
      </c>
    </row>
    <row r="2666" spans="1:6" x14ac:dyDescent="0.3">
      <c r="A2666">
        <v>2665</v>
      </c>
      <c r="B2666">
        <v>776</v>
      </c>
      <c r="C2666">
        <v>2665</v>
      </c>
      <c r="D2666">
        <v>18898</v>
      </c>
      <c r="E2666">
        <v>16395.98645386484</v>
      </c>
      <c r="F2666">
        <v>2502.0135461351638</v>
      </c>
    </row>
    <row r="2667" spans="1:6" x14ac:dyDescent="0.3">
      <c r="A2667">
        <v>2666</v>
      </c>
      <c r="B2667">
        <v>567</v>
      </c>
      <c r="C2667">
        <v>2666</v>
      </c>
      <c r="D2667">
        <v>5255</v>
      </c>
      <c r="E2667">
        <v>3474.1231727997401</v>
      </c>
      <c r="F2667">
        <v>1780.8768272002601</v>
      </c>
    </row>
    <row r="2668" spans="1:6" x14ac:dyDescent="0.3">
      <c r="A2668">
        <v>2667</v>
      </c>
      <c r="B2668">
        <v>632</v>
      </c>
      <c r="C2668">
        <v>2667</v>
      </c>
      <c r="D2668">
        <v>11790</v>
      </c>
      <c r="E2668">
        <v>7205.836017752802</v>
      </c>
      <c r="F2668">
        <v>4584.163982247198</v>
      </c>
    </row>
    <row r="2669" spans="1:6" x14ac:dyDescent="0.3">
      <c r="A2669">
        <v>2668</v>
      </c>
      <c r="B2669">
        <v>119</v>
      </c>
      <c r="C2669">
        <v>2668</v>
      </c>
      <c r="D2669">
        <v>3824</v>
      </c>
      <c r="E2669">
        <v>2971.309520042998</v>
      </c>
      <c r="F2669">
        <v>852.69047995700157</v>
      </c>
    </row>
    <row r="2670" spans="1:6" x14ac:dyDescent="0.3">
      <c r="A2670">
        <v>2669</v>
      </c>
      <c r="B2670">
        <v>962</v>
      </c>
      <c r="C2670">
        <v>2669</v>
      </c>
      <c r="D2670">
        <v>23462</v>
      </c>
      <c r="E2670">
        <v>20890.130445901221</v>
      </c>
      <c r="F2670">
        <v>2571.8695540987828</v>
      </c>
    </row>
    <row r="2671" spans="1:6" x14ac:dyDescent="0.3">
      <c r="A2671">
        <v>2670</v>
      </c>
      <c r="B2671">
        <v>589</v>
      </c>
      <c r="C2671">
        <v>2670</v>
      </c>
      <c r="D2671">
        <v>5102</v>
      </c>
      <c r="E2671">
        <v>3248.3741116450478</v>
      </c>
      <c r="F2671">
        <v>1853.6258883549519</v>
      </c>
    </row>
    <row r="2672" spans="1:6" x14ac:dyDescent="0.3">
      <c r="A2672">
        <v>2671</v>
      </c>
      <c r="B2672">
        <v>692</v>
      </c>
      <c r="C2672">
        <v>2671</v>
      </c>
      <c r="D2672">
        <v>23396</v>
      </c>
      <c r="E2672">
        <v>19387.150163969509</v>
      </c>
      <c r="F2672">
        <v>4008.8498360304952</v>
      </c>
    </row>
    <row r="2673" spans="1:6" x14ac:dyDescent="0.3">
      <c r="A2673">
        <v>2672</v>
      </c>
      <c r="B2673">
        <v>76</v>
      </c>
      <c r="C2673">
        <v>2672</v>
      </c>
      <c r="D2673">
        <v>14624</v>
      </c>
      <c r="E2673">
        <v>12435.582071678909</v>
      </c>
      <c r="F2673">
        <v>2188.417928321091</v>
      </c>
    </row>
    <row r="2674" spans="1:6" x14ac:dyDescent="0.3">
      <c r="A2674">
        <v>2673</v>
      </c>
      <c r="B2674">
        <v>725</v>
      </c>
      <c r="C2674">
        <v>2673</v>
      </c>
      <c r="D2674">
        <v>45632</v>
      </c>
      <c r="E2674">
        <v>26378.374140273761</v>
      </c>
      <c r="F2674">
        <v>19253.625859726239</v>
      </c>
    </row>
    <row r="2675" spans="1:6" x14ac:dyDescent="0.3">
      <c r="A2675">
        <v>2674</v>
      </c>
      <c r="B2675">
        <v>945</v>
      </c>
      <c r="C2675">
        <v>2674</v>
      </c>
      <c r="D2675">
        <v>14062</v>
      </c>
      <c r="E2675">
        <v>10439.67590044208</v>
      </c>
      <c r="F2675">
        <v>3622.3240995579158</v>
      </c>
    </row>
    <row r="2676" spans="1:6" x14ac:dyDescent="0.3">
      <c r="A2676">
        <v>2675</v>
      </c>
      <c r="B2676">
        <v>144</v>
      </c>
      <c r="C2676">
        <v>2675</v>
      </c>
      <c r="D2676">
        <v>24517</v>
      </c>
      <c r="E2676">
        <v>16849.910712966321</v>
      </c>
      <c r="F2676">
        <v>7667.0892870336756</v>
      </c>
    </row>
    <row r="2677" spans="1:6" x14ac:dyDescent="0.3">
      <c r="A2677">
        <v>2676</v>
      </c>
      <c r="B2677">
        <v>16</v>
      </c>
      <c r="C2677">
        <v>2676</v>
      </c>
      <c r="D2677">
        <v>13458</v>
      </c>
      <c r="E2677">
        <v>9384.7703545658187</v>
      </c>
      <c r="F2677">
        <v>4073.2296454341808</v>
      </c>
    </row>
    <row r="2678" spans="1:6" x14ac:dyDescent="0.3">
      <c r="A2678">
        <v>2677</v>
      </c>
      <c r="B2678">
        <v>66</v>
      </c>
      <c r="C2678">
        <v>2677</v>
      </c>
      <c r="D2678">
        <v>25120</v>
      </c>
      <c r="E2678">
        <v>14402.149007278849</v>
      </c>
      <c r="F2678">
        <v>10717.850992721151</v>
      </c>
    </row>
    <row r="2679" spans="1:6" x14ac:dyDescent="0.3">
      <c r="A2679">
        <v>2678</v>
      </c>
      <c r="B2679">
        <v>410</v>
      </c>
      <c r="C2679">
        <v>2678</v>
      </c>
      <c r="D2679">
        <v>34290</v>
      </c>
      <c r="E2679">
        <v>25260.95718093824</v>
      </c>
      <c r="F2679">
        <v>9029.042819061764</v>
      </c>
    </row>
    <row r="2680" spans="1:6" x14ac:dyDescent="0.3">
      <c r="A2680">
        <v>2679</v>
      </c>
      <c r="B2680">
        <v>644</v>
      </c>
      <c r="C2680">
        <v>2679</v>
      </c>
      <c r="D2680">
        <v>12833</v>
      </c>
      <c r="E2680">
        <v>10484.433492260459</v>
      </c>
      <c r="F2680">
        <v>2348.5665077395411</v>
      </c>
    </row>
    <row r="2681" spans="1:6" x14ac:dyDescent="0.3">
      <c r="A2681">
        <v>2680</v>
      </c>
      <c r="B2681">
        <v>420</v>
      </c>
      <c r="C2681">
        <v>2680</v>
      </c>
      <c r="D2681">
        <v>16732</v>
      </c>
      <c r="E2681">
        <v>12128.650181393419</v>
      </c>
      <c r="F2681">
        <v>4603.3498186065844</v>
      </c>
    </row>
    <row r="2682" spans="1:6" x14ac:dyDescent="0.3">
      <c r="A2682">
        <v>2681</v>
      </c>
      <c r="B2682">
        <v>711</v>
      </c>
      <c r="C2682">
        <v>2681</v>
      </c>
      <c r="D2682">
        <v>19097</v>
      </c>
      <c r="E2682">
        <v>14369.787624203849</v>
      </c>
      <c r="F2682">
        <v>4727.2123757961508</v>
      </c>
    </row>
    <row r="2683" spans="1:6" x14ac:dyDescent="0.3">
      <c r="A2683">
        <v>2682</v>
      </c>
      <c r="B2683">
        <v>42</v>
      </c>
      <c r="C2683">
        <v>2682</v>
      </c>
      <c r="D2683">
        <v>10040</v>
      </c>
      <c r="E2683">
        <v>6720.8152910881972</v>
      </c>
      <c r="F2683">
        <v>3319.1847089118032</v>
      </c>
    </row>
    <row r="2684" spans="1:6" x14ac:dyDescent="0.3">
      <c r="A2684">
        <v>2683</v>
      </c>
      <c r="B2684">
        <v>727</v>
      </c>
      <c r="C2684">
        <v>2683</v>
      </c>
      <c r="D2684">
        <v>35072</v>
      </c>
      <c r="E2684">
        <v>18350.456733585808</v>
      </c>
      <c r="F2684">
        <v>16721.543266414192</v>
      </c>
    </row>
    <row r="2685" spans="1:6" x14ac:dyDescent="0.3">
      <c r="A2685">
        <v>2684</v>
      </c>
      <c r="B2685">
        <v>709</v>
      </c>
      <c r="C2685">
        <v>2684</v>
      </c>
      <c r="D2685">
        <v>15753</v>
      </c>
      <c r="E2685">
        <v>10361.97742153545</v>
      </c>
      <c r="F2685">
        <v>5391.0225784645463</v>
      </c>
    </row>
    <row r="2686" spans="1:6" x14ac:dyDescent="0.3">
      <c r="A2686">
        <v>2685</v>
      </c>
      <c r="B2686">
        <v>703</v>
      </c>
      <c r="C2686">
        <v>2685</v>
      </c>
      <c r="D2686">
        <v>28027</v>
      </c>
      <c r="E2686">
        <v>21508.143962918541</v>
      </c>
      <c r="F2686">
        <v>6518.8560370814557</v>
      </c>
    </row>
    <row r="2687" spans="1:6" x14ac:dyDescent="0.3">
      <c r="A2687">
        <v>2686</v>
      </c>
      <c r="B2687">
        <v>728</v>
      </c>
      <c r="C2687">
        <v>2686</v>
      </c>
      <c r="D2687">
        <v>18818</v>
      </c>
      <c r="E2687">
        <v>11141.989313003331</v>
      </c>
      <c r="F2687">
        <v>7676.0106869966676</v>
      </c>
    </row>
    <row r="2688" spans="1:6" x14ac:dyDescent="0.3">
      <c r="A2688">
        <v>2687</v>
      </c>
      <c r="B2688">
        <v>381</v>
      </c>
      <c r="C2688">
        <v>2687</v>
      </c>
      <c r="D2688">
        <v>19674</v>
      </c>
      <c r="E2688">
        <v>11707.647833573819</v>
      </c>
      <c r="F2688">
        <v>7966.3521664261807</v>
      </c>
    </row>
    <row r="2689" spans="1:6" x14ac:dyDescent="0.3">
      <c r="A2689">
        <v>2688</v>
      </c>
      <c r="B2689">
        <v>334</v>
      </c>
      <c r="C2689">
        <v>2688</v>
      </c>
      <c r="D2689">
        <v>15428</v>
      </c>
      <c r="E2689">
        <v>11348.90486927348</v>
      </c>
      <c r="F2689">
        <v>4079.0951307265241</v>
      </c>
    </row>
    <row r="2690" spans="1:6" x14ac:dyDescent="0.3">
      <c r="A2690">
        <v>2689</v>
      </c>
      <c r="B2690">
        <v>616</v>
      </c>
      <c r="C2690">
        <v>2689</v>
      </c>
      <c r="D2690">
        <v>7235</v>
      </c>
      <c r="E2690">
        <v>4594.8454362702678</v>
      </c>
      <c r="F2690">
        <v>2640.1545637297322</v>
      </c>
    </row>
    <row r="2691" spans="1:6" x14ac:dyDescent="0.3">
      <c r="A2691">
        <v>2690</v>
      </c>
      <c r="B2691">
        <v>359</v>
      </c>
      <c r="C2691">
        <v>2690</v>
      </c>
      <c r="D2691">
        <v>12086</v>
      </c>
      <c r="E2691">
        <v>9053.955474308359</v>
      </c>
      <c r="F2691">
        <v>3032.044525691641</v>
      </c>
    </row>
    <row r="2692" spans="1:6" x14ac:dyDescent="0.3">
      <c r="A2692">
        <v>2691</v>
      </c>
      <c r="B2692">
        <v>818</v>
      </c>
      <c r="C2692">
        <v>2691</v>
      </c>
      <c r="D2692">
        <v>20240</v>
      </c>
      <c r="E2692">
        <v>18125.290728590851</v>
      </c>
      <c r="F2692">
        <v>2114.7092714091491</v>
      </c>
    </row>
    <row r="2693" spans="1:6" x14ac:dyDescent="0.3">
      <c r="A2693">
        <v>2692</v>
      </c>
      <c r="B2693">
        <v>843</v>
      </c>
      <c r="C2693">
        <v>2692</v>
      </c>
      <c r="D2693">
        <v>17171</v>
      </c>
      <c r="E2693">
        <v>11078.52125643623</v>
      </c>
      <c r="F2693">
        <v>6092.4787435637736</v>
      </c>
    </row>
    <row r="2694" spans="1:6" x14ac:dyDescent="0.3">
      <c r="A2694">
        <v>2693</v>
      </c>
      <c r="B2694">
        <v>105</v>
      </c>
      <c r="C2694">
        <v>2693</v>
      </c>
      <c r="D2694">
        <v>6262</v>
      </c>
      <c r="E2694">
        <v>5588.450920691731</v>
      </c>
      <c r="F2694">
        <v>673.54907930826903</v>
      </c>
    </row>
    <row r="2695" spans="1:6" x14ac:dyDescent="0.3">
      <c r="A2695">
        <v>2694</v>
      </c>
      <c r="B2695">
        <v>78</v>
      </c>
      <c r="C2695">
        <v>2694</v>
      </c>
      <c r="D2695">
        <v>16424</v>
      </c>
      <c r="E2695">
        <v>8932.9309117339817</v>
      </c>
      <c r="F2695">
        <v>7491.0690882660183</v>
      </c>
    </row>
    <row r="2696" spans="1:6" x14ac:dyDescent="0.3">
      <c r="A2696">
        <v>2695</v>
      </c>
      <c r="B2696">
        <v>562</v>
      </c>
      <c r="C2696">
        <v>2695</v>
      </c>
      <c r="D2696">
        <v>6568</v>
      </c>
      <c r="E2696">
        <v>3300.459337168214</v>
      </c>
      <c r="F2696">
        <v>3267.540662831786</v>
      </c>
    </row>
    <row r="2697" spans="1:6" x14ac:dyDescent="0.3">
      <c r="A2697">
        <v>2696</v>
      </c>
      <c r="B2697">
        <v>716</v>
      </c>
      <c r="C2697">
        <v>2696</v>
      </c>
      <c r="D2697">
        <v>8344</v>
      </c>
      <c r="E2697">
        <v>5764.2705996239993</v>
      </c>
      <c r="F2697">
        <v>2579.7294003760012</v>
      </c>
    </row>
    <row r="2698" spans="1:6" x14ac:dyDescent="0.3">
      <c r="A2698">
        <v>2697</v>
      </c>
      <c r="B2698">
        <v>809</v>
      </c>
      <c r="C2698">
        <v>2697</v>
      </c>
      <c r="D2698">
        <v>19098</v>
      </c>
      <c r="E2698">
        <v>13174.798448344651</v>
      </c>
      <c r="F2698">
        <v>5923.2015516553529</v>
      </c>
    </row>
    <row r="2699" spans="1:6" x14ac:dyDescent="0.3">
      <c r="A2699">
        <v>2698</v>
      </c>
      <c r="B2699">
        <v>387</v>
      </c>
      <c r="C2699">
        <v>2698</v>
      </c>
      <c r="D2699">
        <v>13614</v>
      </c>
      <c r="E2699">
        <v>10002.871146462339</v>
      </c>
      <c r="F2699">
        <v>3611.1288535376571</v>
      </c>
    </row>
    <row r="2700" spans="1:6" x14ac:dyDescent="0.3">
      <c r="A2700">
        <v>2699</v>
      </c>
      <c r="B2700">
        <v>351</v>
      </c>
      <c r="C2700">
        <v>2699</v>
      </c>
      <c r="D2700">
        <v>24360</v>
      </c>
      <c r="E2700">
        <v>13036.170593205559</v>
      </c>
      <c r="F2700">
        <v>11323.829406794441</v>
      </c>
    </row>
    <row r="2701" spans="1:6" x14ac:dyDescent="0.3">
      <c r="A2701">
        <v>2700</v>
      </c>
      <c r="B2701">
        <v>582</v>
      </c>
      <c r="C2701">
        <v>2700</v>
      </c>
      <c r="D2701">
        <v>12961</v>
      </c>
      <c r="E2701">
        <v>6987.5995756871789</v>
      </c>
      <c r="F2701">
        <v>5973.4004243128211</v>
      </c>
    </row>
    <row r="2702" spans="1:6" x14ac:dyDescent="0.3">
      <c r="A2702">
        <v>2701</v>
      </c>
      <c r="B2702">
        <v>783</v>
      </c>
      <c r="C2702">
        <v>2701</v>
      </c>
      <c r="D2702">
        <v>9328</v>
      </c>
      <c r="E2702">
        <v>4889.5399970251556</v>
      </c>
      <c r="F2702">
        <v>4438.4600029748444</v>
      </c>
    </row>
    <row r="2703" spans="1:6" x14ac:dyDescent="0.3">
      <c r="A2703">
        <v>2702</v>
      </c>
      <c r="B2703">
        <v>640</v>
      </c>
      <c r="C2703">
        <v>2702</v>
      </c>
      <c r="D2703">
        <v>40147</v>
      </c>
      <c r="E2703">
        <v>34989.150792400484</v>
      </c>
      <c r="F2703">
        <v>5157.8492075995164</v>
      </c>
    </row>
    <row r="2704" spans="1:6" x14ac:dyDescent="0.3">
      <c r="A2704">
        <v>2703</v>
      </c>
      <c r="B2704">
        <v>165</v>
      </c>
      <c r="C2704">
        <v>2703</v>
      </c>
      <c r="D2704">
        <v>10451</v>
      </c>
      <c r="E2704">
        <v>5324.656214856097</v>
      </c>
      <c r="F2704">
        <v>5126.343785143903</v>
      </c>
    </row>
    <row r="2705" spans="1:6" x14ac:dyDescent="0.3">
      <c r="A2705">
        <v>2704</v>
      </c>
      <c r="B2705">
        <v>699</v>
      </c>
      <c r="C2705">
        <v>2704</v>
      </c>
      <c r="D2705">
        <v>22721</v>
      </c>
      <c r="E2705">
        <v>18637.396081385621</v>
      </c>
      <c r="F2705">
        <v>4083.6039186143748</v>
      </c>
    </row>
    <row r="2706" spans="1:6" x14ac:dyDescent="0.3">
      <c r="A2706">
        <v>2705</v>
      </c>
      <c r="B2706">
        <v>32</v>
      </c>
      <c r="C2706">
        <v>2705</v>
      </c>
      <c r="D2706">
        <v>15689</v>
      </c>
      <c r="E2706">
        <v>10385.65454119905</v>
      </c>
      <c r="F2706">
        <v>5303.3454588009517</v>
      </c>
    </row>
    <row r="2707" spans="1:6" x14ac:dyDescent="0.3">
      <c r="A2707">
        <v>2706</v>
      </c>
      <c r="B2707">
        <v>352</v>
      </c>
      <c r="C2707">
        <v>2706</v>
      </c>
      <c r="D2707">
        <v>25501</v>
      </c>
      <c r="E2707">
        <v>17895.981116968698</v>
      </c>
      <c r="F2707">
        <v>7605.0188830313018</v>
      </c>
    </row>
    <row r="2708" spans="1:6" x14ac:dyDescent="0.3">
      <c r="A2708">
        <v>2707</v>
      </c>
      <c r="B2708">
        <v>355</v>
      </c>
      <c r="C2708">
        <v>2707</v>
      </c>
      <c r="D2708">
        <v>13116</v>
      </c>
      <c r="E2708">
        <v>9350.6030273176984</v>
      </c>
      <c r="F2708">
        <v>3765.396972682302</v>
      </c>
    </row>
    <row r="2709" spans="1:6" x14ac:dyDescent="0.3">
      <c r="A2709">
        <v>2708</v>
      </c>
      <c r="B2709">
        <v>998</v>
      </c>
      <c r="C2709">
        <v>2708</v>
      </c>
      <c r="D2709">
        <v>28609</v>
      </c>
      <c r="E2709">
        <v>21577.40082096012</v>
      </c>
      <c r="F2709">
        <v>7031.5991790398803</v>
      </c>
    </row>
    <row r="2710" spans="1:6" x14ac:dyDescent="0.3">
      <c r="A2710">
        <v>2709</v>
      </c>
      <c r="B2710">
        <v>586</v>
      </c>
      <c r="C2710">
        <v>2709</v>
      </c>
      <c r="D2710">
        <v>3842</v>
      </c>
      <c r="E2710">
        <v>2531.8937222231129</v>
      </c>
      <c r="F2710">
        <v>1310.1062777768871</v>
      </c>
    </row>
    <row r="2711" spans="1:6" x14ac:dyDescent="0.3">
      <c r="A2711">
        <v>2710</v>
      </c>
      <c r="B2711">
        <v>431</v>
      </c>
      <c r="C2711">
        <v>2710</v>
      </c>
      <c r="D2711">
        <v>19689</v>
      </c>
      <c r="E2711">
        <v>16524.293016174561</v>
      </c>
      <c r="F2711">
        <v>3164.7069838254388</v>
      </c>
    </row>
    <row r="2712" spans="1:6" x14ac:dyDescent="0.3">
      <c r="A2712">
        <v>2711</v>
      </c>
      <c r="B2712">
        <v>560</v>
      </c>
      <c r="C2712">
        <v>2711</v>
      </c>
      <c r="D2712">
        <v>20542</v>
      </c>
      <c r="E2712">
        <v>14835.096371774211</v>
      </c>
      <c r="F2712">
        <v>5706.9036282257948</v>
      </c>
    </row>
    <row r="2713" spans="1:6" x14ac:dyDescent="0.3">
      <c r="A2713">
        <v>2712</v>
      </c>
      <c r="B2713">
        <v>845</v>
      </c>
      <c r="C2713">
        <v>2712</v>
      </c>
      <c r="D2713">
        <v>17663</v>
      </c>
      <c r="E2713">
        <v>15088.7841559635</v>
      </c>
      <c r="F2713">
        <v>2574.2158440365019</v>
      </c>
    </row>
    <row r="2714" spans="1:6" x14ac:dyDescent="0.3">
      <c r="A2714">
        <v>2713</v>
      </c>
      <c r="B2714">
        <v>852</v>
      </c>
      <c r="C2714">
        <v>2713</v>
      </c>
      <c r="D2714">
        <v>22006</v>
      </c>
      <c r="E2714">
        <v>11305.624354580221</v>
      </c>
      <c r="F2714">
        <v>10700.375645419779</v>
      </c>
    </row>
    <row r="2715" spans="1:6" x14ac:dyDescent="0.3">
      <c r="A2715">
        <v>2714</v>
      </c>
      <c r="B2715">
        <v>478</v>
      </c>
      <c r="C2715">
        <v>2714</v>
      </c>
      <c r="D2715">
        <v>21380</v>
      </c>
      <c r="E2715">
        <v>18478.922692237851</v>
      </c>
      <c r="F2715">
        <v>2901.0773077621452</v>
      </c>
    </row>
    <row r="2716" spans="1:6" x14ac:dyDescent="0.3">
      <c r="A2716">
        <v>2715</v>
      </c>
      <c r="B2716">
        <v>493</v>
      </c>
      <c r="C2716">
        <v>2715</v>
      </c>
      <c r="D2716">
        <v>9746</v>
      </c>
      <c r="E2716">
        <v>6068.0455919339838</v>
      </c>
      <c r="F2716">
        <v>3677.9544080660162</v>
      </c>
    </row>
    <row r="2717" spans="1:6" x14ac:dyDescent="0.3">
      <c r="A2717">
        <v>2716</v>
      </c>
      <c r="B2717">
        <v>848</v>
      </c>
      <c r="C2717">
        <v>2716</v>
      </c>
      <c r="D2717">
        <v>10045</v>
      </c>
      <c r="E2717">
        <v>5299.3550248453557</v>
      </c>
      <c r="F2717">
        <v>4745.6449751546443</v>
      </c>
    </row>
    <row r="2718" spans="1:6" x14ac:dyDescent="0.3">
      <c r="A2718">
        <v>2717</v>
      </c>
      <c r="B2718">
        <v>561</v>
      </c>
      <c r="C2718">
        <v>2717</v>
      </c>
      <c r="D2718">
        <v>14126</v>
      </c>
      <c r="E2718">
        <v>9060.8520582752662</v>
      </c>
      <c r="F2718">
        <v>5065.1479417247338</v>
      </c>
    </row>
    <row r="2719" spans="1:6" x14ac:dyDescent="0.3">
      <c r="A2719">
        <v>2718</v>
      </c>
      <c r="B2719">
        <v>699</v>
      </c>
      <c r="C2719">
        <v>2718</v>
      </c>
      <c r="D2719">
        <v>23563</v>
      </c>
      <c r="E2719">
        <v>13690.44571815559</v>
      </c>
      <c r="F2719">
        <v>9872.5542818444083</v>
      </c>
    </row>
    <row r="2720" spans="1:6" x14ac:dyDescent="0.3">
      <c r="A2720">
        <v>2719</v>
      </c>
      <c r="B2720">
        <v>299</v>
      </c>
      <c r="C2720">
        <v>2719</v>
      </c>
      <c r="D2720">
        <v>10450</v>
      </c>
      <c r="E2720">
        <v>8531.516050157481</v>
      </c>
      <c r="F2720">
        <v>1918.483949842519</v>
      </c>
    </row>
    <row r="2721" spans="1:6" x14ac:dyDescent="0.3">
      <c r="A2721">
        <v>2720</v>
      </c>
      <c r="B2721">
        <v>289</v>
      </c>
      <c r="C2721">
        <v>2720</v>
      </c>
      <c r="D2721">
        <v>19864</v>
      </c>
      <c r="E2721">
        <v>11433.923947079989</v>
      </c>
      <c r="F2721">
        <v>8430.0760529200106</v>
      </c>
    </row>
    <row r="2722" spans="1:6" x14ac:dyDescent="0.3">
      <c r="A2722">
        <v>2721</v>
      </c>
      <c r="B2722">
        <v>701</v>
      </c>
      <c r="C2722">
        <v>2721</v>
      </c>
      <c r="D2722">
        <v>11213</v>
      </c>
      <c r="E2722">
        <v>7574.09884402638</v>
      </c>
      <c r="F2722">
        <v>3638.90115597362</v>
      </c>
    </row>
    <row r="2723" spans="1:6" x14ac:dyDescent="0.3">
      <c r="A2723">
        <v>2722</v>
      </c>
      <c r="B2723">
        <v>795</v>
      </c>
      <c r="C2723">
        <v>2722</v>
      </c>
      <c r="D2723">
        <v>13618</v>
      </c>
      <c r="E2723">
        <v>11222.926427513181</v>
      </c>
      <c r="F2723">
        <v>2395.0735724868168</v>
      </c>
    </row>
    <row r="2724" spans="1:6" x14ac:dyDescent="0.3">
      <c r="A2724">
        <v>2723</v>
      </c>
      <c r="B2724">
        <v>125</v>
      </c>
      <c r="C2724">
        <v>2723</v>
      </c>
      <c r="D2724">
        <v>13717</v>
      </c>
      <c r="E2724">
        <v>10311.267095204799</v>
      </c>
      <c r="F2724">
        <v>3405.7329047951971</v>
      </c>
    </row>
    <row r="2725" spans="1:6" x14ac:dyDescent="0.3">
      <c r="A2725">
        <v>2724</v>
      </c>
      <c r="B2725">
        <v>453</v>
      </c>
      <c r="C2725">
        <v>2724</v>
      </c>
      <c r="D2725">
        <v>16457</v>
      </c>
      <c r="E2725">
        <v>14697.431509453671</v>
      </c>
      <c r="F2725">
        <v>1759.5684905463311</v>
      </c>
    </row>
    <row r="2726" spans="1:6" x14ac:dyDescent="0.3">
      <c r="A2726">
        <v>2725</v>
      </c>
      <c r="B2726">
        <v>7</v>
      </c>
      <c r="C2726">
        <v>2725</v>
      </c>
      <c r="D2726">
        <v>8795</v>
      </c>
      <c r="E2726">
        <v>6166.5519231953867</v>
      </c>
      <c r="F2726">
        <v>2628.4480768046128</v>
      </c>
    </row>
    <row r="2727" spans="1:6" x14ac:dyDescent="0.3">
      <c r="A2727">
        <v>2726</v>
      </c>
      <c r="B2727">
        <v>98</v>
      </c>
      <c r="C2727">
        <v>2726</v>
      </c>
      <c r="D2727">
        <v>6624</v>
      </c>
      <c r="E2727">
        <v>5434.0244533860923</v>
      </c>
      <c r="F2727">
        <v>1189.9755466139079</v>
      </c>
    </row>
    <row r="2728" spans="1:6" x14ac:dyDescent="0.3">
      <c r="A2728">
        <v>2727</v>
      </c>
      <c r="B2728">
        <v>692</v>
      </c>
      <c r="C2728">
        <v>2727</v>
      </c>
      <c r="D2728">
        <v>6389</v>
      </c>
      <c r="E2728">
        <v>5560.4536243483062</v>
      </c>
      <c r="F2728">
        <v>828.54637565169378</v>
      </c>
    </row>
    <row r="2729" spans="1:6" x14ac:dyDescent="0.3">
      <c r="A2729">
        <v>2728</v>
      </c>
      <c r="B2729">
        <v>550</v>
      </c>
      <c r="C2729">
        <v>2728</v>
      </c>
      <c r="D2729">
        <v>13343</v>
      </c>
      <c r="E2729">
        <v>8594.4321439006308</v>
      </c>
      <c r="F2729">
        <v>4748.5678560993692</v>
      </c>
    </row>
    <row r="2730" spans="1:6" x14ac:dyDescent="0.3">
      <c r="A2730">
        <v>2729</v>
      </c>
      <c r="B2730">
        <v>386</v>
      </c>
      <c r="C2730">
        <v>2729</v>
      </c>
      <c r="D2730">
        <v>46052</v>
      </c>
      <c r="E2730">
        <v>30831.461067261938</v>
      </c>
      <c r="F2730">
        <v>15220.53893273806</v>
      </c>
    </row>
    <row r="2731" spans="1:6" x14ac:dyDescent="0.3">
      <c r="A2731">
        <v>2730</v>
      </c>
      <c r="B2731">
        <v>337</v>
      </c>
      <c r="C2731">
        <v>2730</v>
      </c>
      <c r="D2731">
        <v>10424</v>
      </c>
      <c r="E2731">
        <v>7475.5056871912329</v>
      </c>
      <c r="F2731">
        <v>2948.4943128087671</v>
      </c>
    </row>
    <row r="2732" spans="1:6" x14ac:dyDescent="0.3">
      <c r="A2732">
        <v>2731</v>
      </c>
      <c r="B2732">
        <v>638</v>
      </c>
      <c r="C2732">
        <v>2731</v>
      </c>
      <c r="D2732">
        <v>14533</v>
      </c>
      <c r="E2732">
        <v>11961.533382542169</v>
      </c>
      <c r="F2732">
        <v>2571.4666174578269</v>
      </c>
    </row>
    <row r="2733" spans="1:6" x14ac:dyDescent="0.3">
      <c r="A2733">
        <v>2732</v>
      </c>
      <c r="B2733">
        <v>12</v>
      </c>
      <c r="C2733">
        <v>2732</v>
      </c>
      <c r="D2733">
        <v>11022</v>
      </c>
      <c r="E2733">
        <v>6085.3206669630463</v>
      </c>
      <c r="F2733">
        <v>4936.6793330369537</v>
      </c>
    </row>
    <row r="2734" spans="1:6" x14ac:dyDescent="0.3">
      <c r="A2734">
        <v>2733</v>
      </c>
      <c r="B2734">
        <v>623</v>
      </c>
      <c r="C2734">
        <v>2733</v>
      </c>
      <c r="D2734">
        <v>8004</v>
      </c>
      <c r="E2734">
        <v>5006.8545046404652</v>
      </c>
      <c r="F2734">
        <v>2997.1454953595348</v>
      </c>
    </row>
    <row r="2735" spans="1:6" x14ac:dyDescent="0.3">
      <c r="A2735">
        <v>2734</v>
      </c>
      <c r="B2735">
        <v>814</v>
      </c>
      <c r="C2735">
        <v>2734</v>
      </c>
      <c r="D2735">
        <v>10581</v>
      </c>
      <c r="E2735">
        <v>8048.6745020730286</v>
      </c>
      <c r="F2735">
        <v>2532.3254979269709</v>
      </c>
    </row>
    <row r="2736" spans="1:6" x14ac:dyDescent="0.3">
      <c r="A2736">
        <v>2735</v>
      </c>
      <c r="B2736">
        <v>608</v>
      </c>
      <c r="C2736">
        <v>2735</v>
      </c>
      <c r="D2736">
        <v>18151</v>
      </c>
      <c r="E2736">
        <v>13969.09103086918</v>
      </c>
      <c r="F2736">
        <v>4181.9089691308163</v>
      </c>
    </row>
    <row r="2737" spans="1:6" x14ac:dyDescent="0.3">
      <c r="A2737">
        <v>2736</v>
      </c>
      <c r="B2737">
        <v>785</v>
      </c>
      <c r="C2737">
        <v>2736</v>
      </c>
      <c r="D2737">
        <v>20124</v>
      </c>
      <c r="E2737">
        <v>13887.44506564306</v>
      </c>
      <c r="F2737">
        <v>6236.5549343569419</v>
      </c>
    </row>
    <row r="2738" spans="1:6" x14ac:dyDescent="0.3">
      <c r="A2738">
        <v>2737</v>
      </c>
      <c r="B2738">
        <v>522</v>
      </c>
      <c r="C2738">
        <v>2737</v>
      </c>
      <c r="D2738">
        <v>16521</v>
      </c>
      <c r="E2738">
        <v>12276.794713345511</v>
      </c>
      <c r="F2738">
        <v>4244.2052866544873</v>
      </c>
    </row>
    <row r="2739" spans="1:6" x14ac:dyDescent="0.3">
      <c r="A2739">
        <v>2738</v>
      </c>
      <c r="B2739">
        <v>571</v>
      </c>
      <c r="C2739">
        <v>2738</v>
      </c>
      <c r="D2739">
        <v>26491</v>
      </c>
      <c r="E2739">
        <v>13785.830173400491</v>
      </c>
      <c r="F2739">
        <v>12705.169826599509</v>
      </c>
    </row>
    <row r="2740" spans="1:6" x14ac:dyDescent="0.3">
      <c r="A2740">
        <v>2739</v>
      </c>
      <c r="B2740">
        <v>261</v>
      </c>
      <c r="C2740">
        <v>2739</v>
      </c>
      <c r="D2740">
        <v>5955</v>
      </c>
      <c r="E2740">
        <v>5316.2818049779871</v>
      </c>
      <c r="F2740">
        <v>638.71819502201288</v>
      </c>
    </row>
    <row r="2741" spans="1:6" x14ac:dyDescent="0.3">
      <c r="A2741">
        <v>2740</v>
      </c>
      <c r="B2741">
        <v>546</v>
      </c>
      <c r="C2741">
        <v>2740</v>
      </c>
      <c r="D2741">
        <v>17197</v>
      </c>
      <c r="E2741">
        <v>14567.229945440229</v>
      </c>
      <c r="F2741">
        <v>2629.7700545597668</v>
      </c>
    </row>
    <row r="2742" spans="1:6" x14ac:dyDescent="0.3">
      <c r="A2742">
        <v>2741</v>
      </c>
      <c r="B2742">
        <v>506</v>
      </c>
      <c r="C2742">
        <v>2741</v>
      </c>
      <c r="D2742">
        <v>16580</v>
      </c>
      <c r="E2742">
        <v>12383.03013842791</v>
      </c>
      <c r="F2742">
        <v>4196.9698615720899</v>
      </c>
    </row>
    <row r="2743" spans="1:6" x14ac:dyDescent="0.3">
      <c r="A2743">
        <v>2742</v>
      </c>
      <c r="B2743">
        <v>960</v>
      </c>
      <c r="C2743">
        <v>2742</v>
      </c>
      <c r="D2743">
        <v>17326</v>
      </c>
      <c r="E2743">
        <v>13879.058359308499</v>
      </c>
      <c r="F2743">
        <v>3446.9416406914988</v>
      </c>
    </row>
    <row r="2744" spans="1:6" x14ac:dyDescent="0.3">
      <c r="A2744">
        <v>2743</v>
      </c>
      <c r="B2744">
        <v>971</v>
      </c>
      <c r="C2744">
        <v>2743</v>
      </c>
      <c r="D2744">
        <v>15761</v>
      </c>
      <c r="E2744">
        <v>12480.11113919174</v>
      </c>
      <c r="F2744">
        <v>3280.8888608082598</v>
      </c>
    </row>
    <row r="2745" spans="1:6" x14ac:dyDescent="0.3">
      <c r="A2745">
        <v>2744</v>
      </c>
      <c r="B2745">
        <v>656</v>
      </c>
      <c r="C2745">
        <v>2744</v>
      </c>
      <c r="D2745">
        <v>27931</v>
      </c>
      <c r="E2745">
        <v>24779.772260298821</v>
      </c>
      <c r="F2745">
        <v>3151.227739701179</v>
      </c>
    </row>
    <row r="2746" spans="1:6" x14ac:dyDescent="0.3">
      <c r="A2746">
        <v>2745</v>
      </c>
      <c r="B2746">
        <v>135</v>
      </c>
      <c r="C2746">
        <v>2745</v>
      </c>
      <c r="D2746">
        <v>31757</v>
      </c>
      <c r="E2746">
        <v>19920.743184920659</v>
      </c>
      <c r="F2746">
        <v>11836.25681507934</v>
      </c>
    </row>
    <row r="2747" spans="1:6" x14ac:dyDescent="0.3">
      <c r="A2747">
        <v>2746</v>
      </c>
      <c r="B2747">
        <v>47</v>
      </c>
      <c r="C2747">
        <v>2746</v>
      </c>
      <c r="D2747">
        <v>23780</v>
      </c>
      <c r="E2747">
        <v>19152.337245718511</v>
      </c>
      <c r="F2747">
        <v>4627.6627542814858</v>
      </c>
    </row>
    <row r="2748" spans="1:6" x14ac:dyDescent="0.3">
      <c r="A2748">
        <v>2747</v>
      </c>
      <c r="B2748">
        <v>981</v>
      </c>
      <c r="C2748">
        <v>2747</v>
      </c>
      <c r="D2748">
        <v>21205</v>
      </c>
      <c r="E2748">
        <v>17256.61839953138</v>
      </c>
      <c r="F2748">
        <v>3948.38160046862</v>
      </c>
    </row>
    <row r="2749" spans="1:6" x14ac:dyDescent="0.3">
      <c r="A2749">
        <v>2748</v>
      </c>
      <c r="B2749">
        <v>957</v>
      </c>
      <c r="C2749">
        <v>2748</v>
      </c>
      <c r="D2749">
        <v>15098</v>
      </c>
      <c r="E2749">
        <v>9769.2706699709033</v>
      </c>
      <c r="F2749">
        <v>5328.7293300290967</v>
      </c>
    </row>
    <row r="2750" spans="1:6" x14ac:dyDescent="0.3">
      <c r="A2750">
        <v>2749</v>
      </c>
      <c r="B2750">
        <v>433</v>
      </c>
      <c r="C2750">
        <v>2749</v>
      </c>
      <c r="D2750">
        <v>17328</v>
      </c>
      <c r="E2750">
        <v>10048.74046602331</v>
      </c>
      <c r="F2750">
        <v>7279.2595339766895</v>
      </c>
    </row>
    <row r="2751" spans="1:6" x14ac:dyDescent="0.3">
      <c r="A2751">
        <v>2750</v>
      </c>
      <c r="B2751">
        <v>420</v>
      </c>
      <c r="C2751">
        <v>2750</v>
      </c>
      <c r="D2751">
        <v>26206</v>
      </c>
      <c r="E2751">
        <v>23005.110759363499</v>
      </c>
      <c r="F2751">
        <v>3200.8892406365012</v>
      </c>
    </row>
    <row r="2752" spans="1:6" x14ac:dyDescent="0.3">
      <c r="A2752">
        <v>2751</v>
      </c>
      <c r="B2752">
        <v>862</v>
      </c>
      <c r="C2752">
        <v>2751</v>
      </c>
      <c r="D2752">
        <v>7266</v>
      </c>
      <c r="E2752">
        <v>5026.6237426672433</v>
      </c>
      <c r="F2752">
        <v>2239.3762573327572</v>
      </c>
    </row>
    <row r="2753" spans="1:6" x14ac:dyDescent="0.3">
      <c r="A2753">
        <v>2752</v>
      </c>
      <c r="B2753">
        <v>997</v>
      </c>
      <c r="C2753">
        <v>2752</v>
      </c>
      <c r="D2753">
        <v>15006</v>
      </c>
      <c r="E2753">
        <v>9260.8610715267387</v>
      </c>
      <c r="F2753">
        <v>5745.1389284732613</v>
      </c>
    </row>
    <row r="2754" spans="1:6" x14ac:dyDescent="0.3">
      <c r="A2754">
        <v>2753</v>
      </c>
      <c r="B2754">
        <v>913</v>
      </c>
      <c r="C2754">
        <v>2753</v>
      </c>
      <c r="D2754">
        <v>20399</v>
      </c>
      <c r="E2754">
        <v>11835.01283636791</v>
      </c>
      <c r="F2754">
        <v>8563.9871636320913</v>
      </c>
    </row>
    <row r="2755" spans="1:6" x14ac:dyDescent="0.3">
      <c r="A2755">
        <v>2754</v>
      </c>
      <c r="B2755">
        <v>428</v>
      </c>
      <c r="C2755">
        <v>2754</v>
      </c>
      <c r="D2755">
        <v>17335</v>
      </c>
      <c r="E2755">
        <v>14341.799712332469</v>
      </c>
      <c r="F2755">
        <v>2993.2002876675319</v>
      </c>
    </row>
    <row r="2756" spans="1:6" x14ac:dyDescent="0.3">
      <c r="A2756">
        <v>2755</v>
      </c>
      <c r="B2756">
        <v>286</v>
      </c>
      <c r="C2756">
        <v>2755</v>
      </c>
      <c r="D2756">
        <v>18438</v>
      </c>
      <c r="E2756">
        <v>16086.18894262671</v>
      </c>
      <c r="F2756">
        <v>2351.8110573732879</v>
      </c>
    </row>
    <row r="2757" spans="1:6" x14ac:dyDescent="0.3">
      <c r="A2757">
        <v>2756</v>
      </c>
      <c r="B2757">
        <v>6</v>
      </c>
      <c r="C2757">
        <v>2756</v>
      </c>
      <c r="D2757">
        <v>34261</v>
      </c>
      <c r="E2757">
        <v>19340.057208469891</v>
      </c>
      <c r="F2757">
        <v>14920.942791530109</v>
      </c>
    </row>
    <row r="2758" spans="1:6" x14ac:dyDescent="0.3">
      <c r="A2758">
        <v>2757</v>
      </c>
      <c r="B2758">
        <v>584</v>
      </c>
      <c r="C2758">
        <v>2757</v>
      </c>
      <c r="D2758">
        <v>27257</v>
      </c>
      <c r="E2758">
        <v>18263.729298227579</v>
      </c>
      <c r="F2758">
        <v>8993.2707017724242</v>
      </c>
    </row>
    <row r="2759" spans="1:6" x14ac:dyDescent="0.3">
      <c r="A2759">
        <v>2758</v>
      </c>
      <c r="B2759">
        <v>448</v>
      </c>
      <c r="C2759">
        <v>2758</v>
      </c>
      <c r="D2759">
        <v>23502</v>
      </c>
      <c r="E2759">
        <v>16824.549023306459</v>
      </c>
      <c r="F2759">
        <v>6677.4509766935371</v>
      </c>
    </row>
    <row r="2760" spans="1:6" x14ac:dyDescent="0.3">
      <c r="A2760">
        <v>2759</v>
      </c>
      <c r="B2760">
        <v>966</v>
      </c>
      <c r="C2760">
        <v>2759</v>
      </c>
      <c r="D2760">
        <v>8421</v>
      </c>
      <c r="E2760">
        <v>6627.6208309082267</v>
      </c>
      <c r="F2760">
        <v>1793.3791690917731</v>
      </c>
    </row>
    <row r="2761" spans="1:6" x14ac:dyDescent="0.3">
      <c r="A2761">
        <v>2760</v>
      </c>
      <c r="B2761">
        <v>914</v>
      </c>
      <c r="C2761">
        <v>2760</v>
      </c>
      <c r="D2761">
        <v>17491</v>
      </c>
      <c r="E2761">
        <v>15074.818778347801</v>
      </c>
      <c r="F2761">
        <v>2416.181221652198</v>
      </c>
    </row>
    <row r="2762" spans="1:6" x14ac:dyDescent="0.3">
      <c r="A2762">
        <v>2761</v>
      </c>
      <c r="B2762">
        <v>786</v>
      </c>
      <c r="C2762">
        <v>2761</v>
      </c>
      <c r="D2762">
        <v>47343</v>
      </c>
      <c r="E2762">
        <v>24096.004071183019</v>
      </c>
      <c r="F2762">
        <v>23246.995928816981</v>
      </c>
    </row>
    <row r="2763" spans="1:6" x14ac:dyDescent="0.3">
      <c r="A2763">
        <v>2762</v>
      </c>
      <c r="B2763">
        <v>192</v>
      </c>
      <c r="C2763">
        <v>2762</v>
      </c>
      <c r="D2763">
        <v>19576</v>
      </c>
      <c r="E2763">
        <v>16317.805414536529</v>
      </c>
      <c r="F2763">
        <v>3258.1945854634719</v>
      </c>
    </row>
    <row r="2764" spans="1:6" x14ac:dyDescent="0.3">
      <c r="A2764">
        <v>2763</v>
      </c>
      <c r="B2764">
        <v>131</v>
      </c>
      <c r="C2764">
        <v>2763</v>
      </c>
      <c r="D2764">
        <v>20982</v>
      </c>
      <c r="E2764">
        <v>15477.3470006964</v>
      </c>
      <c r="F2764">
        <v>5504.6529993036038</v>
      </c>
    </row>
    <row r="2765" spans="1:6" x14ac:dyDescent="0.3">
      <c r="A2765">
        <v>2764</v>
      </c>
      <c r="B2765">
        <v>49</v>
      </c>
      <c r="C2765">
        <v>2764</v>
      </c>
      <c r="D2765">
        <v>14936</v>
      </c>
      <c r="E2765">
        <v>8637.4222459492667</v>
      </c>
      <c r="F2765">
        <v>6298.5777540507333</v>
      </c>
    </row>
    <row r="2766" spans="1:6" x14ac:dyDescent="0.3">
      <c r="A2766">
        <v>2765</v>
      </c>
      <c r="B2766">
        <v>663</v>
      </c>
      <c r="C2766">
        <v>2765</v>
      </c>
      <c r="D2766">
        <v>10138</v>
      </c>
      <c r="E2766">
        <v>5313.7967400352627</v>
      </c>
      <c r="F2766">
        <v>4824.2032599647373</v>
      </c>
    </row>
    <row r="2767" spans="1:6" x14ac:dyDescent="0.3">
      <c r="A2767">
        <v>2766</v>
      </c>
      <c r="B2767">
        <v>234</v>
      </c>
      <c r="C2767">
        <v>2766</v>
      </c>
      <c r="D2767">
        <v>5860</v>
      </c>
      <c r="E2767">
        <v>5082.0450008058533</v>
      </c>
      <c r="F2767">
        <v>777.95499919414669</v>
      </c>
    </row>
    <row r="2768" spans="1:6" x14ac:dyDescent="0.3">
      <c r="A2768">
        <v>2767</v>
      </c>
      <c r="B2768">
        <v>18</v>
      </c>
      <c r="C2768">
        <v>2767</v>
      </c>
      <c r="D2768">
        <v>29710</v>
      </c>
      <c r="E2768">
        <v>18962.263997114391</v>
      </c>
      <c r="F2768">
        <v>10747.736002885609</v>
      </c>
    </row>
    <row r="2769" spans="1:6" x14ac:dyDescent="0.3">
      <c r="A2769">
        <v>2768</v>
      </c>
      <c r="B2769">
        <v>19</v>
      </c>
      <c r="C2769">
        <v>2768</v>
      </c>
      <c r="D2769">
        <v>32095</v>
      </c>
      <c r="E2769">
        <v>28012.055011489269</v>
      </c>
      <c r="F2769">
        <v>4082.9449885107279</v>
      </c>
    </row>
    <row r="2770" spans="1:6" x14ac:dyDescent="0.3">
      <c r="A2770">
        <v>2769</v>
      </c>
      <c r="B2770">
        <v>633</v>
      </c>
      <c r="C2770">
        <v>2769</v>
      </c>
      <c r="D2770">
        <v>7208</v>
      </c>
      <c r="E2770">
        <v>4284.4705741126536</v>
      </c>
      <c r="F2770">
        <v>2923.529425887346</v>
      </c>
    </row>
    <row r="2771" spans="1:6" x14ac:dyDescent="0.3">
      <c r="A2771">
        <v>2770</v>
      </c>
      <c r="B2771">
        <v>332</v>
      </c>
      <c r="C2771">
        <v>2770</v>
      </c>
      <c r="D2771">
        <v>10551</v>
      </c>
      <c r="E2771">
        <v>8328.0616474940052</v>
      </c>
      <c r="F2771">
        <v>2222.9383525059952</v>
      </c>
    </row>
    <row r="2772" spans="1:6" x14ac:dyDescent="0.3">
      <c r="A2772">
        <v>2771</v>
      </c>
      <c r="B2772">
        <v>640</v>
      </c>
      <c r="C2772">
        <v>2771</v>
      </c>
      <c r="D2772">
        <v>22362</v>
      </c>
      <c r="E2772">
        <v>17855.658368462369</v>
      </c>
      <c r="F2772">
        <v>4506.3416315376344</v>
      </c>
    </row>
    <row r="2773" spans="1:6" x14ac:dyDescent="0.3">
      <c r="A2773">
        <v>2772</v>
      </c>
      <c r="B2773">
        <v>655</v>
      </c>
      <c r="C2773">
        <v>2772</v>
      </c>
      <c r="D2773">
        <v>20606</v>
      </c>
      <c r="E2773">
        <v>13216.76100759843</v>
      </c>
      <c r="F2773">
        <v>7389.2389924015733</v>
      </c>
    </row>
    <row r="2774" spans="1:6" x14ac:dyDescent="0.3">
      <c r="A2774">
        <v>2773</v>
      </c>
      <c r="B2774">
        <v>497</v>
      </c>
      <c r="C2774">
        <v>2773</v>
      </c>
      <c r="D2774">
        <v>8780</v>
      </c>
      <c r="E2774">
        <v>4620.3284547103121</v>
      </c>
      <c r="F2774">
        <v>4159.6715452896879</v>
      </c>
    </row>
    <row r="2775" spans="1:6" x14ac:dyDescent="0.3">
      <c r="A2775">
        <v>2774</v>
      </c>
      <c r="B2775">
        <v>470</v>
      </c>
      <c r="C2775">
        <v>2774</v>
      </c>
      <c r="D2775">
        <v>12300</v>
      </c>
      <c r="E2775">
        <v>10293.602754539321</v>
      </c>
      <c r="F2775">
        <v>2006.397245460681</v>
      </c>
    </row>
    <row r="2776" spans="1:6" x14ac:dyDescent="0.3">
      <c r="A2776">
        <v>2775</v>
      </c>
      <c r="B2776">
        <v>625</v>
      </c>
      <c r="C2776">
        <v>2775</v>
      </c>
      <c r="D2776">
        <v>21853</v>
      </c>
      <c r="E2776">
        <v>18567.718630923831</v>
      </c>
      <c r="F2776">
        <v>3285.2813690761691</v>
      </c>
    </row>
    <row r="2777" spans="1:6" x14ac:dyDescent="0.3">
      <c r="A2777">
        <v>2776</v>
      </c>
      <c r="B2777">
        <v>839</v>
      </c>
      <c r="C2777">
        <v>2776</v>
      </c>
      <c r="D2777">
        <v>28211</v>
      </c>
      <c r="E2777">
        <v>14306.485320279549</v>
      </c>
      <c r="F2777">
        <v>13904.514679720451</v>
      </c>
    </row>
    <row r="2778" spans="1:6" x14ac:dyDescent="0.3">
      <c r="A2778">
        <v>2777</v>
      </c>
      <c r="B2778">
        <v>226</v>
      </c>
      <c r="C2778">
        <v>2777</v>
      </c>
      <c r="D2778">
        <v>12558</v>
      </c>
      <c r="E2778">
        <v>10144.729842475361</v>
      </c>
      <c r="F2778">
        <v>2413.270157524636</v>
      </c>
    </row>
    <row r="2779" spans="1:6" x14ac:dyDescent="0.3">
      <c r="A2779">
        <v>2778</v>
      </c>
      <c r="B2779">
        <v>314</v>
      </c>
      <c r="C2779">
        <v>2778</v>
      </c>
      <c r="D2779">
        <v>22959</v>
      </c>
      <c r="E2779">
        <v>16404.541793470959</v>
      </c>
      <c r="F2779">
        <v>6554.4582065290406</v>
      </c>
    </row>
    <row r="2780" spans="1:6" x14ac:dyDescent="0.3">
      <c r="A2780">
        <v>2779</v>
      </c>
      <c r="B2780">
        <v>527</v>
      </c>
      <c r="C2780">
        <v>2779</v>
      </c>
      <c r="D2780">
        <v>16520</v>
      </c>
      <c r="E2780">
        <v>8784.7053189395065</v>
      </c>
      <c r="F2780">
        <v>7735.2946810604944</v>
      </c>
    </row>
    <row r="2781" spans="1:6" x14ac:dyDescent="0.3">
      <c r="A2781">
        <v>2780</v>
      </c>
      <c r="B2781">
        <v>432</v>
      </c>
      <c r="C2781">
        <v>2780</v>
      </c>
      <c r="D2781">
        <v>11801</v>
      </c>
      <c r="E2781">
        <v>6010.5082628480477</v>
      </c>
      <c r="F2781">
        <v>5790.4917371519523</v>
      </c>
    </row>
    <row r="2782" spans="1:6" x14ac:dyDescent="0.3">
      <c r="A2782">
        <v>2781</v>
      </c>
      <c r="B2782">
        <v>295</v>
      </c>
      <c r="C2782">
        <v>2781</v>
      </c>
      <c r="D2782">
        <v>15179</v>
      </c>
      <c r="E2782">
        <v>9280.4246009299404</v>
      </c>
      <c r="F2782">
        <v>5898.5753990700596</v>
      </c>
    </row>
    <row r="2783" spans="1:6" x14ac:dyDescent="0.3">
      <c r="A2783">
        <v>2782</v>
      </c>
      <c r="B2783">
        <v>854</v>
      </c>
      <c r="C2783">
        <v>2782</v>
      </c>
      <c r="D2783">
        <v>7912</v>
      </c>
      <c r="E2783">
        <v>5022.0094172590352</v>
      </c>
      <c r="F2783">
        <v>2889.9905827409648</v>
      </c>
    </row>
    <row r="2784" spans="1:6" x14ac:dyDescent="0.3">
      <c r="A2784">
        <v>2783</v>
      </c>
      <c r="B2784">
        <v>634</v>
      </c>
      <c r="C2784">
        <v>2783</v>
      </c>
      <c r="D2784">
        <v>31627</v>
      </c>
      <c r="E2784">
        <v>24819.70046617612</v>
      </c>
      <c r="F2784">
        <v>6807.2995338238834</v>
      </c>
    </row>
    <row r="2785" spans="1:6" x14ac:dyDescent="0.3">
      <c r="A2785">
        <v>2784</v>
      </c>
      <c r="B2785">
        <v>134</v>
      </c>
      <c r="C2785">
        <v>2784</v>
      </c>
      <c r="D2785">
        <v>18451</v>
      </c>
      <c r="E2785">
        <v>10205.5026957111</v>
      </c>
      <c r="F2785">
        <v>8245.4973042889033</v>
      </c>
    </row>
    <row r="2786" spans="1:6" x14ac:dyDescent="0.3">
      <c r="A2786">
        <v>2785</v>
      </c>
      <c r="B2786">
        <v>470</v>
      </c>
      <c r="C2786">
        <v>2785</v>
      </c>
      <c r="D2786">
        <v>13583</v>
      </c>
      <c r="E2786">
        <v>11102.089567407969</v>
      </c>
      <c r="F2786">
        <v>2480.910432592033</v>
      </c>
    </row>
    <row r="2787" spans="1:6" x14ac:dyDescent="0.3">
      <c r="A2787">
        <v>2786</v>
      </c>
      <c r="B2787">
        <v>173</v>
      </c>
      <c r="C2787">
        <v>2786</v>
      </c>
      <c r="D2787">
        <v>13462</v>
      </c>
      <c r="E2787">
        <v>7281.0593166772442</v>
      </c>
      <c r="F2787">
        <v>6180.9406833227558</v>
      </c>
    </row>
    <row r="2788" spans="1:6" x14ac:dyDescent="0.3">
      <c r="A2788">
        <v>2787</v>
      </c>
      <c r="B2788">
        <v>179</v>
      </c>
      <c r="C2788">
        <v>2787</v>
      </c>
      <c r="D2788">
        <v>36522</v>
      </c>
      <c r="E2788">
        <v>18362.075173152909</v>
      </c>
      <c r="F2788">
        <v>18159.924826847091</v>
      </c>
    </row>
    <row r="2789" spans="1:6" x14ac:dyDescent="0.3">
      <c r="A2789">
        <v>2788</v>
      </c>
      <c r="B2789">
        <v>802</v>
      </c>
      <c r="C2789">
        <v>2788</v>
      </c>
      <c r="D2789">
        <v>25833</v>
      </c>
      <c r="E2789">
        <v>20801.093780263189</v>
      </c>
      <c r="F2789">
        <v>5031.9062197368112</v>
      </c>
    </row>
    <row r="2790" spans="1:6" x14ac:dyDescent="0.3">
      <c r="A2790">
        <v>2789</v>
      </c>
      <c r="B2790">
        <v>355</v>
      </c>
      <c r="C2790">
        <v>2789</v>
      </c>
      <c r="D2790">
        <v>18014</v>
      </c>
      <c r="E2790">
        <v>14134.05768840334</v>
      </c>
      <c r="F2790">
        <v>3879.9423115966638</v>
      </c>
    </row>
    <row r="2791" spans="1:6" x14ac:dyDescent="0.3">
      <c r="A2791">
        <v>2790</v>
      </c>
      <c r="B2791">
        <v>824</v>
      </c>
      <c r="C2791">
        <v>2790</v>
      </c>
      <c r="D2791">
        <v>20430</v>
      </c>
      <c r="E2791">
        <v>14204.245043361891</v>
      </c>
      <c r="F2791">
        <v>6225.7549566381149</v>
      </c>
    </row>
    <row r="2792" spans="1:6" x14ac:dyDescent="0.3">
      <c r="A2792">
        <v>2791</v>
      </c>
      <c r="B2792">
        <v>858</v>
      </c>
      <c r="C2792">
        <v>2791</v>
      </c>
      <c r="D2792">
        <v>11180</v>
      </c>
      <c r="E2792">
        <v>6643.9222453804859</v>
      </c>
      <c r="F2792">
        <v>4536.0777546195141</v>
      </c>
    </row>
    <row r="2793" spans="1:6" x14ac:dyDescent="0.3">
      <c r="A2793">
        <v>2792</v>
      </c>
      <c r="B2793">
        <v>774</v>
      </c>
      <c r="C2793">
        <v>2792</v>
      </c>
      <c r="D2793">
        <v>15042</v>
      </c>
      <c r="E2793">
        <v>9619.8766067183406</v>
      </c>
      <c r="F2793">
        <v>5422.1233932816594</v>
      </c>
    </row>
    <row r="2794" spans="1:6" x14ac:dyDescent="0.3">
      <c r="A2794">
        <v>2793</v>
      </c>
      <c r="B2794">
        <v>790</v>
      </c>
      <c r="C2794">
        <v>2793</v>
      </c>
      <c r="D2794">
        <v>14102</v>
      </c>
      <c r="E2794">
        <v>10692.59046768943</v>
      </c>
      <c r="F2794">
        <v>3409.4095323105671</v>
      </c>
    </row>
    <row r="2795" spans="1:6" x14ac:dyDescent="0.3">
      <c r="A2795">
        <v>2794</v>
      </c>
      <c r="B2795">
        <v>270</v>
      </c>
      <c r="C2795">
        <v>2794</v>
      </c>
      <c r="D2795">
        <v>17552</v>
      </c>
      <c r="E2795">
        <v>13254.1264544068</v>
      </c>
      <c r="F2795">
        <v>4297.8735455931983</v>
      </c>
    </row>
    <row r="2796" spans="1:6" x14ac:dyDescent="0.3">
      <c r="A2796">
        <v>2795</v>
      </c>
      <c r="B2796">
        <v>575</v>
      </c>
      <c r="C2796">
        <v>2795</v>
      </c>
      <c r="D2796">
        <v>40586</v>
      </c>
      <c r="E2796">
        <v>26217.324940648981</v>
      </c>
      <c r="F2796">
        <v>14368.675059351021</v>
      </c>
    </row>
    <row r="2797" spans="1:6" x14ac:dyDescent="0.3">
      <c r="A2797">
        <v>2796</v>
      </c>
      <c r="B2797">
        <v>153</v>
      </c>
      <c r="C2797">
        <v>2796</v>
      </c>
      <c r="D2797">
        <v>28219</v>
      </c>
      <c r="E2797">
        <v>15593.38233195105</v>
      </c>
      <c r="F2797">
        <v>12625.61766804895</v>
      </c>
    </row>
    <row r="2798" spans="1:6" x14ac:dyDescent="0.3">
      <c r="A2798">
        <v>2797</v>
      </c>
      <c r="B2798">
        <v>263</v>
      </c>
      <c r="C2798">
        <v>2797</v>
      </c>
      <c r="D2798">
        <v>6806</v>
      </c>
      <c r="E2798">
        <v>5543.55752908046</v>
      </c>
      <c r="F2798">
        <v>1262.44247091954</v>
      </c>
    </row>
    <row r="2799" spans="1:6" x14ac:dyDescent="0.3">
      <c r="A2799">
        <v>2798</v>
      </c>
      <c r="B2799">
        <v>609</v>
      </c>
      <c r="C2799">
        <v>2798</v>
      </c>
      <c r="D2799">
        <v>13237</v>
      </c>
      <c r="E2799">
        <v>9269.8540571487192</v>
      </c>
      <c r="F2799">
        <v>3967.1459428512808</v>
      </c>
    </row>
    <row r="2800" spans="1:6" x14ac:dyDescent="0.3">
      <c r="A2800">
        <v>2799</v>
      </c>
      <c r="B2800">
        <v>675</v>
      </c>
      <c r="C2800">
        <v>2799</v>
      </c>
      <c r="D2800">
        <v>10159</v>
      </c>
      <c r="E2800">
        <v>8852.4079402497155</v>
      </c>
      <c r="F2800">
        <v>1306.592059750285</v>
      </c>
    </row>
    <row r="2801" spans="1:6" x14ac:dyDescent="0.3">
      <c r="A2801">
        <v>2800</v>
      </c>
      <c r="B2801">
        <v>836</v>
      </c>
      <c r="C2801">
        <v>2800</v>
      </c>
      <c r="D2801">
        <v>3629</v>
      </c>
      <c r="E2801">
        <v>2328.5660540083759</v>
      </c>
      <c r="F2801">
        <v>1300.4339459916239</v>
      </c>
    </row>
    <row r="2802" spans="1:6" x14ac:dyDescent="0.3">
      <c r="A2802">
        <v>2801</v>
      </c>
      <c r="B2802">
        <v>746</v>
      </c>
      <c r="C2802">
        <v>2801</v>
      </c>
      <c r="D2802">
        <v>26719</v>
      </c>
      <c r="E2802">
        <v>23107.844779703311</v>
      </c>
      <c r="F2802">
        <v>3611.155220296685</v>
      </c>
    </row>
    <row r="2803" spans="1:6" x14ac:dyDescent="0.3">
      <c r="A2803">
        <v>2802</v>
      </c>
      <c r="B2803">
        <v>975</v>
      </c>
      <c r="C2803">
        <v>2802</v>
      </c>
      <c r="D2803">
        <v>6620</v>
      </c>
      <c r="E2803">
        <v>5271.5790423321851</v>
      </c>
      <c r="F2803">
        <v>1348.4209576678149</v>
      </c>
    </row>
    <row r="2804" spans="1:6" x14ac:dyDescent="0.3">
      <c r="A2804">
        <v>2803</v>
      </c>
      <c r="B2804">
        <v>421</v>
      </c>
      <c r="C2804">
        <v>2803</v>
      </c>
      <c r="D2804">
        <v>18372</v>
      </c>
      <c r="E2804">
        <v>14761.5396790633</v>
      </c>
      <c r="F2804">
        <v>3610.460320936696</v>
      </c>
    </row>
    <row r="2805" spans="1:6" x14ac:dyDescent="0.3">
      <c r="A2805">
        <v>2804</v>
      </c>
      <c r="B2805">
        <v>587</v>
      </c>
      <c r="C2805">
        <v>2804</v>
      </c>
      <c r="D2805">
        <v>13541</v>
      </c>
      <c r="E2805">
        <v>10762.2449258862</v>
      </c>
      <c r="F2805">
        <v>2778.7550741137979</v>
      </c>
    </row>
    <row r="2806" spans="1:6" x14ac:dyDescent="0.3">
      <c r="A2806">
        <v>2805</v>
      </c>
      <c r="B2806">
        <v>703</v>
      </c>
      <c r="C2806">
        <v>2805</v>
      </c>
      <c r="D2806">
        <v>30571</v>
      </c>
      <c r="E2806">
        <v>25753.98659207781</v>
      </c>
      <c r="F2806">
        <v>4817.0134079221862</v>
      </c>
    </row>
    <row r="2807" spans="1:6" x14ac:dyDescent="0.3">
      <c r="A2807">
        <v>2806</v>
      </c>
      <c r="B2807">
        <v>878</v>
      </c>
      <c r="C2807">
        <v>2806</v>
      </c>
      <c r="D2807">
        <v>15117</v>
      </c>
      <c r="E2807">
        <v>8154.8297469399686</v>
      </c>
      <c r="F2807">
        <v>6962.1702530600314</v>
      </c>
    </row>
    <row r="2808" spans="1:6" x14ac:dyDescent="0.3">
      <c r="A2808">
        <v>2807</v>
      </c>
      <c r="B2808">
        <v>635</v>
      </c>
      <c r="C2808">
        <v>2807</v>
      </c>
      <c r="D2808">
        <v>21460</v>
      </c>
      <c r="E2808">
        <v>12163.784026867481</v>
      </c>
      <c r="F2808">
        <v>9296.2159731325191</v>
      </c>
    </row>
    <row r="2809" spans="1:6" x14ac:dyDescent="0.3">
      <c r="A2809">
        <v>2808</v>
      </c>
      <c r="B2809">
        <v>124</v>
      </c>
      <c r="C2809">
        <v>2808</v>
      </c>
      <c r="D2809">
        <v>13743</v>
      </c>
      <c r="E2809">
        <v>9886.9728156017809</v>
      </c>
      <c r="F2809">
        <v>3856.0271843982191</v>
      </c>
    </row>
    <row r="2810" spans="1:6" x14ac:dyDescent="0.3">
      <c r="A2810">
        <v>2809</v>
      </c>
      <c r="B2810">
        <v>240</v>
      </c>
      <c r="C2810">
        <v>2809</v>
      </c>
      <c r="D2810">
        <v>36119</v>
      </c>
      <c r="E2810">
        <v>28821.64229439398</v>
      </c>
      <c r="F2810">
        <v>7297.3577056060203</v>
      </c>
    </row>
    <row r="2811" spans="1:6" x14ac:dyDescent="0.3">
      <c r="A2811">
        <v>2810</v>
      </c>
      <c r="B2811">
        <v>783</v>
      </c>
      <c r="C2811">
        <v>2810</v>
      </c>
      <c r="D2811">
        <v>11890</v>
      </c>
      <c r="E2811">
        <v>9835.7993890002235</v>
      </c>
      <c r="F2811">
        <v>2054.200610999776</v>
      </c>
    </row>
    <row r="2812" spans="1:6" x14ac:dyDescent="0.3">
      <c r="A2812">
        <v>2811</v>
      </c>
      <c r="B2812">
        <v>54</v>
      </c>
      <c r="C2812">
        <v>2811</v>
      </c>
      <c r="D2812">
        <v>12024</v>
      </c>
      <c r="E2812">
        <v>9505.4539679154859</v>
      </c>
      <c r="F2812">
        <v>2518.5460320845141</v>
      </c>
    </row>
    <row r="2813" spans="1:6" x14ac:dyDescent="0.3">
      <c r="A2813">
        <v>2812</v>
      </c>
      <c r="B2813">
        <v>519</v>
      </c>
      <c r="C2813">
        <v>2812</v>
      </c>
      <c r="D2813">
        <v>22718</v>
      </c>
      <c r="E2813">
        <v>16900.677159296101</v>
      </c>
      <c r="F2813">
        <v>5817.3228407039023</v>
      </c>
    </row>
    <row r="2814" spans="1:6" x14ac:dyDescent="0.3">
      <c r="A2814">
        <v>2813</v>
      </c>
      <c r="B2814">
        <v>900</v>
      </c>
      <c r="C2814">
        <v>2813</v>
      </c>
      <c r="D2814">
        <v>20605</v>
      </c>
      <c r="E2814">
        <v>13458.16815269908</v>
      </c>
      <c r="F2814">
        <v>7146.8318473009222</v>
      </c>
    </row>
    <row r="2815" spans="1:6" x14ac:dyDescent="0.3">
      <c r="A2815">
        <v>2814</v>
      </c>
      <c r="B2815">
        <v>215</v>
      </c>
      <c r="C2815">
        <v>2814</v>
      </c>
      <c r="D2815">
        <v>16830</v>
      </c>
      <c r="E2815">
        <v>9676.606135989603</v>
      </c>
      <c r="F2815">
        <v>7153.393864010397</v>
      </c>
    </row>
    <row r="2816" spans="1:6" x14ac:dyDescent="0.3">
      <c r="A2816">
        <v>2815</v>
      </c>
      <c r="B2816">
        <v>267</v>
      </c>
      <c r="C2816">
        <v>2815</v>
      </c>
      <c r="D2816">
        <v>20552</v>
      </c>
      <c r="E2816">
        <v>16435.37674974788</v>
      </c>
      <c r="F2816">
        <v>4116.6232502521198</v>
      </c>
    </row>
    <row r="2817" spans="1:6" x14ac:dyDescent="0.3">
      <c r="A2817">
        <v>2816</v>
      </c>
      <c r="B2817">
        <v>774</v>
      </c>
      <c r="C2817">
        <v>2816</v>
      </c>
      <c r="D2817">
        <v>23864</v>
      </c>
      <c r="E2817">
        <v>14784.64604260855</v>
      </c>
      <c r="F2817">
        <v>9079.353957391455</v>
      </c>
    </row>
    <row r="2818" spans="1:6" x14ac:dyDescent="0.3">
      <c r="A2818">
        <v>2817</v>
      </c>
      <c r="B2818">
        <v>621</v>
      </c>
      <c r="C2818">
        <v>2817</v>
      </c>
      <c r="D2818">
        <v>23245</v>
      </c>
      <c r="E2818">
        <v>11840.20767898697</v>
      </c>
      <c r="F2818">
        <v>11404.79232101303</v>
      </c>
    </row>
    <row r="2819" spans="1:6" x14ac:dyDescent="0.3">
      <c r="A2819">
        <v>2818</v>
      </c>
      <c r="B2819">
        <v>99</v>
      </c>
      <c r="C2819">
        <v>2818</v>
      </c>
      <c r="D2819">
        <v>14483</v>
      </c>
      <c r="E2819">
        <v>9972.5571786751734</v>
      </c>
      <c r="F2819">
        <v>4510.4428213248266</v>
      </c>
    </row>
    <row r="2820" spans="1:6" x14ac:dyDescent="0.3">
      <c r="A2820">
        <v>2819</v>
      </c>
      <c r="B2820">
        <v>82</v>
      </c>
      <c r="C2820">
        <v>2819</v>
      </c>
      <c r="D2820">
        <v>30384</v>
      </c>
      <c r="E2820">
        <v>19536.576100825601</v>
      </c>
      <c r="F2820">
        <v>10847.423899174401</v>
      </c>
    </row>
    <row r="2821" spans="1:6" x14ac:dyDescent="0.3">
      <c r="A2821">
        <v>2820</v>
      </c>
      <c r="B2821">
        <v>866</v>
      </c>
      <c r="C2821">
        <v>2820</v>
      </c>
      <c r="D2821">
        <v>19416</v>
      </c>
      <c r="E2821">
        <v>15274.89869368845</v>
      </c>
      <c r="F2821">
        <v>4141.1013063115479</v>
      </c>
    </row>
    <row r="2822" spans="1:6" x14ac:dyDescent="0.3">
      <c r="A2822">
        <v>2821</v>
      </c>
      <c r="B2822">
        <v>368</v>
      </c>
      <c r="C2822">
        <v>2821</v>
      </c>
      <c r="D2822">
        <v>35426</v>
      </c>
      <c r="E2822">
        <v>29707.870438728689</v>
      </c>
      <c r="F2822">
        <v>5718.1295612713147</v>
      </c>
    </row>
    <row r="2823" spans="1:6" x14ac:dyDescent="0.3">
      <c r="A2823">
        <v>2822</v>
      </c>
      <c r="B2823">
        <v>164</v>
      </c>
      <c r="C2823">
        <v>2822</v>
      </c>
      <c r="D2823">
        <v>12340</v>
      </c>
      <c r="E2823">
        <v>7064.4529597499213</v>
      </c>
      <c r="F2823">
        <v>5275.5470402500787</v>
      </c>
    </row>
    <row r="2824" spans="1:6" x14ac:dyDescent="0.3">
      <c r="A2824">
        <v>2823</v>
      </c>
      <c r="B2824">
        <v>701</v>
      </c>
      <c r="C2824">
        <v>2823</v>
      </c>
      <c r="D2824">
        <v>10730</v>
      </c>
      <c r="E2824">
        <v>9290.8039768748276</v>
      </c>
      <c r="F2824">
        <v>1439.1960231251719</v>
      </c>
    </row>
    <row r="2825" spans="1:6" x14ac:dyDescent="0.3">
      <c r="A2825">
        <v>2824</v>
      </c>
      <c r="B2825">
        <v>290</v>
      </c>
      <c r="C2825">
        <v>2824</v>
      </c>
      <c r="D2825">
        <v>32302</v>
      </c>
      <c r="E2825">
        <v>20114.66774763574</v>
      </c>
      <c r="F2825">
        <v>12187.33225236426</v>
      </c>
    </row>
    <row r="2826" spans="1:6" x14ac:dyDescent="0.3">
      <c r="A2826">
        <v>2825</v>
      </c>
      <c r="B2826">
        <v>8</v>
      </c>
      <c r="C2826">
        <v>2825</v>
      </c>
      <c r="D2826">
        <v>13492</v>
      </c>
      <c r="E2826">
        <v>7758.1367561509051</v>
      </c>
      <c r="F2826">
        <v>5733.8632438490949</v>
      </c>
    </row>
    <row r="2827" spans="1:6" x14ac:dyDescent="0.3">
      <c r="A2827">
        <v>2826</v>
      </c>
      <c r="B2827">
        <v>89</v>
      </c>
      <c r="C2827">
        <v>2826</v>
      </c>
      <c r="D2827">
        <v>31254</v>
      </c>
      <c r="E2827">
        <v>25276.056497992649</v>
      </c>
      <c r="F2827">
        <v>5977.9435020073543</v>
      </c>
    </row>
    <row r="2828" spans="1:6" x14ac:dyDescent="0.3">
      <c r="A2828">
        <v>2827</v>
      </c>
      <c r="B2828">
        <v>279</v>
      </c>
      <c r="C2828">
        <v>2827</v>
      </c>
      <c r="D2828">
        <v>42198</v>
      </c>
      <c r="E2828">
        <v>28952.05360424695</v>
      </c>
      <c r="F2828">
        <v>13245.94639575305</v>
      </c>
    </row>
    <row r="2829" spans="1:6" x14ac:dyDescent="0.3">
      <c r="A2829">
        <v>2828</v>
      </c>
      <c r="B2829">
        <v>173</v>
      </c>
      <c r="C2829">
        <v>2828</v>
      </c>
      <c r="D2829">
        <v>13718</v>
      </c>
      <c r="E2829">
        <v>7576.6368849403088</v>
      </c>
      <c r="F2829">
        <v>6141.3631150596912</v>
      </c>
    </row>
    <row r="2830" spans="1:6" x14ac:dyDescent="0.3">
      <c r="A2830">
        <v>2829</v>
      </c>
      <c r="B2830">
        <v>264</v>
      </c>
      <c r="C2830">
        <v>2829</v>
      </c>
      <c r="D2830">
        <v>19177</v>
      </c>
      <c r="E2830">
        <v>15852.05385814719</v>
      </c>
      <c r="F2830">
        <v>3324.9461418528099</v>
      </c>
    </row>
    <row r="2831" spans="1:6" x14ac:dyDescent="0.3">
      <c r="A2831">
        <v>2830</v>
      </c>
      <c r="B2831">
        <v>765</v>
      </c>
      <c r="C2831">
        <v>2830</v>
      </c>
      <c r="D2831">
        <v>6797</v>
      </c>
      <c r="E2831">
        <v>4482.8583910938196</v>
      </c>
      <c r="F2831">
        <v>2314.14160890618</v>
      </c>
    </row>
    <row r="2832" spans="1:6" x14ac:dyDescent="0.3">
      <c r="A2832">
        <v>2831</v>
      </c>
      <c r="B2832">
        <v>939</v>
      </c>
      <c r="C2832">
        <v>2831</v>
      </c>
      <c r="D2832">
        <v>20171</v>
      </c>
      <c r="E2832">
        <v>17373.003092461669</v>
      </c>
      <c r="F2832">
        <v>2797.9969075383342</v>
      </c>
    </row>
    <row r="2833" spans="1:6" x14ac:dyDescent="0.3">
      <c r="A2833">
        <v>2832</v>
      </c>
      <c r="B2833">
        <v>267</v>
      </c>
      <c r="C2833">
        <v>2832</v>
      </c>
      <c r="D2833">
        <v>33265</v>
      </c>
      <c r="E2833">
        <v>17101.23626140114</v>
      </c>
      <c r="F2833">
        <v>16163.76373859886</v>
      </c>
    </row>
    <row r="2834" spans="1:6" x14ac:dyDescent="0.3">
      <c r="A2834">
        <v>2833</v>
      </c>
      <c r="B2834">
        <v>684</v>
      </c>
      <c r="C2834">
        <v>2833</v>
      </c>
      <c r="D2834">
        <v>28048</v>
      </c>
      <c r="E2834">
        <v>18660.57948763997</v>
      </c>
      <c r="F2834">
        <v>9387.4205123600295</v>
      </c>
    </row>
    <row r="2835" spans="1:6" x14ac:dyDescent="0.3">
      <c r="A2835">
        <v>2834</v>
      </c>
      <c r="B2835">
        <v>397</v>
      </c>
      <c r="C2835">
        <v>2834</v>
      </c>
      <c r="D2835">
        <v>22514</v>
      </c>
      <c r="E2835">
        <v>13110.484562763089</v>
      </c>
      <c r="F2835">
        <v>9403.5154372369088</v>
      </c>
    </row>
    <row r="2836" spans="1:6" x14ac:dyDescent="0.3">
      <c r="A2836">
        <v>2835</v>
      </c>
      <c r="B2836">
        <v>616</v>
      </c>
      <c r="C2836">
        <v>2835</v>
      </c>
      <c r="D2836">
        <v>18461</v>
      </c>
      <c r="E2836">
        <v>11193.5695433488</v>
      </c>
      <c r="F2836">
        <v>7267.4304566512037</v>
      </c>
    </row>
    <row r="2837" spans="1:6" x14ac:dyDescent="0.3">
      <c r="A2837">
        <v>2836</v>
      </c>
      <c r="B2837">
        <v>85</v>
      </c>
      <c r="C2837">
        <v>2836</v>
      </c>
      <c r="D2837">
        <v>12569</v>
      </c>
      <c r="E2837">
        <v>6427.374768227919</v>
      </c>
      <c r="F2837">
        <v>6141.625231772081</v>
      </c>
    </row>
    <row r="2838" spans="1:6" x14ac:dyDescent="0.3">
      <c r="A2838">
        <v>2837</v>
      </c>
      <c r="B2838">
        <v>846</v>
      </c>
      <c r="C2838">
        <v>2837</v>
      </c>
      <c r="D2838">
        <v>9981</v>
      </c>
      <c r="E2838">
        <v>8507.0165856933127</v>
      </c>
      <c r="F2838">
        <v>1473.9834143066871</v>
      </c>
    </row>
    <row r="2839" spans="1:6" x14ac:dyDescent="0.3">
      <c r="A2839">
        <v>2838</v>
      </c>
      <c r="B2839">
        <v>914</v>
      </c>
      <c r="C2839">
        <v>2838</v>
      </c>
      <c r="D2839">
        <v>18278</v>
      </c>
      <c r="E2839">
        <v>12928.817639271479</v>
      </c>
      <c r="F2839">
        <v>5349.1823607285214</v>
      </c>
    </row>
    <row r="2840" spans="1:6" x14ac:dyDescent="0.3">
      <c r="A2840">
        <v>2839</v>
      </c>
      <c r="B2840">
        <v>850</v>
      </c>
      <c r="C2840">
        <v>2839</v>
      </c>
      <c r="D2840">
        <v>11737</v>
      </c>
      <c r="E2840">
        <v>8995.9194383204031</v>
      </c>
      <c r="F2840">
        <v>2741.0805616795969</v>
      </c>
    </row>
    <row r="2841" spans="1:6" x14ac:dyDescent="0.3">
      <c r="A2841">
        <v>2840</v>
      </c>
      <c r="B2841">
        <v>327</v>
      </c>
      <c r="C2841">
        <v>2840</v>
      </c>
      <c r="D2841">
        <v>16845</v>
      </c>
      <c r="E2841">
        <v>13427.92669537769</v>
      </c>
      <c r="F2841">
        <v>3417.0733046223122</v>
      </c>
    </row>
    <row r="2842" spans="1:6" x14ac:dyDescent="0.3">
      <c r="A2842">
        <v>2841</v>
      </c>
      <c r="B2842">
        <v>800</v>
      </c>
      <c r="C2842">
        <v>2841</v>
      </c>
      <c r="D2842">
        <v>14461</v>
      </c>
      <c r="E2842">
        <v>10587.721509913439</v>
      </c>
      <c r="F2842">
        <v>3873.278490086559</v>
      </c>
    </row>
    <row r="2843" spans="1:6" x14ac:dyDescent="0.3">
      <c r="A2843">
        <v>2842</v>
      </c>
      <c r="B2843">
        <v>716</v>
      </c>
      <c r="C2843">
        <v>2842</v>
      </c>
      <c r="D2843">
        <v>21931</v>
      </c>
      <c r="E2843">
        <v>17011.789107184261</v>
      </c>
      <c r="F2843">
        <v>4919.2108928157431</v>
      </c>
    </row>
    <row r="2844" spans="1:6" x14ac:dyDescent="0.3">
      <c r="A2844">
        <v>2843</v>
      </c>
      <c r="B2844">
        <v>726</v>
      </c>
      <c r="C2844">
        <v>2843</v>
      </c>
      <c r="D2844">
        <v>6319</v>
      </c>
      <c r="E2844">
        <v>5158.5710175817949</v>
      </c>
      <c r="F2844">
        <v>1160.4289824182049</v>
      </c>
    </row>
    <row r="2845" spans="1:6" x14ac:dyDescent="0.3">
      <c r="A2845">
        <v>2844</v>
      </c>
      <c r="B2845">
        <v>996</v>
      </c>
      <c r="C2845">
        <v>2844</v>
      </c>
      <c r="D2845">
        <v>16794</v>
      </c>
      <c r="E2845">
        <v>9062.565641674475</v>
      </c>
      <c r="F2845">
        <v>7731.434358325525</v>
      </c>
    </row>
    <row r="2846" spans="1:6" x14ac:dyDescent="0.3">
      <c r="A2846">
        <v>2845</v>
      </c>
      <c r="B2846">
        <v>162</v>
      </c>
      <c r="C2846">
        <v>2845</v>
      </c>
      <c r="D2846">
        <v>9152</v>
      </c>
      <c r="E2846">
        <v>6757.2543480690583</v>
      </c>
      <c r="F2846">
        <v>2394.7456519309421</v>
      </c>
    </row>
    <row r="2847" spans="1:6" x14ac:dyDescent="0.3">
      <c r="A2847">
        <v>2846</v>
      </c>
      <c r="B2847">
        <v>357</v>
      </c>
      <c r="C2847">
        <v>2846</v>
      </c>
      <c r="D2847">
        <v>35808</v>
      </c>
      <c r="E2847">
        <v>26661.032409530071</v>
      </c>
      <c r="F2847">
        <v>9146.9675904699288</v>
      </c>
    </row>
    <row r="2848" spans="1:6" x14ac:dyDescent="0.3">
      <c r="A2848">
        <v>2847</v>
      </c>
      <c r="B2848">
        <v>906</v>
      </c>
      <c r="C2848">
        <v>2847</v>
      </c>
      <c r="D2848">
        <v>9790</v>
      </c>
      <c r="E2848">
        <v>8034.2126312478558</v>
      </c>
      <c r="F2848">
        <v>1755.7873687521439</v>
      </c>
    </row>
    <row r="2849" spans="1:6" x14ac:dyDescent="0.3">
      <c r="A2849">
        <v>2848</v>
      </c>
      <c r="B2849">
        <v>679</v>
      </c>
      <c r="C2849">
        <v>2848</v>
      </c>
      <c r="D2849">
        <v>42887</v>
      </c>
      <c r="E2849">
        <v>22469.492651392509</v>
      </c>
      <c r="F2849">
        <v>20417.507348607491</v>
      </c>
    </row>
    <row r="2850" spans="1:6" x14ac:dyDescent="0.3">
      <c r="A2850">
        <v>2849</v>
      </c>
      <c r="B2850">
        <v>18</v>
      </c>
      <c r="C2850">
        <v>2849</v>
      </c>
      <c r="D2850">
        <v>27212</v>
      </c>
      <c r="E2850">
        <v>20248.846254764609</v>
      </c>
      <c r="F2850">
        <v>6963.1537452353914</v>
      </c>
    </row>
    <row r="2851" spans="1:6" x14ac:dyDescent="0.3">
      <c r="A2851">
        <v>2850</v>
      </c>
      <c r="B2851">
        <v>739</v>
      </c>
      <c r="C2851">
        <v>2850</v>
      </c>
      <c r="D2851">
        <v>8894</v>
      </c>
      <c r="E2851">
        <v>7070.948065463097</v>
      </c>
      <c r="F2851">
        <v>1823.051934536903</v>
      </c>
    </row>
    <row r="2852" spans="1:6" x14ac:dyDescent="0.3">
      <c r="A2852">
        <v>2851</v>
      </c>
      <c r="B2852">
        <v>480</v>
      </c>
      <c r="C2852">
        <v>2851</v>
      </c>
      <c r="D2852">
        <v>22035</v>
      </c>
      <c r="E2852">
        <v>15928.137502921591</v>
      </c>
      <c r="F2852">
        <v>6106.8624970784076</v>
      </c>
    </row>
    <row r="2853" spans="1:6" x14ac:dyDescent="0.3">
      <c r="A2853">
        <v>2852</v>
      </c>
      <c r="B2853">
        <v>118</v>
      </c>
      <c r="C2853">
        <v>2852</v>
      </c>
      <c r="D2853">
        <v>8277</v>
      </c>
      <c r="E2853">
        <v>6817.6266885258055</v>
      </c>
      <c r="F2853">
        <v>1459.373311474194</v>
      </c>
    </row>
    <row r="2854" spans="1:6" x14ac:dyDescent="0.3">
      <c r="A2854">
        <v>2853</v>
      </c>
      <c r="B2854">
        <v>873</v>
      </c>
      <c r="C2854">
        <v>2853</v>
      </c>
      <c r="D2854">
        <v>5473</v>
      </c>
      <c r="E2854">
        <v>3048.2233033305129</v>
      </c>
      <c r="F2854">
        <v>2424.7766966694871</v>
      </c>
    </row>
    <row r="2855" spans="1:6" x14ac:dyDescent="0.3">
      <c r="A2855">
        <v>2854</v>
      </c>
      <c r="B2855">
        <v>866</v>
      </c>
      <c r="C2855">
        <v>2854</v>
      </c>
      <c r="D2855">
        <v>7878</v>
      </c>
      <c r="E2855">
        <v>5474.2873941378293</v>
      </c>
      <c r="F2855">
        <v>2403.7126058621711</v>
      </c>
    </row>
    <row r="2856" spans="1:6" x14ac:dyDescent="0.3">
      <c r="A2856">
        <v>2855</v>
      </c>
      <c r="B2856">
        <v>137</v>
      </c>
      <c r="C2856">
        <v>2855</v>
      </c>
      <c r="D2856">
        <v>13091</v>
      </c>
      <c r="E2856">
        <v>10218.518869002381</v>
      </c>
      <c r="F2856">
        <v>2872.4811309976189</v>
      </c>
    </row>
    <row r="2857" spans="1:6" x14ac:dyDescent="0.3">
      <c r="A2857">
        <v>2856</v>
      </c>
      <c r="B2857">
        <v>369</v>
      </c>
      <c r="C2857">
        <v>2856</v>
      </c>
      <c r="D2857">
        <v>15476</v>
      </c>
      <c r="E2857">
        <v>13509.959715372041</v>
      </c>
      <c r="F2857">
        <v>1966.040284627958</v>
      </c>
    </row>
    <row r="2858" spans="1:6" x14ac:dyDescent="0.3">
      <c r="A2858">
        <v>2857</v>
      </c>
      <c r="B2858">
        <v>261</v>
      </c>
      <c r="C2858">
        <v>2857</v>
      </c>
      <c r="D2858">
        <v>42662</v>
      </c>
      <c r="E2858">
        <v>24439.795705069981</v>
      </c>
      <c r="F2858">
        <v>18222.204294930019</v>
      </c>
    </row>
    <row r="2859" spans="1:6" x14ac:dyDescent="0.3">
      <c r="A2859">
        <v>2858</v>
      </c>
      <c r="B2859">
        <v>769</v>
      </c>
      <c r="C2859">
        <v>2858</v>
      </c>
      <c r="D2859">
        <v>22289</v>
      </c>
      <c r="E2859">
        <v>14347.85663601415</v>
      </c>
      <c r="F2859">
        <v>7941.1433639858506</v>
      </c>
    </row>
    <row r="2860" spans="1:6" x14ac:dyDescent="0.3">
      <c r="A2860">
        <v>2859</v>
      </c>
      <c r="B2860">
        <v>934</v>
      </c>
      <c r="C2860">
        <v>2859</v>
      </c>
      <c r="D2860">
        <v>17037</v>
      </c>
      <c r="E2860">
        <v>9457.2619745141001</v>
      </c>
      <c r="F2860">
        <v>7579.7380254858999</v>
      </c>
    </row>
    <row r="2861" spans="1:6" x14ac:dyDescent="0.3">
      <c r="A2861">
        <v>2860</v>
      </c>
      <c r="B2861">
        <v>392</v>
      </c>
      <c r="C2861">
        <v>2860</v>
      </c>
      <c r="D2861">
        <v>19004</v>
      </c>
      <c r="E2861">
        <v>10224.42939866624</v>
      </c>
      <c r="F2861">
        <v>8779.5706013337585</v>
      </c>
    </row>
    <row r="2862" spans="1:6" x14ac:dyDescent="0.3">
      <c r="A2862">
        <v>2861</v>
      </c>
      <c r="B2862">
        <v>57</v>
      </c>
      <c r="C2862">
        <v>2861</v>
      </c>
      <c r="D2862">
        <v>21129</v>
      </c>
      <c r="E2862">
        <v>17030.397896380058</v>
      </c>
      <c r="F2862">
        <v>4098.6021036199418</v>
      </c>
    </row>
    <row r="2863" spans="1:6" x14ac:dyDescent="0.3">
      <c r="A2863">
        <v>2862</v>
      </c>
      <c r="B2863">
        <v>429</v>
      </c>
      <c r="C2863">
        <v>2862</v>
      </c>
      <c r="D2863">
        <v>33799</v>
      </c>
      <c r="E2863">
        <v>29531.09693320276</v>
      </c>
      <c r="F2863">
        <v>4267.9030667972402</v>
      </c>
    </row>
    <row r="2864" spans="1:6" x14ac:dyDescent="0.3">
      <c r="A2864">
        <v>2863</v>
      </c>
      <c r="B2864">
        <v>733</v>
      </c>
      <c r="C2864">
        <v>2863</v>
      </c>
      <c r="D2864">
        <v>7569</v>
      </c>
      <c r="E2864">
        <v>5737.7618056159072</v>
      </c>
      <c r="F2864">
        <v>1831.238194384093</v>
      </c>
    </row>
    <row r="2865" spans="1:6" x14ac:dyDescent="0.3">
      <c r="A2865">
        <v>2864</v>
      </c>
      <c r="B2865">
        <v>250</v>
      </c>
      <c r="C2865">
        <v>2864</v>
      </c>
      <c r="D2865">
        <v>24982</v>
      </c>
      <c r="E2865">
        <v>16830.86254131333</v>
      </c>
      <c r="F2865">
        <v>8151.1374586866659</v>
      </c>
    </row>
    <row r="2866" spans="1:6" x14ac:dyDescent="0.3">
      <c r="A2866">
        <v>2865</v>
      </c>
      <c r="B2866">
        <v>844</v>
      </c>
      <c r="C2866">
        <v>2865</v>
      </c>
      <c r="D2866">
        <v>19093</v>
      </c>
      <c r="E2866">
        <v>10914.57069064893</v>
      </c>
      <c r="F2866">
        <v>8178.4293093510714</v>
      </c>
    </row>
    <row r="2867" spans="1:6" x14ac:dyDescent="0.3">
      <c r="A2867">
        <v>2866</v>
      </c>
      <c r="B2867">
        <v>600</v>
      </c>
      <c r="C2867">
        <v>2866</v>
      </c>
      <c r="D2867">
        <v>23056</v>
      </c>
      <c r="E2867">
        <v>14637.235127449439</v>
      </c>
      <c r="F2867">
        <v>8418.7648725505605</v>
      </c>
    </row>
    <row r="2868" spans="1:6" x14ac:dyDescent="0.3">
      <c r="A2868">
        <v>2867</v>
      </c>
      <c r="B2868">
        <v>543</v>
      </c>
      <c r="C2868">
        <v>2867</v>
      </c>
      <c r="D2868">
        <v>8609</v>
      </c>
      <c r="E2868">
        <v>7579.7541730592111</v>
      </c>
      <c r="F2868">
        <v>1029.2458269407889</v>
      </c>
    </row>
    <row r="2869" spans="1:6" x14ac:dyDescent="0.3">
      <c r="A2869">
        <v>2868</v>
      </c>
      <c r="B2869">
        <v>317</v>
      </c>
      <c r="C2869">
        <v>2868</v>
      </c>
      <c r="D2869">
        <v>9419</v>
      </c>
      <c r="E2869">
        <v>5292.2386711436802</v>
      </c>
      <c r="F2869">
        <v>4126.7613288563198</v>
      </c>
    </row>
    <row r="2870" spans="1:6" x14ac:dyDescent="0.3">
      <c r="A2870">
        <v>2869</v>
      </c>
      <c r="B2870">
        <v>281</v>
      </c>
      <c r="C2870">
        <v>2869</v>
      </c>
      <c r="D2870">
        <v>20431</v>
      </c>
      <c r="E2870">
        <v>11288.89491806998</v>
      </c>
      <c r="F2870">
        <v>9142.1050819300162</v>
      </c>
    </row>
    <row r="2871" spans="1:6" x14ac:dyDescent="0.3">
      <c r="A2871">
        <v>2870</v>
      </c>
      <c r="B2871">
        <v>657</v>
      </c>
      <c r="C2871">
        <v>2870</v>
      </c>
      <c r="D2871">
        <v>18218</v>
      </c>
      <c r="E2871">
        <v>13076.61847691557</v>
      </c>
      <c r="F2871">
        <v>5141.3815230844339</v>
      </c>
    </row>
    <row r="2872" spans="1:6" x14ac:dyDescent="0.3">
      <c r="A2872">
        <v>2871</v>
      </c>
      <c r="B2872">
        <v>569</v>
      </c>
      <c r="C2872">
        <v>2871</v>
      </c>
      <c r="D2872">
        <v>26643</v>
      </c>
      <c r="E2872">
        <v>17952.278294491109</v>
      </c>
      <c r="F2872">
        <v>8690.721705508895</v>
      </c>
    </row>
    <row r="2873" spans="1:6" x14ac:dyDescent="0.3">
      <c r="A2873">
        <v>2872</v>
      </c>
      <c r="B2873">
        <v>726</v>
      </c>
      <c r="C2873">
        <v>2872</v>
      </c>
      <c r="D2873">
        <v>11640</v>
      </c>
      <c r="E2873">
        <v>6367.2046223318484</v>
      </c>
      <c r="F2873">
        <v>5272.7953776681516</v>
      </c>
    </row>
    <row r="2874" spans="1:6" x14ac:dyDescent="0.3">
      <c r="A2874">
        <v>2873</v>
      </c>
      <c r="B2874">
        <v>691</v>
      </c>
      <c r="C2874">
        <v>2873</v>
      </c>
      <c r="D2874">
        <v>18149</v>
      </c>
      <c r="E2874">
        <v>10904.64692614211</v>
      </c>
      <c r="F2874">
        <v>7244.353073857892</v>
      </c>
    </row>
    <row r="2875" spans="1:6" x14ac:dyDescent="0.3">
      <c r="A2875">
        <v>2874</v>
      </c>
      <c r="B2875">
        <v>576</v>
      </c>
      <c r="C2875">
        <v>2874</v>
      </c>
      <c r="D2875">
        <v>7263</v>
      </c>
      <c r="E2875">
        <v>5006.8020791377176</v>
      </c>
      <c r="F2875">
        <v>2256.197920862282</v>
      </c>
    </row>
    <row r="2876" spans="1:6" x14ac:dyDescent="0.3">
      <c r="A2876">
        <v>2875</v>
      </c>
      <c r="B2876">
        <v>506</v>
      </c>
      <c r="C2876">
        <v>2875</v>
      </c>
      <c r="D2876">
        <v>20535</v>
      </c>
      <c r="E2876">
        <v>12160.00573551484</v>
      </c>
      <c r="F2876">
        <v>8374.9942644851635</v>
      </c>
    </row>
    <row r="2877" spans="1:6" x14ac:dyDescent="0.3">
      <c r="A2877">
        <v>2876</v>
      </c>
      <c r="B2877">
        <v>610</v>
      </c>
      <c r="C2877">
        <v>2876</v>
      </c>
      <c r="D2877">
        <v>18844</v>
      </c>
      <c r="E2877">
        <v>15882.054759569821</v>
      </c>
      <c r="F2877">
        <v>2961.9452404301769</v>
      </c>
    </row>
    <row r="2878" spans="1:6" x14ac:dyDescent="0.3">
      <c r="A2878">
        <v>2877</v>
      </c>
      <c r="B2878">
        <v>72</v>
      </c>
      <c r="C2878">
        <v>2877</v>
      </c>
      <c r="D2878">
        <v>24074</v>
      </c>
      <c r="E2878">
        <v>12117.229513966609</v>
      </c>
      <c r="F2878">
        <v>11956.770486033391</v>
      </c>
    </row>
    <row r="2879" spans="1:6" x14ac:dyDescent="0.3">
      <c r="A2879">
        <v>2878</v>
      </c>
      <c r="B2879">
        <v>391</v>
      </c>
      <c r="C2879">
        <v>2878</v>
      </c>
      <c r="D2879">
        <v>38578</v>
      </c>
      <c r="E2879">
        <v>24931.961923206909</v>
      </c>
      <c r="F2879">
        <v>13646.038076793089</v>
      </c>
    </row>
    <row r="2880" spans="1:6" x14ac:dyDescent="0.3">
      <c r="A2880">
        <v>2879</v>
      </c>
      <c r="B2880">
        <v>677</v>
      </c>
      <c r="C2880">
        <v>2879</v>
      </c>
      <c r="D2880">
        <v>9768</v>
      </c>
      <c r="E2880">
        <v>5310.9983536941199</v>
      </c>
      <c r="F2880">
        <v>4457.0016463058801</v>
      </c>
    </row>
    <row r="2881" spans="1:6" x14ac:dyDescent="0.3">
      <c r="A2881">
        <v>2880</v>
      </c>
      <c r="B2881">
        <v>33</v>
      </c>
      <c r="C2881">
        <v>2880</v>
      </c>
      <c r="D2881">
        <v>8757</v>
      </c>
      <c r="E2881">
        <v>4868.3578181784114</v>
      </c>
      <c r="F2881">
        <v>3888.642181821589</v>
      </c>
    </row>
    <row r="2882" spans="1:6" x14ac:dyDescent="0.3">
      <c r="A2882">
        <v>2881</v>
      </c>
      <c r="B2882">
        <v>263</v>
      </c>
      <c r="C2882">
        <v>2881</v>
      </c>
      <c r="D2882">
        <v>12505</v>
      </c>
      <c r="E2882">
        <v>9243.8214271184606</v>
      </c>
      <c r="F2882">
        <v>3261.1785728815389</v>
      </c>
    </row>
    <row r="2883" spans="1:6" x14ac:dyDescent="0.3">
      <c r="A2883">
        <v>2882</v>
      </c>
      <c r="B2883">
        <v>371</v>
      </c>
      <c r="C2883">
        <v>2882</v>
      </c>
      <c r="D2883">
        <v>17852</v>
      </c>
      <c r="E2883">
        <v>13758.43946381314</v>
      </c>
      <c r="F2883">
        <v>4093.560536186862</v>
      </c>
    </row>
    <row r="2884" spans="1:6" x14ac:dyDescent="0.3">
      <c r="A2884">
        <v>2883</v>
      </c>
      <c r="B2884">
        <v>561</v>
      </c>
      <c r="C2884">
        <v>2883</v>
      </c>
      <c r="D2884">
        <v>29838</v>
      </c>
      <c r="E2884">
        <v>22979.664921990501</v>
      </c>
      <c r="F2884">
        <v>6858.3350780094988</v>
      </c>
    </row>
    <row r="2885" spans="1:6" x14ac:dyDescent="0.3">
      <c r="A2885">
        <v>2884</v>
      </c>
      <c r="B2885">
        <v>927</v>
      </c>
      <c r="C2885">
        <v>2884</v>
      </c>
      <c r="D2885">
        <v>10476</v>
      </c>
      <c r="E2885">
        <v>8088.6208905683998</v>
      </c>
      <c r="F2885">
        <v>2387.3791094316002</v>
      </c>
    </row>
    <row r="2886" spans="1:6" x14ac:dyDescent="0.3">
      <c r="A2886">
        <v>2885</v>
      </c>
      <c r="B2886">
        <v>17</v>
      </c>
      <c r="C2886">
        <v>2885</v>
      </c>
      <c r="D2886">
        <v>14056</v>
      </c>
      <c r="E2886">
        <v>8360.59299101945</v>
      </c>
      <c r="F2886">
        <v>5695.40700898055</v>
      </c>
    </row>
    <row r="2887" spans="1:6" x14ac:dyDescent="0.3">
      <c r="A2887">
        <v>2886</v>
      </c>
      <c r="B2887">
        <v>113</v>
      </c>
      <c r="C2887">
        <v>2886</v>
      </c>
      <c r="D2887">
        <v>11744</v>
      </c>
      <c r="E2887">
        <v>10435.804205775839</v>
      </c>
      <c r="F2887">
        <v>1308.1957942241611</v>
      </c>
    </row>
    <row r="2888" spans="1:6" x14ac:dyDescent="0.3">
      <c r="A2888">
        <v>2887</v>
      </c>
      <c r="B2888">
        <v>127</v>
      </c>
      <c r="C2888">
        <v>2887</v>
      </c>
      <c r="D2888">
        <v>12908</v>
      </c>
      <c r="E2888">
        <v>7925.8432852449687</v>
      </c>
      <c r="F2888">
        <v>4982.1567147550313</v>
      </c>
    </row>
    <row r="2889" spans="1:6" x14ac:dyDescent="0.3">
      <c r="A2889">
        <v>2888</v>
      </c>
      <c r="B2889">
        <v>472</v>
      </c>
      <c r="C2889">
        <v>2888</v>
      </c>
      <c r="D2889">
        <v>16922</v>
      </c>
      <c r="E2889">
        <v>13225.638733933019</v>
      </c>
      <c r="F2889">
        <v>3696.361266066981</v>
      </c>
    </row>
    <row r="2890" spans="1:6" x14ac:dyDescent="0.3">
      <c r="A2890">
        <v>2889</v>
      </c>
      <c r="B2890">
        <v>894</v>
      </c>
      <c r="C2890">
        <v>2889</v>
      </c>
      <c r="D2890">
        <v>12401</v>
      </c>
      <c r="E2890">
        <v>9038.3523003174432</v>
      </c>
      <c r="F2890">
        <v>3362.6476996825568</v>
      </c>
    </row>
    <row r="2891" spans="1:6" x14ac:dyDescent="0.3">
      <c r="A2891">
        <v>2890</v>
      </c>
      <c r="B2891">
        <v>588</v>
      </c>
      <c r="C2891">
        <v>2890</v>
      </c>
      <c r="D2891">
        <v>14041</v>
      </c>
      <c r="E2891">
        <v>8733.9800076104038</v>
      </c>
      <c r="F2891">
        <v>5307.0199923895962</v>
      </c>
    </row>
    <row r="2892" spans="1:6" x14ac:dyDescent="0.3">
      <c r="A2892">
        <v>2891</v>
      </c>
      <c r="B2892">
        <v>642</v>
      </c>
      <c r="C2892">
        <v>2891</v>
      </c>
      <c r="D2892">
        <v>23253</v>
      </c>
      <c r="E2892">
        <v>11873.47846767686</v>
      </c>
      <c r="F2892">
        <v>11379.52153232314</v>
      </c>
    </row>
    <row r="2893" spans="1:6" x14ac:dyDescent="0.3">
      <c r="A2893">
        <v>2892</v>
      </c>
      <c r="B2893">
        <v>617</v>
      </c>
      <c r="C2893">
        <v>2892</v>
      </c>
      <c r="D2893">
        <v>35450</v>
      </c>
      <c r="E2893">
        <v>28871.770909340099</v>
      </c>
      <c r="F2893">
        <v>6578.2290906598973</v>
      </c>
    </row>
    <row r="2894" spans="1:6" x14ac:dyDescent="0.3">
      <c r="A2894">
        <v>2893</v>
      </c>
      <c r="B2894">
        <v>720</v>
      </c>
      <c r="C2894">
        <v>2893</v>
      </c>
      <c r="D2894">
        <v>10619</v>
      </c>
      <c r="E2894">
        <v>8760.2184557388664</v>
      </c>
      <c r="F2894">
        <v>1858.7815442611341</v>
      </c>
    </row>
    <row r="2895" spans="1:6" x14ac:dyDescent="0.3">
      <c r="A2895">
        <v>2894</v>
      </c>
      <c r="B2895">
        <v>499</v>
      </c>
      <c r="C2895">
        <v>2894</v>
      </c>
      <c r="D2895">
        <v>34300</v>
      </c>
      <c r="E2895">
        <v>20263.40062435552</v>
      </c>
      <c r="F2895">
        <v>14036.59937564448</v>
      </c>
    </row>
    <row r="2896" spans="1:6" x14ac:dyDescent="0.3">
      <c r="A2896">
        <v>2895</v>
      </c>
      <c r="B2896">
        <v>551</v>
      </c>
      <c r="C2896">
        <v>2895</v>
      </c>
      <c r="D2896">
        <v>15271</v>
      </c>
      <c r="E2896">
        <v>8671.5559779541381</v>
      </c>
      <c r="F2896">
        <v>6599.4440220458619</v>
      </c>
    </row>
    <row r="2897" spans="1:6" x14ac:dyDescent="0.3">
      <c r="A2897">
        <v>2896</v>
      </c>
      <c r="B2897">
        <v>602</v>
      </c>
      <c r="C2897">
        <v>2896</v>
      </c>
      <c r="D2897">
        <v>18360</v>
      </c>
      <c r="E2897">
        <v>12211.419800272801</v>
      </c>
      <c r="F2897">
        <v>6148.5801997271992</v>
      </c>
    </row>
    <row r="2898" spans="1:6" x14ac:dyDescent="0.3">
      <c r="A2898">
        <v>2897</v>
      </c>
      <c r="B2898">
        <v>998</v>
      </c>
      <c r="C2898">
        <v>2897</v>
      </c>
      <c r="D2898">
        <v>21986</v>
      </c>
      <c r="E2898">
        <v>16796.105865315101</v>
      </c>
      <c r="F2898">
        <v>5189.8941346849024</v>
      </c>
    </row>
    <row r="2899" spans="1:6" x14ac:dyDescent="0.3">
      <c r="A2899">
        <v>2898</v>
      </c>
      <c r="B2899">
        <v>930</v>
      </c>
      <c r="C2899">
        <v>2898</v>
      </c>
      <c r="D2899">
        <v>16042</v>
      </c>
      <c r="E2899">
        <v>10795.43940319037</v>
      </c>
      <c r="F2899">
        <v>5246.5605968096261</v>
      </c>
    </row>
    <row r="2900" spans="1:6" x14ac:dyDescent="0.3">
      <c r="A2900">
        <v>2899</v>
      </c>
      <c r="B2900">
        <v>961</v>
      </c>
      <c r="C2900">
        <v>2899</v>
      </c>
      <c r="D2900">
        <v>3673</v>
      </c>
      <c r="E2900">
        <v>2328.9454671550661</v>
      </c>
      <c r="F2900">
        <v>1344.0545328449341</v>
      </c>
    </row>
    <row r="2901" spans="1:6" x14ac:dyDescent="0.3">
      <c r="A2901">
        <v>2900</v>
      </c>
      <c r="B2901">
        <v>809</v>
      </c>
      <c r="C2901">
        <v>2900</v>
      </c>
      <c r="D2901">
        <v>9217</v>
      </c>
      <c r="E2901">
        <v>4784.055644518734</v>
      </c>
      <c r="F2901">
        <v>4432.944355481266</v>
      </c>
    </row>
    <row r="2902" spans="1:6" x14ac:dyDescent="0.3">
      <c r="A2902">
        <v>2901</v>
      </c>
      <c r="B2902">
        <v>266</v>
      </c>
      <c r="C2902">
        <v>2901</v>
      </c>
      <c r="D2902">
        <v>10776</v>
      </c>
      <c r="E2902">
        <v>8657.9050057281293</v>
      </c>
      <c r="F2902">
        <v>2118.0949942718712</v>
      </c>
    </row>
    <row r="2903" spans="1:6" x14ac:dyDescent="0.3">
      <c r="A2903">
        <v>2902</v>
      </c>
      <c r="B2903">
        <v>158</v>
      </c>
      <c r="C2903">
        <v>2902</v>
      </c>
      <c r="D2903">
        <v>6679</v>
      </c>
      <c r="E2903">
        <v>5243.9976731830411</v>
      </c>
      <c r="F2903">
        <v>1435.0023268169591</v>
      </c>
    </row>
    <row r="2904" spans="1:6" x14ac:dyDescent="0.3">
      <c r="A2904">
        <v>2903</v>
      </c>
      <c r="B2904">
        <v>871</v>
      </c>
      <c r="C2904">
        <v>2903</v>
      </c>
      <c r="D2904">
        <v>18519</v>
      </c>
      <c r="E2904">
        <v>12698.231561191789</v>
      </c>
      <c r="F2904">
        <v>5820.7684388082071</v>
      </c>
    </row>
    <row r="2905" spans="1:6" x14ac:dyDescent="0.3">
      <c r="A2905">
        <v>2904</v>
      </c>
      <c r="B2905">
        <v>990</v>
      </c>
      <c r="C2905">
        <v>2904</v>
      </c>
      <c r="D2905">
        <v>11295</v>
      </c>
      <c r="E2905">
        <v>8782.3483392970393</v>
      </c>
      <c r="F2905">
        <v>2512.6516607029612</v>
      </c>
    </row>
    <row r="2906" spans="1:6" x14ac:dyDescent="0.3">
      <c r="A2906">
        <v>2905</v>
      </c>
      <c r="B2906">
        <v>70</v>
      </c>
      <c r="C2906">
        <v>2905</v>
      </c>
      <c r="D2906">
        <v>10870</v>
      </c>
      <c r="E2906">
        <v>6950.1823523658804</v>
      </c>
      <c r="F2906">
        <v>3919.81764763412</v>
      </c>
    </row>
    <row r="2907" spans="1:6" x14ac:dyDescent="0.3">
      <c r="A2907">
        <v>2906</v>
      </c>
      <c r="B2907">
        <v>548</v>
      </c>
      <c r="C2907">
        <v>2906</v>
      </c>
      <c r="D2907">
        <v>30496</v>
      </c>
      <c r="E2907">
        <v>20120.412951027931</v>
      </c>
      <c r="F2907">
        <v>10375.587048972069</v>
      </c>
    </row>
    <row r="2908" spans="1:6" x14ac:dyDescent="0.3">
      <c r="A2908">
        <v>2907</v>
      </c>
      <c r="B2908">
        <v>74</v>
      </c>
      <c r="C2908">
        <v>2907</v>
      </c>
      <c r="D2908">
        <v>19700</v>
      </c>
      <c r="E2908">
        <v>15811.94316875275</v>
      </c>
      <c r="F2908">
        <v>3888.056831247246</v>
      </c>
    </row>
    <row r="2909" spans="1:6" x14ac:dyDescent="0.3">
      <c r="A2909">
        <v>2908</v>
      </c>
      <c r="B2909">
        <v>109</v>
      </c>
      <c r="C2909">
        <v>2908</v>
      </c>
      <c r="D2909">
        <v>8264</v>
      </c>
      <c r="E2909">
        <v>6910.9678731469976</v>
      </c>
      <c r="F2909">
        <v>1353.032126853002</v>
      </c>
    </row>
    <row r="2910" spans="1:6" x14ac:dyDescent="0.3">
      <c r="A2910">
        <v>2909</v>
      </c>
      <c r="B2910">
        <v>428</v>
      </c>
      <c r="C2910">
        <v>2909</v>
      </c>
      <c r="D2910">
        <v>38338</v>
      </c>
      <c r="E2910">
        <v>23404.744264496141</v>
      </c>
      <c r="F2910">
        <v>14933.255735503861</v>
      </c>
    </row>
    <row r="2911" spans="1:6" x14ac:dyDescent="0.3">
      <c r="A2911">
        <v>2910</v>
      </c>
      <c r="B2911">
        <v>949</v>
      </c>
      <c r="C2911">
        <v>2910</v>
      </c>
      <c r="D2911">
        <v>30415</v>
      </c>
      <c r="E2911">
        <v>19404.7292449122</v>
      </c>
      <c r="F2911">
        <v>11010.2707550878</v>
      </c>
    </row>
    <row r="2912" spans="1:6" x14ac:dyDescent="0.3">
      <c r="A2912">
        <v>2911</v>
      </c>
      <c r="B2912">
        <v>492</v>
      </c>
      <c r="C2912">
        <v>2911</v>
      </c>
      <c r="D2912">
        <v>9814</v>
      </c>
      <c r="E2912">
        <v>7234.7329979136784</v>
      </c>
      <c r="F2912">
        <v>2579.267002086322</v>
      </c>
    </row>
    <row r="2913" spans="1:6" x14ac:dyDescent="0.3">
      <c r="A2913">
        <v>2912</v>
      </c>
      <c r="B2913">
        <v>380</v>
      </c>
      <c r="C2913">
        <v>2912</v>
      </c>
      <c r="D2913">
        <v>28900</v>
      </c>
      <c r="E2913">
        <v>18140.72508177246</v>
      </c>
      <c r="F2913">
        <v>10759.27491822754</v>
      </c>
    </row>
    <row r="2914" spans="1:6" x14ac:dyDescent="0.3">
      <c r="A2914">
        <v>2913</v>
      </c>
      <c r="B2914">
        <v>865</v>
      </c>
      <c r="C2914">
        <v>2913</v>
      </c>
      <c r="D2914">
        <v>12941</v>
      </c>
      <c r="E2914">
        <v>9180.9696856295013</v>
      </c>
      <c r="F2914">
        <v>3760.0303143704991</v>
      </c>
    </row>
    <row r="2915" spans="1:6" x14ac:dyDescent="0.3">
      <c r="A2915">
        <v>2914</v>
      </c>
      <c r="B2915">
        <v>298</v>
      </c>
      <c r="C2915">
        <v>2914</v>
      </c>
      <c r="D2915">
        <v>15415</v>
      </c>
      <c r="E2915">
        <v>8418.6623732810331</v>
      </c>
      <c r="F2915">
        <v>6996.3376267189669</v>
      </c>
    </row>
    <row r="2916" spans="1:6" x14ac:dyDescent="0.3">
      <c r="A2916">
        <v>2915</v>
      </c>
      <c r="B2916">
        <v>938</v>
      </c>
      <c r="C2916">
        <v>2915</v>
      </c>
      <c r="D2916">
        <v>34957</v>
      </c>
      <c r="E2916">
        <v>19847.46124134407</v>
      </c>
      <c r="F2916">
        <v>15109.53875865593</v>
      </c>
    </row>
    <row r="2917" spans="1:6" x14ac:dyDescent="0.3">
      <c r="A2917">
        <v>2916</v>
      </c>
      <c r="B2917">
        <v>51</v>
      </c>
      <c r="C2917">
        <v>2916</v>
      </c>
      <c r="D2917">
        <v>12346</v>
      </c>
      <c r="E2917">
        <v>10389.5115287974</v>
      </c>
      <c r="F2917">
        <v>1956.488471202596</v>
      </c>
    </row>
    <row r="2918" spans="1:6" x14ac:dyDescent="0.3">
      <c r="A2918">
        <v>2917</v>
      </c>
      <c r="B2918">
        <v>913</v>
      </c>
      <c r="C2918">
        <v>2917</v>
      </c>
      <c r="D2918">
        <v>9910</v>
      </c>
      <c r="E2918">
        <v>5435.6524643802131</v>
      </c>
      <c r="F2918">
        <v>4474.3475356197869</v>
      </c>
    </row>
    <row r="2919" spans="1:6" x14ac:dyDescent="0.3">
      <c r="A2919">
        <v>2918</v>
      </c>
      <c r="B2919">
        <v>939</v>
      </c>
      <c r="C2919">
        <v>2918</v>
      </c>
      <c r="D2919">
        <v>10893</v>
      </c>
      <c r="E2919">
        <v>9210.9002102248705</v>
      </c>
      <c r="F2919">
        <v>1682.099789775129</v>
      </c>
    </row>
    <row r="2920" spans="1:6" x14ac:dyDescent="0.3">
      <c r="A2920">
        <v>2919</v>
      </c>
      <c r="B2920">
        <v>234</v>
      </c>
      <c r="C2920">
        <v>2919</v>
      </c>
      <c r="D2920">
        <v>7367</v>
      </c>
      <c r="E2920">
        <v>6599.9327371399886</v>
      </c>
      <c r="F2920">
        <v>767.0672628600114</v>
      </c>
    </row>
    <row r="2921" spans="1:6" x14ac:dyDescent="0.3">
      <c r="A2921">
        <v>2920</v>
      </c>
      <c r="B2921">
        <v>295</v>
      </c>
      <c r="C2921">
        <v>2920</v>
      </c>
      <c r="D2921">
        <v>30220</v>
      </c>
      <c r="E2921">
        <v>25992.866792949149</v>
      </c>
      <c r="F2921">
        <v>4227.1332070508506</v>
      </c>
    </row>
    <row r="2922" spans="1:6" x14ac:dyDescent="0.3">
      <c r="A2922">
        <v>2921</v>
      </c>
      <c r="B2922">
        <v>819</v>
      </c>
      <c r="C2922">
        <v>2921</v>
      </c>
      <c r="D2922">
        <v>18658</v>
      </c>
      <c r="E2922">
        <v>12139.107983547679</v>
      </c>
      <c r="F2922">
        <v>6518.8920164523242</v>
      </c>
    </row>
    <row r="2923" spans="1:6" x14ac:dyDescent="0.3">
      <c r="A2923">
        <v>2922</v>
      </c>
      <c r="B2923">
        <v>616</v>
      </c>
      <c r="C2923">
        <v>2922</v>
      </c>
      <c r="D2923">
        <v>38317</v>
      </c>
      <c r="E2923">
        <v>25008.974649098109</v>
      </c>
      <c r="F2923">
        <v>13308.025350901889</v>
      </c>
    </row>
    <row r="2924" spans="1:6" x14ac:dyDescent="0.3">
      <c r="A2924">
        <v>2923</v>
      </c>
      <c r="B2924">
        <v>710</v>
      </c>
      <c r="C2924">
        <v>2923</v>
      </c>
      <c r="D2924">
        <v>29623</v>
      </c>
      <c r="E2924">
        <v>18962.263706058689</v>
      </c>
      <c r="F2924">
        <v>10660.736293941311</v>
      </c>
    </row>
    <row r="2925" spans="1:6" x14ac:dyDescent="0.3">
      <c r="A2925">
        <v>2924</v>
      </c>
      <c r="B2925">
        <v>603</v>
      </c>
      <c r="C2925">
        <v>2924</v>
      </c>
      <c r="D2925">
        <v>18526</v>
      </c>
      <c r="E2925">
        <v>15501.816041583599</v>
      </c>
      <c r="F2925">
        <v>3024.1839584164009</v>
      </c>
    </row>
    <row r="2926" spans="1:6" x14ac:dyDescent="0.3">
      <c r="A2926">
        <v>2925</v>
      </c>
      <c r="B2926">
        <v>508</v>
      </c>
      <c r="C2926">
        <v>2925</v>
      </c>
      <c r="D2926">
        <v>8780</v>
      </c>
      <c r="E2926">
        <v>4601.8808620572863</v>
      </c>
      <c r="F2926">
        <v>4178.1191379427137</v>
      </c>
    </row>
    <row r="2927" spans="1:6" x14ac:dyDescent="0.3">
      <c r="A2927">
        <v>2926</v>
      </c>
      <c r="B2927">
        <v>354</v>
      </c>
      <c r="C2927">
        <v>2926</v>
      </c>
      <c r="D2927">
        <v>17383</v>
      </c>
      <c r="E2927">
        <v>15134.67748571242</v>
      </c>
      <c r="F2927">
        <v>2248.3225142875758</v>
      </c>
    </row>
    <row r="2928" spans="1:6" x14ac:dyDescent="0.3">
      <c r="A2928">
        <v>2927</v>
      </c>
      <c r="B2928">
        <v>362</v>
      </c>
      <c r="C2928">
        <v>2927</v>
      </c>
      <c r="D2928">
        <v>8723</v>
      </c>
      <c r="E2928">
        <v>4687.2728775810583</v>
      </c>
      <c r="F2928">
        <v>4035.7271224189421</v>
      </c>
    </row>
    <row r="2929" spans="1:6" x14ac:dyDescent="0.3">
      <c r="A2929">
        <v>2928</v>
      </c>
      <c r="B2929">
        <v>434</v>
      </c>
      <c r="C2929">
        <v>2928</v>
      </c>
      <c r="D2929">
        <v>14470</v>
      </c>
      <c r="E2929">
        <v>10128.086171597461</v>
      </c>
      <c r="F2929">
        <v>4341.913828402543</v>
      </c>
    </row>
    <row r="2930" spans="1:6" x14ac:dyDescent="0.3">
      <c r="A2930">
        <v>2929</v>
      </c>
      <c r="B2930">
        <v>838</v>
      </c>
      <c r="C2930">
        <v>2929</v>
      </c>
      <c r="D2930">
        <v>12839</v>
      </c>
      <c r="E2930">
        <v>6616.0566608829859</v>
      </c>
      <c r="F2930">
        <v>6222.9433391170141</v>
      </c>
    </row>
    <row r="2931" spans="1:6" x14ac:dyDescent="0.3">
      <c r="A2931">
        <v>2930</v>
      </c>
      <c r="B2931">
        <v>397</v>
      </c>
      <c r="C2931">
        <v>2930</v>
      </c>
      <c r="D2931">
        <v>10030</v>
      </c>
      <c r="E2931">
        <v>8453.1674451415711</v>
      </c>
      <c r="F2931">
        <v>1576.8325548584289</v>
      </c>
    </row>
    <row r="2932" spans="1:6" x14ac:dyDescent="0.3">
      <c r="A2932">
        <v>2931</v>
      </c>
      <c r="B2932">
        <v>388</v>
      </c>
      <c r="C2932">
        <v>2931</v>
      </c>
      <c r="D2932">
        <v>12394</v>
      </c>
      <c r="E2932">
        <v>10879.4061888872</v>
      </c>
      <c r="F2932">
        <v>1514.5938111128</v>
      </c>
    </row>
    <row r="2933" spans="1:6" x14ac:dyDescent="0.3">
      <c r="A2933">
        <v>2932</v>
      </c>
      <c r="B2933">
        <v>611</v>
      </c>
      <c r="C2933">
        <v>2932</v>
      </c>
      <c r="D2933">
        <v>8916</v>
      </c>
      <c r="E2933">
        <v>4929.2594868779879</v>
      </c>
      <c r="F2933">
        <v>3986.7405131220121</v>
      </c>
    </row>
    <row r="2934" spans="1:6" x14ac:dyDescent="0.3">
      <c r="A2934">
        <v>2933</v>
      </c>
      <c r="B2934">
        <v>128</v>
      </c>
      <c r="C2934">
        <v>2933</v>
      </c>
      <c r="D2934">
        <v>22490</v>
      </c>
      <c r="E2934">
        <v>16895.338896034191</v>
      </c>
      <c r="F2934">
        <v>5594.6611039658128</v>
      </c>
    </row>
    <row r="2935" spans="1:6" x14ac:dyDescent="0.3">
      <c r="A2935">
        <v>2934</v>
      </c>
      <c r="B2935">
        <v>96</v>
      </c>
      <c r="C2935">
        <v>2934</v>
      </c>
      <c r="D2935">
        <v>15651</v>
      </c>
      <c r="E2935">
        <v>10206.220877716711</v>
      </c>
      <c r="F2935">
        <v>5444.7791222832911</v>
      </c>
    </row>
    <row r="2936" spans="1:6" x14ac:dyDescent="0.3">
      <c r="A2936">
        <v>2935</v>
      </c>
      <c r="B2936">
        <v>101</v>
      </c>
      <c r="C2936">
        <v>2935</v>
      </c>
      <c r="D2936">
        <v>46644</v>
      </c>
      <c r="E2936">
        <v>28416.801129507701</v>
      </c>
      <c r="F2936">
        <v>18227.198870492299</v>
      </c>
    </row>
    <row r="2937" spans="1:6" x14ac:dyDescent="0.3">
      <c r="A2937">
        <v>2936</v>
      </c>
      <c r="B2937">
        <v>240</v>
      </c>
      <c r="C2937">
        <v>2936</v>
      </c>
      <c r="D2937">
        <v>9542</v>
      </c>
      <c r="E2937">
        <v>5189.0925482083794</v>
      </c>
      <c r="F2937">
        <v>4352.9074517916206</v>
      </c>
    </row>
    <row r="2938" spans="1:6" x14ac:dyDescent="0.3">
      <c r="A2938">
        <v>2937</v>
      </c>
      <c r="B2938">
        <v>901</v>
      </c>
      <c r="C2938">
        <v>2937</v>
      </c>
      <c r="D2938">
        <v>24291</v>
      </c>
      <c r="E2938">
        <v>17098.370235580431</v>
      </c>
      <c r="F2938">
        <v>7192.6297644195693</v>
      </c>
    </row>
    <row r="2939" spans="1:6" x14ac:dyDescent="0.3">
      <c r="A2939">
        <v>2938</v>
      </c>
      <c r="B2939">
        <v>871</v>
      </c>
      <c r="C2939">
        <v>2938</v>
      </c>
      <c r="D2939">
        <v>21963</v>
      </c>
      <c r="E2939">
        <v>18760.582429874161</v>
      </c>
      <c r="F2939">
        <v>3202.4175701258432</v>
      </c>
    </row>
    <row r="2940" spans="1:6" x14ac:dyDescent="0.3">
      <c r="A2940">
        <v>2939</v>
      </c>
      <c r="B2940">
        <v>954</v>
      </c>
      <c r="C2940">
        <v>2939</v>
      </c>
      <c r="D2940">
        <v>6781</v>
      </c>
      <c r="E2940">
        <v>5582.4682189618743</v>
      </c>
      <c r="F2940">
        <v>1198.5317810381259</v>
      </c>
    </row>
    <row r="2941" spans="1:6" x14ac:dyDescent="0.3">
      <c r="A2941">
        <v>2940</v>
      </c>
      <c r="B2941">
        <v>940</v>
      </c>
      <c r="C2941">
        <v>2940</v>
      </c>
      <c r="D2941">
        <v>15709</v>
      </c>
      <c r="E2941">
        <v>9055.1002842722119</v>
      </c>
      <c r="F2941">
        <v>6653.8997157277881</v>
      </c>
    </row>
    <row r="2942" spans="1:6" x14ac:dyDescent="0.3">
      <c r="A2942">
        <v>2941</v>
      </c>
      <c r="B2942">
        <v>306</v>
      </c>
      <c r="C2942">
        <v>2941</v>
      </c>
      <c r="D2942">
        <v>7215</v>
      </c>
      <c r="E2942">
        <v>5593.3489828597649</v>
      </c>
      <c r="F2942">
        <v>1621.6510171402349</v>
      </c>
    </row>
    <row r="2943" spans="1:6" x14ac:dyDescent="0.3">
      <c r="A2943">
        <v>2942</v>
      </c>
      <c r="B2943">
        <v>134</v>
      </c>
      <c r="C2943">
        <v>2942</v>
      </c>
      <c r="D2943">
        <v>21751</v>
      </c>
      <c r="E2943">
        <v>18327.785173190481</v>
      </c>
      <c r="F2943">
        <v>3423.214826809522</v>
      </c>
    </row>
    <row r="2944" spans="1:6" x14ac:dyDescent="0.3">
      <c r="A2944">
        <v>2943</v>
      </c>
      <c r="B2944">
        <v>703</v>
      </c>
      <c r="C2944">
        <v>2943</v>
      </c>
      <c r="D2944">
        <v>11593</v>
      </c>
      <c r="E2944">
        <v>9253.1474837387159</v>
      </c>
      <c r="F2944">
        <v>2339.8525162612841</v>
      </c>
    </row>
    <row r="2945" spans="1:6" x14ac:dyDescent="0.3">
      <c r="A2945">
        <v>2944</v>
      </c>
      <c r="B2945">
        <v>864</v>
      </c>
      <c r="C2945">
        <v>2944</v>
      </c>
      <c r="D2945">
        <v>15903</v>
      </c>
      <c r="E2945">
        <v>12958.45601430544</v>
      </c>
      <c r="F2945">
        <v>2944.5439856945559</v>
      </c>
    </row>
    <row r="2946" spans="1:6" x14ac:dyDescent="0.3">
      <c r="A2946">
        <v>2945</v>
      </c>
      <c r="B2946">
        <v>233</v>
      </c>
      <c r="C2946">
        <v>2945</v>
      </c>
      <c r="D2946">
        <v>29594</v>
      </c>
      <c r="E2946">
        <v>24573.394890913289</v>
      </c>
      <c r="F2946">
        <v>5020.6051090867149</v>
      </c>
    </row>
    <row r="2947" spans="1:6" x14ac:dyDescent="0.3">
      <c r="A2947">
        <v>2946</v>
      </c>
      <c r="B2947">
        <v>748</v>
      </c>
      <c r="C2947">
        <v>2946</v>
      </c>
      <c r="D2947">
        <v>29878</v>
      </c>
      <c r="E2947">
        <v>20009.411771860781</v>
      </c>
      <c r="F2947">
        <v>9868.5882281392151</v>
      </c>
    </row>
    <row r="2948" spans="1:6" x14ac:dyDescent="0.3">
      <c r="A2948">
        <v>2947</v>
      </c>
      <c r="B2948">
        <v>9</v>
      </c>
      <c r="C2948">
        <v>2947</v>
      </c>
      <c r="D2948">
        <v>7948</v>
      </c>
      <c r="E2948">
        <v>5227.5987961478013</v>
      </c>
      <c r="F2948">
        <v>2720.4012038521992</v>
      </c>
    </row>
    <row r="2949" spans="1:6" x14ac:dyDescent="0.3">
      <c r="A2949">
        <v>2948</v>
      </c>
      <c r="B2949">
        <v>123</v>
      </c>
      <c r="C2949">
        <v>2948</v>
      </c>
      <c r="D2949">
        <v>10317</v>
      </c>
      <c r="E2949">
        <v>6743.2143770432276</v>
      </c>
      <c r="F2949">
        <v>3573.7856229567719</v>
      </c>
    </row>
    <row r="2950" spans="1:6" x14ac:dyDescent="0.3">
      <c r="A2950">
        <v>2949</v>
      </c>
      <c r="B2950">
        <v>219</v>
      </c>
      <c r="C2950">
        <v>2949</v>
      </c>
      <c r="D2950">
        <v>11953</v>
      </c>
      <c r="E2950">
        <v>9877.7419927009287</v>
      </c>
      <c r="F2950">
        <v>2075.2580072990709</v>
      </c>
    </row>
    <row r="2951" spans="1:6" x14ac:dyDescent="0.3">
      <c r="A2951">
        <v>2950</v>
      </c>
      <c r="B2951">
        <v>530</v>
      </c>
      <c r="C2951">
        <v>2950</v>
      </c>
      <c r="D2951">
        <v>13550</v>
      </c>
      <c r="E2951">
        <v>11134.344430653109</v>
      </c>
      <c r="F2951">
        <v>2415.6555693468908</v>
      </c>
    </row>
    <row r="2952" spans="1:6" x14ac:dyDescent="0.3">
      <c r="A2952">
        <v>2951</v>
      </c>
      <c r="B2952">
        <v>251</v>
      </c>
      <c r="C2952">
        <v>2951</v>
      </c>
      <c r="D2952">
        <v>13361</v>
      </c>
      <c r="E2952">
        <v>6891.2636545313653</v>
      </c>
      <c r="F2952">
        <v>6469.7363454686347</v>
      </c>
    </row>
    <row r="2953" spans="1:6" x14ac:dyDescent="0.3">
      <c r="A2953">
        <v>2952</v>
      </c>
      <c r="B2953">
        <v>698</v>
      </c>
      <c r="C2953">
        <v>2952</v>
      </c>
      <c r="D2953">
        <v>16671</v>
      </c>
      <c r="E2953">
        <v>8743.9216430207744</v>
      </c>
      <c r="F2953">
        <v>7927.0783569792256</v>
      </c>
    </row>
    <row r="2954" spans="1:6" x14ac:dyDescent="0.3">
      <c r="A2954">
        <v>2953</v>
      </c>
      <c r="B2954">
        <v>337</v>
      </c>
      <c r="C2954">
        <v>2953</v>
      </c>
      <c r="D2954">
        <v>23424</v>
      </c>
      <c r="E2954">
        <v>15136.653535954259</v>
      </c>
      <c r="F2954">
        <v>8287.346464045735</v>
      </c>
    </row>
    <row r="2955" spans="1:6" x14ac:dyDescent="0.3">
      <c r="A2955">
        <v>2954</v>
      </c>
      <c r="B2955">
        <v>686</v>
      </c>
      <c r="C2955">
        <v>2954</v>
      </c>
      <c r="D2955">
        <v>32337</v>
      </c>
      <c r="E2955">
        <v>17915.579112306052</v>
      </c>
      <c r="F2955">
        <v>14421.42088769395</v>
      </c>
    </row>
    <row r="2956" spans="1:6" x14ac:dyDescent="0.3">
      <c r="A2956">
        <v>2955</v>
      </c>
      <c r="B2956">
        <v>680</v>
      </c>
      <c r="C2956">
        <v>2955</v>
      </c>
      <c r="D2956">
        <v>8770</v>
      </c>
      <c r="E2956">
        <v>7517.7643875116019</v>
      </c>
      <c r="F2956">
        <v>1252.2356124883979</v>
      </c>
    </row>
    <row r="2957" spans="1:6" x14ac:dyDescent="0.3">
      <c r="A2957">
        <v>2956</v>
      </c>
      <c r="B2957">
        <v>629</v>
      </c>
      <c r="C2957">
        <v>2956</v>
      </c>
      <c r="D2957">
        <v>29968</v>
      </c>
      <c r="E2957">
        <v>19027.28991156265</v>
      </c>
      <c r="F2957">
        <v>10940.71008843735</v>
      </c>
    </row>
    <row r="2958" spans="1:6" x14ac:dyDescent="0.3">
      <c r="A2958">
        <v>2957</v>
      </c>
      <c r="B2958">
        <v>227</v>
      </c>
      <c r="C2958">
        <v>2957</v>
      </c>
      <c r="D2958">
        <v>18423</v>
      </c>
      <c r="E2958">
        <v>15307.743965373969</v>
      </c>
      <c r="F2958">
        <v>3115.2560346260339</v>
      </c>
    </row>
    <row r="2959" spans="1:6" x14ac:dyDescent="0.3">
      <c r="A2959">
        <v>2958</v>
      </c>
      <c r="B2959">
        <v>567</v>
      </c>
      <c r="C2959">
        <v>2958</v>
      </c>
      <c r="D2959">
        <v>3101</v>
      </c>
      <c r="E2959">
        <v>2330.8997236379719</v>
      </c>
      <c r="F2959">
        <v>770.10027636202767</v>
      </c>
    </row>
    <row r="2960" spans="1:6" x14ac:dyDescent="0.3">
      <c r="A2960">
        <v>2959</v>
      </c>
      <c r="B2960">
        <v>647</v>
      </c>
      <c r="C2960">
        <v>2959</v>
      </c>
      <c r="D2960">
        <v>11032</v>
      </c>
      <c r="E2960">
        <v>6769.6982448854333</v>
      </c>
      <c r="F2960">
        <v>4262.3017551145667</v>
      </c>
    </row>
    <row r="2961" spans="1:6" x14ac:dyDescent="0.3">
      <c r="A2961">
        <v>2960</v>
      </c>
      <c r="B2961">
        <v>908</v>
      </c>
      <c r="C2961">
        <v>2960</v>
      </c>
      <c r="D2961">
        <v>19073</v>
      </c>
      <c r="E2961">
        <v>9959.5466562267793</v>
      </c>
      <c r="F2961">
        <v>9113.4533437732207</v>
      </c>
    </row>
    <row r="2962" spans="1:6" x14ac:dyDescent="0.3">
      <c r="A2962">
        <v>2961</v>
      </c>
      <c r="B2962">
        <v>926</v>
      </c>
      <c r="C2962">
        <v>2961</v>
      </c>
      <c r="D2962">
        <v>24644</v>
      </c>
      <c r="E2962">
        <v>15964.464915877021</v>
      </c>
      <c r="F2962">
        <v>8679.5350841229829</v>
      </c>
    </row>
    <row r="2963" spans="1:6" x14ac:dyDescent="0.3">
      <c r="A2963">
        <v>2962</v>
      </c>
      <c r="B2963">
        <v>292</v>
      </c>
      <c r="C2963">
        <v>2962</v>
      </c>
      <c r="D2963">
        <v>39895</v>
      </c>
      <c r="E2963">
        <v>25953.844842209379</v>
      </c>
      <c r="F2963">
        <v>13941.155157790619</v>
      </c>
    </row>
    <row r="2964" spans="1:6" x14ac:dyDescent="0.3">
      <c r="A2964">
        <v>2963</v>
      </c>
      <c r="B2964">
        <v>51</v>
      </c>
      <c r="C2964">
        <v>2963</v>
      </c>
      <c r="D2964">
        <v>8823</v>
      </c>
      <c r="E2964">
        <v>6319.2885565974148</v>
      </c>
      <c r="F2964">
        <v>2503.7114434025848</v>
      </c>
    </row>
    <row r="2965" spans="1:6" x14ac:dyDescent="0.3">
      <c r="A2965">
        <v>2964</v>
      </c>
      <c r="B2965">
        <v>910</v>
      </c>
      <c r="C2965">
        <v>2964</v>
      </c>
      <c r="D2965">
        <v>14886</v>
      </c>
      <c r="E2965">
        <v>8514.8392446982216</v>
      </c>
      <c r="F2965">
        <v>6371.1607553017784</v>
      </c>
    </row>
    <row r="2966" spans="1:6" x14ac:dyDescent="0.3">
      <c r="A2966">
        <v>2965</v>
      </c>
      <c r="B2966">
        <v>31</v>
      </c>
      <c r="C2966">
        <v>2965</v>
      </c>
      <c r="D2966">
        <v>6700</v>
      </c>
      <c r="E2966">
        <v>4814.6404374549966</v>
      </c>
      <c r="F2966">
        <v>1885.359562545003</v>
      </c>
    </row>
    <row r="2967" spans="1:6" x14ac:dyDescent="0.3">
      <c r="A2967">
        <v>2966</v>
      </c>
      <c r="B2967">
        <v>506</v>
      </c>
      <c r="C2967">
        <v>2966</v>
      </c>
      <c r="D2967">
        <v>7184</v>
      </c>
      <c r="E2967">
        <v>4286.0708740071323</v>
      </c>
      <c r="F2967">
        <v>2897.9291259928682</v>
      </c>
    </row>
    <row r="2968" spans="1:6" x14ac:dyDescent="0.3">
      <c r="A2968">
        <v>2967</v>
      </c>
      <c r="B2968">
        <v>701</v>
      </c>
      <c r="C2968">
        <v>2967</v>
      </c>
      <c r="D2968">
        <v>26960</v>
      </c>
      <c r="E2968">
        <v>16326.898158118</v>
      </c>
      <c r="F2968">
        <v>10633.101841882</v>
      </c>
    </row>
    <row r="2969" spans="1:6" x14ac:dyDescent="0.3">
      <c r="A2969">
        <v>2968</v>
      </c>
      <c r="B2969">
        <v>518</v>
      </c>
      <c r="C2969">
        <v>2968</v>
      </c>
      <c r="D2969">
        <v>19611</v>
      </c>
      <c r="E2969">
        <v>12507.918486260831</v>
      </c>
      <c r="F2969">
        <v>7103.081513739171</v>
      </c>
    </row>
    <row r="2970" spans="1:6" x14ac:dyDescent="0.3">
      <c r="A2970">
        <v>2969</v>
      </c>
      <c r="B2970">
        <v>929</v>
      </c>
      <c r="C2970">
        <v>2969</v>
      </c>
      <c r="D2970">
        <v>23094</v>
      </c>
      <c r="E2970">
        <v>19313.478226790481</v>
      </c>
      <c r="F2970">
        <v>3780.5217732095148</v>
      </c>
    </row>
    <row r="2971" spans="1:6" x14ac:dyDescent="0.3">
      <c r="A2971">
        <v>2970</v>
      </c>
      <c r="B2971">
        <v>162</v>
      </c>
      <c r="C2971">
        <v>2970</v>
      </c>
      <c r="D2971">
        <v>23988</v>
      </c>
      <c r="E2971">
        <v>16404.550345881878</v>
      </c>
      <c r="F2971">
        <v>7583.4496541181225</v>
      </c>
    </row>
    <row r="2972" spans="1:6" x14ac:dyDescent="0.3">
      <c r="A2972">
        <v>2971</v>
      </c>
      <c r="B2972">
        <v>168</v>
      </c>
      <c r="C2972">
        <v>2971</v>
      </c>
      <c r="D2972">
        <v>10406</v>
      </c>
      <c r="E2972">
        <v>6148.983882821467</v>
      </c>
      <c r="F2972">
        <v>4257.016117178533</v>
      </c>
    </row>
    <row r="2973" spans="1:6" x14ac:dyDescent="0.3">
      <c r="A2973">
        <v>2972</v>
      </c>
      <c r="B2973">
        <v>624</v>
      </c>
      <c r="C2973">
        <v>2972</v>
      </c>
      <c r="D2973">
        <v>37559</v>
      </c>
      <c r="E2973">
        <v>23941.82384030753</v>
      </c>
      <c r="F2973">
        <v>13617.17615969247</v>
      </c>
    </row>
    <row r="2974" spans="1:6" x14ac:dyDescent="0.3">
      <c r="A2974">
        <v>2973</v>
      </c>
      <c r="B2974">
        <v>706</v>
      </c>
      <c r="C2974">
        <v>2973</v>
      </c>
      <c r="D2974">
        <v>12168</v>
      </c>
      <c r="E2974">
        <v>10910.14563208843</v>
      </c>
      <c r="F2974">
        <v>1257.8543679115719</v>
      </c>
    </row>
    <row r="2975" spans="1:6" x14ac:dyDescent="0.3">
      <c r="A2975">
        <v>2974</v>
      </c>
      <c r="B2975">
        <v>108</v>
      </c>
      <c r="C2975">
        <v>2974</v>
      </c>
      <c r="D2975">
        <v>18334</v>
      </c>
      <c r="E2975">
        <v>15506.21835783057</v>
      </c>
      <c r="F2975">
        <v>2827.781642169426</v>
      </c>
    </row>
    <row r="2976" spans="1:6" x14ac:dyDescent="0.3">
      <c r="A2976">
        <v>2975</v>
      </c>
      <c r="B2976">
        <v>126</v>
      </c>
      <c r="C2976">
        <v>2975</v>
      </c>
      <c r="D2976">
        <v>14043</v>
      </c>
      <c r="E2976">
        <v>11810.28299877728</v>
      </c>
      <c r="F2976">
        <v>2232.717001222722</v>
      </c>
    </row>
    <row r="2977" spans="1:6" x14ac:dyDescent="0.3">
      <c r="A2977">
        <v>2976</v>
      </c>
      <c r="B2977">
        <v>749</v>
      </c>
      <c r="C2977">
        <v>2976</v>
      </c>
      <c r="D2977">
        <v>10354</v>
      </c>
      <c r="E2977">
        <v>8645.9130992497703</v>
      </c>
      <c r="F2977">
        <v>1708.0869007502299</v>
      </c>
    </row>
    <row r="2978" spans="1:6" x14ac:dyDescent="0.3">
      <c r="A2978">
        <v>2977</v>
      </c>
      <c r="B2978">
        <v>251</v>
      </c>
      <c r="C2978">
        <v>2977</v>
      </c>
      <c r="D2978">
        <v>16230</v>
      </c>
      <c r="E2978">
        <v>10422.99707584331</v>
      </c>
      <c r="F2978">
        <v>5807.0029241566936</v>
      </c>
    </row>
    <row r="2979" spans="1:6" x14ac:dyDescent="0.3">
      <c r="A2979">
        <v>2978</v>
      </c>
      <c r="B2979">
        <v>946</v>
      </c>
      <c r="C2979">
        <v>2978</v>
      </c>
      <c r="D2979">
        <v>26498</v>
      </c>
      <c r="E2979">
        <v>13324.330604747191</v>
      </c>
      <c r="F2979">
        <v>13173.669395252809</v>
      </c>
    </row>
    <row r="2980" spans="1:6" x14ac:dyDescent="0.3">
      <c r="A2980">
        <v>2979</v>
      </c>
      <c r="B2980">
        <v>616</v>
      </c>
      <c r="C2980">
        <v>2979</v>
      </c>
      <c r="D2980">
        <v>13156</v>
      </c>
      <c r="E2980">
        <v>11191.350187004369</v>
      </c>
      <c r="F2980">
        <v>1964.6498129956331</v>
      </c>
    </row>
    <row r="2981" spans="1:6" x14ac:dyDescent="0.3">
      <c r="A2981">
        <v>2980</v>
      </c>
      <c r="B2981">
        <v>141</v>
      </c>
      <c r="C2981">
        <v>2980</v>
      </c>
      <c r="D2981">
        <v>21281</v>
      </c>
      <c r="E2981">
        <v>16925.371511783222</v>
      </c>
      <c r="F2981">
        <v>4355.6284882167784</v>
      </c>
    </row>
    <row r="2982" spans="1:6" x14ac:dyDescent="0.3">
      <c r="A2982">
        <v>2981</v>
      </c>
      <c r="B2982">
        <v>380</v>
      </c>
      <c r="C2982">
        <v>2981</v>
      </c>
      <c r="D2982">
        <v>17242</v>
      </c>
      <c r="E2982">
        <v>8666.9700089383223</v>
      </c>
      <c r="F2982">
        <v>8575.0299910616777</v>
      </c>
    </row>
    <row r="2983" spans="1:6" x14ac:dyDescent="0.3">
      <c r="A2983">
        <v>2982</v>
      </c>
      <c r="B2983">
        <v>903</v>
      </c>
      <c r="C2983">
        <v>2982</v>
      </c>
      <c r="D2983">
        <v>12757</v>
      </c>
      <c r="E2983">
        <v>10800.553911197479</v>
      </c>
      <c r="F2983">
        <v>1956.4460888025151</v>
      </c>
    </row>
    <row r="2984" spans="1:6" x14ac:dyDescent="0.3">
      <c r="A2984">
        <v>2983</v>
      </c>
      <c r="B2984">
        <v>163</v>
      </c>
      <c r="C2984">
        <v>2983</v>
      </c>
      <c r="D2984">
        <v>18448</v>
      </c>
      <c r="E2984">
        <v>14803.398563464951</v>
      </c>
      <c r="F2984">
        <v>3644.6014365350511</v>
      </c>
    </row>
    <row r="2985" spans="1:6" x14ac:dyDescent="0.3">
      <c r="A2985">
        <v>2984</v>
      </c>
      <c r="B2985">
        <v>345</v>
      </c>
      <c r="C2985">
        <v>2984</v>
      </c>
      <c r="D2985">
        <v>21502</v>
      </c>
      <c r="E2985">
        <v>14803.73068276063</v>
      </c>
      <c r="F2985">
        <v>6698.2693172393701</v>
      </c>
    </row>
    <row r="2986" spans="1:6" x14ac:dyDescent="0.3">
      <c r="A2986">
        <v>2985</v>
      </c>
      <c r="B2986">
        <v>638</v>
      </c>
      <c r="C2986">
        <v>2985</v>
      </c>
      <c r="D2986">
        <v>14916</v>
      </c>
      <c r="E2986">
        <v>8851.1538893727811</v>
      </c>
      <c r="F2986">
        <v>6064.8461106272189</v>
      </c>
    </row>
    <row r="2987" spans="1:6" x14ac:dyDescent="0.3">
      <c r="A2987">
        <v>2986</v>
      </c>
      <c r="B2987">
        <v>817</v>
      </c>
      <c r="C2987">
        <v>2986</v>
      </c>
      <c r="D2987">
        <v>13832</v>
      </c>
      <c r="E2987">
        <v>11909.158289303479</v>
      </c>
      <c r="F2987">
        <v>1922.841710696521</v>
      </c>
    </row>
    <row r="2988" spans="1:6" x14ac:dyDescent="0.3">
      <c r="A2988">
        <v>2987</v>
      </c>
      <c r="B2988">
        <v>621</v>
      </c>
      <c r="C2988">
        <v>2987</v>
      </c>
      <c r="D2988">
        <v>24645</v>
      </c>
      <c r="E2988">
        <v>19049.73632938819</v>
      </c>
      <c r="F2988">
        <v>5595.2636706118137</v>
      </c>
    </row>
    <row r="2989" spans="1:6" x14ac:dyDescent="0.3">
      <c r="A2989">
        <v>2988</v>
      </c>
      <c r="B2989">
        <v>745</v>
      </c>
      <c r="C2989">
        <v>2988</v>
      </c>
      <c r="D2989">
        <v>11851</v>
      </c>
      <c r="E2989">
        <v>9431.6779099532614</v>
      </c>
      <c r="F2989">
        <v>2419.322090046739</v>
      </c>
    </row>
    <row r="2990" spans="1:6" x14ac:dyDescent="0.3">
      <c r="A2990">
        <v>2989</v>
      </c>
      <c r="B2990">
        <v>675</v>
      </c>
      <c r="C2990">
        <v>2989</v>
      </c>
      <c r="D2990">
        <v>8143</v>
      </c>
      <c r="E2990">
        <v>4462.422319309464</v>
      </c>
      <c r="F2990">
        <v>3680.577680690536</v>
      </c>
    </row>
    <row r="2991" spans="1:6" x14ac:dyDescent="0.3">
      <c r="A2991">
        <v>2990</v>
      </c>
      <c r="B2991">
        <v>549</v>
      </c>
      <c r="C2991">
        <v>2990</v>
      </c>
      <c r="D2991">
        <v>8652</v>
      </c>
      <c r="E2991">
        <v>7039.0582956342878</v>
      </c>
      <c r="F2991">
        <v>1612.941704365712</v>
      </c>
    </row>
    <row r="2992" spans="1:6" x14ac:dyDescent="0.3">
      <c r="A2992">
        <v>2991</v>
      </c>
      <c r="B2992">
        <v>534</v>
      </c>
      <c r="C2992">
        <v>2991</v>
      </c>
      <c r="D2992">
        <v>20360</v>
      </c>
      <c r="E2992">
        <v>11384.486462052781</v>
      </c>
      <c r="F2992">
        <v>8975.5135379472249</v>
      </c>
    </row>
    <row r="2993" spans="1:6" x14ac:dyDescent="0.3">
      <c r="A2993">
        <v>2992</v>
      </c>
      <c r="B2993">
        <v>401</v>
      </c>
      <c r="C2993">
        <v>2992</v>
      </c>
      <c r="D2993">
        <v>15594</v>
      </c>
      <c r="E2993">
        <v>12034.22092329758</v>
      </c>
      <c r="F2993">
        <v>3559.779076702423</v>
      </c>
    </row>
    <row r="2994" spans="1:6" x14ac:dyDescent="0.3">
      <c r="A2994">
        <v>2993</v>
      </c>
      <c r="B2994">
        <v>175</v>
      </c>
      <c r="C2994">
        <v>2993</v>
      </c>
      <c r="D2994">
        <v>43048</v>
      </c>
      <c r="E2994">
        <v>36642.929587081082</v>
      </c>
      <c r="F2994">
        <v>6405.070412918918</v>
      </c>
    </row>
    <row r="2995" spans="1:6" x14ac:dyDescent="0.3">
      <c r="A2995">
        <v>2994</v>
      </c>
      <c r="B2995">
        <v>277</v>
      </c>
      <c r="C2995">
        <v>2994</v>
      </c>
      <c r="D2995">
        <v>5635</v>
      </c>
      <c r="E2995">
        <v>3478.9800175082628</v>
      </c>
      <c r="F2995">
        <v>2156.0199824917372</v>
      </c>
    </row>
    <row r="2996" spans="1:6" x14ac:dyDescent="0.3">
      <c r="A2996">
        <v>2995</v>
      </c>
      <c r="B2996">
        <v>86</v>
      </c>
      <c r="C2996">
        <v>2995</v>
      </c>
      <c r="D2996">
        <v>10220</v>
      </c>
      <c r="E2996">
        <v>6367.9995950585253</v>
      </c>
      <c r="F2996">
        <v>3852.0004049414752</v>
      </c>
    </row>
    <row r="2997" spans="1:6" x14ac:dyDescent="0.3">
      <c r="A2997">
        <v>2996</v>
      </c>
      <c r="B2997">
        <v>831</v>
      </c>
      <c r="C2997">
        <v>2996</v>
      </c>
      <c r="D2997">
        <v>8475</v>
      </c>
      <c r="E2997">
        <v>4512.562487329641</v>
      </c>
      <c r="F2997">
        <v>3962.437512670359</v>
      </c>
    </row>
    <row r="2998" spans="1:6" x14ac:dyDescent="0.3">
      <c r="A2998">
        <v>2997</v>
      </c>
      <c r="B2998">
        <v>482</v>
      </c>
      <c r="C2998">
        <v>2997</v>
      </c>
      <c r="D2998">
        <v>7191</v>
      </c>
      <c r="E2998">
        <v>5345.2203460551027</v>
      </c>
      <c r="F2998">
        <v>1845.7796539448971</v>
      </c>
    </row>
    <row r="2999" spans="1:6" x14ac:dyDescent="0.3">
      <c r="A2999">
        <v>2998</v>
      </c>
      <c r="B2999">
        <v>824</v>
      </c>
      <c r="C2999">
        <v>2998</v>
      </c>
      <c r="D2999">
        <v>14299</v>
      </c>
      <c r="E2999">
        <v>11244.55072170283</v>
      </c>
      <c r="F2999">
        <v>3054.4492782971702</v>
      </c>
    </row>
    <row r="3000" spans="1:6" x14ac:dyDescent="0.3">
      <c r="A3000">
        <v>2999</v>
      </c>
      <c r="B3000">
        <v>203</v>
      </c>
      <c r="C3000">
        <v>2999</v>
      </c>
      <c r="D3000">
        <v>18037</v>
      </c>
      <c r="E3000">
        <v>13858.498828429971</v>
      </c>
      <c r="F3000">
        <v>4178.5011715700284</v>
      </c>
    </row>
    <row r="3001" spans="1:6" x14ac:dyDescent="0.3">
      <c r="A3001">
        <v>3000</v>
      </c>
      <c r="B3001">
        <v>790</v>
      </c>
      <c r="C3001">
        <v>3000</v>
      </c>
      <c r="D3001">
        <v>16587</v>
      </c>
      <c r="E3001">
        <v>9682.1014640547874</v>
      </c>
      <c r="F3001">
        <v>6904.8985359452126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sqref="A1:A1048576"/>
    </sheetView>
  </sheetViews>
  <sheetFormatPr defaultRowHeight="14.4" x14ac:dyDescent="0.3"/>
  <cols>
    <col min="1" max="1" width="13.88671875" bestFit="1" customWidth="1"/>
    <col min="2" max="2" width="21.109375" bestFit="1" customWidth="1"/>
    <col min="3" max="3" width="13" customWidth="1"/>
    <col min="4" max="4" width="22.88671875" customWidth="1"/>
  </cols>
  <sheetData>
    <row r="1" spans="1:4" x14ac:dyDescent="0.3">
      <c r="A1" s="20" t="s">
        <v>1020</v>
      </c>
      <c r="B1" s="21" t="s">
        <v>1049</v>
      </c>
      <c r="C1" s="21" t="s">
        <v>1019</v>
      </c>
      <c r="D1" s="22" t="s">
        <v>1050</v>
      </c>
    </row>
    <row r="2" spans="1:4" x14ac:dyDescent="0.3">
      <c r="A2" s="2">
        <v>1</v>
      </c>
      <c r="B2" s="1" t="s">
        <v>1244</v>
      </c>
      <c r="C2" s="1" t="s">
        <v>1037</v>
      </c>
      <c r="D2" s="3">
        <v>30</v>
      </c>
    </row>
    <row r="3" spans="1:4" x14ac:dyDescent="0.3">
      <c r="A3" s="2">
        <v>2</v>
      </c>
      <c r="B3" s="1" t="s">
        <v>1051</v>
      </c>
      <c r="C3" s="1" t="s">
        <v>1040</v>
      </c>
      <c r="D3" s="3">
        <v>18</v>
      </c>
    </row>
    <row r="4" spans="1:4" x14ac:dyDescent="0.3">
      <c r="A4" s="2">
        <v>3</v>
      </c>
      <c r="B4" s="1" t="s">
        <v>1052</v>
      </c>
      <c r="C4" s="1" t="s">
        <v>1036</v>
      </c>
      <c r="D4" s="3">
        <v>20</v>
      </c>
    </row>
    <row r="5" spans="1:4" x14ac:dyDescent="0.3">
      <c r="A5" s="2">
        <v>4</v>
      </c>
      <c r="B5" s="1" t="s">
        <v>1245</v>
      </c>
      <c r="C5" s="1" t="s">
        <v>1039</v>
      </c>
      <c r="D5" s="3">
        <v>23</v>
      </c>
    </row>
    <row r="6" spans="1:4" x14ac:dyDescent="0.3">
      <c r="A6" s="2">
        <v>5</v>
      </c>
      <c r="B6" s="1" t="s">
        <v>1053</v>
      </c>
      <c r="C6" s="1" t="s">
        <v>1035</v>
      </c>
      <c r="D6" s="3">
        <v>10</v>
      </c>
    </row>
    <row r="7" spans="1:4" x14ac:dyDescent="0.3">
      <c r="A7" s="2">
        <v>6</v>
      </c>
      <c r="B7" s="1" t="s">
        <v>1054</v>
      </c>
      <c r="C7" s="1" t="s">
        <v>1039</v>
      </c>
      <c r="D7" s="3">
        <v>5</v>
      </c>
    </row>
    <row r="8" spans="1:4" x14ac:dyDescent="0.3">
      <c r="A8" s="2">
        <v>7</v>
      </c>
      <c r="B8" s="1" t="s">
        <v>1246</v>
      </c>
      <c r="C8" s="1" t="s">
        <v>1040</v>
      </c>
      <c r="D8" s="3">
        <v>20</v>
      </c>
    </row>
    <row r="9" spans="1:4" x14ac:dyDescent="0.3">
      <c r="A9" s="2">
        <v>8</v>
      </c>
      <c r="B9" s="1" t="s">
        <v>1055</v>
      </c>
      <c r="C9" s="1" t="s">
        <v>1035</v>
      </c>
      <c r="D9" s="3">
        <v>18</v>
      </c>
    </row>
    <row r="10" spans="1:4" x14ac:dyDescent="0.3">
      <c r="A10" s="2">
        <v>9</v>
      </c>
      <c r="B10" s="1" t="s">
        <v>1056</v>
      </c>
      <c r="C10" s="1" t="s">
        <v>1037</v>
      </c>
      <c r="D10" s="3">
        <v>21</v>
      </c>
    </row>
    <row r="11" spans="1:4" x14ac:dyDescent="0.3">
      <c r="A11" s="2">
        <v>10</v>
      </c>
      <c r="B11" s="1" t="s">
        <v>1057</v>
      </c>
      <c r="C11" s="1" t="s">
        <v>1040</v>
      </c>
      <c r="D11" s="3">
        <v>10</v>
      </c>
    </row>
    <row r="12" spans="1:4" x14ac:dyDescent="0.3">
      <c r="A12" s="2">
        <v>11</v>
      </c>
      <c r="B12" s="1" t="s">
        <v>1058</v>
      </c>
      <c r="C12" s="1" t="s">
        <v>1035</v>
      </c>
      <c r="D12" s="3">
        <v>11</v>
      </c>
    </row>
    <row r="13" spans="1:4" x14ac:dyDescent="0.3">
      <c r="A13" s="2">
        <v>12</v>
      </c>
      <c r="B13" s="1" t="s">
        <v>1059</v>
      </c>
      <c r="C13" s="1" t="s">
        <v>1037</v>
      </c>
      <c r="D13" s="3">
        <v>14</v>
      </c>
    </row>
    <row r="14" spans="1:4" x14ac:dyDescent="0.3">
      <c r="A14" s="2">
        <v>13</v>
      </c>
      <c r="B14" s="1" t="s">
        <v>1060</v>
      </c>
      <c r="C14" s="1" t="s">
        <v>1037</v>
      </c>
      <c r="D14" s="3">
        <v>14</v>
      </c>
    </row>
    <row r="15" spans="1:4" x14ac:dyDescent="0.3">
      <c r="A15" s="2">
        <v>14</v>
      </c>
      <c r="B15" s="1" t="s">
        <v>1061</v>
      </c>
      <c r="C15" s="1" t="s">
        <v>1037</v>
      </c>
      <c r="D15" s="3">
        <v>15</v>
      </c>
    </row>
    <row r="16" spans="1:4" x14ac:dyDescent="0.3">
      <c r="A16" s="2">
        <v>15</v>
      </c>
      <c r="B16" s="1" t="s">
        <v>1247</v>
      </c>
      <c r="C16" s="1" t="s">
        <v>1035</v>
      </c>
      <c r="D16" s="3">
        <v>12</v>
      </c>
    </row>
    <row r="17" spans="1:4" x14ac:dyDescent="0.3">
      <c r="A17" s="2">
        <v>16</v>
      </c>
      <c r="B17" s="1" t="s">
        <v>1062</v>
      </c>
      <c r="C17" s="1" t="s">
        <v>1036</v>
      </c>
      <c r="D17" s="3">
        <v>20</v>
      </c>
    </row>
    <row r="18" spans="1:4" x14ac:dyDescent="0.3">
      <c r="A18" s="2">
        <v>17</v>
      </c>
      <c r="B18" s="1" t="s">
        <v>1063</v>
      </c>
      <c r="C18" s="1" t="s">
        <v>1036</v>
      </c>
      <c r="D18" s="3">
        <v>8</v>
      </c>
    </row>
    <row r="19" spans="1:4" x14ac:dyDescent="0.3">
      <c r="A19" s="2">
        <v>18</v>
      </c>
      <c r="B19" s="1" t="s">
        <v>1064</v>
      </c>
      <c r="C19" s="1" t="s">
        <v>1036</v>
      </c>
      <c r="D19" s="3">
        <v>22</v>
      </c>
    </row>
    <row r="20" spans="1:4" x14ac:dyDescent="0.3">
      <c r="A20" s="2">
        <v>19</v>
      </c>
      <c r="B20" s="1" t="s">
        <v>1065</v>
      </c>
      <c r="C20" s="1" t="s">
        <v>1037</v>
      </c>
      <c r="D20" s="3">
        <v>12</v>
      </c>
    </row>
    <row r="21" spans="1:4" x14ac:dyDescent="0.3">
      <c r="A21" s="2">
        <v>20</v>
      </c>
      <c r="B21" s="1" t="s">
        <v>1248</v>
      </c>
      <c r="C21" s="1" t="s">
        <v>1040</v>
      </c>
      <c r="D21" s="3">
        <v>19</v>
      </c>
    </row>
    <row r="22" spans="1:4" x14ac:dyDescent="0.3">
      <c r="A22" s="2">
        <v>21</v>
      </c>
      <c r="B22" s="1" t="s">
        <v>1066</v>
      </c>
      <c r="C22" s="1" t="s">
        <v>1039</v>
      </c>
      <c r="D22" s="3">
        <v>24</v>
      </c>
    </row>
    <row r="23" spans="1:4" x14ac:dyDescent="0.3">
      <c r="A23" s="2">
        <v>22</v>
      </c>
      <c r="B23" s="1" t="s">
        <v>1067</v>
      </c>
      <c r="C23" s="1" t="s">
        <v>1036</v>
      </c>
      <c r="D23" s="3">
        <v>22</v>
      </c>
    </row>
    <row r="24" spans="1:4" x14ac:dyDescent="0.3">
      <c r="A24" s="2">
        <v>23</v>
      </c>
      <c r="B24" s="1" t="s">
        <v>1068</v>
      </c>
      <c r="C24" s="1" t="s">
        <v>1037</v>
      </c>
      <c r="D24" s="3">
        <v>12</v>
      </c>
    </row>
    <row r="25" spans="1:4" x14ac:dyDescent="0.3">
      <c r="A25" s="2">
        <v>24</v>
      </c>
      <c r="B25" s="1" t="s">
        <v>1069</v>
      </c>
      <c r="C25" s="1" t="s">
        <v>1039</v>
      </c>
      <c r="D25" s="3">
        <v>17</v>
      </c>
    </row>
    <row r="26" spans="1:4" x14ac:dyDescent="0.3">
      <c r="A26" s="2">
        <v>25</v>
      </c>
      <c r="B26" s="1" t="s">
        <v>1070</v>
      </c>
      <c r="C26" s="1" t="s">
        <v>1035</v>
      </c>
      <c r="D26" s="3">
        <v>9</v>
      </c>
    </row>
    <row r="27" spans="1:4" x14ac:dyDescent="0.3">
      <c r="A27" s="2">
        <v>26</v>
      </c>
      <c r="B27" s="1" t="s">
        <v>1071</v>
      </c>
      <c r="C27" s="1" t="s">
        <v>1037</v>
      </c>
      <c r="D27" s="3">
        <v>5</v>
      </c>
    </row>
    <row r="28" spans="1:4" x14ac:dyDescent="0.3">
      <c r="A28" s="2">
        <v>27</v>
      </c>
      <c r="B28" s="1" t="s">
        <v>1072</v>
      </c>
      <c r="C28" s="1" t="s">
        <v>1040</v>
      </c>
      <c r="D28" s="3">
        <v>6</v>
      </c>
    </row>
    <row r="29" spans="1:4" x14ac:dyDescent="0.3">
      <c r="A29" s="2">
        <v>28</v>
      </c>
      <c r="B29" s="1" t="s">
        <v>1073</v>
      </c>
      <c r="C29" s="1" t="s">
        <v>1035</v>
      </c>
      <c r="D29" s="3">
        <v>20</v>
      </c>
    </row>
    <row r="30" spans="1:4" x14ac:dyDescent="0.3">
      <c r="A30" s="2">
        <v>29</v>
      </c>
      <c r="B30" s="1" t="s">
        <v>1074</v>
      </c>
      <c r="C30" s="1" t="s">
        <v>1038</v>
      </c>
      <c r="D30" s="3">
        <v>16</v>
      </c>
    </row>
    <row r="31" spans="1:4" x14ac:dyDescent="0.3">
      <c r="A31" s="2">
        <v>30</v>
      </c>
      <c r="B31" s="1" t="s">
        <v>1075</v>
      </c>
      <c r="C31" s="1" t="s">
        <v>1040</v>
      </c>
      <c r="D31" s="3">
        <v>22</v>
      </c>
    </row>
    <row r="32" spans="1:4" x14ac:dyDescent="0.3">
      <c r="A32" s="2">
        <v>31</v>
      </c>
      <c r="B32" s="1" t="s">
        <v>1076</v>
      </c>
      <c r="C32" s="1" t="s">
        <v>1040</v>
      </c>
      <c r="D32" s="3">
        <v>5</v>
      </c>
    </row>
    <row r="33" spans="1:4" x14ac:dyDescent="0.3">
      <c r="A33" s="2">
        <v>32</v>
      </c>
      <c r="B33" s="1" t="s">
        <v>1077</v>
      </c>
      <c r="C33" s="1" t="s">
        <v>1036</v>
      </c>
      <c r="D33" s="3">
        <v>6</v>
      </c>
    </row>
    <row r="34" spans="1:4" x14ac:dyDescent="0.3">
      <c r="A34" s="2">
        <v>33</v>
      </c>
      <c r="B34" s="1" t="s">
        <v>1078</v>
      </c>
      <c r="C34" s="1" t="s">
        <v>1039</v>
      </c>
      <c r="D34" s="3">
        <v>12</v>
      </c>
    </row>
    <row r="35" spans="1:4" x14ac:dyDescent="0.3">
      <c r="A35" s="2">
        <v>34</v>
      </c>
      <c r="B35" s="1" t="s">
        <v>1079</v>
      </c>
      <c r="C35" s="1" t="s">
        <v>1035</v>
      </c>
      <c r="D35" s="3">
        <v>29</v>
      </c>
    </row>
    <row r="36" spans="1:4" x14ac:dyDescent="0.3">
      <c r="A36" s="2">
        <v>35</v>
      </c>
      <c r="B36" s="1" t="s">
        <v>1080</v>
      </c>
      <c r="C36" s="1" t="s">
        <v>1036</v>
      </c>
      <c r="D36" s="3">
        <v>9</v>
      </c>
    </row>
    <row r="37" spans="1:4" x14ac:dyDescent="0.3">
      <c r="A37" s="2">
        <v>36</v>
      </c>
      <c r="B37" s="1" t="s">
        <v>1081</v>
      </c>
      <c r="C37" s="1" t="s">
        <v>1040</v>
      </c>
      <c r="D37" s="3">
        <v>25</v>
      </c>
    </row>
    <row r="38" spans="1:4" x14ac:dyDescent="0.3">
      <c r="A38" s="2">
        <v>37</v>
      </c>
      <c r="B38" s="1" t="s">
        <v>1082</v>
      </c>
      <c r="C38" s="1" t="s">
        <v>1036</v>
      </c>
      <c r="D38" s="3">
        <v>11</v>
      </c>
    </row>
    <row r="39" spans="1:4" x14ac:dyDescent="0.3">
      <c r="A39" s="2">
        <v>38</v>
      </c>
      <c r="B39" s="1" t="s">
        <v>1083</v>
      </c>
      <c r="C39" s="1" t="s">
        <v>1038</v>
      </c>
      <c r="D39" s="3">
        <v>22</v>
      </c>
    </row>
    <row r="40" spans="1:4" x14ac:dyDescent="0.3">
      <c r="A40" s="2">
        <v>39</v>
      </c>
      <c r="B40" s="1" t="s">
        <v>1084</v>
      </c>
      <c r="C40" s="1" t="s">
        <v>1036</v>
      </c>
      <c r="D40" s="3">
        <v>7</v>
      </c>
    </row>
    <row r="41" spans="1:4" x14ac:dyDescent="0.3">
      <c r="A41" s="2">
        <v>40</v>
      </c>
      <c r="B41" s="1" t="s">
        <v>1249</v>
      </c>
      <c r="C41" s="1" t="s">
        <v>1037</v>
      </c>
      <c r="D41" s="3">
        <v>20</v>
      </c>
    </row>
    <row r="42" spans="1:4" x14ac:dyDescent="0.3">
      <c r="A42" s="2">
        <v>41</v>
      </c>
      <c r="B42" s="1" t="s">
        <v>1085</v>
      </c>
      <c r="C42" s="1" t="s">
        <v>1039</v>
      </c>
      <c r="D42" s="3">
        <v>30</v>
      </c>
    </row>
    <row r="43" spans="1:4" x14ac:dyDescent="0.3">
      <c r="A43" s="2">
        <v>42</v>
      </c>
      <c r="B43" s="1" t="s">
        <v>1250</v>
      </c>
      <c r="C43" s="1" t="s">
        <v>1039</v>
      </c>
      <c r="D43" s="3">
        <v>30</v>
      </c>
    </row>
    <row r="44" spans="1:4" x14ac:dyDescent="0.3">
      <c r="A44" s="2">
        <v>43</v>
      </c>
      <c r="B44" s="1" t="s">
        <v>1086</v>
      </c>
      <c r="C44" s="1" t="s">
        <v>1039</v>
      </c>
      <c r="D44" s="3">
        <v>11</v>
      </c>
    </row>
    <row r="45" spans="1:4" x14ac:dyDescent="0.3">
      <c r="A45" s="2">
        <v>44</v>
      </c>
      <c r="B45" s="1" t="s">
        <v>1087</v>
      </c>
      <c r="C45" s="1" t="s">
        <v>1035</v>
      </c>
      <c r="D45" s="3">
        <v>23</v>
      </c>
    </row>
    <row r="46" spans="1:4" x14ac:dyDescent="0.3">
      <c r="A46" s="2">
        <v>45</v>
      </c>
      <c r="B46" s="1" t="s">
        <v>494</v>
      </c>
      <c r="C46" s="1" t="s">
        <v>1039</v>
      </c>
      <c r="D46" s="3">
        <v>27</v>
      </c>
    </row>
    <row r="47" spans="1:4" x14ac:dyDescent="0.3">
      <c r="A47" s="2">
        <v>46</v>
      </c>
      <c r="B47" s="1" t="s">
        <v>1088</v>
      </c>
      <c r="C47" s="1" t="s">
        <v>1037</v>
      </c>
      <c r="D47" s="3">
        <v>16</v>
      </c>
    </row>
    <row r="48" spans="1:4" x14ac:dyDescent="0.3">
      <c r="A48" s="2">
        <v>47</v>
      </c>
      <c r="B48" s="1" t="s">
        <v>1089</v>
      </c>
      <c r="C48" s="1" t="s">
        <v>1040</v>
      </c>
      <c r="D48" s="3">
        <v>10</v>
      </c>
    </row>
    <row r="49" spans="1:4" x14ac:dyDescent="0.3">
      <c r="A49" s="2">
        <v>48</v>
      </c>
      <c r="B49" s="1" t="s">
        <v>1090</v>
      </c>
      <c r="C49" s="1" t="s">
        <v>1039</v>
      </c>
      <c r="D49" s="3">
        <v>5</v>
      </c>
    </row>
    <row r="50" spans="1:4" x14ac:dyDescent="0.3">
      <c r="A50" s="2">
        <v>49</v>
      </c>
      <c r="B50" s="1" t="s">
        <v>1091</v>
      </c>
      <c r="C50" s="1" t="s">
        <v>1040</v>
      </c>
      <c r="D50" s="3">
        <v>22</v>
      </c>
    </row>
    <row r="51" spans="1:4" x14ac:dyDescent="0.3">
      <c r="A51" s="2">
        <v>50</v>
      </c>
      <c r="B51" s="1" t="s">
        <v>1092</v>
      </c>
      <c r="C51" s="1" t="s">
        <v>1037</v>
      </c>
      <c r="D51" s="3">
        <v>21</v>
      </c>
    </row>
    <row r="52" spans="1:4" x14ac:dyDescent="0.3">
      <c r="A52" s="2">
        <v>51</v>
      </c>
      <c r="B52" s="1" t="s">
        <v>1093</v>
      </c>
      <c r="C52" s="1" t="s">
        <v>1037</v>
      </c>
      <c r="D52" s="3">
        <v>11</v>
      </c>
    </row>
    <row r="53" spans="1:4" x14ac:dyDescent="0.3">
      <c r="A53" s="2">
        <v>52</v>
      </c>
      <c r="B53" s="1" t="s">
        <v>1094</v>
      </c>
      <c r="C53" s="1" t="s">
        <v>1037</v>
      </c>
      <c r="D53" s="3">
        <v>30</v>
      </c>
    </row>
    <row r="54" spans="1:4" x14ac:dyDescent="0.3">
      <c r="A54" s="2">
        <v>53</v>
      </c>
      <c r="B54" s="1" t="s">
        <v>1095</v>
      </c>
      <c r="C54" s="1" t="s">
        <v>1039</v>
      </c>
      <c r="D54" s="3">
        <v>26</v>
      </c>
    </row>
    <row r="55" spans="1:4" x14ac:dyDescent="0.3">
      <c r="A55" s="2">
        <v>54</v>
      </c>
      <c r="B55" s="1" t="s">
        <v>1096</v>
      </c>
      <c r="C55" s="1" t="s">
        <v>1039</v>
      </c>
      <c r="D55" s="3">
        <v>18</v>
      </c>
    </row>
    <row r="56" spans="1:4" x14ac:dyDescent="0.3">
      <c r="A56" s="2">
        <v>55</v>
      </c>
      <c r="B56" s="1" t="s">
        <v>1097</v>
      </c>
      <c r="C56" s="1" t="s">
        <v>1038</v>
      </c>
      <c r="D56" s="3">
        <v>6</v>
      </c>
    </row>
    <row r="57" spans="1:4" x14ac:dyDescent="0.3">
      <c r="A57" s="2">
        <v>56</v>
      </c>
      <c r="B57" s="1" t="s">
        <v>1098</v>
      </c>
      <c r="C57" s="1" t="s">
        <v>1035</v>
      </c>
      <c r="D57" s="3">
        <v>30</v>
      </c>
    </row>
    <row r="58" spans="1:4" x14ac:dyDescent="0.3">
      <c r="A58" s="2">
        <v>57</v>
      </c>
      <c r="B58" s="1" t="s">
        <v>1099</v>
      </c>
      <c r="C58" s="1" t="s">
        <v>1039</v>
      </c>
      <c r="D58" s="3">
        <v>7</v>
      </c>
    </row>
    <row r="59" spans="1:4" x14ac:dyDescent="0.3">
      <c r="A59" s="2">
        <v>58</v>
      </c>
      <c r="B59" s="1" t="s">
        <v>1100</v>
      </c>
      <c r="C59" s="1" t="s">
        <v>1039</v>
      </c>
      <c r="D59" s="3">
        <v>12</v>
      </c>
    </row>
    <row r="60" spans="1:4" x14ac:dyDescent="0.3">
      <c r="A60" s="2">
        <v>59</v>
      </c>
      <c r="B60" s="1" t="s">
        <v>1101</v>
      </c>
      <c r="C60" s="1" t="s">
        <v>1037</v>
      </c>
      <c r="D60" s="3">
        <v>20</v>
      </c>
    </row>
    <row r="61" spans="1:4" x14ac:dyDescent="0.3">
      <c r="A61" s="2">
        <v>60</v>
      </c>
      <c r="B61" s="1" t="s">
        <v>1102</v>
      </c>
      <c r="C61" s="1" t="s">
        <v>1039</v>
      </c>
      <c r="D61" s="3">
        <v>8</v>
      </c>
    </row>
    <row r="62" spans="1:4" x14ac:dyDescent="0.3">
      <c r="A62" s="2">
        <v>61</v>
      </c>
      <c r="B62" s="1" t="s">
        <v>1103</v>
      </c>
      <c r="C62" s="1" t="s">
        <v>1040</v>
      </c>
      <c r="D62" s="3">
        <v>11</v>
      </c>
    </row>
    <row r="63" spans="1:4" x14ac:dyDescent="0.3">
      <c r="A63" s="2">
        <v>62</v>
      </c>
      <c r="B63" s="1" t="s">
        <v>1104</v>
      </c>
      <c r="C63" s="1" t="s">
        <v>1040</v>
      </c>
      <c r="D63" s="3">
        <v>24</v>
      </c>
    </row>
    <row r="64" spans="1:4" x14ac:dyDescent="0.3">
      <c r="A64" s="2">
        <v>63</v>
      </c>
      <c r="B64" s="1" t="s">
        <v>1105</v>
      </c>
      <c r="C64" s="1" t="s">
        <v>1040</v>
      </c>
      <c r="D64" s="3">
        <v>29</v>
      </c>
    </row>
    <row r="65" spans="1:4" x14ac:dyDescent="0.3">
      <c r="A65" s="2">
        <v>64</v>
      </c>
      <c r="B65" s="1" t="s">
        <v>1106</v>
      </c>
      <c r="C65" s="1" t="s">
        <v>1036</v>
      </c>
      <c r="D65" s="3">
        <v>5</v>
      </c>
    </row>
    <row r="66" spans="1:4" x14ac:dyDescent="0.3">
      <c r="A66" s="2">
        <v>65</v>
      </c>
      <c r="B66" s="1" t="s">
        <v>1107</v>
      </c>
      <c r="C66" s="1" t="s">
        <v>1040</v>
      </c>
      <c r="D66" s="3">
        <v>5</v>
      </c>
    </row>
    <row r="67" spans="1:4" x14ac:dyDescent="0.3">
      <c r="A67" s="2">
        <v>66</v>
      </c>
      <c r="B67" s="1" t="s">
        <v>1108</v>
      </c>
      <c r="C67" s="1" t="s">
        <v>1038</v>
      </c>
      <c r="D67" s="3">
        <v>19</v>
      </c>
    </row>
    <row r="68" spans="1:4" x14ac:dyDescent="0.3">
      <c r="A68" s="2">
        <v>67</v>
      </c>
      <c r="B68" s="1" t="s">
        <v>1109</v>
      </c>
      <c r="C68" s="1" t="s">
        <v>1040</v>
      </c>
      <c r="D68" s="3">
        <v>24</v>
      </c>
    </row>
    <row r="69" spans="1:4" x14ac:dyDescent="0.3">
      <c r="A69" s="2">
        <v>68</v>
      </c>
      <c r="B69" s="1" t="s">
        <v>1110</v>
      </c>
      <c r="C69" s="1" t="s">
        <v>1036</v>
      </c>
      <c r="D69" s="3">
        <v>23</v>
      </c>
    </row>
    <row r="70" spans="1:4" x14ac:dyDescent="0.3">
      <c r="A70" s="2">
        <v>69</v>
      </c>
      <c r="B70" s="1" t="s">
        <v>1111</v>
      </c>
      <c r="C70" s="1" t="s">
        <v>1040</v>
      </c>
      <c r="D70" s="3">
        <v>9</v>
      </c>
    </row>
    <row r="71" spans="1:4" x14ac:dyDescent="0.3">
      <c r="A71" s="2">
        <v>70</v>
      </c>
      <c r="B71" s="1" t="s">
        <v>1112</v>
      </c>
      <c r="C71" s="1" t="s">
        <v>1037</v>
      </c>
      <c r="D71" s="3">
        <v>19</v>
      </c>
    </row>
    <row r="72" spans="1:4" x14ac:dyDescent="0.3">
      <c r="A72" s="2">
        <v>71</v>
      </c>
      <c r="B72" s="1" t="s">
        <v>1113</v>
      </c>
      <c r="C72" s="1" t="s">
        <v>1035</v>
      </c>
      <c r="D72" s="3">
        <v>18</v>
      </c>
    </row>
    <row r="73" spans="1:4" x14ac:dyDescent="0.3">
      <c r="A73" s="2">
        <v>72</v>
      </c>
      <c r="B73" s="1" t="s">
        <v>1251</v>
      </c>
      <c r="C73" s="1" t="s">
        <v>1036</v>
      </c>
      <c r="D73" s="3">
        <v>27</v>
      </c>
    </row>
    <row r="74" spans="1:4" x14ac:dyDescent="0.3">
      <c r="A74" s="2">
        <v>73</v>
      </c>
      <c r="B74" s="1" t="s">
        <v>1114</v>
      </c>
      <c r="C74" s="1" t="s">
        <v>1036</v>
      </c>
      <c r="D74" s="3">
        <v>8</v>
      </c>
    </row>
    <row r="75" spans="1:4" x14ac:dyDescent="0.3">
      <c r="A75" s="2">
        <v>74</v>
      </c>
      <c r="B75" s="1" t="s">
        <v>1115</v>
      </c>
      <c r="C75" s="1" t="s">
        <v>1039</v>
      </c>
      <c r="D75" s="3">
        <v>8</v>
      </c>
    </row>
    <row r="76" spans="1:4" x14ac:dyDescent="0.3">
      <c r="A76" s="2">
        <v>75</v>
      </c>
      <c r="B76" s="1" t="s">
        <v>1116</v>
      </c>
      <c r="C76" s="1" t="s">
        <v>1035</v>
      </c>
      <c r="D76" s="3">
        <v>10</v>
      </c>
    </row>
    <row r="77" spans="1:4" x14ac:dyDescent="0.3">
      <c r="A77" s="2">
        <v>76</v>
      </c>
      <c r="B77" s="1" t="s">
        <v>1117</v>
      </c>
      <c r="C77" s="1" t="s">
        <v>1036</v>
      </c>
      <c r="D77" s="3">
        <v>30</v>
      </c>
    </row>
    <row r="78" spans="1:4" x14ac:dyDescent="0.3">
      <c r="A78" s="2">
        <v>77</v>
      </c>
      <c r="B78" s="1" t="s">
        <v>1118</v>
      </c>
      <c r="C78" s="1" t="s">
        <v>1040</v>
      </c>
      <c r="D78" s="3">
        <v>24</v>
      </c>
    </row>
    <row r="79" spans="1:4" x14ac:dyDescent="0.3">
      <c r="A79" s="2">
        <v>78</v>
      </c>
      <c r="B79" s="1" t="s">
        <v>1119</v>
      </c>
      <c r="C79" s="1" t="s">
        <v>1038</v>
      </c>
      <c r="D79" s="3">
        <v>11</v>
      </c>
    </row>
    <row r="80" spans="1:4" x14ac:dyDescent="0.3">
      <c r="A80" s="2">
        <v>79</v>
      </c>
      <c r="B80" s="1" t="s">
        <v>1120</v>
      </c>
      <c r="C80" s="1" t="s">
        <v>1037</v>
      </c>
      <c r="D80" s="3">
        <v>20</v>
      </c>
    </row>
    <row r="81" spans="1:4" x14ac:dyDescent="0.3">
      <c r="A81" s="2">
        <v>80</v>
      </c>
      <c r="B81" s="1" t="s">
        <v>1121</v>
      </c>
      <c r="C81" s="1" t="s">
        <v>1037</v>
      </c>
      <c r="D81" s="3">
        <v>5</v>
      </c>
    </row>
    <row r="82" spans="1:4" x14ac:dyDescent="0.3">
      <c r="A82" s="2">
        <v>81</v>
      </c>
      <c r="B82" s="1" t="s">
        <v>1122</v>
      </c>
      <c r="C82" s="1" t="s">
        <v>1038</v>
      </c>
      <c r="D82" s="3">
        <v>19</v>
      </c>
    </row>
    <row r="83" spans="1:4" x14ac:dyDescent="0.3">
      <c r="A83" s="2">
        <v>82</v>
      </c>
      <c r="B83" s="1" t="s">
        <v>1123</v>
      </c>
      <c r="C83" s="1" t="s">
        <v>1035</v>
      </c>
      <c r="D83" s="3">
        <v>19</v>
      </c>
    </row>
    <row r="84" spans="1:4" x14ac:dyDescent="0.3">
      <c r="A84" s="2">
        <v>83</v>
      </c>
      <c r="B84" s="1" t="s">
        <v>1124</v>
      </c>
      <c r="C84" s="1" t="s">
        <v>1038</v>
      </c>
      <c r="D84" s="3">
        <v>23</v>
      </c>
    </row>
    <row r="85" spans="1:4" x14ac:dyDescent="0.3">
      <c r="A85" s="2">
        <v>84</v>
      </c>
      <c r="B85" s="1" t="s">
        <v>1125</v>
      </c>
      <c r="C85" s="1" t="s">
        <v>1038</v>
      </c>
      <c r="D85" s="3">
        <v>16</v>
      </c>
    </row>
    <row r="86" spans="1:4" x14ac:dyDescent="0.3">
      <c r="A86" s="2">
        <v>85</v>
      </c>
      <c r="B86" s="1" t="s">
        <v>1126</v>
      </c>
      <c r="C86" s="1" t="s">
        <v>1039</v>
      </c>
      <c r="D86" s="3">
        <v>21</v>
      </c>
    </row>
    <row r="87" spans="1:4" x14ac:dyDescent="0.3">
      <c r="A87" s="2">
        <v>86</v>
      </c>
      <c r="B87" s="1" t="s">
        <v>1127</v>
      </c>
      <c r="C87" s="1" t="s">
        <v>1038</v>
      </c>
      <c r="D87" s="3">
        <v>23</v>
      </c>
    </row>
    <row r="88" spans="1:4" x14ac:dyDescent="0.3">
      <c r="A88" s="2">
        <v>87</v>
      </c>
      <c r="B88" s="1" t="s">
        <v>1128</v>
      </c>
      <c r="C88" s="1" t="s">
        <v>1035</v>
      </c>
      <c r="D88" s="3">
        <v>18</v>
      </c>
    </row>
    <row r="89" spans="1:4" x14ac:dyDescent="0.3">
      <c r="A89" s="2">
        <v>88</v>
      </c>
      <c r="B89" s="1" t="s">
        <v>1129</v>
      </c>
      <c r="C89" s="1" t="s">
        <v>1035</v>
      </c>
      <c r="D89" s="3">
        <v>24</v>
      </c>
    </row>
    <row r="90" spans="1:4" x14ac:dyDescent="0.3">
      <c r="A90" s="2">
        <v>89</v>
      </c>
      <c r="B90" s="1" t="s">
        <v>1130</v>
      </c>
      <c r="C90" s="1" t="s">
        <v>1039</v>
      </c>
      <c r="D90" s="3">
        <v>7</v>
      </c>
    </row>
    <row r="91" spans="1:4" x14ac:dyDescent="0.3">
      <c r="A91" s="2">
        <v>90</v>
      </c>
      <c r="B91" s="1" t="s">
        <v>1252</v>
      </c>
      <c r="C91" s="1" t="s">
        <v>1035</v>
      </c>
      <c r="D91" s="3">
        <v>12</v>
      </c>
    </row>
    <row r="92" spans="1:4" x14ac:dyDescent="0.3">
      <c r="A92" s="2">
        <v>91</v>
      </c>
      <c r="B92" s="1" t="s">
        <v>1131</v>
      </c>
      <c r="C92" s="1" t="s">
        <v>1035</v>
      </c>
      <c r="D92" s="3">
        <v>29</v>
      </c>
    </row>
    <row r="93" spans="1:4" x14ac:dyDescent="0.3">
      <c r="A93" s="2">
        <v>92</v>
      </c>
      <c r="B93" s="1" t="s">
        <v>1132</v>
      </c>
      <c r="C93" s="1" t="s">
        <v>1037</v>
      </c>
      <c r="D93" s="3">
        <v>27</v>
      </c>
    </row>
    <row r="94" spans="1:4" x14ac:dyDescent="0.3">
      <c r="A94" s="2">
        <v>93</v>
      </c>
      <c r="B94" s="1" t="s">
        <v>1133</v>
      </c>
      <c r="C94" s="1" t="s">
        <v>1040</v>
      </c>
      <c r="D94" s="3">
        <v>18</v>
      </c>
    </row>
    <row r="95" spans="1:4" x14ac:dyDescent="0.3">
      <c r="A95" s="2">
        <v>94</v>
      </c>
      <c r="B95" s="1" t="s">
        <v>1134</v>
      </c>
      <c r="C95" s="1" t="s">
        <v>1036</v>
      </c>
      <c r="D95" s="3">
        <v>28</v>
      </c>
    </row>
    <row r="96" spans="1:4" x14ac:dyDescent="0.3">
      <c r="A96" s="2">
        <v>95</v>
      </c>
      <c r="B96" s="1" t="s">
        <v>1135</v>
      </c>
      <c r="C96" s="1" t="s">
        <v>1038</v>
      </c>
      <c r="D96" s="3">
        <v>8</v>
      </c>
    </row>
    <row r="97" spans="1:4" x14ac:dyDescent="0.3">
      <c r="A97" s="2">
        <v>96</v>
      </c>
      <c r="B97" s="1" t="s">
        <v>1136</v>
      </c>
      <c r="C97" s="1" t="s">
        <v>1038</v>
      </c>
      <c r="D97" s="3">
        <v>5</v>
      </c>
    </row>
    <row r="98" spans="1:4" x14ac:dyDescent="0.3">
      <c r="A98" s="2">
        <v>97</v>
      </c>
      <c r="B98" s="1" t="s">
        <v>1137</v>
      </c>
      <c r="C98" s="1" t="s">
        <v>1035</v>
      </c>
      <c r="D98" s="3">
        <v>15</v>
      </c>
    </row>
    <row r="99" spans="1:4" x14ac:dyDescent="0.3">
      <c r="A99" s="2">
        <v>98</v>
      </c>
      <c r="B99" s="1" t="s">
        <v>1138</v>
      </c>
      <c r="C99" s="1" t="s">
        <v>1039</v>
      </c>
      <c r="D99" s="3">
        <v>5</v>
      </c>
    </row>
    <row r="100" spans="1:4" x14ac:dyDescent="0.3">
      <c r="A100" s="2">
        <v>99</v>
      </c>
      <c r="B100" s="1" t="s">
        <v>1139</v>
      </c>
      <c r="C100" s="1" t="s">
        <v>1039</v>
      </c>
      <c r="D100" s="3">
        <v>13</v>
      </c>
    </row>
    <row r="101" spans="1:4" x14ac:dyDescent="0.3">
      <c r="A101" s="2">
        <v>100</v>
      </c>
      <c r="B101" s="1" t="s">
        <v>1140</v>
      </c>
      <c r="C101" s="1" t="s">
        <v>1037</v>
      </c>
      <c r="D101" s="3">
        <v>14</v>
      </c>
    </row>
    <row r="102" spans="1:4" x14ac:dyDescent="0.3">
      <c r="A102" s="2">
        <v>101</v>
      </c>
      <c r="B102" s="1" t="s">
        <v>1141</v>
      </c>
      <c r="C102" s="1" t="s">
        <v>1040</v>
      </c>
      <c r="D102" s="3">
        <v>17</v>
      </c>
    </row>
    <row r="103" spans="1:4" x14ac:dyDescent="0.3">
      <c r="A103" s="2">
        <v>102</v>
      </c>
      <c r="B103" s="1" t="s">
        <v>1142</v>
      </c>
      <c r="C103" s="1" t="s">
        <v>1039</v>
      </c>
      <c r="D103" s="3">
        <v>7</v>
      </c>
    </row>
    <row r="104" spans="1:4" x14ac:dyDescent="0.3">
      <c r="A104" s="2">
        <v>103</v>
      </c>
      <c r="B104" s="1" t="s">
        <v>1143</v>
      </c>
      <c r="C104" s="1" t="s">
        <v>1040</v>
      </c>
      <c r="D104" s="3">
        <v>30</v>
      </c>
    </row>
    <row r="105" spans="1:4" x14ac:dyDescent="0.3">
      <c r="A105" s="2">
        <v>104</v>
      </c>
      <c r="B105" s="1" t="s">
        <v>1144</v>
      </c>
      <c r="C105" s="1" t="s">
        <v>1037</v>
      </c>
      <c r="D105" s="3">
        <v>15</v>
      </c>
    </row>
    <row r="106" spans="1:4" x14ac:dyDescent="0.3">
      <c r="A106" s="2">
        <v>105</v>
      </c>
      <c r="B106" s="1" t="s">
        <v>1145</v>
      </c>
      <c r="C106" s="1" t="s">
        <v>1038</v>
      </c>
      <c r="D106" s="3">
        <v>15</v>
      </c>
    </row>
    <row r="107" spans="1:4" x14ac:dyDescent="0.3">
      <c r="A107" s="2">
        <v>106</v>
      </c>
      <c r="B107" s="1" t="s">
        <v>1146</v>
      </c>
      <c r="C107" s="1" t="s">
        <v>1039</v>
      </c>
      <c r="D107" s="3">
        <v>21</v>
      </c>
    </row>
    <row r="108" spans="1:4" x14ac:dyDescent="0.3">
      <c r="A108" s="2">
        <v>107</v>
      </c>
      <c r="B108" s="1" t="s">
        <v>1147</v>
      </c>
      <c r="C108" s="1" t="s">
        <v>1036</v>
      </c>
      <c r="D108" s="3">
        <v>24</v>
      </c>
    </row>
    <row r="109" spans="1:4" x14ac:dyDescent="0.3">
      <c r="A109" s="2">
        <v>108</v>
      </c>
      <c r="B109" s="1" t="s">
        <v>1148</v>
      </c>
      <c r="C109" s="1" t="s">
        <v>1036</v>
      </c>
      <c r="D109" s="3">
        <v>7</v>
      </c>
    </row>
    <row r="110" spans="1:4" x14ac:dyDescent="0.3">
      <c r="A110" s="2">
        <v>109</v>
      </c>
      <c r="B110" s="1" t="s">
        <v>1149</v>
      </c>
      <c r="C110" s="1" t="s">
        <v>1037</v>
      </c>
      <c r="D110" s="3">
        <v>13</v>
      </c>
    </row>
    <row r="111" spans="1:4" x14ac:dyDescent="0.3">
      <c r="A111" s="2">
        <v>110</v>
      </c>
      <c r="B111" s="1" t="s">
        <v>1150</v>
      </c>
      <c r="C111" s="1" t="s">
        <v>1036</v>
      </c>
      <c r="D111" s="3">
        <v>12</v>
      </c>
    </row>
    <row r="112" spans="1:4" x14ac:dyDescent="0.3">
      <c r="A112" s="2">
        <v>111</v>
      </c>
      <c r="B112" s="1" t="s">
        <v>1151</v>
      </c>
      <c r="C112" s="1" t="s">
        <v>1039</v>
      </c>
      <c r="D112" s="3">
        <v>21</v>
      </c>
    </row>
    <row r="113" spans="1:4" x14ac:dyDescent="0.3">
      <c r="A113" s="2">
        <v>112</v>
      </c>
      <c r="B113" s="1" t="s">
        <v>1152</v>
      </c>
      <c r="C113" s="1" t="s">
        <v>1037</v>
      </c>
      <c r="D113" s="3">
        <v>29</v>
      </c>
    </row>
    <row r="114" spans="1:4" x14ac:dyDescent="0.3">
      <c r="A114" s="2">
        <v>113</v>
      </c>
      <c r="B114" s="1" t="s">
        <v>1153</v>
      </c>
      <c r="C114" s="1" t="s">
        <v>1038</v>
      </c>
      <c r="D114" s="3">
        <v>16</v>
      </c>
    </row>
    <row r="115" spans="1:4" x14ac:dyDescent="0.3">
      <c r="A115" s="2">
        <v>114</v>
      </c>
      <c r="B115" s="1" t="s">
        <v>1154</v>
      </c>
      <c r="C115" s="1" t="s">
        <v>1037</v>
      </c>
      <c r="D115" s="3">
        <v>26</v>
      </c>
    </row>
    <row r="116" spans="1:4" x14ac:dyDescent="0.3">
      <c r="A116" s="2">
        <v>115</v>
      </c>
      <c r="B116" s="1" t="s">
        <v>1155</v>
      </c>
      <c r="C116" s="1" t="s">
        <v>1040</v>
      </c>
      <c r="D116" s="3">
        <v>12</v>
      </c>
    </row>
    <row r="117" spans="1:4" x14ac:dyDescent="0.3">
      <c r="A117" s="2">
        <v>116</v>
      </c>
      <c r="B117" s="1" t="s">
        <v>1156</v>
      </c>
      <c r="C117" s="1" t="s">
        <v>1035</v>
      </c>
      <c r="D117" s="3">
        <v>19</v>
      </c>
    </row>
    <row r="118" spans="1:4" x14ac:dyDescent="0.3">
      <c r="A118" s="2">
        <v>117</v>
      </c>
      <c r="B118" s="1" t="s">
        <v>1157</v>
      </c>
      <c r="C118" s="1" t="s">
        <v>1040</v>
      </c>
      <c r="D118" s="3">
        <v>5</v>
      </c>
    </row>
    <row r="119" spans="1:4" x14ac:dyDescent="0.3">
      <c r="A119" s="2">
        <v>118</v>
      </c>
      <c r="B119" s="1" t="s">
        <v>1158</v>
      </c>
      <c r="C119" s="1" t="s">
        <v>1039</v>
      </c>
      <c r="D119" s="3">
        <v>20</v>
      </c>
    </row>
    <row r="120" spans="1:4" x14ac:dyDescent="0.3">
      <c r="A120" s="2">
        <v>119</v>
      </c>
      <c r="B120" s="1" t="s">
        <v>1159</v>
      </c>
      <c r="C120" s="1" t="s">
        <v>1035</v>
      </c>
      <c r="D120" s="3">
        <v>16</v>
      </c>
    </row>
    <row r="121" spans="1:4" x14ac:dyDescent="0.3">
      <c r="A121" s="2">
        <v>120</v>
      </c>
      <c r="B121" s="1" t="s">
        <v>1160</v>
      </c>
      <c r="C121" s="1" t="s">
        <v>1037</v>
      </c>
      <c r="D121" s="3">
        <v>16</v>
      </c>
    </row>
    <row r="122" spans="1:4" x14ac:dyDescent="0.3">
      <c r="A122" s="2">
        <v>121</v>
      </c>
      <c r="B122" s="1" t="s">
        <v>1161</v>
      </c>
      <c r="C122" s="1" t="s">
        <v>1039</v>
      </c>
      <c r="D122" s="3">
        <v>20</v>
      </c>
    </row>
    <row r="123" spans="1:4" x14ac:dyDescent="0.3">
      <c r="A123" s="2">
        <v>122</v>
      </c>
      <c r="B123" s="1" t="s">
        <v>1162</v>
      </c>
      <c r="C123" s="1" t="s">
        <v>1036</v>
      </c>
      <c r="D123" s="3">
        <v>16</v>
      </c>
    </row>
    <row r="124" spans="1:4" x14ac:dyDescent="0.3">
      <c r="A124" s="2">
        <v>123</v>
      </c>
      <c r="B124" s="1" t="s">
        <v>1163</v>
      </c>
      <c r="C124" s="1" t="s">
        <v>1038</v>
      </c>
      <c r="D124" s="3">
        <v>5</v>
      </c>
    </row>
    <row r="125" spans="1:4" x14ac:dyDescent="0.3">
      <c r="A125" s="2">
        <v>124</v>
      </c>
      <c r="B125" s="1" t="s">
        <v>1164</v>
      </c>
      <c r="C125" s="1" t="s">
        <v>1040</v>
      </c>
      <c r="D125" s="3">
        <v>6</v>
      </c>
    </row>
    <row r="126" spans="1:4" x14ac:dyDescent="0.3">
      <c r="A126" s="2">
        <v>125</v>
      </c>
      <c r="B126" s="1" t="s">
        <v>1165</v>
      </c>
      <c r="C126" s="1" t="s">
        <v>1038</v>
      </c>
      <c r="D126" s="3">
        <v>27</v>
      </c>
    </row>
    <row r="127" spans="1:4" x14ac:dyDescent="0.3">
      <c r="A127" s="2">
        <v>126</v>
      </c>
      <c r="B127" s="1" t="s">
        <v>1166</v>
      </c>
      <c r="C127" s="1" t="s">
        <v>1038</v>
      </c>
      <c r="D127" s="3">
        <v>15</v>
      </c>
    </row>
    <row r="128" spans="1:4" x14ac:dyDescent="0.3">
      <c r="A128" s="2">
        <v>127</v>
      </c>
      <c r="B128" s="1" t="s">
        <v>1167</v>
      </c>
      <c r="C128" s="1" t="s">
        <v>1037</v>
      </c>
      <c r="D128" s="3">
        <v>16</v>
      </c>
    </row>
    <row r="129" spans="1:4" x14ac:dyDescent="0.3">
      <c r="A129" s="2">
        <v>128</v>
      </c>
      <c r="B129" s="1" t="s">
        <v>1168</v>
      </c>
      <c r="C129" s="1" t="s">
        <v>1039</v>
      </c>
      <c r="D129" s="3">
        <v>15</v>
      </c>
    </row>
    <row r="130" spans="1:4" x14ac:dyDescent="0.3">
      <c r="A130" s="2">
        <v>129</v>
      </c>
      <c r="B130" s="1" t="s">
        <v>1169</v>
      </c>
      <c r="C130" s="1" t="s">
        <v>1040</v>
      </c>
      <c r="D130" s="3">
        <v>15</v>
      </c>
    </row>
    <row r="131" spans="1:4" x14ac:dyDescent="0.3">
      <c r="A131" s="2">
        <v>130</v>
      </c>
      <c r="B131" s="1" t="s">
        <v>1170</v>
      </c>
      <c r="C131" s="1" t="s">
        <v>1038</v>
      </c>
      <c r="D131" s="3">
        <v>30</v>
      </c>
    </row>
    <row r="132" spans="1:4" x14ac:dyDescent="0.3">
      <c r="A132" s="2">
        <v>131</v>
      </c>
      <c r="B132" s="1" t="s">
        <v>1171</v>
      </c>
      <c r="C132" s="1" t="s">
        <v>1037</v>
      </c>
      <c r="D132" s="3">
        <v>16</v>
      </c>
    </row>
    <row r="133" spans="1:4" x14ac:dyDescent="0.3">
      <c r="A133" s="2">
        <v>132</v>
      </c>
      <c r="B133" s="1" t="s">
        <v>1172</v>
      </c>
      <c r="C133" s="1" t="s">
        <v>1035</v>
      </c>
      <c r="D133" s="3">
        <v>14</v>
      </c>
    </row>
    <row r="134" spans="1:4" x14ac:dyDescent="0.3">
      <c r="A134" s="2">
        <v>133</v>
      </c>
      <c r="B134" s="1" t="s">
        <v>340</v>
      </c>
      <c r="C134" s="1" t="s">
        <v>1035</v>
      </c>
      <c r="D134" s="3">
        <v>10</v>
      </c>
    </row>
    <row r="135" spans="1:4" x14ac:dyDescent="0.3">
      <c r="A135" s="2">
        <v>134</v>
      </c>
      <c r="B135" s="1" t="s">
        <v>1173</v>
      </c>
      <c r="C135" s="1" t="s">
        <v>1039</v>
      </c>
      <c r="D135" s="3">
        <v>18</v>
      </c>
    </row>
    <row r="136" spans="1:4" x14ac:dyDescent="0.3">
      <c r="A136" s="2">
        <v>135</v>
      </c>
      <c r="B136" s="1" t="s">
        <v>1174</v>
      </c>
      <c r="C136" s="1" t="s">
        <v>1037</v>
      </c>
      <c r="D136" s="3">
        <v>23</v>
      </c>
    </row>
    <row r="137" spans="1:4" x14ac:dyDescent="0.3">
      <c r="A137" s="2">
        <v>136</v>
      </c>
      <c r="B137" s="1" t="s">
        <v>1175</v>
      </c>
      <c r="C137" s="1" t="s">
        <v>1036</v>
      </c>
      <c r="D137" s="3">
        <v>11</v>
      </c>
    </row>
    <row r="138" spans="1:4" x14ac:dyDescent="0.3">
      <c r="A138" s="2">
        <v>137</v>
      </c>
      <c r="B138" s="1" t="s">
        <v>1176</v>
      </c>
      <c r="C138" s="1" t="s">
        <v>1040</v>
      </c>
      <c r="D138" s="3">
        <v>30</v>
      </c>
    </row>
    <row r="139" spans="1:4" x14ac:dyDescent="0.3">
      <c r="A139" s="2">
        <v>138</v>
      </c>
      <c r="B139" s="1" t="s">
        <v>1253</v>
      </c>
      <c r="C139" s="1" t="s">
        <v>1038</v>
      </c>
      <c r="D139" s="3">
        <v>23</v>
      </c>
    </row>
    <row r="140" spans="1:4" x14ac:dyDescent="0.3">
      <c r="A140" s="2">
        <v>139</v>
      </c>
      <c r="B140" s="1" t="s">
        <v>1177</v>
      </c>
      <c r="C140" s="1" t="s">
        <v>1037</v>
      </c>
      <c r="D140" s="3">
        <v>26</v>
      </c>
    </row>
    <row r="141" spans="1:4" x14ac:dyDescent="0.3">
      <c r="A141" s="2">
        <v>140</v>
      </c>
      <c r="B141" s="1" t="s">
        <v>1178</v>
      </c>
      <c r="C141" s="1" t="s">
        <v>1035</v>
      </c>
      <c r="D141" s="3">
        <v>9</v>
      </c>
    </row>
    <row r="142" spans="1:4" x14ac:dyDescent="0.3">
      <c r="A142" s="2">
        <v>141</v>
      </c>
      <c r="B142" s="1" t="s">
        <v>1179</v>
      </c>
      <c r="C142" s="1" t="s">
        <v>1035</v>
      </c>
      <c r="D142" s="3">
        <v>7</v>
      </c>
    </row>
    <row r="143" spans="1:4" x14ac:dyDescent="0.3">
      <c r="A143" s="2">
        <v>142</v>
      </c>
      <c r="B143" s="1" t="s">
        <v>1180</v>
      </c>
      <c r="C143" s="1" t="s">
        <v>1037</v>
      </c>
      <c r="D143" s="3">
        <v>18</v>
      </c>
    </row>
    <row r="144" spans="1:4" x14ac:dyDescent="0.3">
      <c r="A144" s="2">
        <v>143</v>
      </c>
      <c r="B144" s="1" t="s">
        <v>1181</v>
      </c>
      <c r="C144" s="1" t="s">
        <v>1040</v>
      </c>
      <c r="D144" s="3">
        <v>8</v>
      </c>
    </row>
    <row r="145" spans="1:4" x14ac:dyDescent="0.3">
      <c r="A145" s="2">
        <v>144</v>
      </c>
      <c r="B145" s="1" t="s">
        <v>1182</v>
      </c>
      <c r="C145" s="1" t="s">
        <v>1035</v>
      </c>
      <c r="D145" s="3">
        <v>28</v>
      </c>
    </row>
    <row r="146" spans="1:4" x14ac:dyDescent="0.3">
      <c r="A146" s="2">
        <v>145</v>
      </c>
      <c r="B146" s="1" t="s">
        <v>1183</v>
      </c>
      <c r="C146" s="1" t="s">
        <v>1038</v>
      </c>
      <c r="D146" s="3">
        <v>24</v>
      </c>
    </row>
    <row r="147" spans="1:4" x14ac:dyDescent="0.3">
      <c r="A147" s="2">
        <v>146</v>
      </c>
      <c r="B147" s="1" t="s">
        <v>1184</v>
      </c>
      <c r="C147" s="1" t="s">
        <v>1040</v>
      </c>
      <c r="D147" s="3">
        <v>9</v>
      </c>
    </row>
    <row r="148" spans="1:4" x14ac:dyDescent="0.3">
      <c r="A148" s="2">
        <v>147</v>
      </c>
      <c r="B148" s="1" t="s">
        <v>1185</v>
      </c>
      <c r="C148" s="1" t="s">
        <v>1038</v>
      </c>
      <c r="D148" s="3">
        <v>22</v>
      </c>
    </row>
    <row r="149" spans="1:4" x14ac:dyDescent="0.3">
      <c r="A149" s="2">
        <v>148</v>
      </c>
      <c r="B149" s="1" t="s">
        <v>1186</v>
      </c>
      <c r="C149" s="1" t="s">
        <v>1040</v>
      </c>
      <c r="D149" s="3">
        <v>26</v>
      </c>
    </row>
    <row r="150" spans="1:4" x14ac:dyDescent="0.3">
      <c r="A150" s="2">
        <v>149</v>
      </c>
      <c r="B150" s="1" t="s">
        <v>1187</v>
      </c>
      <c r="C150" s="1" t="s">
        <v>1040</v>
      </c>
      <c r="D150" s="3">
        <v>19</v>
      </c>
    </row>
    <row r="151" spans="1:4" x14ac:dyDescent="0.3">
      <c r="A151" s="2">
        <v>150</v>
      </c>
      <c r="B151" s="1" t="s">
        <v>1188</v>
      </c>
      <c r="C151" s="1" t="s">
        <v>1040</v>
      </c>
      <c r="D151" s="3">
        <v>5</v>
      </c>
    </row>
    <row r="152" spans="1:4" x14ac:dyDescent="0.3">
      <c r="A152" s="2">
        <v>151</v>
      </c>
      <c r="B152" s="1" t="s">
        <v>1189</v>
      </c>
      <c r="C152" s="1" t="s">
        <v>1037</v>
      </c>
      <c r="D152" s="3">
        <v>29</v>
      </c>
    </row>
    <row r="153" spans="1:4" x14ac:dyDescent="0.3">
      <c r="A153" s="2">
        <v>152</v>
      </c>
      <c r="B153" s="1" t="s">
        <v>1190</v>
      </c>
      <c r="C153" s="1" t="s">
        <v>1040</v>
      </c>
      <c r="D153" s="3">
        <v>14</v>
      </c>
    </row>
    <row r="154" spans="1:4" x14ac:dyDescent="0.3">
      <c r="A154" s="2">
        <v>153</v>
      </c>
      <c r="B154" s="1" t="s">
        <v>1191</v>
      </c>
      <c r="C154" s="1" t="s">
        <v>1036</v>
      </c>
      <c r="D154" s="3">
        <v>26</v>
      </c>
    </row>
    <row r="155" spans="1:4" x14ac:dyDescent="0.3">
      <c r="A155" s="2">
        <v>154</v>
      </c>
      <c r="B155" s="1" t="s">
        <v>1192</v>
      </c>
      <c r="C155" s="1" t="s">
        <v>1039</v>
      </c>
      <c r="D155" s="3">
        <v>26</v>
      </c>
    </row>
    <row r="156" spans="1:4" x14ac:dyDescent="0.3">
      <c r="A156" s="2">
        <v>155</v>
      </c>
      <c r="B156" s="1" t="s">
        <v>1193</v>
      </c>
      <c r="C156" s="1" t="s">
        <v>1036</v>
      </c>
      <c r="D156" s="3">
        <v>12</v>
      </c>
    </row>
    <row r="157" spans="1:4" x14ac:dyDescent="0.3">
      <c r="A157" s="2">
        <v>156</v>
      </c>
      <c r="B157" s="1" t="s">
        <v>1194</v>
      </c>
      <c r="C157" s="1" t="s">
        <v>1037</v>
      </c>
      <c r="D157" s="3">
        <v>14</v>
      </c>
    </row>
    <row r="158" spans="1:4" x14ac:dyDescent="0.3">
      <c r="A158" s="2">
        <v>157</v>
      </c>
      <c r="B158" s="1" t="s">
        <v>1195</v>
      </c>
      <c r="C158" s="1" t="s">
        <v>1038</v>
      </c>
      <c r="D158" s="3">
        <v>26</v>
      </c>
    </row>
    <row r="159" spans="1:4" x14ac:dyDescent="0.3">
      <c r="A159" s="2">
        <v>158</v>
      </c>
      <c r="B159" s="1" t="s">
        <v>1196</v>
      </c>
      <c r="C159" s="1" t="s">
        <v>1039</v>
      </c>
      <c r="D159" s="3">
        <v>26</v>
      </c>
    </row>
    <row r="160" spans="1:4" x14ac:dyDescent="0.3">
      <c r="A160" s="2">
        <v>159</v>
      </c>
      <c r="B160" s="1" t="s">
        <v>1197</v>
      </c>
      <c r="C160" s="1" t="s">
        <v>1035</v>
      </c>
      <c r="D160" s="3">
        <v>18</v>
      </c>
    </row>
    <row r="161" spans="1:4" x14ac:dyDescent="0.3">
      <c r="A161" s="2">
        <v>160</v>
      </c>
      <c r="B161" s="1" t="s">
        <v>1198</v>
      </c>
      <c r="C161" s="1" t="s">
        <v>1035</v>
      </c>
      <c r="D161" s="3">
        <v>10</v>
      </c>
    </row>
    <row r="162" spans="1:4" x14ac:dyDescent="0.3">
      <c r="A162" s="2">
        <v>161</v>
      </c>
      <c r="B162" s="1" t="s">
        <v>1199</v>
      </c>
      <c r="C162" s="1" t="s">
        <v>1039</v>
      </c>
      <c r="D162" s="3">
        <v>9</v>
      </c>
    </row>
    <row r="163" spans="1:4" x14ac:dyDescent="0.3">
      <c r="A163" s="2">
        <v>162</v>
      </c>
      <c r="B163" s="1" t="s">
        <v>1200</v>
      </c>
      <c r="C163" s="1" t="s">
        <v>1039</v>
      </c>
      <c r="D163" s="3">
        <v>7</v>
      </c>
    </row>
    <row r="164" spans="1:4" x14ac:dyDescent="0.3">
      <c r="A164" s="2">
        <v>163</v>
      </c>
      <c r="B164" s="1" t="s">
        <v>1201</v>
      </c>
      <c r="C164" s="1" t="s">
        <v>1037</v>
      </c>
      <c r="D164" s="3">
        <v>13</v>
      </c>
    </row>
    <row r="165" spans="1:4" x14ac:dyDescent="0.3">
      <c r="A165" s="2">
        <v>164</v>
      </c>
      <c r="B165" s="1" t="s">
        <v>1202</v>
      </c>
      <c r="C165" s="1" t="s">
        <v>1037</v>
      </c>
      <c r="D165" s="3">
        <v>7</v>
      </c>
    </row>
    <row r="166" spans="1:4" x14ac:dyDescent="0.3">
      <c r="A166" s="2">
        <v>165</v>
      </c>
      <c r="B166" s="1" t="s">
        <v>1203</v>
      </c>
      <c r="C166" s="1" t="s">
        <v>1035</v>
      </c>
      <c r="D166" s="3">
        <v>17</v>
      </c>
    </row>
    <row r="167" spans="1:4" x14ac:dyDescent="0.3">
      <c r="A167" s="2">
        <v>166</v>
      </c>
      <c r="B167" s="1" t="s">
        <v>1204</v>
      </c>
      <c r="C167" s="1" t="s">
        <v>1037</v>
      </c>
      <c r="D167" s="3">
        <v>13</v>
      </c>
    </row>
    <row r="168" spans="1:4" x14ac:dyDescent="0.3">
      <c r="A168" s="2">
        <v>167</v>
      </c>
      <c r="B168" s="1" t="s">
        <v>1205</v>
      </c>
      <c r="C168" s="1" t="s">
        <v>1036</v>
      </c>
      <c r="D168" s="3">
        <v>7</v>
      </c>
    </row>
    <row r="169" spans="1:4" x14ac:dyDescent="0.3">
      <c r="A169" s="2">
        <v>168</v>
      </c>
      <c r="B169" s="1" t="s">
        <v>1206</v>
      </c>
      <c r="C169" s="1" t="s">
        <v>1036</v>
      </c>
      <c r="D169" s="3">
        <v>30</v>
      </c>
    </row>
    <row r="170" spans="1:4" x14ac:dyDescent="0.3">
      <c r="A170" s="2">
        <v>169</v>
      </c>
      <c r="B170" s="1" t="s">
        <v>1207</v>
      </c>
      <c r="C170" s="1" t="s">
        <v>1037</v>
      </c>
      <c r="D170" s="3">
        <v>12</v>
      </c>
    </row>
    <row r="171" spans="1:4" x14ac:dyDescent="0.3">
      <c r="A171" s="2">
        <v>170</v>
      </c>
      <c r="B171" s="1" t="s">
        <v>1208</v>
      </c>
      <c r="C171" s="1" t="s">
        <v>1038</v>
      </c>
      <c r="D171" s="3">
        <v>14</v>
      </c>
    </row>
    <row r="172" spans="1:4" x14ac:dyDescent="0.3">
      <c r="A172" s="2">
        <v>171</v>
      </c>
      <c r="B172" s="1" t="s">
        <v>225</v>
      </c>
      <c r="C172" s="1" t="s">
        <v>1039</v>
      </c>
      <c r="D172" s="3">
        <v>14</v>
      </c>
    </row>
    <row r="173" spans="1:4" x14ac:dyDescent="0.3">
      <c r="A173" s="2">
        <v>172</v>
      </c>
      <c r="B173" s="1" t="s">
        <v>1209</v>
      </c>
      <c r="C173" s="1" t="s">
        <v>1039</v>
      </c>
      <c r="D173" s="3">
        <v>10</v>
      </c>
    </row>
    <row r="174" spans="1:4" x14ac:dyDescent="0.3">
      <c r="A174" s="2">
        <v>173</v>
      </c>
      <c r="B174" s="1" t="s">
        <v>1210</v>
      </c>
      <c r="C174" s="1" t="s">
        <v>1035</v>
      </c>
      <c r="D174" s="3">
        <v>17</v>
      </c>
    </row>
    <row r="175" spans="1:4" x14ac:dyDescent="0.3">
      <c r="A175" s="2">
        <v>174</v>
      </c>
      <c r="B175" s="1" t="s">
        <v>1211</v>
      </c>
      <c r="C175" s="1" t="s">
        <v>1038</v>
      </c>
      <c r="D175" s="3">
        <v>12</v>
      </c>
    </row>
    <row r="176" spans="1:4" x14ac:dyDescent="0.3">
      <c r="A176" s="2">
        <v>175</v>
      </c>
      <c r="B176" s="1" t="s">
        <v>1212</v>
      </c>
      <c r="C176" s="1" t="s">
        <v>1039</v>
      </c>
      <c r="D176" s="3">
        <v>21</v>
      </c>
    </row>
    <row r="177" spans="1:4" x14ac:dyDescent="0.3">
      <c r="A177" s="2">
        <v>176</v>
      </c>
      <c r="B177" s="1" t="s">
        <v>1213</v>
      </c>
      <c r="C177" s="1" t="s">
        <v>1039</v>
      </c>
      <c r="D177" s="3">
        <v>8</v>
      </c>
    </row>
    <row r="178" spans="1:4" x14ac:dyDescent="0.3">
      <c r="A178" s="2">
        <v>177</v>
      </c>
      <c r="B178" s="1" t="s">
        <v>1214</v>
      </c>
      <c r="C178" s="1" t="s">
        <v>1035</v>
      </c>
      <c r="D178" s="3">
        <v>18</v>
      </c>
    </row>
    <row r="179" spans="1:4" x14ac:dyDescent="0.3">
      <c r="A179" s="2">
        <v>178</v>
      </c>
      <c r="B179" s="1" t="s">
        <v>1215</v>
      </c>
      <c r="C179" s="1" t="s">
        <v>1036</v>
      </c>
      <c r="D179" s="3">
        <v>21</v>
      </c>
    </row>
    <row r="180" spans="1:4" x14ac:dyDescent="0.3">
      <c r="A180" s="2">
        <v>179</v>
      </c>
      <c r="B180" s="1" t="s">
        <v>1216</v>
      </c>
      <c r="C180" s="1" t="s">
        <v>1036</v>
      </c>
      <c r="D180" s="3">
        <v>7</v>
      </c>
    </row>
    <row r="181" spans="1:4" x14ac:dyDescent="0.3">
      <c r="A181" s="2">
        <v>180</v>
      </c>
      <c r="B181" s="1" t="s">
        <v>1217</v>
      </c>
      <c r="C181" s="1" t="s">
        <v>1039</v>
      </c>
      <c r="D181" s="3">
        <v>17</v>
      </c>
    </row>
    <row r="182" spans="1:4" x14ac:dyDescent="0.3">
      <c r="A182" s="2">
        <v>181</v>
      </c>
      <c r="B182" s="1" t="s">
        <v>1218</v>
      </c>
      <c r="C182" s="1" t="s">
        <v>1036</v>
      </c>
      <c r="D182" s="3">
        <v>23</v>
      </c>
    </row>
    <row r="183" spans="1:4" x14ac:dyDescent="0.3">
      <c r="A183" s="2">
        <v>182</v>
      </c>
      <c r="B183" s="1" t="s">
        <v>1219</v>
      </c>
      <c r="C183" s="1" t="s">
        <v>1038</v>
      </c>
      <c r="D183" s="3">
        <v>12</v>
      </c>
    </row>
    <row r="184" spans="1:4" x14ac:dyDescent="0.3">
      <c r="A184" s="2">
        <v>183</v>
      </c>
      <c r="B184" s="1" t="s">
        <v>1220</v>
      </c>
      <c r="C184" s="1" t="s">
        <v>1035</v>
      </c>
      <c r="D184" s="3">
        <v>30</v>
      </c>
    </row>
    <row r="185" spans="1:4" x14ac:dyDescent="0.3">
      <c r="A185" s="2">
        <v>184</v>
      </c>
      <c r="B185" s="1" t="s">
        <v>1221</v>
      </c>
      <c r="C185" s="1" t="s">
        <v>1040</v>
      </c>
      <c r="D185" s="3">
        <v>17</v>
      </c>
    </row>
    <row r="186" spans="1:4" x14ac:dyDescent="0.3">
      <c r="A186" s="2">
        <v>185</v>
      </c>
      <c r="B186" s="1" t="s">
        <v>1254</v>
      </c>
      <c r="C186" s="1" t="s">
        <v>1037</v>
      </c>
      <c r="D186" s="3">
        <v>21</v>
      </c>
    </row>
    <row r="187" spans="1:4" x14ac:dyDescent="0.3">
      <c r="A187" s="2">
        <v>186</v>
      </c>
      <c r="B187" s="1" t="s">
        <v>1222</v>
      </c>
      <c r="C187" s="1" t="s">
        <v>1036</v>
      </c>
      <c r="D187" s="3">
        <v>12</v>
      </c>
    </row>
    <row r="188" spans="1:4" x14ac:dyDescent="0.3">
      <c r="A188" s="2">
        <v>187</v>
      </c>
      <c r="B188" s="1" t="s">
        <v>1223</v>
      </c>
      <c r="C188" s="1" t="s">
        <v>1037</v>
      </c>
      <c r="D188" s="3">
        <v>6</v>
      </c>
    </row>
    <row r="189" spans="1:4" x14ac:dyDescent="0.3">
      <c r="A189" s="2">
        <v>188</v>
      </c>
      <c r="B189" s="1" t="s">
        <v>1224</v>
      </c>
      <c r="C189" s="1" t="s">
        <v>1035</v>
      </c>
      <c r="D189" s="3">
        <v>8</v>
      </c>
    </row>
    <row r="190" spans="1:4" x14ac:dyDescent="0.3">
      <c r="A190" s="2">
        <v>189</v>
      </c>
      <c r="B190" s="1" t="s">
        <v>1225</v>
      </c>
      <c r="C190" s="1" t="s">
        <v>1036</v>
      </c>
      <c r="D190" s="3">
        <v>30</v>
      </c>
    </row>
    <row r="191" spans="1:4" x14ac:dyDescent="0.3">
      <c r="A191" s="2">
        <v>190</v>
      </c>
      <c r="B191" s="1" t="s">
        <v>1226</v>
      </c>
      <c r="C191" s="1" t="s">
        <v>1036</v>
      </c>
      <c r="D191" s="3">
        <v>9</v>
      </c>
    </row>
    <row r="192" spans="1:4" x14ac:dyDescent="0.3">
      <c r="A192" s="2">
        <v>191</v>
      </c>
      <c r="B192" s="1" t="s">
        <v>1227</v>
      </c>
      <c r="C192" s="1" t="s">
        <v>1036</v>
      </c>
      <c r="D192" s="3">
        <v>28</v>
      </c>
    </row>
    <row r="193" spans="1:4" x14ac:dyDescent="0.3">
      <c r="A193" s="2">
        <v>192</v>
      </c>
      <c r="B193" s="1" t="s">
        <v>1255</v>
      </c>
      <c r="C193" s="1" t="s">
        <v>1035</v>
      </c>
      <c r="D193" s="3">
        <v>15</v>
      </c>
    </row>
    <row r="194" spans="1:4" x14ac:dyDescent="0.3">
      <c r="A194" s="2">
        <v>193</v>
      </c>
      <c r="B194" s="1" t="s">
        <v>1228</v>
      </c>
      <c r="C194" s="1" t="s">
        <v>1035</v>
      </c>
      <c r="D194" s="3">
        <v>28</v>
      </c>
    </row>
    <row r="195" spans="1:4" x14ac:dyDescent="0.3">
      <c r="A195" s="2">
        <v>194</v>
      </c>
      <c r="B195" s="1" t="s">
        <v>1229</v>
      </c>
      <c r="C195" s="1" t="s">
        <v>1040</v>
      </c>
      <c r="D195" s="3">
        <v>24</v>
      </c>
    </row>
    <row r="196" spans="1:4" x14ac:dyDescent="0.3">
      <c r="A196" s="2">
        <v>195</v>
      </c>
      <c r="B196" s="1" t="s">
        <v>1230</v>
      </c>
      <c r="C196" s="1" t="s">
        <v>1037</v>
      </c>
      <c r="D196" s="3">
        <v>11</v>
      </c>
    </row>
    <row r="197" spans="1:4" x14ac:dyDescent="0.3">
      <c r="A197" s="2">
        <v>196</v>
      </c>
      <c r="B197" s="1" t="s">
        <v>1231</v>
      </c>
      <c r="C197" s="1" t="s">
        <v>1037</v>
      </c>
      <c r="D197" s="3">
        <v>20</v>
      </c>
    </row>
    <row r="198" spans="1:4" x14ac:dyDescent="0.3">
      <c r="A198" s="2">
        <v>197</v>
      </c>
      <c r="B198" s="1" t="s">
        <v>1232</v>
      </c>
      <c r="C198" s="1" t="s">
        <v>1039</v>
      </c>
      <c r="D198" s="3">
        <v>22</v>
      </c>
    </row>
    <row r="199" spans="1:4" x14ac:dyDescent="0.3">
      <c r="A199" s="2">
        <v>198</v>
      </c>
      <c r="B199" s="1" t="s">
        <v>1233</v>
      </c>
      <c r="C199" s="1" t="s">
        <v>1035</v>
      </c>
      <c r="D199" s="3">
        <v>26</v>
      </c>
    </row>
    <row r="200" spans="1:4" x14ac:dyDescent="0.3">
      <c r="A200" s="2">
        <v>199</v>
      </c>
      <c r="B200" s="1" t="s">
        <v>1234</v>
      </c>
      <c r="C200" s="1" t="s">
        <v>1036</v>
      </c>
      <c r="D200" s="3">
        <v>30</v>
      </c>
    </row>
    <row r="201" spans="1:4" x14ac:dyDescent="0.3">
      <c r="A201" s="7">
        <v>200</v>
      </c>
      <c r="B201" s="8" t="s">
        <v>1235</v>
      </c>
      <c r="C201" s="8" t="s">
        <v>1037</v>
      </c>
      <c r="D201" s="9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01"/>
  <sheetViews>
    <sheetView workbookViewId="0">
      <selection activeCell="E9" sqref="E9"/>
    </sheetView>
  </sheetViews>
  <sheetFormatPr defaultRowHeight="14.4" x14ac:dyDescent="0.3"/>
  <cols>
    <col min="1" max="1" width="14.88671875" bestFit="1" customWidth="1"/>
    <col min="2" max="2" width="14.21875" bestFit="1" customWidth="1"/>
    <col min="3" max="3" width="10.6640625" customWidth="1"/>
    <col min="4" max="4" width="18.88671875" customWidth="1"/>
    <col min="5" max="5" width="18.5546875" customWidth="1"/>
    <col min="6" max="6" width="15.5546875" customWidth="1"/>
  </cols>
  <sheetData>
    <row r="1" spans="1:6" x14ac:dyDescent="0.3">
      <c r="A1" s="23" t="s">
        <v>1236</v>
      </c>
      <c r="B1" s="24" t="s">
        <v>0</v>
      </c>
      <c r="C1" s="24" t="s">
        <v>1014</v>
      </c>
      <c r="D1" s="24" t="s">
        <v>1237</v>
      </c>
      <c r="E1" s="24" t="s">
        <v>1238</v>
      </c>
      <c r="F1" s="25" t="s">
        <v>1239</v>
      </c>
    </row>
    <row r="2" spans="1:6" x14ac:dyDescent="0.3">
      <c r="A2" s="2">
        <v>1</v>
      </c>
      <c r="B2" s="1">
        <v>10</v>
      </c>
      <c r="C2" s="1">
        <v>269</v>
      </c>
      <c r="D2" s="1" t="s">
        <v>1240</v>
      </c>
      <c r="E2" s="1">
        <v>6</v>
      </c>
      <c r="F2" s="3" t="s">
        <v>1240</v>
      </c>
    </row>
    <row r="3" spans="1:6" x14ac:dyDescent="0.3">
      <c r="A3" s="2">
        <v>2</v>
      </c>
      <c r="B3" s="1">
        <v>3</v>
      </c>
      <c r="C3" s="1">
        <v>2797</v>
      </c>
      <c r="D3" s="1" t="s">
        <v>1241</v>
      </c>
      <c r="E3" s="1">
        <v>11</v>
      </c>
      <c r="F3" s="3" t="s">
        <v>1241</v>
      </c>
    </row>
    <row r="4" spans="1:6" x14ac:dyDescent="0.3">
      <c r="A4" s="2">
        <v>3</v>
      </c>
      <c r="B4" s="1">
        <v>853</v>
      </c>
      <c r="C4" s="1">
        <v>2271</v>
      </c>
      <c r="D4" s="1" t="s">
        <v>1240</v>
      </c>
      <c r="E4" s="1">
        <v>6</v>
      </c>
      <c r="F4" s="3" t="s">
        <v>1240</v>
      </c>
    </row>
    <row r="5" spans="1:6" x14ac:dyDescent="0.3">
      <c r="A5" s="2">
        <v>4</v>
      </c>
      <c r="B5" s="1">
        <v>492</v>
      </c>
      <c r="C5" s="1">
        <v>2807</v>
      </c>
      <c r="D5" s="1" t="s">
        <v>1241</v>
      </c>
      <c r="E5" s="1">
        <v>3</v>
      </c>
      <c r="F5" s="3" t="s">
        <v>1240</v>
      </c>
    </row>
    <row r="6" spans="1:6" x14ac:dyDescent="0.3">
      <c r="A6" s="2">
        <v>5</v>
      </c>
      <c r="B6" s="1">
        <v>511</v>
      </c>
      <c r="C6" s="1">
        <v>1255</v>
      </c>
      <c r="D6" s="1" t="s">
        <v>1240</v>
      </c>
      <c r="E6" s="1">
        <v>4</v>
      </c>
      <c r="F6" s="3" t="s">
        <v>1241</v>
      </c>
    </row>
    <row r="7" spans="1:6" x14ac:dyDescent="0.3">
      <c r="A7" s="2">
        <v>6</v>
      </c>
      <c r="B7" s="1">
        <v>897</v>
      </c>
      <c r="C7" s="1">
        <v>2041</v>
      </c>
      <c r="D7" s="1" t="s">
        <v>1240</v>
      </c>
      <c r="E7" s="1">
        <v>5</v>
      </c>
      <c r="F7" s="3" t="s">
        <v>1241</v>
      </c>
    </row>
    <row r="8" spans="1:6" x14ac:dyDescent="0.3">
      <c r="A8" s="2">
        <v>7</v>
      </c>
      <c r="B8" s="1">
        <v>640</v>
      </c>
      <c r="C8" s="1">
        <v>841</v>
      </c>
      <c r="D8" s="1" t="s">
        <v>1241</v>
      </c>
      <c r="E8" s="1">
        <v>2</v>
      </c>
      <c r="F8" s="3" t="s">
        <v>1240</v>
      </c>
    </row>
    <row r="9" spans="1:6" x14ac:dyDescent="0.3">
      <c r="A9" s="2">
        <v>8</v>
      </c>
      <c r="B9" s="1">
        <v>130</v>
      </c>
      <c r="C9" s="1">
        <v>2060</v>
      </c>
      <c r="D9" s="1" t="s">
        <v>1240</v>
      </c>
      <c r="E9" s="1">
        <v>2</v>
      </c>
      <c r="F9" s="3" t="s">
        <v>1240</v>
      </c>
    </row>
    <row r="10" spans="1:6" x14ac:dyDescent="0.3">
      <c r="A10" s="2">
        <v>9</v>
      </c>
      <c r="B10" s="1">
        <v>787</v>
      </c>
      <c r="C10" s="1">
        <v>890</v>
      </c>
      <c r="D10" s="1" t="s">
        <v>1241</v>
      </c>
      <c r="E10" s="1">
        <v>1</v>
      </c>
      <c r="F10" s="3" t="s">
        <v>1240</v>
      </c>
    </row>
    <row r="11" spans="1:6" x14ac:dyDescent="0.3">
      <c r="A11" s="2">
        <v>10</v>
      </c>
      <c r="B11" s="1">
        <v>181</v>
      </c>
      <c r="C11" s="1">
        <v>460</v>
      </c>
      <c r="D11" s="1" t="s">
        <v>1241</v>
      </c>
      <c r="E11" s="1">
        <v>8</v>
      </c>
      <c r="F11" s="3" t="s">
        <v>1240</v>
      </c>
    </row>
    <row r="12" spans="1:6" x14ac:dyDescent="0.3">
      <c r="A12" s="2">
        <v>11</v>
      </c>
      <c r="B12" s="1">
        <v>60</v>
      </c>
      <c r="C12" s="1">
        <v>258</v>
      </c>
      <c r="D12" s="1" t="s">
        <v>1240</v>
      </c>
      <c r="E12" s="1">
        <v>8</v>
      </c>
      <c r="F12" s="3" t="s">
        <v>1241</v>
      </c>
    </row>
    <row r="13" spans="1:6" x14ac:dyDescent="0.3">
      <c r="A13" s="2">
        <v>12</v>
      </c>
      <c r="B13" s="1">
        <v>948</v>
      </c>
      <c r="C13" s="1">
        <v>2897</v>
      </c>
      <c r="D13" s="1" t="s">
        <v>1241</v>
      </c>
      <c r="E13" s="1">
        <v>5</v>
      </c>
      <c r="F13" s="3" t="s">
        <v>1240</v>
      </c>
    </row>
    <row r="14" spans="1:6" x14ac:dyDescent="0.3">
      <c r="A14" s="2">
        <v>13</v>
      </c>
      <c r="B14" s="1">
        <v>370</v>
      </c>
      <c r="C14" s="1">
        <v>1085</v>
      </c>
      <c r="D14" s="1" t="s">
        <v>1241</v>
      </c>
      <c r="E14" s="1">
        <v>10</v>
      </c>
      <c r="F14" s="3" t="s">
        <v>1241</v>
      </c>
    </row>
    <row r="15" spans="1:6" x14ac:dyDescent="0.3">
      <c r="A15" s="2">
        <v>14</v>
      </c>
      <c r="B15" s="1">
        <v>73</v>
      </c>
      <c r="C15" s="1">
        <v>1252</v>
      </c>
      <c r="D15" s="1" t="s">
        <v>1240</v>
      </c>
      <c r="E15" s="1">
        <v>4</v>
      </c>
      <c r="F15" s="3" t="s">
        <v>1241</v>
      </c>
    </row>
    <row r="16" spans="1:6" x14ac:dyDescent="0.3">
      <c r="A16" s="2">
        <v>15</v>
      </c>
      <c r="B16" s="1">
        <v>584</v>
      </c>
      <c r="C16" s="1">
        <v>2187</v>
      </c>
      <c r="D16" s="1" t="s">
        <v>1240</v>
      </c>
      <c r="E16" s="1">
        <v>8</v>
      </c>
      <c r="F16" s="3" t="s">
        <v>1241</v>
      </c>
    </row>
    <row r="17" spans="1:6" x14ac:dyDescent="0.3">
      <c r="A17" s="2">
        <v>16</v>
      </c>
      <c r="B17" s="1">
        <v>15</v>
      </c>
      <c r="C17" s="1">
        <v>1179</v>
      </c>
      <c r="D17" s="1" t="s">
        <v>1240</v>
      </c>
      <c r="E17" s="1">
        <v>5</v>
      </c>
      <c r="F17" s="3" t="s">
        <v>1241</v>
      </c>
    </row>
    <row r="18" spans="1:6" x14ac:dyDescent="0.3">
      <c r="A18" s="2">
        <v>17</v>
      </c>
      <c r="B18" s="1">
        <v>649</v>
      </c>
      <c r="C18" s="1">
        <v>2676</v>
      </c>
      <c r="D18" s="1" t="s">
        <v>1241</v>
      </c>
      <c r="E18" s="1">
        <v>9</v>
      </c>
      <c r="F18" s="3" t="s">
        <v>1241</v>
      </c>
    </row>
    <row r="19" spans="1:6" x14ac:dyDescent="0.3">
      <c r="A19" s="2">
        <v>18</v>
      </c>
      <c r="B19" s="1">
        <v>477</v>
      </c>
      <c r="C19" s="1">
        <v>445</v>
      </c>
      <c r="D19" s="1" t="s">
        <v>1241</v>
      </c>
      <c r="E19" s="1">
        <v>10</v>
      </c>
      <c r="F19" s="3" t="s">
        <v>1241</v>
      </c>
    </row>
    <row r="20" spans="1:6" x14ac:dyDescent="0.3">
      <c r="A20" s="2">
        <v>19</v>
      </c>
      <c r="B20" s="1">
        <v>60</v>
      </c>
      <c r="C20" s="1">
        <v>1690</v>
      </c>
      <c r="D20" s="1" t="s">
        <v>1241</v>
      </c>
      <c r="E20" s="1">
        <v>5</v>
      </c>
      <c r="F20" s="3" t="s">
        <v>1241</v>
      </c>
    </row>
    <row r="21" spans="1:6" x14ac:dyDescent="0.3">
      <c r="A21" s="2">
        <v>20</v>
      </c>
      <c r="B21" s="1">
        <v>927</v>
      </c>
      <c r="C21" s="1">
        <v>1390</v>
      </c>
      <c r="D21" s="1" t="s">
        <v>1240</v>
      </c>
      <c r="E21" s="1">
        <v>8</v>
      </c>
      <c r="F21" s="3" t="s">
        <v>1241</v>
      </c>
    </row>
    <row r="22" spans="1:6" x14ac:dyDescent="0.3">
      <c r="A22" s="2">
        <v>21</v>
      </c>
      <c r="B22" s="1">
        <v>709</v>
      </c>
      <c r="C22" s="1">
        <v>1699</v>
      </c>
      <c r="D22" s="1" t="s">
        <v>1240</v>
      </c>
      <c r="E22" s="1">
        <v>11</v>
      </c>
      <c r="F22" s="3" t="s">
        <v>1241</v>
      </c>
    </row>
    <row r="23" spans="1:6" x14ac:dyDescent="0.3">
      <c r="A23" s="2">
        <v>22</v>
      </c>
      <c r="B23" s="1">
        <v>311</v>
      </c>
      <c r="C23" s="1">
        <v>2048</v>
      </c>
      <c r="D23" s="1" t="s">
        <v>1240</v>
      </c>
      <c r="E23" s="1">
        <v>8</v>
      </c>
      <c r="F23" s="3" t="s">
        <v>1241</v>
      </c>
    </row>
    <row r="24" spans="1:6" x14ac:dyDescent="0.3">
      <c r="A24" s="2">
        <v>23</v>
      </c>
      <c r="B24" s="1">
        <v>358</v>
      </c>
      <c r="C24" s="1">
        <v>2555</v>
      </c>
      <c r="D24" s="1" t="s">
        <v>1241</v>
      </c>
      <c r="E24" s="1">
        <v>1</v>
      </c>
      <c r="F24" s="3" t="s">
        <v>1241</v>
      </c>
    </row>
    <row r="25" spans="1:6" x14ac:dyDescent="0.3">
      <c r="A25" s="2">
        <v>24</v>
      </c>
      <c r="B25" s="1">
        <v>116</v>
      </c>
      <c r="C25" s="1">
        <v>2545</v>
      </c>
      <c r="D25" s="1" t="s">
        <v>1241</v>
      </c>
      <c r="E25" s="1">
        <v>5</v>
      </c>
      <c r="F25" s="3" t="s">
        <v>1241</v>
      </c>
    </row>
    <row r="26" spans="1:6" x14ac:dyDescent="0.3">
      <c r="A26" s="2">
        <v>25</v>
      </c>
      <c r="B26" s="1">
        <v>138</v>
      </c>
      <c r="C26" s="1">
        <v>759</v>
      </c>
      <c r="D26" s="1" t="s">
        <v>1241</v>
      </c>
      <c r="E26" s="1">
        <v>6</v>
      </c>
      <c r="F26" s="3" t="s">
        <v>1240</v>
      </c>
    </row>
    <row r="27" spans="1:6" x14ac:dyDescent="0.3">
      <c r="A27" s="2">
        <v>26</v>
      </c>
      <c r="B27" s="1">
        <v>915</v>
      </c>
      <c r="C27" s="1">
        <v>1713</v>
      </c>
      <c r="D27" s="1" t="s">
        <v>1241</v>
      </c>
      <c r="E27" s="1">
        <v>9</v>
      </c>
      <c r="F27" s="3" t="s">
        <v>1240</v>
      </c>
    </row>
    <row r="28" spans="1:6" x14ac:dyDescent="0.3">
      <c r="A28" s="2">
        <v>27</v>
      </c>
      <c r="B28" s="1">
        <v>206</v>
      </c>
      <c r="C28" s="1">
        <v>973</v>
      </c>
      <c r="D28" s="1" t="s">
        <v>1241</v>
      </c>
      <c r="E28" s="1">
        <v>5</v>
      </c>
      <c r="F28" s="3" t="s">
        <v>1240</v>
      </c>
    </row>
    <row r="29" spans="1:6" x14ac:dyDescent="0.3">
      <c r="A29" s="2">
        <v>28</v>
      </c>
      <c r="B29" s="1">
        <v>639</v>
      </c>
      <c r="C29" s="1">
        <v>1462</v>
      </c>
      <c r="D29" s="1" t="s">
        <v>1240</v>
      </c>
      <c r="E29" s="1">
        <v>4</v>
      </c>
      <c r="F29" s="3" t="s">
        <v>1241</v>
      </c>
    </row>
    <row r="30" spans="1:6" x14ac:dyDescent="0.3">
      <c r="A30" s="2">
        <v>29</v>
      </c>
      <c r="B30" s="1">
        <v>681</v>
      </c>
      <c r="C30" s="1">
        <v>2967</v>
      </c>
      <c r="D30" s="1" t="s">
        <v>1241</v>
      </c>
      <c r="E30" s="1">
        <v>6</v>
      </c>
      <c r="F30" s="3" t="s">
        <v>1240</v>
      </c>
    </row>
    <row r="31" spans="1:6" x14ac:dyDescent="0.3">
      <c r="A31" s="2">
        <v>30</v>
      </c>
      <c r="B31" s="1">
        <v>497</v>
      </c>
      <c r="C31" s="1">
        <v>31</v>
      </c>
      <c r="D31" s="1" t="s">
        <v>1241</v>
      </c>
      <c r="E31" s="1">
        <v>6</v>
      </c>
      <c r="F31" s="3" t="s">
        <v>1241</v>
      </c>
    </row>
    <row r="32" spans="1:6" x14ac:dyDescent="0.3">
      <c r="A32" s="2">
        <v>31</v>
      </c>
      <c r="B32" s="1">
        <v>641</v>
      </c>
      <c r="C32" s="1">
        <v>2646</v>
      </c>
      <c r="D32" s="1" t="s">
        <v>1240</v>
      </c>
      <c r="E32" s="1">
        <v>8</v>
      </c>
      <c r="F32" s="3" t="s">
        <v>1241</v>
      </c>
    </row>
    <row r="33" spans="1:6" x14ac:dyDescent="0.3">
      <c r="A33" s="2">
        <v>32</v>
      </c>
      <c r="B33" s="1">
        <v>984</v>
      </c>
      <c r="C33" s="1">
        <v>696</v>
      </c>
      <c r="D33" s="1" t="s">
        <v>1241</v>
      </c>
      <c r="E33" s="1">
        <v>6</v>
      </c>
      <c r="F33" s="3" t="s">
        <v>1241</v>
      </c>
    </row>
    <row r="34" spans="1:6" x14ac:dyDescent="0.3">
      <c r="A34" s="2">
        <v>33</v>
      </c>
      <c r="B34" s="1">
        <v>218</v>
      </c>
      <c r="C34" s="1">
        <v>413</v>
      </c>
      <c r="D34" s="1" t="s">
        <v>1240</v>
      </c>
      <c r="E34" s="1">
        <v>2</v>
      </c>
      <c r="F34" s="3" t="s">
        <v>1240</v>
      </c>
    </row>
    <row r="35" spans="1:6" x14ac:dyDescent="0.3">
      <c r="A35" s="2">
        <v>34</v>
      </c>
      <c r="B35" s="1">
        <v>696</v>
      </c>
      <c r="C35" s="1">
        <v>1859</v>
      </c>
      <c r="D35" s="1" t="s">
        <v>1241</v>
      </c>
      <c r="E35" s="1">
        <v>10</v>
      </c>
      <c r="F35" s="3" t="s">
        <v>1241</v>
      </c>
    </row>
    <row r="36" spans="1:6" x14ac:dyDescent="0.3">
      <c r="A36" s="2">
        <v>35</v>
      </c>
      <c r="B36" s="1">
        <v>90</v>
      </c>
      <c r="C36" s="1">
        <v>1743</v>
      </c>
      <c r="D36" s="1" t="s">
        <v>1241</v>
      </c>
      <c r="E36" s="1">
        <v>6</v>
      </c>
      <c r="F36" s="3" t="s">
        <v>1240</v>
      </c>
    </row>
    <row r="37" spans="1:6" x14ac:dyDescent="0.3">
      <c r="A37" s="2">
        <v>36</v>
      </c>
      <c r="B37" s="1">
        <v>859</v>
      </c>
      <c r="C37" s="1">
        <v>1622</v>
      </c>
      <c r="D37" s="1" t="s">
        <v>1240</v>
      </c>
      <c r="E37" s="1">
        <v>10</v>
      </c>
      <c r="F37" s="3" t="s">
        <v>1240</v>
      </c>
    </row>
    <row r="38" spans="1:6" x14ac:dyDescent="0.3">
      <c r="A38" s="2">
        <v>37</v>
      </c>
      <c r="B38" s="1">
        <v>198</v>
      </c>
      <c r="C38" s="1">
        <v>2196</v>
      </c>
      <c r="D38" s="1" t="s">
        <v>1240</v>
      </c>
      <c r="E38" s="1">
        <v>8</v>
      </c>
      <c r="F38" s="3" t="s">
        <v>1240</v>
      </c>
    </row>
    <row r="39" spans="1:6" x14ac:dyDescent="0.3">
      <c r="A39" s="2">
        <v>38</v>
      </c>
      <c r="B39" s="1">
        <v>301</v>
      </c>
      <c r="C39" s="1">
        <v>636</v>
      </c>
      <c r="D39" s="1" t="s">
        <v>1240</v>
      </c>
      <c r="E39" s="1">
        <v>12</v>
      </c>
      <c r="F39" s="3" t="s">
        <v>1240</v>
      </c>
    </row>
    <row r="40" spans="1:6" x14ac:dyDescent="0.3">
      <c r="A40" s="2">
        <v>39</v>
      </c>
      <c r="B40" s="1">
        <v>715</v>
      </c>
      <c r="C40" s="1">
        <v>1617</v>
      </c>
      <c r="D40" s="1" t="s">
        <v>1241</v>
      </c>
      <c r="E40" s="1">
        <v>1</v>
      </c>
      <c r="F40" s="3" t="s">
        <v>1240</v>
      </c>
    </row>
    <row r="41" spans="1:6" x14ac:dyDescent="0.3">
      <c r="A41" s="2">
        <v>40</v>
      </c>
      <c r="B41" s="1">
        <v>143</v>
      </c>
      <c r="C41" s="1">
        <v>1573</v>
      </c>
      <c r="D41" s="1" t="s">
        <v>1240</v>
      </c>
      <c r="E41" s="1">
        <v>12</v>
      </c>
      <c r="F41" s="3" t="s">
        <v>1241</v>
      </c>
    </row>
    <row r="42" spans="1:6" x14ac:dyDescent="0.3">
      <c r="A42" s="2">
        <v>41</v>
      </c>
      <c r="B42" s="1">
        <v>416</v>
      </c>
      <c r="C42" s="1">
        <v>2681</v>
      </c>
      <c r="D42" s="1" t="s">
        <v>1241</v>
      </c>
      <c r="E42" s="1">
        <v>2</v>
      </c>
      <c r="F42" s="3" t="s">
        <v>1241</v>
      </c>
    </row>
    <row r="43" spans="1:6" x14ac:dyDescent="0.3">
      <c r="A43" s="2">
        <v>42</v>
      </c>
      <c r="B43" s="1">
        <v>117</v>
      </c>
      <c r="C43" s="1">
        <v>1639</v>
      </c>
      <c r="D43" s="1" t="s">
        <v>1241</v>
      </c>
      <c r="E43" s="1">
        <v>10</v>
      </c>
      <c r="F43" s="3" t="s">
        <v>1241</v>
      </c>
    </row>
    <row r="44" spans="1:6" x14ac:dyDescent="0.3">
      <c r="A44" s="2">
        <v>43</v>
      </c>
      <c r="B44" s="1">
        <v>824</v>
      </c>
      <c r="C44" s="1">
        <v>2786</v>
      </c>
      <c r="D44" s="1" t="s">
        <v>1241</v>
      </c>
      <c r="E44" s="1">
        <v>6</v>
      </c>
      <c r="F44" s="3" t="s">
        <v>1241</v>
      </c>
    </row>
    <row r="45" spans="1:6" x14ac:dyDescent="0.3">
      <c r="A45" s="2">
        <v>44</v>
      </c>
      <c r="B45" s="1">
        <v>506</v>
      </c>
      <c r="C45" s="1">
        <v>1935</v>
      </c>
      <c r="D45" s="1" t="s">
        <v>1241</v>
      </c>
      <c r="E45" s="1">
        <v>7</v>
      </c>
      <c r="F45" s="3" t="s">
        <v>1240</v>
      </c>
    </row>
    <row r="46" spans="1:6" x14ac:dyDescent="0.3">
      <c r="A46" s="2">
        <v>45</v>
      </c>
      <c r="B46" s="1">
        <v>437</v>
      </c>
      <c r="C46" s="1">
        <v>183</v>
      </c>
      <c r="D46" s="1" t="s">
        <v>1241</v>
      </c>
      <c r="E46" s="1">
        <v>5</v>
      </c>
      <c r="F46" s="3" t="s">
        <v>1240</v>
      </c>
    </row>
    <row r="47" spans="1:6" x14ac:dyDescent="0.3">
      <c r="A47" s="2">
        <v>46</v>
      </c>
      <c r="B47" s="1">
        <v>821</v>
      </c>
      <c r="C47" s="1">
        <v>2617</v>
      </c>
      <c r="D47" s="1" t="s">
        <v>1240</v>
      </c>
      <c r="E47" s="1">
        <v>6</v>
      </c>
      <c r="F47" s="3" t="s">
        <v>1240</v>
      </c>
    </row>
    <row r="48" spans="1:6" x14ac:dyDescent="0.3">
      <c r="A48" s="2">
        <v>47</v>
      </c>
      <c r="B48" s="1">
        <v>184</v>
      </c>
      <c r="C48" s="1">
        <v>299</v>
      </c>
      <c r="D48" s="1" t="s">
        <v>1240</v>
      </c>
      <c r="E48" s="1">
        <v>9</v>
      </c>
      <c r="F48" s="3" t="s">
        <v>1240</v>
      </c>
    </row>
    <row r="49" spans="1:6" x14ac:dyDescent="0.3">
      <c r="A49" s="2">
        <v>48</v>
      </c>
      <c r="B49" s="1">
        <v>367</v>
      </c>
      <c r="C49" s="1">
        <v>305</v>
      </c>
      <c r="D49" s="1" t="s">
        <v>1241</v>
      </c>
      <c r="E49" s="1">
        <v>10</v>
      </c>
      <c r="F49" s="3" t="s">
        <v>1240</v>
      </c>
    </row>
    <row r="50" spans="1:6" x14ac:dyDescent="0.3">
      <c r="A50" s="2">
        <v>49</v>
      </c>
      <c r="B50" s="1">
        <v>869</v>
      </c>
      <c r="C50" s="1">
        <v>1814</v>
      </c>
      <c r="D50" s="1" t="s">
        <v>1240</v>
      </c>
      <c r="E50" s="1">
        <v>6</v>
      </c>
      <c r="F50" s="3" t="s">
        <v>1240</v>
      </c>
    </row>
    <row r="51" spans="1:6" x14ac:dyDescent="0.3">
      <c r="A51" s="2">
        <v>50</v>
      </c>
      <c r="B51" s="1">
        <v>871</v>
      </c>
      <c r="C51" s="1">
        <v>1853</v>
      </c>
      <c r="D51" s="1" t="s">
        <v>1240</v>
      </c>
      <c r="E51" s="1">
        <v>12</v>
      </c>
      <c r="F51" s="3" t="s">
        <v>1240</v>
      </c>
    </row>
    <row r="52" spans="1:6" x14ac:dyDescent="0.3">
      <c r="A52" s="2">
        <v>51</v>
      </c>
      <c r="B52" s="1">
        <v>624</v>
      </c>
      <c r="C52" s="1">
        <v>1236</v>
      </c>
      <c r="D52" s="1" t="s">
        <v>1240</v>
      </c>
      <c r="E52" s="1">
        <v>5</v>
      </c>
      <c r="F52" s="3" t="s">
        <v>1241</v>
      </c>
    </row>
    <row r="53" spans="1:6" x14ac:dyDescent="0.3">
      <c r="A53" s="2">
        <v>52</v>
      </c>
      <c r="B53" s="1">
        <v>418</v>
      </c>
      <c r="C53" s="1">
        <v>719</v>
      </c>
      <c r="D53" s="1" t="s">
        <v>1241</v>
      </c>
      <c r="E53" s="1">
        <v>5</v>
      </c>
      <c r="F53" s="3" t="s">
        <v>1240</v>
      </c>
    </row>
    <row r="54" spans="1:6" x14ac:dyDescent="0.3">
      <c r="A54" s="2">
        <v>53</v>
      </c>
      <c r="B54" s="1">
        <v>71</v>
      </c>
      <c r="C54" s="1">
        <v>465</v>
      </c>
      <c r="D54" s="1" t="s">
        <v>1240</v>
      </c>
      <c r="E54" s="1">
        <v>3</v>
      </c>
      <c r="F54" s="3" t="s">
        <v>1240</v>
      </c>
    </row>
    <row r="55" spans="1:6" x14ac:dyDescent="0.3">
      <c r="A55" s="2">
        <v>54</v>
      </c>
      <c r="B55" s="1">
        <v>64</v>
      </c>
      <c r="C55" s="1">
        <v>2210</v>
      </c>
      <c r="D55" s="1" t="s">
        <v>1241</v>
      </c>
      <c r="E55" s="1">
        <v>2</v>
      </c>
      <c r="F55" s="3" t="s">
        <v>1241</v>
      </c>
    </row>
    <row r="56" spans="1:6" x14ac:dyDescent="0.3">
      <c r="A56" s="2">
        <v>55</v>
      </c>
      <c r="B56" s="1">
        <v>1</v>
      </c>
      <c r="C56" s="1">
        <v>2474</v>
      </c>
      <c r="D56" s="1" t="s">
        <v>1240</v>
      </c>
      <c r="E56" s="1">
        <v>8</v>
      </c>
      <c r="F56" s="3" t="s">
        <v>1241</v>
      </c>
    </row>
    <row r="57" spans="1:6" x14ac:dyDescent="0.3">
      <c r="A57" s="2">
        <v>56</v>
      </c>
      <c r="B57" s="1">
        <v>528</v>
      </c>
      <c r="C57" s="1">
        <v>2776</v>
      </c>
      <c r="D57" s="1" t="s">
        <v>1240</v>
      </c>
      <c r="E57" s="1">
        <v>6</v>
      </c>
      <c r="F57" s="3" t="s">
        <v>1241</v>
      </c>
    </row>
    <row r="58" spans="1:6" x14ac:dyDescent="0.3">
      <c r="A58" s="2">
        <v>57</v>
      </c>
      <c r="B58" s="1">
        <v>601</v>
      </c>
      <c r="C58" s="1">
        <v>832</v>
      </c>
      <c r="D58" s="1" t="s">
        <v>1240</v>
      </c>
      <c r="E58" s="1">
        <v>2</v>
      </c>
      <c r="F58" s="3" t="s">
        <v>1240</v>
      </c>
    </row>
    <row r="59" spans="1:6" x14ac:dyDescent="0.3">
      <c r="A59" s="2">
        <v>58</v>
      </c>
      <c r="B59" s="1">
        <v>185</v>
      </c>
      <c r="C59" s="1">
        <v>2415</v>
      </c>
      <c r="D59" s="1" t="s">
        <v>1241</v>
      </c>
      <c r="E59" s="1">
        <v>9</v>
      </c>
      <c r="F59" s="3" t="s">
        <v>1240</v>
      </c>
    </row>
    <row r="60" spans="1:6" x14ac:dyDescent="0.3">
      <c r="A60" s="2">
        <v>59</v>
      </c>
      <c r="B60" s="1">
        <v>179</v>
      </c>
      <c r="C60" s="1">
        <v>1328</v>
      </c>
      <c r="D60" s="1" t="s">
        <v>1241</v>
      </c>
      <c r="E60" s="1">
        <v>10</v>
      </c>
      <c r="F60" s="3" t="s">
        <v>1240</v>
      </c>
    </row>
    <row r="61" spans="1:6" x14ac:dyDescent="0.3">
      <c r="A61" s="2">
        <v>60</v>
      </c>
      <c r="B61" s="1">
        <v>163</v>
      </c>
      <c r="C61" s="1">
        <v>590</v>
      </c>
      <c r="D61" s="1" t="s">
        <v>1240</v>
      </c>
      <c r="E61" s="1">
        <v>12</v>
      </c>
      <c r="F61" s="3" t="s">
        <v>1241</v>
      </c>
    </row>
    <row r="62" spans="1:6" x14ac:dyDescent="0.3">
      <c r="A62" s="2">
        <v>61</v>
      </c>
      <c r="B62" s="1">
        <v>964</v>
      </c>
      <c r="C62" s="1">
        <v>387</v>
      </c>
      <c r="D62" s="1" t="s">
        <v>1240</v>
      </c>
      <c r="E62" s="1">
        <v>4</v>
      </c>
      <c r="F62" s="3" t="s">
        <v>1240</v>
      </c>
    </row>
    <row r="63" spans="1:6" x14ac:dyDescent="0.3">
      <c r="A63" s="2">
        <v>62</v>
      </c>
      <c r="B63" s="1">
        <v>135</v>
      </c>
      <c r="C63" s="1">
        <v>2310</v>
      </c>
      <c r="D63" s="1" t="s">
        <v>1241</v>
      </c>
      <c r="E63" s="1">
        <v>3</v>
      </c>
      <c r="F63" s="3" t="s">
        <v>1241</v>
      </c>
    </row>
    <row r="64" spans="1:6" x14ac:dyDescent="0.3">
      <c r="A64" s="2">
        <v>63</v>
      </c>
      <c r="B64" s="1">
        <v>720</v>
      </c>
      <c r="C64" s="1">
        <v>955</v>
      </c>
      <c r="D64" s="1" t="s">
        <v>1240</v>
      </c>
      <c r="E64" s="1">
        <v>9</v>
      </c>
      <c r="F64" s="3" t="s">
        <v>1241</v>
      </c>
    </row>
    <row r="65" spans="1:6" x14ac:dyDescent="0.3">
      <c r="A65" s="2">
        <v>64</v>
      </c>
      <c r="B65" s="1">
        <v>365</v>
      </c>
      <c r="C65" s="1">
        <v>1453</v>
      </c>
      <c r="D65" s="1" t="s">
        <v>1240</v>
      </c>
      <c r="E65" s="1">
        <v>8</v>
      </c>
      <c r="F65" s="3" t="s">
        <v>1241</v>
      </c>
    </row>
    <row r="66" spans="1:6" x14ac:dyDescent="0.3">
      <c r="A66" s="2">
        <v>65</v>
      </c>
      <c r="B66" s="1">
        <v>188</v>
      </c>
      <c r="C66" s="1">
        <v>810</v>
      </c>
      <c r="D66" s="1" t="s">
        <v>1240</v>
      </c>
      <c r="E66" s="1">
        <v>11</v>
      </c>
      <c r="F66" s="3" t="s">
        <v>1241</v>
      </c>
    </row>
    <row r="67" spans="1:6" x14ac:dyDescent="0.3">
      <c r="A67" s="2">
        <v>66</v>
      </c>
      <c r="B67" s="1">
        <v>754</v>
      </c>
      <c r="C67" s="1">
        <v>2923</v>
      </c>
      <c r="D67" s="1" t="s">
        <v>1240</v>
      </c>
      <c r="E67" s="1">
        <v>9</v>
      </c>
      <c r="F67" s="3" t="s">
        <v>1241</v>
      </c>
    </row>
    <row r="68" spans="1:6" x14ac:dyDescent="0.3">
      <c r="A68" s="2">
        <v>67</v>
      </c>
      <c r="B68" s="1">
        <v>626</v>
      </c>
      <c r="C68" s="1">
        <v>328</v>
      </c>
      <c r="D68" s="1" t="s">
        <v>1241</v>
      </c>
      <c r="E68" s="1">
        <v>8</v>
      </c>
      <c r="F68" s="3" t="s">
        <v>1241</v>
      </c>
    </row>
    <row r="69" spans="1:6" x14ac:dyDescent="0.3">
      <c r="A69" s="2">
        <v>68</v>
      </c>
      <c r="B69" s="1">
        <v>800</v>
      </c>
      <c r="C69" s="1">
        <v>103</v>
      </c>
      <c r="D69" s="1" t="s">
        <v>1240</v>
      </c>
      <c r="E69" s="1">
        <v>8</v>
      </c>
      <c r="F69" s="3" t="s">
        <v>1240</v>
      </c>
    </row>
    <row r="70" spans="1:6" x14ac:dyDescent="0.3">
      <c r="A70" s="2">
        <v>69</v>
      </c>
      <c r="B70" s="1">
        <v>929</v>
      </c>
      <c r="C70" s="1">
        <v>2476</v>
      </c>
      <c r="D70" s="1" t="s">
        <v>1241</v>
      </c>
      <c r="E70" s="1">
        <v>5</v>
      </c>
      <c r="F70" s="3" t="s">
        <v>1241</v>
      </c>
    </row>
    <row r="71" spans="1:6" x14ac:dyDescent="0.3">
      <c r="A71" s="2">
        <v>70</v>
      </c>
      <c r="B71" s="1">
        <v>943</v>
      </c>
      <c r="C71" s="1">
        <v>1829</v>
      </c>
      <c r="D71" s="1" t="s">
        <v>1240</v>
      </c>
      <c r="E71" s="1">
        <v>5</v>
      </c>
      <c r="F71" s="3" t="s">
        <v>1241</v>
      </c>
    </row>
    <row r="72" spans="1:6" x14ac:dyDescent="0.3">
      <c r="A72" s="2">
        <v>71</v>
      </c>
      <c r="B72" s="1">
        <v>97</v>
      </c>
      <c r="C72" s="1">
        <v>2048</v>
      </c>
      <c r="D72" s="1" t="s">
        <v>1241</v>
      </c>
      <c r="E72" s="1">
        <v>9</v>
      </c>
      <c r="F72" s="3" t="s">
        <v>1240</v>
      </c>
    </row>
    <row r="73" spans="1:6" x14ac:dyDescent="0.3">
      <c r="A73" s="2">
        <v>72</v>
      </c>
      <c r="B73" s="1">
        <v>698</v>
      </c>
      <c r="C73" s="1">
        <v>498</v>
      </c>
      <c r="D73" s="1" t="s">
        <v>1240</v>
      </c>
      <c r="E73" s="1">
        <v>12</v>
      </c>
      <c r="F73" s="3" t="s">
        <v>1240</v>
      </c>
    </row>
    <row r="74" spans="1:6" x14ac:dyDescent="0.3">
      <c r="A74" s="2">
        <v>73</v>
      </c>
      <c r="B74" s="1">
        <v>117</v>
      </c>
      <c r="C74" s="1">
        <v>1116</v>
      </c>
      <c r="D74" s="1" t="s">
        <v>1241</v>
      </c>
      <c r="E74" s="1">
        <v>11</v>
      </c>
      <c r="F74" s="3" t="s">
        <v>1240</v>
      </c>
    </row>
    <row r="75" spans="1:6" x14ac:dyDescent="0.3">
      <c r="A75" s="2">
        <v>74</v>
      </c>
      <c r="B75" s="1">
        <v>477</v>
      </c>
      <c r="C75" s="1">
        <v>1038</v>
      </c>
      <c r="D75" s="1" t="s">
        <v>1240</v>
      </c>
      <c r="E75" s="1">
        <v>10</v>
      </c>
      <c r="F75" s="3" t="s">
        <v>1240</v>
      </c>
    </row>
    <row r="76" spans="1:6" x14ac:dyDescent="0.3">
      <c r="A76" s="2">
        <v>75</v>
      </c>
      <c r="B76" s="1">
        <v>78</v>
      </c>
      <c r="C76" s="1">
        <v>746</v>
      </c>
      <c r="D76" s="1" t="s">
        <v>1240</v>
      </c>
      <c r="E76" s="1">
        <v>6</v>
      </c>
      <c r="F76" s="3" t="s">
        <v>1241</v>
      </c>
    </row>
    <row r="77" spans="1:6" x14ac:dyDescent="0.3">
      <c r="A77" s="2">
        <v>76</v>
      </c>
      <c r="B77" s="1">
        <v>222</v>
      </c>
      <c r="C77" s="1">
        <v>443</v>
      </c>
      <c r="D77" s="1" t="s">
        <v>1241</v>
      </c>
      <c r="E77" s="1">
        <v>12</v>
      </c>
      <c r="F77" s="3" t="s">
        <v>1240</v>
      </c>
    </row>
    <row r="78" spans="1:6" x14ac:dyDescent="0.3">
      <c r="A78" s="2">
        <v>77</v>
      </c>
      <c r="B78" s="1">
        <v>596</v>
      </c>
      <c r="C78" s="1">
        <v>1790</v>
      </c>
      <c r="D78" s="1" t="s">
        <v>1240</v>
      </c>
      <c r="E78" s="1">
        <v>12</v>
      </c>
      <c r="F78" s="3" t="s">
        <v>1240</v>
      </c>
    </row>
    <row r="79" spans="1:6" x14ac:dyDescent="0.3">
      <c r="A79" s="2">
        <v>78</v>
      </c>
      <c r="B79" s="1">
        <v>75</v>
      </c>
      <c r="C79" s="1">
        <v>744</v>
      </c>
      <c r="D79" s="1" t="s">
        <v>1240</v>
      </c>
      <c r="E79" s="1">
        <v>2</v>
      </c>
      <c r="F79" s="3" t="s">
        <v>1240</v>
      </c>
    </row>
    <row r="80" spans="1:6" x14ac:dyDescent="0.3">
      <c r="A80" s="2">
        <v>79</v>
      </c>
      <c r="B80" s="1">
        <v>805</v>
      </c>
      <c r="C80" s="1">
        <v>1016</v>
      </c>
      <c r="D80" s="1" t="s">
        <v>1240</v>
      </c>
      <c r="E80" s="1">
        <v>9</v>
      </c>
      <c r="F80" s="3" t="s">
        <v>1240</v>
      </c>
    </row>
    <row r="81" spans="1:6" x14ac:dyDescent="0.3">
      <c r="A81" s="2">
        <v>80</v>
      </c>
      <c r="B81" s="1">
        <v>832</v>
      </c>
      <c r="C81" s="1">
        <v>637</v>
      </c>
      <c r="D81" s="1" t="s">
        <v>1240</v>
      </c>
      <c r="E81" s="1">
        <v>9</v>
      </c>
      <c r="F81" s="3" t="s">
        <v>1240</v>
      </c>
    </row>
    <row r="82" spans="1:6" x14ac:dyDescent="0.3">
      <c r="A82" s="2">
        <v>81</v>
      </c>
      <c r="B82" s="1">
        <v>30</v>
      </c>
      <c r="C82" s="1">
        <v>2981</v>
      </c>
      <c r="D82" s="1" t="s">
        <v>1240</v>
      </c>
      <c r="E82" s="1">
        <v>10</v>
      </c>
      <c r="F82" s="3" t="s">
        <v>1241</v>
      </c>
    </row>
    <row r="83" spans="1:6" x14ac:dyDescent="0.3">
      <c r="A83" s="2">
        <v>82</v>
      </c>
      <c r="B83" s="1">
        <v>6</v>
      </c>
      <c r="C83" s="1">
        <v>2458</v>
      </c>
      <c r="D83" s="1" t="s">
        <v>1241</v>
      </c>
      <c r="E83" s="1">
        <v>6</v>
      </c>
      <c r="F83" s="3" t="s">
        <v>1240</v>
      </c>
    </row>
    <row r="84" spans="1:6" x14ac:dyDescent="0.3">
      <c r="A84" s="2">
        <v>83</v>
      </c>
      <c r="B84" s="1">
        <v>325</v>
      </c>
      <c r="C84" s="1">
        <v>514</v>
      </c>
      <c r="D84" s="1" t="s">
        <v>1240</v>
      </c>
      <c r="E84" s="1">
        <v>4</v>
      </c>
      <c r="F84" s="3" t="s">
        <v>1240</v>
      </c>
    </row>
    <row r="85" spans="1:6" x14ac:dyDescent="0.3">
      <c r="A85" s="2">
        <v>84</v>
      </c>
      <c r="B85" s="1">
        <v>208</v>
      </c>
      <c r="C85" s="1">
        <v>74</v>
      </c>
      <c r="D85" s="1" t="s">
        <v>1241</v>
      </c>
      <c r="E85" s="1">
        <v>2</v>
      </c>
      <c r="F85" s="3" t="s">
        <v>1240</v>
      </c>
    </row>
    <row r="86" spans="1:6" x14ac:dyDescent="0.3">
      <c r="A86" s="2">
        <v>85</v>
      </c>
      <c r="B86" s="1">
        <v>509</v>
      </c>
      <c r="C86" s="1">
        <v>2387</v>
      </c>
      <c r="D86" s="1" t="s">
        <v>1241</v>
      </c>
      <c r="E86" s="1">
        <v>11</v>
      </c>
      <c r="F86" s="3" t="s">
        <v>1240</v>
      </c>
    </row>
    <row r="87" spans="1:6" x14ac:dyDescent="0.3">
      <c r="A87" s="2">
        <v>86</v>
      </c>
      <c r="B87" s="1">
        <v>631</v>
      </c>
      <c r="C87" s="1">
        <v>501</v>
      </c>
      <c r="D87" s="1" t="s">
        <v>1240</v>
      </c>
      <c r="E87" s="1">
        <v>12</v>
      </c>
      <c r="F87" s="3" t="s">
        <v>1240</v>
      </c>
    </row>
    <row r="88" spans="1:6" x14ac:dyDescent="0.3">
      <c r="A88" s="2">
        <v>87</v>
      </c>
      <c r="B88" s="1">
        <v>720</v>
      </c>
      <c r="C88" s="1">
        <v>882</v>
      </c>
      <c r="D88" s="1" t="s">
        <v>1240</v>
      </c>
      <c r="E88" s="1">
        <v>7</v>
      </c>
      <c r="F88" s="3" t="s">
        <v>1240</v>
      </c>
    </row>
    <row r="89" spans="1:6" x14ac:dyDescent="0.3">
      <c r="A89" s="2">
        <v>88</v>
      </c>
      <c r="B89" s="1">
        <v>406</v>
      </c>
      <c r="C89" s="1">
        <v>1372</v>
      </c>
      <c r="D89" s="1" t="s">
        <v>1240</v>
      </c>
      <c r="E89" s="1">
        <v>7</v>
      </c>
      <c r="F89" s="3" t="s">
        <v>1240</v>
      </c>
    </row>
    <row r="90" spans="1:6" x14ac:dyDescent="0.3">
      <c r="A90" s="2">
        <v>89</v>
      </c>
      <c r="B90" s="1">
        <v>519</v>
      </c>
      <c r="C90" s="1">
        <v>1063</v>
      </c>
      <c r="D90" s="1" t="s">
        <v>1241</v>
      </c>
      <c r="E90" s="1">
        <v>1</v>
      </c>
      <c r="F90" s="3" t="s">
        <v>1240</v>
      </c>
    </row>
    <row r="91" spans="1:6" x14ac:dyDescent="0.3">
      <c r="A91" s="2">
        <v>90</v>
      </c>
      <c r="B91" s="1">
        <v>217</v>
      </c>
      <c r="C91" s="1">
        <v>2742</v>
      </c>
      <c r="D91" s="1" t="s">
        <v>1241</v>
      </c>
      <c r="E91" s="1">
        <v>1</v>
      </c>
      <c r="F91" s="3" t="s">
        <v>1241</v>
      </c>
    </row>
    <row r="92" spans="1:6" x14ac:dyDescent="0.3">
      <c r="A92" s="2">
        <v>91</v>
      </c>
      <c r="B92" s="1">
        <v>232</v>
      </c>
      <c r="C92" s="1">
        <v>703</v>
      </c>
      <c r="D92" s="1" t="s">
        <v>1240</v>
      </c>
      <c r="E92" s="1">
        <v>1</v>
      </c>
      <c r="F92" s="3" t="s">
        <v>1240</v>
      </c>
    </row>
    <row r="93" spans="1:6" x14ac:dyDescent="0.3">
      <c r="A93" s="2">
        <v>92</v>
      </c>
      <c r="B93" s="1">
        <v>722</v>
      </c>
      <c r="C93" s="1">
        <v>2165</v>
      </c>
      <c r="D93" s="1" t="s">
        <v>1241</v>
      </c>
      <c r="E93" s="1">
        <v>12</v>
      </c>
      <c r="F93" s="3" t="s">
        <v>1241</v>
      </c>
    </row>
    <row r="94" spans="1:6" x14ac:dyDescent="0.3">
      <c r="A94" s="2">
        <v>93</v>
      </c>
      <c r="B94" s="1">
        <v>239</v>
      </c>
      <c r="C94" s="1">
        <v>349</v>
      </c>
      <c r="D94" s="1" t="s">
        <v>1240</v>
      </c>
      <c r="E94" s="1">
        <v>7</v>
      </c>
      <c r="F94" s="3" t="s">
        <v>1241</v>
      </c>
    </row>
    <row r="95" spans="1:6" x14ac:dyDescent="0.3">
      <c r="A95" s="2">
        <v>94</v>
      </c>
      <c r="B95" s="1">
        <v>822</v>
      </c>
      <c r="C95" s="1">
        <v>1277</v>
      </c>
      <c r="D95" s="1" t="s">
        <v>1241</v>
      </c>
      <c r="E95" s="1">
        <v>2</v>
      </c>
      <c r="F95" s="3" t="s">
        <v>1240</v>
      </c>
    </row>
    <row r="96" spans="1:6" x14ac:dyDescent="0.3">
      <c r="A96" s="2">
        <v>95</v>
      </c>
      <c r="B96" s="1">
        <v>488</v>
      </c>
      <c r="C96" s="1">
        <v>375</v>
      </c>
      <c r="D96" s="1" t="s">
        <v>1240</v>
      </c>
      <c r="E96" s="1">
        <v>8</v>
      </c>
      <c r="F96" s="3" t="s">
        <v>1240</v>
      </c>
    </row>
    <row r="97" spans="1:6" x14ac:dyDescent="0.3">
      <c r="A97" s="2">
        <v>96</v>
      </c>
      <c r="B97" s="1">
        <v>986</v>
      </c>
      <c r="C97" s="1">
        <v>354</v>
      </c>
      <c r="D97" s="1" t="s">
        <v>1240</v>
      </c>
      <c r="E97" s="1">
        <v>5</v>
      </c>
      <c r="F97" s="3" t="s">
        <v>1240</v>
      </c>
    </row>
    <row r="98" spans="1:6" x14ac:dyDescent="0.3">
      <c r="A98" s="2">
        <v>97</v>
      </c>
      <c r="B98" s="1">
        <v>329</v>
      </c>
      <c r="C98" s="1">
        <v>583</v>
      </c>
      <c r="D98" s="1" t="s">
        <v>1240</v>
      </c>
      <c r="E98" s="1">
        <v>5</v>
      </c>
      <c r="F98" s="3" t="s">
        <v>1240</v>
      </c>
    </row>
    <row r="99" spans="1:6" x14ac:dyDescent="0.3">
      <c r="A99" s="2">
        <v>98</v>
      </c>
      <c r="B99" s="1">
        <v>614</v>
      </c>
      <c r="C99" s="1">
        <v>1783</v>
      </c>
      <c r="D99" s="1" t="s">
        <v>1240</v>
      </c>
      <c r="E99" s="1">
        <v>7</v>
      </c>
      <c r="F99" s="3" t="s">
        <v>1240</v>
      </c>
    </row>
    <row r="100" spans="1:6" x14ac:dyDescent="0.3">
      <c r="A100" s="2">
        <v>99</v>
      </c>
      <c r="B100" s="1">
        <v>334</v>
      </c>
      <c r="C100" s="1">
        <v>1812</v>
      </c>
      <c r="D100" s="1" t="s">
        <v>1241</v>
      </c>
      <c r="E100" s="1">
        <v>1</v>
      </c>
      <c r="F100" s="3" t="s">
        <v>1241</v>
      </c>
    </row>
    <row r="101" spans="1:6" x14ac:dyDescent="0.3">
      <c r="A101" s="2">
        <v>100</v>
      </c>
      <c r="B101" s="1">
        <v>104</v>
      </c>
      <c r="C101" s="1">
        <v>1903</v>
      </c>
      <c r="D101" s="1" t="s">
        <v>1240</v>
      </c>
      <c r="E101" s="1">
        <v>10</v>
      </c>
      <c r="F101" s="3" t="s">
        <v>1240</v>
      </c>
    </row>
    <row r="102" spans="1:6" x14ac:dyDescent="0.3">
      <c r="A102" s="2">
        <v>101</v>
      </c>
      <c r="B102" s="1">
        <v>344</v>
      </c>
      <c r="C102" s="1">
        <v>1027</v>
      </c>
      <c r="D102" s="1" t="s">
        <v>1240</v>
      </c>
      <c r="E102" s="1">
        <v>10</v>
      </c>
      <c r="F102" s="3" t="s">
        <v>1241</v>
      </c>
    </row>
    <row r="103" spans="1:6" x14ac:dyDescent="0.3">
      <c r="A103" s="2">
        <v>102</v>
      </c>
      <c r="B103" s="1">
        <v>929</v>
      </c>
      <c r="C103" s="1">
        <v>836</v>
      </c>
      <c r="D103" s="1" t="s">
        <v>1241</v>
      </c>
      <c r="E103" s="1">
        <v>3</v>
      </c>
      <c r="F103" s="3" t="s">
        <v>1241</v>
      </c>
    </row>
    <row r="104" spans="1:6" x14ac:dyDescent="0.3">
      <c r="A104" s="2">
        <v>103</v>
      </c>
      <c r="B104" s="1">
        <v>488</v>
      </c>
      <c r="C104" s="1">
        <v>316</v>
      </c>
      <c r="D104" s="1" t="s">
        <v>1241</v>
      </c>
      <c r="E104" s="1">
        <v>1</v>
      </c>
      <c r="F104" s="3" t="s">
        <v>1240</v>
      </c>
    </row>
    <row r="105" spans="1:6" x14ac:dyDescent="0.3">
      <c r="A105" s="2">
        <v>104</v>
      </c>
      <c r="B105" s="1">
        <v>823</v>
      </c>
      <c r="C105" s="1">
        <v>2796</v>
      </c>
      <c r="D105" s="1" t="s">
        <v>1240</v>
      </c>
      <c r="E105" s="1">
        <v>10</v>
      </c>
      <c r="F105" s="3" t="s">
        <v>1240</v>
      </c>
    </row>
    <row r="106" spans="1:6" x14ac:dyDescent="0.3">
      <c r="A106" s="2">
        <v>105</v>
      </c>
      <c r="B106" s="1">
        <v>822</v>
      </c>
      <c r="C106" s="1">
        <v>630</v>
      </c>
      <c r="D106" s="1" t="s">
        <v>1240</v>
      </c>
      <c r="E106" s="1">
        <v>11</v>
      </c>
      <c r="F106" s="3" t="s">
        <v>1241</v>
      </c>
    </row>
    <row r="107" spans="1:6" x14ac:dyDescent="0.3">
      <c r="A107" s="2">
        <v>106</v>
      </c>
      <c r="B107" s="1">
        <v>623</v>
      </c>
      <c r="C107" s="1">
        <v>2044</v>
      </c>
      <c r="D107" s="1" t="s">
        <v>1240</v>
      </c>
      <c r="E107" s="1">
        <v>3</v>
      </c>
      <c r="F107" s="3" t="s">
        <v>1240</v>
      </c>
    </row>
    <row r="108" spans="1:6" x14ac:dyDescent="0.3">
      <c r="A108" s="2">
        <v>107</v>
      </c>
      <c r="B108" s="1">
        <v>521</v>
      </c>
      <c r="C108" s="1">
        <v>1795</v>
      </c>
      <c r="D108" s="1" t="s">
        <v>1241</v>
      </c>
      <c r="E108" s="1">
        <v>6</v>
      </c>
      <c r="F108" s="3" t="s">
        <v>1241</v>
      </c>
    </row>
    <row r="109" spans="1:6" x14ac:dyDescent="0.3">
      <c r="A109" s="2">
        <v>108</v>
      </c>
      <c r="B109" s="1">
        <v>115</v>
      </c>
      <c r="C109" s="1">
        <v>2634</v>
      </c>
      <c r="D109" s="1" t="s">
        <v>1241</v>
      </c>
      <c r="E109" s="1">
        <v>6</v>
      </c>
      <c r="F109" s="3" t="s">
        <v>1240</v>
      </c>
    </row>
    <row r="110" spans="1:6" x14ac:dyDescent="0.3">
      <c r="A110" s="2">
        <v>109</v>
      </c>
      <c r="B110" s="1">
        <v>395</v>
      </c>
      <c r="C110" s="1">
        <v>557</v>
      </c>
      <c r="D110" s="1" t="s">
        <v>1241</v>
      </c>
      <c r="E110" s="1">
        <v>11</v>
      </c>
      <c r="F110" s="3" t="s">
        <v>1241</v>
      </c>
    </row>
    <row r="111" spans="1:6" x14ac:dyDescent="0.3">
      <c r="A111" s="2">
        <v>110</v>
      </c>
      <c r="B111" s="1">
        <v>134</v>
      </c>
      <c r="C111" s="1">
        <v>214</v>
      </c>
      <c r="D111" s="1" t="s">
        <v>1241</v>
      </c>
      <c r="E111" s="1">
        <v>12</v>
      </c>
      <c r="F111" s="3" t="s">
        <v>1240</v>
      </c>
    </row>
    <row r="112" spans="1:6" x14ac:dyDescent="0.3">
      <c r="A112" s="2">
        <v>111</v>
      </c>
      <c r="B112" s="1">
        <v>820</v>
      </c>
      <c r="C112" s="1">
        <v>1747</v>
      </c>
      <c r="D112" s="1" t="s">
        <v>1240</v>
      </c>
      <c r="E112" s="1">
        <v>10</v>
      </c>
      <c r="F112" s="3" t="s">
        <v>1240</v>
      </c>
    </row>
    <row r="113" spans="1:6" x14ac:dyDescent="0.3">
      <c r="A113" s="2">
        <v>112</v>
      </c>
      <c r="B113" s="1">
        <v>266</v>
      </c>
      <c r="C113" s="1">
        <v>1388</v>
      </c>
      <c r="D113" s="1" t="s">
        <v>1240</v>
      </c>
      <c r="E113" s="1">
        <v>7</v>
      </c>
      <c r="F113" s="3" t="s">
        <v>1240</v>
      </c>
    </row>
    <row r="114" spans="1:6" x14ac:dyDescent="0.3">
      <c r="A114" s="2">
        <v>113</v>
      </c>
      <c r="B114" s="1">
        <v>630</v>
      </c>
      <c r="C114" s="1">
        <v>585</v>
      </c>
      <c r="D114" s="1" t="s">
        <v>1240</v>
      </c>
      <c r="E114" s="1">
        <v>3</v>
      </c>
      <c r="F114" s="3" t="s">
        <v>1240</v>
      </c>
    </row>
    <row r="115" spans="1:6" x14ac:dyDescent="0.3">
      <c r="A115" s="2">
        <v>114</v>
      </c>
      <c r="B115" s="1">
        <v>280</v>
      </c>
      <c r="C115" s="1">
        <v>2653</v>
      </c>
      <c r="D115" s="1" t="s">
        <v>1240</v>
      </c>
      <c r="E115" s="1">
        <v>12</v>
      </c>
      <c r="F115" s="3" t="s">
        <v>1240</v>
      </c>
    </row>
    <row r="116" spans="1:6" x14ac:dyDescent="0.3">
      <c r="A116" s="2">
        <v>115</v>
      </c>
      <c r="B116" s="1">
        <v>181</v>
      </c>
      <c r="C116" s="1">
        <v>1252</v>
      </c>
      <c r="D116" s="1" t="s">
        <v>1240</v>
      </c>
      <c r="E116" s="1">
        <v>10</v>
      </c>
      <c r="F116" s="3" t="s">
        <v>1241</v>
      </c>
    </row>
    <row r="117" spans="1:6" x14ac:dyDescent="0.3">
      <c r="A117" s="2">
        <v>116</v>
      </c>
      <c r="B117" s="1">
        <v>774</v>
      </c>
      <c r="C117" s="1">
        <v>2301</v>
      </c>
      <c r="D117" s="1" t="s">
        <v>1241</v>
      </c>
      <c r="E117" s="1">
        <v>5</v>
      </c>
      <c r="F117" s="3" t="s">
        <v>1240</v>
      </c>
    </row>
    <row r="118" spans="1:6" x14ac:dyDescent="0.3">
      <c r="A118" s="2">
        <v>117</v>
      </c>
      <c r="B118" s="1">
        <v>714</v>
      </c>
      <c r="C118" s="1">
        <v>2486</v>
      </c>
      <c r="D118" s="1" t="s">
        <v>1241</v>
      </c>
      <c r="E118" s="1">
        <v>6</v>
      </c>
      <c r="F118" s="3" t="s">
        <v>1241</v>
      </c>
    </row>
    <row r="119" spans="1:6" x14ac:dyDescent="0.3">
      <c r="A119" s="2">
        <v>118</v>
      </c>
      <c r="B119" s="1">
        <v>656</v>
      </c>
      <c r="C119" s="1">
        <v>857</v>
      </c>
      <c r="D119" s="1" t="s">
        <v>1240</v>
      </c>
      <c r="E119" s="1">
        <v>1</v>
      </c>
      <c r="F119" s="3" t="s">
        <v>1240</v>
      </c>
    </row>
    <row r="120" spans="1:6" x14ac:dyDescent="0.3">
      <c r="A120" s="2">
        <v>119</v>
      </c>
      <c r="B120" s="1">
        <v>385</v>
      </c>
      <c r="C120" s="1">
        <v>1712</v>
      </c>
      <c r="D120" s="1" t="s">
        <v>1241</v>
      </c>
      <c r="E120" s="1">
        <v>6</v>
      </c>
      <c r="F120" s="3" t="s">
        <v>1241</v>
      </c>
    </row>
    <row r="121" spans="1:6" x14ac:dyDescent="0.3">
      <c r="A121" s="2">
        <v>120</v>
      </c>
      <c r="B121" s="1">
        <v>412</v>
      </c>
      <c r="C121" s="1">
        <v>1398</v>
      </c>
      <c r="D121" s="1" t="s">
        <v>1241</v>
      </c>
      <c r="E121" s="1">
        <v>5</v>
      </c>
      <c r="F121" s="3" t="s">
        <v>1241</v>
      </c>
    </row>
    <row r="122" spans="1:6" x14ac:dyDescent="0.3">
      <c r="A122" s="2">
        <v>121</v>
      </c>
      <c r="B122" s="1">
        <v>281</v>
      </c>
      <c r="C122" s="1">
        <v>517</v>
      </c>
      <c r="D122" s="1" t="s">
        <v>1241</v>
      </c>
      <c r="E122" s="1">
        <v>2</v>
      </c>
      <c r="F122" s="3" t="s">
        <v>1241</v>
      </c>
    </row>
    <row r="123" spans="1:6" x14ac:dyDescent="0.3">
      <c r="A123" s="2">
        <v>122</v>
      </c>
      <c r="B123" s="1">
        <v>863</v>
      </c>
      <c r="C123" s="1">
        <v>2390</v>
      </c>
      <c r="D123" s="1" t="s">
        <v>1241</v>
      </c>
      <c r="E123" s="1">
        <v>1</v>
      </c>
      <c r="F123" s="3" t="s">
        <v>1240</v>
      </c>
    </row>
    <row r="124" spans="1:6" x14ac:dyDescent="0.3">
      <c r="A124" s="2">
        <v>123</v>
      </c>
      <c r="B124" s="1">
        <v>795</v>
      </c>
      <c r="C124" s="1">
        <v>1872</v>
      </c>
      <c r="D124" s="1" t="s">
        <v>1240</v>
      </c>
      <c r="E124" s="1">
        <v>9</v>
      </c>
      <c r="F124" s="3" t="s">
        <v>1241</v>
      </c>
    </row>
    <row r="125" spans="1:6" x14ac:dyDescent="0.3">
      <c r="A125" s="2">
        <v>124</v>
      </c>
      <c r="B125" s="1">
        <v>451</v>
      </c>
      <c r="C125" s="1">
        <v>571</v>
      </c>
      <c r="D125" s="1" t="s">
        <v>1241</v>
      </c>
      <c r="E125" s="1">
        <v>7</v>
      </c>
      <c r="F125" s="3" t="s">
        <v>1240</v>
      </c>
    </row>
    <row r="126" spans="1:6" x14ac:dyDescent="0.3">
      <c r="A126" s="2">
        <v>125</v>
      </c>
      <c r="B126" s="1">
        <v>433</v>
      </c>
      <c r="C126" s="1">
        <v>155</v>
      </c>
      <c r="D126" s="1" t="s">
        <v>1240</v>
      </c>
      <c r="E126" s="1">
        <v>10</v>
      </c>
      <c r="F126" s="3" t="s">
        <v>1241</v>
      </c>
    </row>
    <row r="127" spans="1:6" x14ac:dyDescent="0.3">
      <c r="A127" s="2">
        <v>126</v>
      </c>
      <c r="B127" s="1">
        <v>817</v>
      </c>
      <c r="C127" s="1">
        <v>596</v>
      </c>
      <c r="D127" s="1" t="s">
        <v>1240</v>
      </c>
      <c r="E127" s="1">
        <v>8</v>
      </c>
      <c r="F127" s="3" t="s">
        <v>1241</v>
      </c>
    </row>
    <row r="128" spans="1:6" x14ac:dyDescent="0.3">
      <c r="A128" s="2">
        <v>127</v>
      </c>
      <c r="B128" s="1">
        <v>952</v>
      </c>
      <c r="C128" s="1">
        <v>2437</v>
      </c>
      <c r="D128" s="1" t="s">
        <v>1240</v>
      </c>
      <c r="E128" s="1">
        <v>1</v>
      </c>
      <c r="F128" s="3" t="s">
        <v>1240</v>
      </c>
    </row>
    <row r="129" spans="1:6" x14ac:dyDescent="0.3">
      <c r="A129" s="2">
        <v>128</v>
      </c>
      <c r="B129" s="1">
        <v>347</v>
      </c>
      <c r="C129" s="1">
        <v>2336</v>
      </c>
      <c r="D129" s="1" t="s">
        <v>1240</v>
      </c>
      <c r="E129" s="1">
        <v>5</v>
      </c>
      <c r="F129" s="3" t="s">
        <v>1240</v>
      </c>
    </row>
    <row r="130" spans="1:6" x14ac:dyDescent="0.3">
      <c r="A130" s="2">
        <v>129</v>
      </c>
      <c r="B130" s="1">
        <v>910</v>
      </c>
      <c r="C130" s="1">
        <v>2519</v>
      </c>
      <c r="D130" s="1" t="s">
        <v>1241</v>
      </c>
      <c r="E130" s="1">
        <v>3</v>
      </c>
      <c r="F130" s="3" t="s">
        <v>1240</v>
      </c>
    </row>
    <row r="131" spans="1:6" x14ac:dyDescent="0.3">
      <c r="A131" s="2">
        <v>130</v>
      </c>
      <c r="B131" s="1">
        <v>678</v>
      </c>
      <c r="C131" s="1">
        <v>608</v>
      </c>
      <c r="D131" s="1" t="s">
        <v>1240</v>
      </c>
      <c r="E131" s="1">
        <v>11</v>
      </c>
      <c r="F131" s="3" t="s">
        <v>1241</v>
      </c>
    </row>
    <row r="132" spans="1:6" x14ac:dyDescent="0.3">
      <c r="A132" s="2">
        <v>131</v>
      </c>
      <c r="B132" s="1">
        <v>276</v>
      </c>
      <c r="C132" s="1">
        <v>2241</v>
      </c>
      <c r="D132" s="1" t="s">
        <v>1241</v>
      </c>
      <c r="E132" s="1">
        <v>9</v>
      </c>
      <c r="F132" s="3" t="s">
        <v>1240</v>
      </c>
    </row>
    <row r="133" spans="1:6" x14ac:dyDescent="0.3">
      <c r="A133" s="2">
        <v>132</v>
      </c>
      <c r="B133" s="1">
        <v>798</v>
      </c>
      <c r="C133" s="1">
        <v>1877</v>
      </c>
      <c r="D133" s="1" t="s">
        <v>1241</v>
      </c>
      <c r="E133" s="1">
        <v>1</v>
      </c>
      <c r="F133" s="3" t="s">
        <v>1240</v>
      </c>
    </row>
    <row r="134" spans="1:6" x14ac:dyDescent="0.3">
      <c r="A134" s="2">
        <v>133</v>
      </c>
      <c r="B134" s="1">
        <v>748</v>
      </c>
      <c r="C134" s="1">
        <v>1420</v>
      </c>
      <c r="D134" s="1" t="s">
        <v>1241</v>
      </c>
      <c r="E134" s="1">
        <v>12</v>
      </c>
      <c r="F134" s="3" t="s">
        <v>1241</v>
      </c>
    </row>
    <row r="135" spans="1:6" x14ac:dyDescent="0.3">
      <c r="A135" s="2">
        <v>134</v>
      </c>
      <c r="B135" s="1">
        <v>2</v>
      </c>
      <c r="C135" s="1">
        <v>1673</v>
      </c>
      <c r="D135" s="1" t="s">
        <v>1240</v>
      </c>
      <c r="E135" s="1">
        <v>6</v>
      </c>
      <c r="F135" s="3" t="s">
        <v>1240</v>
      </c>
    </row>
    <row r="136" spans="1:6" x14ac:dyDescent="0.3">
      <c r="A136" s="2">
        <v>135</v>
      </c>
      <c r="B136" s="1">
        <v>21</v>
      </c>
      <c r="C136" s="1">
        <v>187</v>
      </c>
      <c r="D136" s="1" t="s">
        <v>1241</v>
      </c>
      <c r="E136" s="1">
        <v>3</v>
      </c>
      <c r="F136" s="3" t="s">
        <v>1240</v>
      </c>
    </row>
    <row r="137" spans="1:6" x14ac:dyDescent="0.3">
      <c r="A137" s="2">
        <v>136</v>
      </c>
      <c r="B137" s="1">
        <v>689</v>
      </c>
      <c r="C137" s="1">
        <v>2003</v>
      </c>
      <c r="D137" s="1" t="s">
        <v>1241</v>
      </c>
      <c r="E137" s="1">
        <v>2</v>
      </c>
      <c r="F137" s="3" t="s">
        <v>1240</v>
      </c>
    </row>
    <row r="138" spans="1:6" x14ac:dyDescent="0.3">
      <c r="A138" s="2">
        <v>137</v>
      </c>
      <c r="B138" s="1">
        <v>477</v>
      </c>
      <c r="C138" s="1">
        <v>546</v>
      </c>
      <c r="D138" s="1" t="s">
        <v>1241</v>
      </c>
      <c r="E138" s="1">
        <v>8</v>
      </c>
      <c r="F138" s="3" t="s">
        <v>1241</v>
      </c>
    </row>
    <row r="139" spans="1:6" x14ac:dyDescent="0.3">
      <c r="A139" s="2">
        <v>138</v>
      </c>
      <c r="B139" s="1">
        <v>405</v>
      </c>
      <c r="C139" s="1">
        <v>2095</v>
      </c>
      <c r="D139" s="1" t="s">
        <v>1241</v>
      </c>
      <c r="E139" s="1">
        <v>10</v>
      </c>
      <c r="F139" s="3" t="s">
        <v>1241</v>
      </c>
    </row>
    <row r="140" spans="1:6" x14ac:dyDescent="0.3">
      <c r="A140" s="2">
        <v>139</v>
      </c>
      <c r="B140" s="1">
        <v>139</v>
      </c>
      <c r="C140" s="1">
        <v>338</v>
      </c>
      <c r="D140" s="1" t="s">
        <v>1241</v>
      </c>
      <c r="E140" s="1">
        <v>4</v>
      </c>
      <c r="F140" s="3" t="s">
        <v>1240</v>
      </c>
    </row>
    <row r="141" spans="1:6" x14ac:dyDescent="0.3">
      <c r="A141" s="2">
        <v>140</v>
      </c>
      <c r="B141" s="1">
        <v>355</v>
      </c>
      <c r="C141" s="1">
        <v>2991</v>
      </c>
      <c r="D141" s="1" t="s">
        <v>1240</v>
      </c>
      <c r="E141" s="1">
        <v>5</v>
      </c>
      <c r="F141" s="3" t="s">
        <v>1241</v>
      </c>
    </row>
    <row r="142" spans="1:6" x14ac:dyDescent="0.3">
      <c r="A142" s="2">
        <v>141</v>
      </c>
      <c r="B142" s="1">
        <v>48</v>
      </c>
      <c r="C142" s="1">
        <v>1497</v>
      </c>
      <c r="D142" s="1" t="s">
        <v>1241</v>
      </c>
      <c r="E142" s="1">
        <v>5</v>
      </c>
      <c r="F142" s="3" t="s">
        <v>1241</v>
      </c>
    </row>
    <row r="143" spans="1:6" x14ac:dyDescent="0.3">
      <c r="A143" s="2">
        <v>142</v>
      </c>
      <c r="B143" s="1">
        <v>141</v>
      </c>
      <c r="C143" s="1">
        <v>1680</v>
      </c>
      <c r="D143" s="1" t="s">
        <v>1240</v>
      </c>
      <c r="E143" s="1">
        <v>8</v>
      </c>
      <c r="F143" s="3" t="s">
        <v>1241</v>
      </c>
    </row>
    <row r="144" spans="1:6" x14ac:dyDescent="0.3">
      <c r="A144" s="2">
        <v>143</v>
      </c>
      <c r="B144" s="1">
        <v>963</v>
      </c>
      <c r="C144" s="1">
        <v>2928</v>
      </c>
      <c r="D144" s="1" t="s">
        <v>1240</v>
      </c>
      <c r="E144" s="1">
        <v>1</v>
      </c>
      <c r="F144" s="3" t="s">
        <v>1241</v>
      </c>
    </row>
    <row r="145" spans="1:6" x14ac:dyDescent="0.3">
      <c r="A145" s="2">
        <v>144</v>
      </c>
      <c r="B145" s="1">
        <v>965</v>
      </c>
      <c r="C145" s="1">
        <v>1337</v>
      </c>
      <c r="D145" s="1" t="s">
        <v>1240</v>
      </c>
      <c r="E145" s="1">
        <v>3</v>
      </c>
      <c r="F145" s="3" t="s">
        <v>1240</v>
      </c>
    </row>
    <row r="146" spans="1:6" x14ac:dyDescent="0.3">
      <c r="A146" s="2">
        <v>145</v>
      </c>
      <c r="B146" s="1">
        <v>695</v>
      </c>
      <c r="C146" s="1">
        <v>2159</v>
      </c>
      <c r="D146" s="1" t="s">
        <v>1241</v>
      </c>
      <c r="E146" s="1">
        <v>9</v>
      </c>
      <c r="F146" s="3" t="s">
        <v>1240</v>
      </c>
    </row>
    <row r="147" spans="1:6" x14ac:dyDescent="0.3">
      <c r="A147" s="2">
        <v>146</v>
      </c>
      <c r="B147" s="1">
        <v>209</v>
      </c>
      <c r="C147" s="1">
        <v>1624</v>
      </c>
      <c r="D147" s="1" t="s">
        <v>1240</v>
      </c>
      <c r="E147" s="1">
        <v>2</v>
      </c>
      <c r="F147" s="3" t="s">
        <v>1241</v>
      </c>
    </row>
    <row r="148" spans="1:6" x14ac:dyDescent="0.3">
      <c r="A148" s="2">
        <v>147</v>
      </c>
      <c r="B148" s="1">
        <v>156</v>
      </c>
      <c r="C148" s="1">
        <v>165</v>
      </c>
      <c r="D148" s="1" t="s">
        <v>1240</v>
      </c>
      <c r="E148" s="1">
        <v>9</v>
      </c>
      <c r="F148" s="3" t="s">
        <v>1240</v>
      </c>
    </row>
    <row r="149" spans="1:6" x14ac:dyDescent="0.3">
      <c r="A149" s="2">
        <v>148</v>
      </c>
      <c r="B149" s="1">
        <v>945</v>
      </c>
      <c r="C149" s="1">
        <v>322</v>
      </c>
      <c r="D149" s="1" t="s">
        <v>1241</v>
      </c>
      <c r="E149" s="1">
        <v>12</v>
      </c>
      <c r="F149" s="3" t="s">
        <v>1241</v>
      </c>
    </row>
    <row r="150" spans="1:6" x14ac:dyDescent="0.3">
      <c r="A150" s="2">
        <v>149</v>
      </c>
      <c r="B150" s="1">
        <v>357</v>
      </c>
      <c r="C150" s="1">
        <v>883</v>
      </c>
      <c r="D150" s="1" t="s">
        <v>1241</v>
      </c>
      <c r="E150" s="1">
        <v>11</v>
      </c>
      <c r="F150" s="3" t="s">
        <v>1241</v>
      </c>
    </row>
    <row r="151" spans="1:6" x14ac:dyDescent="0.3">
      <c r="A151" s="2">
        <v>150</v>
      </c>
      <c r="B151" s="1">
        <v>322</v>
      </c>
      <c r="C151" s="1">
        <v>1078</v>
      </c>
      <c r="D151" s="1" t="s">
        <v>1240</v>
      </c>
      <c r="E151" s="1">
        <v>7</v>
      </c>
      <c r="F151" s="3" t="s">
        <v>1240</v>
      </c>
    </row>
    <row r="152" spans="1:6" x14ac:dyDescent="0.3">
      <c r="A152" s="2">
        <v>151</v>
      </c>
      <c r="B152" s="1">
        <v>661</v>
      </c>
      <c r="C152" s="1">
        <v>2472</v>
      </c>
      <c r="D152" s="1" t="s">
        <v>1241</v>
      </c>
      <c r="E152" s="1">
        <v>5</v>
      </c>
      <c r="F152" s="3" t="s">
        <v>1240</v>
      </c>
    </row>
    <row r="153" spans="1:6" x14ac:dyDescent="0.3">
      <c r="A153" s="2">
        <v>152</v>
      </c>
      <c r="B153" s="1">
        <v>990</v>
      </c>
      <c r="C153" s="1">
        <v>1995</v>
      </c>
      <c r="D153" s="1" t="s">
        <v>1241</v>
      </c>
      <c r="E153" s="1">
        <v>1</v>
      </c>
      <c r="F153" s="3" t="s">
        <v>1241</v>
      </c>
    </row>
    <row r="154" spans="1:6" x14ac:dyDescent="0.3">
      <c r="A154" s="2">
        <v>153</v>
      </c>
      <c r="B154" s="1">
        <v>347</v>
      </c>
      <c r="C154" s="1">
        <v>1411</v>
      </c>
      <c r="D154" s="1" t="s">
        <v>1241</v>
      </c>
      <c r="E154" s="1">
        <v>9</v>
      </c>
      <c r="F154" s="3" t="s">
        <v>1240</v>
      </c>
    </row>
    <row r="155" spans="1:6" x14ac:dyDescent="0.3">
      <c r="A155" s="2">
        <v>154</v>
      </c>
      <c r="B155" s="1">
        <v>86</v>
      </c>
      <c r="C155" s="1">
        <v>2007</v>
      </c>
      <c r="D155" s="1" t="s">
        <v>1241</v>
      </c>
      <c r="E155" s="1">
        <v>3</v>
      </c>
      <c r="F155" s="3" t="s">
        <v>1240</v>
      </c>
    </row>
    <row r="156" spans="1:6" x14ac:dyDescent="0.3">
      <c r="A156" s="2">
        <v>155</v>
      </c>
      <c r="B156" s="1">
        <v>644</v>
      </c>
      <c r="C156" s="1">
        <v>1923</v>
      </c>
      <c r="D156" s="1" t="s">
        <v>1240</v>
      </c>
      <c r="E156" s="1">
        <v>5</v>
      </c>
      <c r="F156" s="3" t="s">
        <v>1240</v>
      </c>
    </row>
    <row r="157" spans="1:6" x14ac:dyDescent="0.3">
      <c r="A157" s="2">
        <v>156</v>
      </c>
      <c r="B157" s="1">
        <v>535</v>
      </c>
      <c r="C157" s="1">
        <v>1662</v>
      </c>
      <c r="D157" s="1" t="s">
        <v>1241</v>
      </c>
      <c r="E157" s="1">
        <v>8</v>
      </c>
      <c r="F157" s="3" t="s">
        <v>1241</v>
      </c>
    </row>
    <row r="158" spans="1:6" x14ac:dyDescent="0.3">
      <c r="A158" s="2">
        <v>157</v>
      </c>
      <c r="B158" s="1">
        <v>417</v>
      </c>
      <c r="C158" s="1">
        <v>846</v>
      </c>
      <c r="D158" s="1" t="s">
        <v>1240</v>
      </c>
      <c r="E158" s="1">
        <v>8</v>
      </c>
      <c r="F158" s="3" t="s">
        <v>1241</v>
      </c>
    </row>
    <row r="159" spans="1:6" x14ac:dyDescent="0.3">
      <c r="A159" s="2">
        <v>158</v>
      </c>
      <c r="B159" s="1">
        <v>707</v>
      </c>
      <c r="C159" s="1">
        <v>2783</v>
      </c>
      <c r="D159" s="1" t="s">
        <v>1241</v>
      </c>
      <c r="E159" s="1">
        <v>3</v>
      </c>
      <c r="F159" s="3" t="s">
        <v>1241</v>
      </c>
    </row>
    <row r="160" spans="1:6" x14ac:dyDescent="0.3">
      <c r="A160" s="2">
        <v>159</v>
      </c>
      <c r="B160" s="1">
        <v>96</v>
      </c>
      <c r="C160" s="1">
        <v>1604</v>
      </c>
      <c r="D160" s="1" t="s">
        <v>1240</v>
      </c>
      <c r="E160" s="1">
        <v>10</v>
      </c>
      <c r="F160" s="3" t="s">
        <v>1241</v>
      </c>
    </row>
    <row r="161" spans="1:6" x14ac:dyDescent="0.3">
      <c r="A161" s="2">
        <v>160</v>
      </c>
      <c r="B161" s="1">
        <v>811</v>
      </c>
      <c r="C161" s="1">
        <v>2440</v>
      </c>
      <c r="D161" s="1" t="s">
        <v>1240</v>
      </c>
      <c r="E161" s="1">
        <v>6</v>
      </c>
      <c r="F161" s="3" t="s">
        <v>1241</v>
      </c>
    </row>
    <row r="162" spans="1:6" x14ac:dyDescent="0.3">
      <c r="A162" s="2">
        <v>161</v>
      </c>
      <c r="B162" s="1">
        <v>973</v>
      </c>
      <c r="C162" s="1">
        <v>1035</v>
      </c>
      <c r="D162" s="1" t="s">
        <v>1240</v>
      </c>
      <c r="E162" s="1">
        <v>2</v>
      </c>
      <c r="F162" s="3" t="s">
        <v>1240</v>
      </c>
    </row>
    <row r="163" spans="1:6" x14ac:dyDescent="0.3">
      <c r="A163" s="2">
        <v>162</v>
      </c>
      <c r="B163" s="1">
        <v>954</v>
      </c>
      <c r="C163" s="1">
        <v>1553</v>
      </c>
      <c r="D163" s="1" t="s">
        <v>1240</v>
      </c>
      <c r="E163" s="1">
        <v>3</v>
      </c>
      <c r="F163" s="3" t="s">
        <v>1240</v>
      </c>
    </row>
    <row r="164" spans="1:6" x14ac:dyDescent="0.3">
      <c r="A164" s="2">
        <v>163</v>
      </c>
      <c r="B164" s="1">
        <v>256</v>
      </c>
      <c r="C164" s="1">
        <v>902</v>
      </c>
      <c r="D164" s="1" t="s">
        <v>1241</v>
      </c>
      <c r="E164" s="1">
        <v>2</v>
      </c>
      <c r="F164" s="3" t="s">
        <v>1240</v>
      </c>
    </row>
    <row r="165" spans="1:6" x14ac:dyDescent="0.3">
      <c r="A165" s="2">
        <v>164</v>
      </c>
      <c r="B165" s="1">
        <v>629</v>
      </c>
      <c r="C165" s="1">
        <v>457</v>
      </c>
      <c r="D165" s="1" t="s">
        <v>1240</v>
      </c>
      <c r="E165" s="1">
        <v>3</v>
      </c>
      <c r="F165" s="3" t="s">
        <v>1241</v>
      </c>
    </row>
    <row r="166" spans="1:6" x14ac:dyDescent="0.3">
      <c r="A166" s="2">
        <v>165</v>
      </c>
      <c r="B166" s="1">
        <v>355</v>
      </c>
      <c r="C166" s="1">
        <v>1814</v>
      </c>
      <c r="D166" s="1" t="s">
        <v>1240</v>
      </c>
      <c r="E166" s="1">
        <v>9</v>
      </c>
      <c r="F166" s="3" t="s">
        <v>1241</v>
      </c>
    </row>
    <row r="167" spans="1:6" x14ac:dyDescent="0.3">
      <c r="A167" s="2">
        <v>166</v>
      </c>
      <c r="B167" s="1">
        <v>359</v>
      </c>
      <c r="C167" s="1">
        <v>2117</v>
      </c>
      <c r="D167" s="1" t="s">
        <v>1241</v>
      </c>
      <c r="E167" s="1">
        <v>11</v>
      </c>
      <c r="F167" s="3" t="s">
        <v>1241</v>
      </c>
    </row>
    <row r="168" spans="1:6" x14ac:dyDescent="0.3">
      <c r="A168" s="2">
        <v>167</v>
      </c>
      <c r="B168" s="1">
        <v>2</v>
      </c>
      <c r="C168" s="1">
        <v>2645</v>
      </c>
      <c r="D168" s="1" t="s">
        <v>1241</v>
      </c>
      <c r="E168" s="1">
        <v>1</v>
      </c>
      <c r="F168" s="3" t="s">
        <v>1241</v>
      </c>
    </row>
    <row r="169" spans="1:6" x14ac:dyDescent="0.3">
      <c r="A169" s="2">
        <v>168</v>
      </c>
      <c r="B169" s="1">
        <v>680</v>
      </c>
      <c r="C169" s="1">
        <v>849</v>
      </c>
      <c r="D169" s="1" t="s">
        <v>1240</v>
      </c>
      <c r="E169" s="1">
        <v>11</v>
      </c>
      <c r="F169" s="3" t="s">
        <v>1240</v>
      </c>
    </row>
    <row r="170" spans="1:6" x14ac:dyDescent="0.3">
      <c r="A170" s="2">
        <v>169</v>
      </c>
      <c r="B170" s="1">
        <v>755</v>
      </c>
      <c r="C170" s="1">
        <v>884</v>
      </c>
      <c r="D170" s="1" t="s">
        <v>1241</v>
      </c>
      <c r="E170" s="1">
        <v>2</v>
      </c>
      <c r="F170" s="3" t="s">
        <v>1241</v>
      </c>
    </row>
    <row r="171" spans="1:6" x14ac:dyDescent="0.3">
      <c r="A171" s="2">
        <v>170</v>
      </c>
      <c r="B171" s="1">
        <v>664</v>
      </c>
      <c r="C171" s="1">
        <v>265</v>
      </c>
      <c r="D171" s="1" t="s">
        <v>1240</v>
      </c>
      <c r="E171" s="1">
        <v>5</v>
      </c>
      <c r="F171" s="3" t="s">
        <v>1240</v>
      </c>
    </row>
    <row r="172" spans="1:6" x14ac:dyDescent="0.3">
      <c r="A172" s="2">
        <v>171</v>
      </c>
      <c r="B172" s="1">
        <v>892</v>
      </c>
      <c r="C172" s="1">
        <v>36</v>
      </c>
      <c r="D172" s="1" t="s">
        <v>1241</v>
      </c>
      <c r="E172" s="1">
        <v>3</v>
      </c>
      <c r="F172" s="3" t="s">
        <v>1240</v>
      </c>
    </row>
    <row r="173" spans="1:6" x14ac:dyDescent="0.3">
      <c r="A173" s="2">
        <v>172</v>
      </c>
      <c r="B173" s="1">
        <v>917</v>
      </c>
      <c r="C173" s="1">
        <v>900</v>
      </c>
      <c r="D173" s="1" t="s">
        <v>1240</v>
      </c>
      <c r="E173" s="1">
        <v>11</v>
      </c>
      <c r="F173" s="3" t="s">
        <v>1240</v>
      </c>
    </row>
    <row r="174" spans="1:6" x14ac:dyDescent="0.3">
      <c r="A174" s="2">
        <v>173</v>
      </c>
      <c r="B174" s="1">
        <v>656</v>
      </c>
      <c r="C174" s="1">
        <v>1306</v>
      </c>
      <c r="D174" s="1" t="s">
        <v>1240</v>
      </c>
      <c r="E174" s="1">
        <v>8</v>
      </c>
      <c r="F174" s="3" t="s">
        <v>1240</v>
      </c>
    </row>
    <row r="175" spans="1:6" x14ac:dyDescent="0.3">
      <c r="A175" s="2">
        <v>174</v>
      </c>
      <c r="B175" s="1">
        <v>802</v>
      </c>
      <c r="C175" s="1">
        <v>2365</v>
      </c>
      <c r="D175" s="1" t="s">
        <v>1240</v>
      </c>
      <c r="E175" s="1">
        <v>12</v>
      </c>
      <c r="F175" s="3" t="s">
        <v>1240</v>
      </c>
    </row>
    <row r="176" spans="1:6" x14ac:dyDescent="0.3">
      <c r="A176" s="2">
        <v>175</v>
      </c>
      <c r="B176" s="1">
        <v>197</v>
      </c>
      <c r="C176" s="1">
        <v>1938</v>
      </c>
      <c r="D176" s="1" t="s">
        <v>1240</v>
      </c>
      <c r="E176" s="1">
        <v>9</v>
      </c>
      <c r="F176" s="3" t="s">
        <v>1240</v>
      </c>
    </row>
    <row r="177" spans="1:6" x14ac:dyDescent="0.3">
      <c r="A177" s="2">
        <v>176</v>
      </c>
      <c r="B177" s="1">
        <v>466</v>
      </c>
      <c r="C177" s="1">
        <v>193</v>
      </c>
      <c r="D177" s="1" t="s">
        <v>1241</v>
      </c>
      <c r="E177" s="1">
        <v>12</v>
      </c>
      <c r="F177" s="3" t="s">
        <v>1240</v>
      </c>
    </row>
    <row r="178" spans="1:6" x14ac:dyDescent="0.3">
      <c r="A178" s="2">
        <v>177</v>
      </c>
      <c r="B178" s="1">
        <v>151</v>
      </c>
      <c r="C178" s="1">
        <v>1543</v>
      </c>
      <c r="D178" s="1" t="s">
        <v>1241</v>
      </c>
      <c r="E178" s="1">
        <v>11</v>
      </c>
      <c r="F178" s="3" t="s">
        <v>1240</v>
      </c>
    </row>
    <row r="179" spans="1:6" x14ac:dyDescent="0.3">
      <c r="A179" s="2">
        <v>178</v>
      </c>
      <c r="B179" s="1">
        <v>137</v>
      </c>
      <c r="C179" s="1">
        <v>1669</v>
      </c>
      <c r="D179" s="1" t="s">
        <v>1240</v>
      </c>
      <c r="E179" s="1">
        <v>9</v>
      </c>
      <c r="F179" s="3" t="s">
        <v>1240</v>
      </c>
    </row>
    <row r="180" spans="1:6" x14ac:dyDescent="0.3">
      <c r="A180" s="2">
        <v>179</v>
      </c>
      <c r="B180" s="1">
        <v>658</v>
      </c>
      <c r="C180" s="1">
        <v>2543</v>
      </c>
      <c r="D180" s="1" t="s">
        <v>1241</v>
      </c>
      <c r="E180" s="1">
        <v>3</v>
      </c>
      <c r="F180" s="3" t="s">
        <v>1240</v>
      </c>
    </row>
    <row r="181" spans="1:6" x14ac:dyDescent="0.3">
      <c r="A181" s="2">
        <v>180</v>
      </c>
      <c r="B181" s="1">
        <v>168</v>
      </c>
      <c r="C181" s="1">
        <v>506</v>
      </c>
      <c r="D181" s="1" t="s">
        <v>1240</v>
      </c>
      <c r="E181" s="1">
        <v>7</v>
      </c>
      <c r="F181" s="3" t="s">
        <v>1240</v>
      </c>
    </row>
    <row r="182" spans="1:6" x14ac:dyDescent="0.3">
      <c r="A182" s="2">
        <v>181</v>
      </c>
      <c r="B182" s="1">
        <v>823</v>
      </c>
      <c r="C182" s="1">
        <v>1586</v>
      </c>
      <c r="D182" s="1" t="s">
        <v>1240</v>
      </c>
      <c r="E182" s="1">
        <v>4</v>
      </c>
      <c r="F182" s="3" t="s">
        <v>1241</v>
      </c>
    </row>
    <row r="183" spans="1:6" x14ac:dyDescent="0.3">
      <c r="A183" s="2">
        <v>182</v>
      </c>
      <c r="B183" s="1">
        <v>148</v>
      </c>
      <c r="C183" s="1">
        <v>573</v>
      </c>
      <c r="D183" s="1" t="s">
        <v>1240</v>
      </c>
      <c r="E183" s="1">
        <v>12</v>
      </c>
      <c r="F183" s="3" t="s">
        <v>1241</v>
      </c>
    </row>
    <row r="184" spans="1:6" x14ac:dyDescent="0.3">
      <c r="A184" s="2">
        <v>183</v>
      </c>
      <c r="B184" s="1">
        <v>752</v>
      </c>
      <c r="C184" s="1">
        <v>1973</v>
      </c>
      <c r="D184" s="1" t="s">
        <v>1241</v>
      </c>
      <c r="E184" s="1">
        <v>4</v>
      </c>
      <c r="F184" s="3" t="s">
        <v>1241</v>
      </c>
    </row>
    <row r="185" spans="1:6" x14ac:dyDescent="0.3">
      <c r="A185" s="2">
        <v>184</v>
      </c>
      <c r="B185" s="1">
        <v>250</v>
      </c>
      <c r="C185" s="1">
        <v>876</v>
      </c>
      <c r="D185" s="1" t="s">
        <v>1241</v>
      </c>
      <c r="E185" s="1">
        <v>4</v>
      </c>
      <c r="F185" s="3" t="s">
        <v>1241</v>
      </c>
    </row>
    <row r="186" spans="1:6" x14ac:dyDescent="0.3">
      <c r="A186" s="2">
        <v>185</v>
      </c>
      <c r="B186" s="1">
        <v>587</v>
      </c>
      <c r="C186" s="1">
        <v>2818</v>
      </c>
      <c r="D186" s="1" t="s">
        <v>1240</v>
      </c>
      <c r="E186" s="1">
        <v>11</v>
      </c>
      <c r="F186" s="3" t="s">
        <v>1241</v>
      </c>
    </row>
    <row r="187" spans="1:6" x14ac:dyDescent="0.3">
      <c r="A187" s="2">
        <v>186</v>
      </c>
      <c r="B187" s="1">
        <v>399</v>
      </c>
      <c r="C187" s="1">
        <v>1068</v>
      </c>
      <c r="D187" s="1" t="s">
        <v>1241</v>
      </c>
      <c r="E187" s="1">
        <v>2</v>
      </c>
      <c r="F187" s="3" t="s">
        <v>1240</v>
      </c>
    </row>
    <row r="188" spans="1:6" x14ac:dyDescent="0.3">
      <c r="A188" s="2">
        <v>187</v>
      </c>
      <c r="B188" s="1">
        <v>354</v>
      </c>
      <c r="C188" s="1">
        <v>106</v>
      </c>
      <c r="D188" s="1" t="s">
        <v>1241</v>
      </c>
      <c r="E188" s="1">
        <v>12</v>
      </c>
      <c r="F188" s="3" t="s">
        <v>1241</v>
      </c>
    </row>
    <row r="189" spans="1:6" x14ac:dyDescent="0.3">
      <c r="A189" s="2">
        <v>188</v>
      </c>
      <c r="B189" s="1">
        <v>104</v>
      </c>
      <c r="C189" s="1">
        <v>2698</v>
      </c>
      <c r="D189" s="1" t="s">
        <v>1241</v>
      </c>
      <c r="E189" s="1">
        <v>12</v>
      </c>
      <c r="F189" s="3" t="s">
        <v>1241</v>
      </c>
    </row>
    <row r="190" spans="1:6" x14ac:dyDescent="0.3">
      <c r="A190" s="2">
        <v>189</v>
      </c>
      <c r="B190" s="1">
        <v>998</v>
      </c>
      <c r="C190" s="1">
        <v>2718</v>
      </c>
      <c r="D190" s="1" t="s">
        <v>1241</v>
      </c>
      <c r="E190" s="1">
        <v>2</v>
      </c>
      <c r="F190" s="3" t="s">
        <v>1240</v>
      </c>
    </row>
    <row r="191" spans="1:6" x14ac:dyDescent="0.3">
      <c r="A191" s="2">
        <v>190</v>
      </c>
      <c r="B191" s="1">
        <v>315</v>
      </c>
      <c r="C191" s="1">
        <v>2926</v>
      </c>
      <c r="D191" s="1" t="s">
        <v>1240</v>
      </c>
      <c r="E191" s="1">
        <v>9</v>
      </c>
      <c r="F191" s="3" t="s">
        <v>1240</v>
      </c>
    </row>
    <row r="192" spans="1:6" x14ac:dyDescent="0.3">
      <c r="A192" s="2">
        <v>191</v>
      </c>
      <c r="B192" s="1">
        <v>929</v>
      </c>
      <c r="C192" s="1">
        <v>2240</v>
      </c>
      <c r="D192" s="1" t="s">
        <v>1241</v>
      </c>
      <c r="E192" s="1">
        <v>12</v>
      </c>
      <c r="F192" s="3" t="s">
        <v>1241</v>
      </c>
    </row>
    <row r="193" spans="1:6" x14ac:dyDescent="0.3">
      <c r="A193" s="2">
        <v>192</v>
      </c>
      <c r="B193" s="1">
        <v>323</v>
      </c>
      <c r="C193" s="1">
        <v>2803</v>
      </c>
      <c r="D193" s="1" t="s">
        <v>1241</v>
      </c>
      <c r="E193" s="1">
        <v>5</v>
      </c>
      <c r="F193" s="3" t="s">
        <v>1240</v>
      </c>
    </row>
    <row r="194" spans="1:6" x14ac:dyDescent="0.3">
      <c r="A194" s="2">
        <v>193</v>
      </c>
      <c r="B194" s="1">
        <v>338</v>
      </c>
      <c r="C194" s="1">
        <v>1749</v>
      </c>
      <c r="D194" s="1" t="s">
        <v>1241</v>
      </c>
      <c r="E194" s="1">
        <v>4</v>
      </c>
      <c r="F194" s="3" t="s">
        <v>1241</v>
      </c>
    </row>
    <row r="195" spans="1:6" x14ac:dyDescent="0.3">
      <c r="A195" s="2">
        <v>194</v>
      </c>
      <c r="B195" s="1">
        <v>884</v>
      </c>
      <c r="C195" s="1">
        <v>298</v>
      </c>
      <c r="D195" s="1" t="s">
        <v>1240</v>
      </c>
      <c r="E195" s="1">
        <v>12</v>
      </c>
      <c r="F195" s="3" t="s">
        <v>1240</v>
      </c>
    </row>
    <row r="196" spans="1:6" x14ac:dyDescent="0.3">
      <c r="A196" s="2">
        <v>195</v>
      </c>
      <c r="B196" s="1">
        <v>196</v>
      </c>
      <c r="C196" s="1">
        <v>2272</v>
      </c>
      <c r="D196" s="1" t="s">
        <v>1240</v>
      </c>
      <c r="E196" s="1">
        <v>3</v>
      </c>
      <c r="F196" s="3" t="s">
        <v>1240</v>
      </c>
    </row>
    <row r="197" spans="1:6" x14ac:dyDescent="0.3">
      <c r="A197" s="2">
        <v>196</v>
      </c>
      <c r="B197" s="1">
        <v>342</v>
      </c>
      <c r="C197" s="1">
        <v>2918</v>
      </c>
      <c r="D197" s="1" t="s">
        <v>1241</v>
      </c>
      <c r="E197" s="1">
        <v>2</v>
      </c>
      <c r="F197" s="3" t="s">
        <v>1240</v>
      </c>
    </row>
    <row r="198" spans="1:6" x14ac:dyDescent="0.3">
      <c r="A198" s="2">
        <v>197</v>
      </c>
      <c r="B198" s="1">
        <v>190</v>
      </c>
      <c r="C198" s="1">
        <v>1913</v>
      </c>
      <c r="D198" s="1" t="s">
        <v>1240</v>
      </c>
      <c r="E198" s="1">
        <v>3</v>
      </c>
      <c r="F198" s="3" t="s">
        <v>1240</v>
      </c>
    </row>
    <row r="199" spans="1:6" x14ac:dyDescent="0.3">
      <c r="A199" s="2">
        <v>198</v>
      </c>
      <c r="B199" s="1">
        <v>511</v>
      </c>
      <c r="C199" s="1">
        <v>838</v>
      </c>
      <c r="D199" s="1" t="s">
        <v>1240</v>
      </c>
      <c r="E199" s="1">
        <v>10</v>
      </c>
      <c r="F199" s="3" t="s">
        <v>1241</v>
      </c>
    </row>
    <row r="200" spans="1:6" x14ac:dyDescent="0.3">
      <c r="A200" s="2">
        <v>199</v>
      </c>
      <c r="B200" s="1">
        <v>930</v>
      </c>
      <c r="C200" s="1">
        <v>1949</v>
      </c>
      <c r="D200" s="1" t="s">
        <v>1240</v>
      </c>
      <c r="E200" s="1">
        <v>5</v>
      </c>
      <c r="F200" s="3" t="s">
        <v>1240</v>
      </c>
    </row>
    <row r="201" spans="1:6" x14ac:dyDescent="0.3">
      <c r="A201" s="2">
        <v>200</v>
      </c>
      <c r="B201" s="1">
        <v>987</v>
      </c>
      <c r="C201" s="1">
        <v>1090</v>
      </c>
      <c r="D201" s="1" t="s">
        <v>1240</v>
      </c>
      <c r="E201" s="1">
        <v>9</v>
      </c>
      <c r="F201" s="3" t="s">
        <v>1240</v>
      </c>
    </row>
    <row r="202" spans="1:6" x14ac:dyDescent="0.3">
      <c r="A202" s="2">
        <v>201</v>
      </c>
      <c r="B202" s="1">
        <v>723</v>
      </c>
      <c r="C202" s="1">
        <v>1951</v>
      </c>
      <c r="D202" s="1" t="s">
        <v>1240</v>
      </c>
      <c r="E202" s="1">
        <v>6</v>
      </c>
      <c r="F202" s="3" t="s">
        <v>1241</v>
      </c>
    </row>
    <row r="203" spans="1:6" x14ac:dyDescent="0.3">
      <c r="A203" s="2">
        <v>202</v>
      </c>
      <c r="B203" s="1">
        <v>688</v>
      </c>
      <c r="C203" s="1">
        <v>159</v>
      </c>
      <c r="D203" s="1" t="s">
        <v>1241</v>
      </c>
      <c r="E203" s="1">
        <v>10</v>
      </c>
      <c r="F203" s="3" t="s">
        <v>1241</v>
      </c>
    </row>
    <row r="204" spans="1:6" x14ac:dyDescent="0.3">
      <c r="A204" s="2">
        <v>203</v>
      </c>
      <c r="B204" s="1">
        <v>869</v>
      </c>
      <c r="C204" s="1">
        <v>2174</v>
      </c>
      <c r="D204" s="1" t="s">
        <v>1241</v>
      </c>
      <c r="E204" s="1">
        <v>2</v>
      </c>
      <c r="F204" s="3" t="s">
        <v>1240</v>
      </c>
    </row>
    <row r="205" spans="1:6" x14ac:dyDescent="0.3">
      <c r="A205" s="2">
        <v>204</v>
      </c>
      <c r="B205" s="1">
        <v>868</v>
      </c>
      <c r="C205" s="1">
        <v>2007</v>
      </c>
      <c r="D205" s="1" t="s">
        <v>1241</v>
      </c>
      <c r="E205" s="1">
        <v>2</v>
      </c>
      <c r="F205" s="3" t="s">
        <v>1241</v>
      </c>
    </row>
    <row r="206" spans="1:6" x14ac:dyDescent="0.3">
      <c r="A206" s="2">
        <v>205</v>
      </c>
      <c r="B206" s="1">
        <v>769</v>
      </c>
      <c r="C206" s="1">
        <v>1884</v>
      </c>
      <c r="D206" s="1" t="s">
        <v>1241</v>
      </c>
      <c r="E206" s="1">
        <v>5</v>
      </c>
      <c r="F206" s="3" t="s">
        <v>1240</v>
      </c>
    </row>
    <row r="207" spans="1:6" x14ac:dyDescent="0.3">
      <c r="A207" s="2">
        <v>206</v>
      </c>
      <c r="B207" s="1">
        <v>280</v>
      </c>
      <c r="C207" s="1">
        <v>65</v>
      </c>
      <c r="D207" s="1" t="s">
        <v>1241</v>
      </c>
      <c r="E207" s="1">
        <v>8</v>
      </c>
      <c r="F207" s="3" t="s">
        <v>1240</v>
      </c>
    </row>
    <row r="208" spans="1:6" x14ac:dyDescent="0.3">
      <c r="A208" s="2">
        <v>207</v>
      </c>
      <c r="B208" s="1">
        <v>2</v>
      </c>
      <c r="C208" s="1">
        <v>451</v>
      </c>
      <c r="D208" s="1" t="s">
        <v>1240</v>
      </c>
      <c r="E208" s="1">
        <v>7</v>
      </c>
      <c r="F208" s="3" t="s">
        <v>1241</v>
      </c>
    </row>
    <row r="209" spans="1:6" x14ac:dyDescent="0.3">
      <c r="A209" s="2">
        <v>208</v>
      </c>
      <c r="B209" s="1">
        <v>980</v>
      </c>
      <c r="C209" s="1">
        <v>1908</v>
      </c>
      <c r="D209" s="1" t="s">
        <v>1240</v>
      </c>
      <c r="E209" s="1">
        <v>5</v>
      </c>
      <c r="F209" s="3" t="s">
        <v>1240</v>
      </c>
    </row>
    <row r="210" spans="1:6" x14ac:dyDescent="0.3">
      <c r="A210" s="2">
        <v>209</v>
      </c>
      <c r="B210" s="1">
        <v>190</v>
      </c>
      <c r="C210" s="1">
        <v>2843</v>
      </c>
      <c r="D210" s="1" t="s">
        <v>1241</v>
      </c>
      <c r="E210" s="1">
        <v>8</v>
      </c>
      <c r="F210" s="3" t="s">
        <v>1241</v>
      </c>
    </row>
    <row r="211" spans="1:6" x14ac:dyDescent="0.3">
      <c r="A211" s="2">
        <v>210</v>
      </c>
      <c r="B211" s="1">
        <v>971</v>
      </c>
      <c r="C211" s="1">
        <v>445</v>
      </c>
      <c r="D211" s="1" t="s">
        <v>1240</v>
      </c>
      <c r="E211" s="1">
        <v>8</v>
      </c>
      <c r="F211" s="3" t="s">
        <v>1241</v>
      </c>
    </row>
    <row r="212" spans="1:6" x14ac:dyDescent="0.3">
      <c r="A212" s="2">
        <v>211</v>
      </c>
      <c r="B212" s="1">
        <v>762</v>
      </c>
      <c r="C212" s="1">
        <v>154</v>
      </c>
      <c r="D212" s="1" t="s">
        <v>1240</v>
      </c>
      <c r="E212" s="1">
        <v>8</v>
      </c>
      <c r="F212" s="3" t="s">
        <v>1241</v>
      </c>
    </row>
    <row r="213" spans="1:6" x14ac:dyDescent="0.3">
      <c r="A213" s="2">
        <v>212</v>
      </c>
      <c r="B213" s="1">
        <v>275</v>
      </c>
      <c r="C213" s="1">
        <v>905</v>
      </c>
      <c r="D213" s="1" t="s">
        <v>1240</v>
      </c>
      <c r="E213" s="1">
        <v>7</v>
      </c>
      <c r="F213" s="3" t="s">
        <v>1240</v>
      </c>
    </row>
    <row r="214" spans="1:6" x14ac:dyDescent="0.3">
      <c r="A214" s="2">
        <v>213</v>
      </c>
      <c r="B214" s="1">
        <v>309</v>
      </c>
      <c r="C214" s="1">
        <v>1789</v>
      </c>
      <c r="D214" s="1" t="s">
        <v>1241</v>
      </c>
      <c r="E214" s="1">
        <v>5</v>
      </c>
      <c r="F214" s="3" t="s">
        <v>1241</v>
      </c>
    </row>
    <row r="215" spans="1:6" x14ac:dyDescent="0.3">
      <c r="A215" s="2">
        <v>214</v>
      </c>
      <c r="B215" s="1">
        <v>885</v>
      </c>
      <c r="C215" s="1">
        <v>449</v>
      </c>
      <c r="D215" s="1" t="s">
        <v>1241</v>
      </c>
      <c r="E215" s="1">
        <v>12</v>
      </c>
      <c r="F215" s="3" t="s">
        <v>1241</v>
      </c>
    </row>
    <row r="216" spans="1:6" x14ac:dyDescent="0.3">
      <c r="A216" s="2">
        <v>215</v>
      </c>
      <c r="B216" s="1">
        <v>188</v>
      </c>
      <c r="C216" s="1">
        <v>2709</v>
      </c>
      <c r="D216" s="1" t="s">
        <v>1241</v>
      </c>
      <c r="E216" s="1">
        <v>9</v>
      </c>
      <c r="F216" s="3" t="s">
        <v>1240</v>
      </c>
    </row>
    <row r="217" spans="1:6" x14ac:dyDescent="0.3">
      <c r="A217" s="2">
        <v>216</v>
      </c>
      <c r="B217" s="1">
        <v>762</v>
      </c>
      <c r="C217" s="1">
        <v>2068</v>
      </c>
      <c r="D217" s="1" t="s">
        <v>1241</v>
      </c>
      <c r="E217" s="1">
        <v>4</v>
      </c>
      <c r="F217" s="3" t="s">
        <v>1241</v>
      </c>
    </row>
    <row r="218" spans="1:6" x14ac:dyDescent="0.3">
      <c r="A218" s="2">
        <v>217</v>
      </c>
      <c r="B218" s="1">
        <v>577</v>
      </c>
      <c r="C218" s="1">
        <v>962</v>
      </c>
      <c r="D218" s="1" t="s">
        <v>1240</v>
      </c>
      <c r="E218" s="1">
        <v>11</v>
      </c>
      <c r="F218" s="3" t="s">
        <v>1241</v>
      </c>
    </row>
    <row r="219" spans="1:6" x14ac:dyDescent="0.3">
      <c r="A219" s="2">
        <v>218</v>
      </c>
      <c r="B219" s="1">
        <v>231</v>
      </c>
      <c r="C219" s="1">
        <v>1894</v>
      </c>
      <c r="D219" s="1" t="s">
        <v>1240</v>
      </c>
      <c r="E219" s="1">
        <v>9</v>
      </c>
      <c r="F219" s="3" t="s">
        <v>1241</v>
      </c>
    </row>
    <row r="220" spans="1:6" x14ac:dyDescent="0.3">
      <c r="A220" s="2">
        <v>219</v>
      </c>
      <c r="B220" s="1">
        <v>373</v>
      </c>
      <c r="C220" s="1">
        <v>1320</v>
      </c>
      <c r="D220" s="1" t="s">
        <v>1241</v>
      </c>
      <c r="E220" s="1">
        <v>12</v>
      </c>
      <c r="F220" s="3" t="s">
        <v>1240</v>
      </c>
    </row>
    <row r="221" spans="1:6" x14ac:dyDescent="0.3">
      <c r="A221" s="2">
        <v>220</v>
      </c>
      <c r="B221" s="1">
        <v>689</v>
      </c>
      <c r="C221" s="1">
        <v>933</v>
      </c>
      <c r="D221" s="1" t="s">
        <v>1240</v>
      </c>
      <c r="E221" s="1">
        <v>1</v>
      </c>
      <c r="F221" s="3" t="s">
        <v>1240</v>
      </c>
    </row>
    <row r="222" spans="1:6" x14ac:dyDescent="0.3">
      <c r="A222" s="2">
        <v>221</v>
      </c>
      <c r="B222" s="1">
        <v>656</v>
      </c>
      <c r="C222" s="1">
        <v>802</v>
      </c>
      <c r="D222" s="1" t="s">
        <v>1241</v>
      </c>
      <c r="E222" s="1">
        <v>7</v>
      </c>
      <c r="F222" s="3" t="s">
        <v>1240</v>
      </c>
    </row>
    <row r="223" spans="1:6" x14ac:dyDescent="0.3">
      <c r="A223" s="2">
        <v>222</v>
      </c>
      <c r="B223" s="1">
        <v>506</v>
      </c>
      <c r="C223" s="1">
        <v>806</v>
      </c>
      <c r="D223" s="1" t="s">
        <v>1241</v>
      </c>
      <c r="E223" s="1">
        <v>3</v>
      </c>
      <c r="F223" s="3" t="s">
        <v>1240</v>
      </c>
    </row>
    <row r="224" spans="1:6" x14ac:dyDescent="0.3">
      <c r="A224" s="2">
        <v>223</v>
      </c>
      <c r="B224" s="1">
        <v>637</v>
      </c>
      <c r="C224" s="1">
        <v>60</v>
      </c>
      <c r="D224" s="1" t="s">
        <v>1240</v>
      </c>
      <c r="E224" s="1">
        <v>12</v>
      </c>
      <c r="F224" s="3" t="s">
        <v>1240</v>
      </c>
    </row>
    <row r="225" spans="1:6" x14ac:dyDescent="0.3">
      <c r="A225" s="2">
        <v>224</v>
      </c>
      <c r="B225" s="1">
        <v>3</v>
      </c>
      <c r="C225" s="1">
        <v>949</v>
      </c>
      <c r="D225" s="1" t="s">
        <v>1240</v>
      </c>
      <c r="E225" s="1">
        <v>12</v>
      </c>
      <c r="F225" s="3" t="s">
        <v>1241</v>
      </c>
    </row>
    <row r="226" spans="1:6" x14ac:dyDescent="0.3">
      <c r="A226" s="2">
        <v>225</v>
      </c>
      <c r="B226" s="1">
        <v>540</v>
      </c>
      <c r="C226" s="1">
        <v>2366</v>
      </c>
      <c r="D226" s="1" t="s">
        <v>1240</v>
      </c>
      <c r="E226" s="1">
        <v>10</v>
      </c>
      <c r="F226" s="3" t="s">
        <v>1241</v>
      </c>
    </row>
    <row r="227" spans="1:6" x14ac:dyDescent="0.3">
      <c r="A227" s="2">
        <v>226</v>
      </c>
      <c r="B227" s="1">
        <v>435</v>
      </c>
      <c r="C227" s="1">
        <v>2987</v>
      </c>
      <c r="D227" s="1" t="s">
        <v>1240</v>
      </c>
      <c r="E227" s="1">
        <v>2</v>
      </c>
      <c r="F227" s="3" t="s">
        <v>1241</v>
      </c>
    </row>
    <row r="228" spans="1:6" x14ac:dyDescent="0.3">
      <c r="A228" s="2">
        <v>227</v>
      </c>
      <c r="B228" s="1">
        <v>545</v>
      </c>
      <c r="C228" s="1">
        <v>791</v>
      </c>
      <c r="D228" s="1" t="s">
        <v>1240</v>
      </c>
      <c r="E228" s="1">
        <v>6</v>
      </c>
      <c r="F228" s="3" t="s">
        <v>1240</v>
      </c>
    </row>
    <row r="229" spans="1:6" x14ac:dyDescent="0.3">
      <c r="A229" s="2">
        <v>228</v>
      </c>
      <c r="B229" s="1">
        <v>976</v>
      </c>
      <c r="C229" s="1">
        <v>1567</v>
      </c>
      <c r="D229" s="1" t="s">
        <v>1240</v>
      </c>
      <c r="E229" s="1">
        <v>1</v>
      </c>
      <c r="F229" s="3" t="s">
        <v>1241</v>
      </c>
    </row>
    <row r="230" spans="1:6" x14ac:dyDescent="0.3">
      <c r="A230" s="2">
        <v>229</v>
      </c>
      <c r="B230" s="1">
        <v>546</v>
      </c>
      <c r="C230" s="1">
        <v>1519</v>
      </c>
      <c r="D230" s="1" t="s">
        <v>1240</v>
      </c>
      <c r="E230" s="1">
        <v>2</v>
      </c>
      <c r="F230" s="3" t="s">
        <v>1241</v>
      </c>
    </row>
    <row r="231" spans="1:6" x14ac:dyDescent="0.3">
      <c r="A231" s="2">
        <v>230</v>
      </c>
      <c r="B231" s="1">
        <v>971</v>
      </c>
      <c r="C231" s="1">
        <v>2395</v>
      </c>
      <c r="D231" s="1" t="s">
        <v>1241</v>
      </c>
      <c r="E231" s="1">
        <v>7</v>
      </c>
      <c r="F231" s="3" t="s">
        <v>1241</v>
      </c>
    </row>
    <row r="232" spans="1:6" x14ac:dyDescent="0.3">
      <c r="A232" s="2">
        <v>231</v>
      </c>
      <c r="B232" s="1">
        <v>305</v>
      </c>
      <c r="C232" s="1">
        <v>2831</v>
      </c>
      <c r="D232" s="1" t="s">
        <v>1241</v>
      </c>
      <c r="E232" s="1">
        <v>1</v>
      </c>
      <c r="F232" s="3" t="s">
        <v>1240</v>
      </c>
    </row>
    <row r="233" spans="1:6" x14ac:dyDescent="0.3">
      <c r="A233" s="2">
        <v>232</v>
      </c>
      <c r="B233" s="1">
        <v>43</v>
      </c>
      <c r="C233" s="1">
        <v>181</v>
      </c>
      <c r="D233" s="1" t="s">
        <v>1240</v>
      </c>
      <c r="E233" s="1">
        <v>12</v>
      </c>
      <c r="F233" s="3" t="s">
        <v>1241</v>
      </c>
    </row>
    <row r="234" spans="1:6" x14ac:dyDescent="0.3">
      <c r="A234" s="2">
        <v>233</v>
      </c>
      <c r="B234" s="1">
        <v>678</v>
      </c>
      <c r="C234" s="1">
        <v>586</v>
      </c>
      <c r="D234" s="1" t="s">
        <v>1241</v>
      </c>
      <c r="E234" s="1">
        <v>12</v>
      </c>
      <c r="F234" s="3" t="s">
        <v>1241</v>
      </c>
    </row>
    <row r="235" spans="1:6" x14ac:dyDescent="0.3">
      <c r="A235" s="2">
        <v>234</v>
      </c>
      <c r="B235" s="1">
        <v>708</v>
      </c>
      <c r="C235" s="1">
        <v>872</v>
      </c>
      <c r="D235" s="1" t="s">
        <v>1240</v>
      </c>
      <c r="E235" s="1">
        <v>5</v>
      </c>
      <c r="F235" s="3" t="s">
        <v>1241</v>
      </c>
    </row>
    <row r="236" spans="1:6" x14ac:dyDescent="0.3">
      <c r="A236" s="2">
        <v>235</v>
      </c>
      <c r="B236" s="1">
        <v>85</v>
      </c>
      <c r="C236" s="1">
        <v>321</v>
      </c>
      <c r="D236" s="1" t="s">
        <v>1241</v>
      </c>
      <c r="E236" s="1">
        <v>3</v>
      </c>
      <c r="F236" s="3" t="s">
        <v>1241</v>
      </c>
    </row>
    <row r="237" spans="1:6" x14ac:dyDescent="0.3">
      <c r="A237" s="2">
        <v>236</v>
      </c>
      <c r="B237" s="1">
        <v>553</v>
      </c>
      <c r="C237" s="1">
        <v>296</v>
      </c>
      <c r="D237" s="1" t="s">
        <v>1240</v>
      </c>
      <c r="E237" s="1">
        <v>10</v>
      </c>
      <c r="F237" s="3" t="s">
        <v>1241</v>
      </c>
    </row>
    <row r="238" spans="1:6" x14ac:dyDescent="0.3">
      <c r="A238" s="2">
        <v>237</v>
      </c>
      <c r="B238" s="1">
        <v>999</v>
      </c>
      <c r="C238" s="1">
        <v>2155</v>
      </c>
      <c r="D238" s="1" t="s">
        <v>1240</v>
      </c>
      <c r="E238" s="1">
        <v>5</v>
      </c>
      <c r="F238" s="3" t="s">
        <v>1240</v>
      </c>
    </row>
    <row r="239" spans="1:6" x14ac:dyDescent="0.3">
      <c r="A239" s="2">
        <v>238</v>
      </c>
      <c r="B239" s="1">
        <v>146</v>
      </c>
      <c r="C239" s="1">
        <v>831</v>
      </c>
      <c r="D239" s="1" t="s">
        <v>1241</v>
      </c>
      <c r="E239" s="1">
        <v>9</v>
      </c>
      <c r="F239" s="3" t="s">
        <v>1240</v>
      </c>
    </row>
    <row r="240" spans="1:6" x14ac:dyDescent="0.3">
      <c r="A240" s="2">
        <v>239</v>
      </c>
      <c r="B240" s="1">
        <v>212</v>
      </c>
      <c r="C240" s="1">
        <v>2913</v>
      </c>
      <c r="D240" s="1" t="s">
        <v>1241</v>
      </c>
      <c r="E240" s="1">
        <v>11</v>
      </c>
      <c r="F240" s="3" t="s">
        <v>1240</v>
      </c>
    </row>
    <row r="241" spans="1:6" x14ac:dyDescent="0.3">
      <c r="A241" s="2">
        <v>240</v>
      </c>
      <c r="B241" s="1">
        <v>124</v>
      </c>
      <c r="C241" s="1">
        <v>999</v>
      </c>
      <c r="D241" s="1" t="s">
        <v>1240</v>
      </c>
      <c r="E241" s="1">
        <v>11</v>
      </c>
      <c r="F241" s="3" t="s">
        <v>1240</v>
      </c>
    </row>
    <row r="242" spans="1:6" x14ac:dyDescent="0.3">
      <c r="A242" s="2">
        <v>241</v>
      </c>
      <c r="B242" s="1">
        <v>403</v>
      </c>
      <c r="C242" s="1">
        <v>198</v>
      </c>
      <c r="D242" s="1" t="s">
        <v>1240</v>
      </c>
      <c r="E242" s="1">
        <v>2</v>
      </c>
      <c r="F242" s="3" t="s">
        <v>1241</v>
      </c>
    </row>
    <row r="243" spans="1:6" x14ac:dyDescent="0.3">
      <c r="A243" s="2">
        <v>242</v>
      </c>
      <c r="B243" s="1">
        <v>169</v>
      </c>
      <c r="C243" s="1">
        <v>2269</v>
      </c>
      <c r="D243" s="1" t="s">
        <v>1241</v>
      </c>
      <c r="E243" s="1">
        <v>2</v>
      </c>
      <c r="F243" s="3" t="s">
        <v>1241</v>
      </c>
    </row>
    <row r="244" spans="1:6" x14ac:dyDescent="0.3">
      <c r="A244" s="2">
        <v>243</v>
      </c>
      <c r="B244" s="1">
        <v>706</v>
      </c>
      <c r="C244" s="1">
        <v>592</v>
      </c>
      <c r="D244" s="1" t="s">
        <v>1241</v>
      </c>
      <c r="E244" s="1">
        <v>6</v>
      </c>
      <c r="F244" s="3" t="s">
        <v>1241</v>
      </c>
    </row>
    <row r="245" spans="1:6" x14ac:dyDescent="0.3">
      <c r="A245" s="2">
        <v>244</v>
      </c>
      <c r="B245" s="1">
        <v>522</v>
      </c>
      <c r="C245" s="1">
        <v>682</v>
      </c>
      <c r="D245" s="1" t="s">
        <v>1240</v>
      </c>
      <c r="E245" s="1">
        <v>7</v>
      </c>
      <c r="F245" s="3" t="s">
        <v>1240</v>
      </c>
    </row>
    <row r="246" spans="1:6" x14ac:dyDescent="0.3">
      <c r="A246" s="2">
        <v>245</v>
      </c>
      <c r="B246" s="1">
        <v>687</v>
      </c>
      <c r="C246" s="1">
        <v>2012</v>
      </c>
      <c r="D246" s="1" t="s">
        <v>1241</v>
      </c>
      <c r="E246" s="1">
        <v>6</v>
      </c>
      <c r="F246" s="3" t="s">
        <v>1241</v>
      </c>
    </row>
    <row r="247" spans="1:6" x14ac:dyDescent="0.3">
      <c r="A247" s="2">
        <v>246</v>
      </c>
      <c r="B247" s="1">
        <v>555</v>
      </c>
      <c r="C247" s="1">
        <v>2122</v>
      </c>
      <c r="D247" s="1" t="s">
        <v>1240</v>
      </c>
      <c r="E247" s="1">
        <v>9</v>
      </c>
      <c r="F247" s="3" t="s">
        <v>1240</v>
      </c>
    </row>
    <row r="248" spans="1:6" x14ac:dyDescent="0.3">
      <c r="A248" s="2">
        <v>247</v>
      </c>
      <c r="B248" s="1">
        <v>759</v>
      </c>
      <c r="C248" s="1">
        <v>1458</v>
      </c>
      <c r="D248" s="1" t="s">
        <v>1240</v>
      </c>
      <c r="E248" s="1">
        <v>5</v>
      </c>
      <c r="F248" s="3" t="s">
        <v>1240</v>
      </c>
    </row>
    <row r="249" spans="1:6" x14ac:dyDescent="0.3">
      <c r="A249" s="2">
        <v>248</v>
      </c>
      <c r="B249" s="1">
        <v>933</v>
      </c>
      <c r="C249" s="1">
        <v>2673</v>
      </c>
      <c r="D249" s="1" t="s">
        <v>1240</v>
      </c>
      <c r="E249" s="1">
        <v>3</v>
      </c>
      <c r="F249" s="3" t="s">
        <v>1241</v>
      </c>
    </row>
    <row r="250" spans="1:6" x14ac:dyDescent="0.3">
      <c r="A250" s="2">
        <v>249</v>
      </c>
      <c r="B250" s="1">
        <v>981</v>
      </c>
      <c r="C250" s="1">
        <v>1275</v>
      </c>
      <c r="D250" s="1" t="s">
        <v>1241</v>
      </c>
      <c r="E250" s="1">
        <v>6</v>
      </c>
      <c r="F250" s="3" t="s">
        <v>1241</v>
      </c>
    </row>
    <row r="251" spans="1:6" x14ac:dyDescent="0.3">
      <c r="A251" s="2">
        <v>250</v>
      </c>
      <c r="B251" s="1">
        <v>83</v>
      </c>
      <c r="C251" s="1">
        <v>2149</v>
      </c>
      <c r="D251" s="1" t="s">
        <v>1240</v>
      </c>
      <c r="E251" s="1">
        <v>8</v>
      </c>
      <c r="F251" s="3" t="s">
        <v>1241</v>
      </c>
    </row>
    <row r="252" spans="1:6" x14ac:dyDescent="0.3">
      <c r="A252" s="2">
        <v>251</v>
      </c>
      <c r="B252" s="1">
        <v>843</v>
      </c>
      <c r="C252" s="1">
        <v>1512</v>
      </c>
      <c r="D252" s="1" t="s">
        <v>1240</v>
      </c>
      <c r="E252" s="1">
        <v>4</v>
      </c>
      <c r="F252" s="3" t="s">
        <v>1241</v>
      </c>
    </row>
    <row r="253" spans="1:6" x14ac:dyDescent="0.3">
      <c r="A253" s="2">
        <v>252</v>
      </c>
      <c r="B253" s="1">
        <v>191</v>
      </c>
      <c r="C253" s="1">
        <v>1971</v>
      </c>
      <c r="D253" s="1" t="s">
        <v>1240</v>
      </c>
      <c r="E253" s="1">
        <v>11</v>
      </c>
      <c r="F253" s="3" t="s">
        <v>1240</v>
      </c>
    </row>
    <row r="254" spans="1:6" x14ac:dyDescent="0.3">
      <c r="A254" s="2">
        <v>253</v>
      </c>
      <c r="B254" s="1">
        <v>144</v>
      </c>
      <c r="C254" s="1">
        <v>881</v>
      </c>
      <c r="D254" s="1" t="s">
        <v>1240</v>
      </c>
      <c r="E254" s="1">
        <v>10</v>
      </c>
      <c r="F254" s="3" t="s">
        <v>1240</v>
      </c>
    </row>
    <row r="255" spans="1:6" x14ac:dyDescent="0.3">
      <c r="A255" s="2">
        <v>254</v>
      </c>
      <c r="B255" s="1">
        <v>167</v>
      </c>
      <c r="C255" s="1">
        <v>2422</v>
      </c>
      <c r="D255" s="1" t="s">
        <v>1241</v>
      </c>
      <c r="E255" s="1">
        <v>2</v>
      </c>
      <c r="F255" s="3" t="s">
        <v>1240</v>
      </c>
    </row>
    <row r="256" spans="1:6" x14ac:dyDescent="0.3">
      <c r="A256" s="2">
        <v>255</v>
      </c>
      <c r="B256" s="1">
        <v>665</v>
      </c>
      <c r="C256" s="1">
        <v>106</v>
      </c>
      <c r="D256" s="1" t="s">
        <v>1240</v>
      </c>
      <c r="E256" s="1">
        <v>1</v>
      </c>
      <c r="F256" s="3" t="s">
        <v>1240</v>
      </c>
    </row>
    <row r="257" spans="1:6" x14ac:dyDescent="0.3">
      <c r="A257" s="2">
        <v>256</v>
      </c>
      <c r="B257" s="1">
        <v>978</v>
      </c>
      <c r="C257" s="1">
        <v>1287</v>
      </c>
      <c r="D257" s="1" t="s">
        <v>1240</v>
      </c>
      <c r="E257" s="1">
        <v>9</v>
      </c>
      <c r="F257" s="3" t="s">
        <v>1241</v>
      </c>
    </row>
    <row r="258" spans="1:6" x14ac:dyDescent="0.3">
      <c r="A258" s="2">
        <v>257</v>
      </c>
      <c r="B258" s="1">
        <v>326</v>
      </c>
      <c r="C258" s="1">
        <v>2579</v>
      </c>
      <c r="D258" s="1" t="s">
        <v>1241</v>
      </c>
      <c r="E258" s="1">
        <v>3</v>
      </c>
      <c r="F258" s="3" t="s">
        <v>1240</v>
      </c>
    </row>
    <row r="259" spans="1:6" x14ac:dyDescent="0.3">
      <c r="A259" s="2">
        <v>258</v>
      </c>
      <c r="B259" s="1">
        <v>507</v>
      </c>
      <c r="C259" s="1">
        <v>1978</v>
      </c>
      <c r="D259" s="1" t="s">
        <v>1241</v>
      </c>
      <c r="E259" s="1">
        <v>7</v>
      </c>
      <c r="F259" s="3" t="s">
        <v>1240</v>
      </c>
    </row>
    <row r="260" spans="1:6" x14ac:dyDescent="0.3">
      <c r="A260" s="2">
        <v>259</v>
      </c>
      <c r="B260" s="1">
        <v>156</v>
      </c>
      <c r="C260" s="1">
        <v>1478</v>
      </c>
      <c r="D260" s="1" t="s">
        <v>1240</v>
      </c>
      <c r="E260" s="1">
        <v>1</v>
      </c>
      <c r="F260" s="3" t="s">
        <v>1240</v>
      </c>
    </row>
    <row r="261" spans="1:6" x14ac:dyDescent="0.3">
      <c r="A261" s="2">
        <v>260</v>
      </c>
      <c r="B261" s="1">
        <v>599</v>
      </c>
      <c r="C261" s="1">
        <v>2777</v>
      </c>
      <c r="D261" s="1" t="s">
        <v>1240</v>
      </c>
      <c r="E261" s="1">
        <v>9</v>
      </c>
      <c r="F261" s="3" t="s">
        <v>1241</v>
      </c>
    </row>
    <row r="262" spans="1:6" x14ac:dyDescent="0.3">
      <c r="A262" s="2">
        <v>261</v>
      </c>
      <c r="B262" s="1">
        <v>392</v>
      </c>
      <c r="C262" s="1">
        <v>939</v>
      </c>
      <c r="D262" s="1" t="s">
        <v>1241</v>
      </c>
      <c r="E262" s="1">
        <v>9</v>
      </c>
      <c r="F262" s="3" t="s">
        <v>1241</v>
      </c>
    </row>
    <row r="263" spans="1:6" x14ac:dyDescent="0.3">
      <c r="A263" s="2">
        <v>262</v>
      </c>
      <c r="B263" s="1">
        <v>974</v>
      </c>
      <c r="C263" s="1">
        <v>1410</v>
      </c>
      <c r="D263" s="1" t="s">
        <v>1240</v>
      </c>
      <c r="E263" s="1">
        <v>12</v>
      </c>
      <c r="F263" s="3" t="s">
        <v>1240</v>
      </c>
    </row>
    <row r="264" spans="1:6" x14ac:dyDescent="0.3">
      <c r="A264" s="2">
        <v>263</v>
      </c>
      <c r="B264" s="1">
        <v>245</v>
      </c>
      <c r="C264" s="1">
        <v>1626</v>
      </c>
      <c r="D264" s="1" t="s">
        <v>1241</v>
      </c>
      <c r="E264" s="1">
        <v>6</v>
      </c>
      <c r="F264" s="3" t="s">
        <v>1240</v>
      </c>
    </row>
    <row r="265" spans="1:6" x14ac:dyDescent="0.3">
      <c r="A265" s="2">
        <v>264</v>
      </c>
      <c r="B265" s="1">
        <v>764</v>
      </c>
      <c r="C265" s="1">
        <v>528</v>
      </c>
      <c r="D265" s="1" t="s">
        <v>1240</v>
      </c>
      <c r="E265" s="1">
        <v>4</v>
      </c>
      <c r="F265" s="3" t="s">
        <v>1241</v>
      </c>
    </row>
    <row r="266" spans="1:6" x14ac:dyDescent="0.3">
      <c r="A266" s="2">
        <v>265</v>
      </c>
      <c r="B266" s="1">
        <v>149</v>
      </c>
      <c r="C266" s="1">
        <v>1920</v>
      </c>
      <c r="D266" s="1" t="s">
        <v>1241</v>
      </c>
      <c r="E266" s="1">
        <v>4</v>
      </c>
      <c r="F266" s="3" t="s">
        <v>1241</v>
      </c>
    </row>
    <row r="267" spans="1:6" x14ac:dyDescent="0.3">
      <c r="A267" s="2">
        <v>266</v>
      </c>
      <c r="B267" s="1">
        <v>298</v>
      </c>
      <c r="C267" s="1">
        <v>836</v>
      </c>
      <c r="D267" s="1" t="s">
        <v>1241</v>
      </c>
      <c r="E267" s="1">
        <v>3</v>
      </c>
      <c r="F267" s="3" t="s">
        <v>1241</v>
      </c>
    </row>
    <row r="268" spans="1:6" x14ac:dyDescent="0.3">
      <c r="A268" s="2">
        <v>267</v>
      </c>
      <c r="B268" s="1">
        <v>899</v>
      </c>
      <c r="C268" s="1">
        <v>1877</v>
      </c>
      <c r="D268" s="1" t="s">
        <v>1241</v>
      </c>
      <c r="E268" s="1">
        <v>6</v>
      </c>
      <c r="F268" s="3" t="s">
        <v>1240</v>
      </c>
    </row>
    <row r="269" spans="1:6" x14ac:dyDescent="0.3">
      <c r="A269" s="2">
        <v>268</v>
      </c>
      <c r="B269" s="1">
        <v>333</v>
      </c>
      <c r="C269" s="1">
        <v>460</v>
      </c>
      <c r="D269" s="1" t="s">
        <v>1241</v>
      </c>
      <c r="E269" s="1">
        <v>2</v>
      </c>
      <c r="F269" s="3" t="s">
        <v>1240</v>
      </c>
    </row>
    <row r="270" spans="1:6" x14ac:dyDescent="0.3">
      <c r="A270" s="2">
        <v>269</v>
      </c>
      <c r="B270" s="1">
        <v>873</v>
      </c>
      <c r="C270" s="1">
        <v>2907</v>
      </c>
      <c r="D270" s="1" t="s">
        <v>1240</v>
      </c>
      <c r="E270" s="1">
        <v>2</v>
      </c>
      <c r="F270" s="3" t="s">
        <v>1240</v>
      </c>
    </row>
    <row r="271" spans="1:6" x14ac:dyDescent="0.3">
      <c r="A271" s="2">
        <v>270</v>
      </c>
      <c r="B271" s="1">
        <v>112</v>
      </c>
      <c r="C271" s="1">
        <v>2459</v>
      </c>
      <c r="D271" s="1" t="s">
        <v>1240</v>
      </c>
      <c r="E271" s="1">
        <v>9</v>
      </c>
      <c r="F271" s="3" t="s">
        <v>1240</v>
      </c>
    </row>
    <row r="272" spans="1:6" x14ac:dyDescent="0.3">
      <c r="A272" s="2">
        <v>271</v>
      </c>
      <c r="B272" s="1">
        <v>112</v>
      </c>
      <c r="C272" s="1">
        <v>1454</v>
      </c>
      <c r="D272" s="1" t="s">
        <v>1241</v>
      </c>
      <c r="E272" s="1">
        <v>3</v>
      </c>
      <c r="F272" s="3" t="s">
        <v>1241</v>
      </c>
    </row>
    <row r="273" spans="1:6" x14ac:dyDescent="0.3">
      <c r="A273" s="2">
        <v>272</v>
      </c>
      <c r="B273" s="1">
        <v>475</v>
      </c>
      <c r="C273" s="1">
        <v>1128</v>
      </c>
      <c r="D273" s="1" t="s">
        <v>1240</v>
      </c>
      <c r="E273" s="1">
        <v>2</v>
      </c>
      <c r="F273" s="3" t="s">
        <v>1241</v>
      </c>
    </row>
    <row r="274" spans="1:6" x14ac:dyDescent="0.3">
      <c r="A274" s="2">
        <v>273</v>
      </c>
      <c r="B274" s="1">
        <v>900</v>
      </c>
      <c r="C274" s="1">
        <v>2991</v>
      </c>
      <c r="D274" s="1" t="s">
        <v>1241</v>
      </c>
      <c r="E274" s="1">
        <v>3</v>
      </c>
      <c r="F274" s="3" t="s">
        <v>1240</v>
      </c>
    </row>
    <row r="275" spans="1:6" x14ac:dyDescent="0.3">
      <c r="A275" s="2">
        <v>274</v>
      </c>
      <c r="B275" s="1">
        <v>625</v>
      </c>
      <c r="C275" s="1">
        <v>2165</v>
      </c>
      <c r="D275" s="1" t="s">
        <v>1240</v>
      </c>
      <c r="E275" s="1">
        <v>2</v>
      </c>
      <c r="F275" s="3" t="s">
        <v>1241</v>
      </c>
    </row>
    <row r="276" spans="1:6" x14ac:dyDescent="0.3">
      <c r="A276" s="2">
        <v>275</v>
      </c>
      <c r="B276" s="1">
        <v>555</v>
      </c>
      <c r="C276" s="1">
        <v>675</v>
      </c>
      <c r="D276" s="1" t="s">
        <v>1240</v>
      </c>
      <c r="E276" s="1">
        <v>7</v>
      </c>
      <c r="F276" s="3" t="s">
        <v>1241</v>
      </c>
    </row>
    <row r="277" spans="1:6" x14ac:dyDescent="0.3">
      <c r="A277" s="2">
        <v>276</v>
      </c>
      <c r="B277" s="1">
        <v>51</v>
      </c>
      <c r="C277" s="1">
        <v>2675</v>
      </c>
      <c r="D277" s="1" t="s">
        <v>1240</v>
      </c>
      <c r="E277" s="1">
        <v>7</v>
      </c>
      <c r="F277" s="3" t="s">
        <v>1241</v>
      </c>
    </row>
    <row r="278" spans="1:6" x14ac:dyDescent="0.3">
      <c r="A278" s="2">
        <v>277</v>
      </c>
      <c r="B278" s="1">
        <v>122</v>
      </c>
      <c r="C278" s="1">
        <v>2054</v>
      </c>
      <c r="D278" s="1" t="s">
        <v>1240</v>
      </c>
      <c r="E278" s="1">
        <v>5</v>
      </c>
      <c r="F278" s="3" t="s">
        <v>1241</v>
      </c>
    </row>
    <row r="279" spans="1:6" x14ac:dyDescent="0.3">
      <c r="A279" s="2">
        <v>278</v>
      </c>
      <c r="B279" s="1">
        <v>137</v>
      </c>
      <c r="C279" s="1">
        <v>1081</v>
      </c>
      <c r="D279" s="1" t="s">
        <v>1240</v>
      </c>
      <c r="E279" s="1">
        <v>3</v>
      </c>
      <c r="F279" s="3" t="s">
        <v>1240</v>
      </c>
    </row>
    <row r="280" spans="1:6" x14ac:dyDescent="0.3">
      <c r="A280" s="2">
        <v>279</v>
      </c>
      <c r="B280" s="1">
        <v>26</v>
      </c>
      <c r="C280" s="1">
        <v>718</v>
      </c>
      <c r="D280" s="1" t="s">
        <v>1241</v>
      </c>
      <c r="E280" s="1">
        <v>9</v>
      </c>
      <c r="F280" s="3" t="s">
        <v>1241</v>
      </c>
    </row>
    <row r="281" spans="1:6" x14ac:dyDescent="0.3">
      <c r="A281" s="2">
        <v>280</v>
      </c>
      <c r="B281" s="1">
        <v>442</v>
      </c>
      <c r="C281" s="1">
        <v>1747</v>
      </c>
      <c r="D281" s="1" t="s">
        <v>1240</v>
      </c>
      <c r="E281" s="1">
        <v>8</v>
      </c>
      <c r="F281" s="3" t="s">
        <v>1241</v>
      </c>
    </row>
    <row r="282" spans="1:6" x14ac:dyDescent="0.3">
      <c r="A282" s="2">
        <v>281</v>
      </c>
      <c r="B282" s="1">
        <v>355</v>
      </c>
      <c r="C282" s="1">
        <v>2124</v>
      </c>
      <c r="D282" s="1" t="s">
        <v>1241</v>
      </c>
      <c r="E282" s="1">
        <v>8</v>
      </c>
      <c r="F282" s="3" t="s">
        <v>1241</v>
      </c>
    </row>
    <row r="283" spans="1:6" x14ac:dyDescent="0.3">
      <c r="A283" s="2">
        <v>282</v>
      </c>
      <c r="B283" s="1">
        <v>115</v>
      </c>
      <c r="C283" s="1">
        <v>384</v>
      </c>
      <c r="D283" s="1" t="s">
        <v>1241</v>
      </c>
      <c r="E283" s="1">
        <v>1</v>
      </c>
      <c r="F283" s="3" t="s">
        <v>1241</v>
      </c>
    </row>
    <row r="284" spans="1:6" x14ac:dyDescent="0.3">
      <c r="A284" s="2">
        <v>283</v>
      </c>
      <c r="B284" s="1">
        <v>619</v>
      </c>
      <c r="C284" s="1">
        <v>1502</v>
      </c>
      <c r="D284" s="1" t="s">
        <v>1241</v>
      </c>
      <c r="E284" s="1">
        <v>12</v>
      </c>
      <c r="F284" s="3" t="s">
        <v>1240</v>
      </c>
    </row>
    <row r="285" spans="1:6" x14ac:dyDescent="0.3">
      <c r="A285" s="2">
        <v>284</v>
      </c>
      <c r="B285" s="1">
        <v>948</v>
      </c>
      <c r="C285" s="1">
        <v>2264</v>
      </c>
      <c r="D285" s="1" t="s">
        <v>1241</v>
      </c>
      <c r="E285" s="1">
        <v>6</v>
      </c>
      <c r="F285" s="3" t="s">
        <v>1241</v>
      </c>
    </row>
    <row r="286" spans="1:6" x14ac:dyDescent="0.3">
      <c r="A286" s="2">
        <v>285</v>
      </c>
      <c r="B286" s="1">
        <v>273</v>
      </c>
      <c r="C286" s="1">
        <v>2856</v>
      </c>
      <c r="D286" s="1" t="s">
        <v>1241</v>
      </c>
      <c r="E286" s="1">
        <v>7</v>
      </c>
      <c r="F286" s="3" t="s">
        <v>1241</v>
      </c>
    </row>
    <row r="287" spans="1:6" x14ac:dyDescent="0.3">
      <c r="A287" s="2">
        <v>286</v>
      </c>
      <c r="B287" s="1">
        <v>241</v>
      </c>
      <c r="C287" s="1">
        <v>1836</v>
      </c>
      <c r="D287" s="1" t="s">
        <v>1240</v>
      </c>
      <c r="E287" s="1">
        <v>12</v>
      </c>
      <c r="F287" s="3" t="s">
        <v>1240</v>
      </c>
    </row>
    <row r="288" spans="1:6" x14ac:dyDescent="0.3">
      <c r="A288" s="2">
        <v>287</v>
      </c>
      <c r="B288" s="1">
        <v>106</v>
      </c>
      <c r="C288" s="1">
        <v>2757</v>
      </c>
      <c r="D288" s="1" t="s">
        <v>1240</v>
      </c>
      <c r="E288" s="1">
        <v>1</v>
      </c>
      <c r="F288" s="3" t="s">
        <v>1241</v>
      </c>
    </row>
    <row r="289" spans="1:6" x14ac:dyDescent="0.3">
      <c r="A289" s="2">
        <v>288</v>
      </c>
      <c r="B289" s="1">
        <v>603</v>
      </c>
      <c r="C289" s="1">
        <v>2490</v>
      </c>
      <c r="D289" s="1" t="s">
        <v>1241</v>
      </c>
      <c r="E289" s="1">
        <v>12</v>
      </c>
      <c r="F289" s="3" t="s">
        <v>1240</v>
      </c>
    </row>
    <row r="290" spans="1:6" x14ac:dyDescent="0.3">
      <c r="A290" s="2">
        <v>289</v>
      </c>
      <c r="B290" s="1">
        <v>29</v>
      </c>
      <c r="C290" s="1">
        <v>1422</v>
      </c>
      <c r="D290" s="1" t="s">
        <v>1240</v>
      </c>
      <c r="E290" s="1">
        <v>7</v>
      </c>
      <c r="F290" s="3" t="s">
        <v>1241</v>
      </c>
    </row>
    <row r="291" spans="1:6" x14ac:dyDescent="0.3">
      <c r="A291" s="2">
        <v>290</v>
      </c>
      <c r="B291" s="1">
        <v>608</v>
      </c>
      <c r="C291" s="1">
        <v>726</v>
      </c>
      <c r="D291" s="1" t="s">
        <v>1241</v>
      </c>
      <c r="E291" s="1">
        <v>8</v>
      </c>
      <c r="F291" s="3" t="s">
        <v>1241</v>
      </c>
    </row>
    <row r="292" spans="1:6" x14ac:dyDescent="0.3">
      <c r="A292" s="2">
        <v>291</v>
      </c>
      <c r="B292" s="1">
        <v>151</v>
      </c>
      <c r="C292" s="1">
        <v>2247</v>
      </c>
      <c r="D292" s="1" t="s">
        <v>1240</v>
      </c>
      <c r="E292" s="1">
        <v>11</v>
      </c>
      <c r="F292" s="3" t="s">
        <v>1240</v>
      </c>
    </row>
    <row r="293" spans="1:6" x14ac:dyDescent="0.3">
      <c r="A293" s="2">
        <v>292</v>
      </c>
      <c r="B293" s="1">
        <v>742</v>
      </c>
      <c r="C293" s="1">
        <v>2440</v>
      </c>
      <c r="D293" s="1" t="s">
        <v>1241</v>
      </c>
      <c r="E293" s="1">
        <v>3</v>
      </c>
      <c r="F293" s="3" t="s">
        <v>1241</v>
      </c>
    </row>
    <row r="294" spans="1:6" x14ac:dyDescent="0.3">
      <c r="A294" s="2">
        <v>293</v>
      </c>
      <c r="B294" s="1">
        <v>157</v>
      </c>
      <c r="C294" s="1">
        <v>523</v>
      </c>
      <c r="D294" s="1" t="s">
        <v>1240</v>
      </c>
      <c r="E294" s="1">
        <v>2</v>
      </c>
      <c r="F294" s="3" t="s">
        <v>1240</v>
      </c>
    </row>
    <row r="295" spans="1:6" x14ac:dyDescent="0.3">
      <c r="A295" s="2">
        <v>294</v>
      </c>
      <c r="B295" s="1">
        <v>673</v>
      </c>
      <c r="C295" s="1">
        <v>2152</v>
      </c>
      <c r="D295" s="1" t="s">
        <v>1240</v>
      </c>
      <c r="E295" s="1">
        <v>7</v>
      </c>
      <c r="F295" s="3" t="s">
        <v>1241</v>
      </c>
    </row>
    <row r="296" spans="1:6" x14ac:dyDescent="0.3">
      <c r="A296" s="2">
        <v>295</v>
      </c>
      <c r="B296" s="1">
        <v>829</v>
      </c>
      <c r="C296" s="1">
        <v>2996</v>
      </c>
      <c r="D296" s="1" t="s">
        <v>1241</v>
      </c>
      <c r="E296" s="1">
        <v>5</v>
      </c>
      <c r="F296" s="3" t="s">
        <v>1240</v>
      </c>
    </row>
    <row r="297" spans="1:6" x14ac:dyDescent="0.3">
      <c r="A297" s="2">
        <v>296</v>
      </c>
      <c r="B297" s="1">
        <v>352</v>
      </c>
      <c r="C297" s="1">
        <v>1449</v>
      </c>
      <c r="D297" s="1" t="s">
        <v>1241</v>
      </c>
      <c r="E297" s="1">
        <v>8</v>
      </c>
      <c r="F297" s="3" t="s">
        <v>1241</v>
      </c>
    </row>
    <row r="298" spans="1:6" x14ac:dyDescent="0.3">
      <c r="A298" s="2">
        <v>297</v>
      </c>
      <c r="B298" s="1">
        <v>757</v>
      </c>
      <c r="C298" s="1">
        <v>1905</v>
      </c>
      <c r="D298" s="1" t="s">
        <v>1241</v>
      </c>
      <c r="E298" s="1">
        <v>4</v>
      </c>
      <c r="F298" s="3" t="s">
        <v>1240</v>
      </c>
    </row>
    <row r="299" spans="1:6" x14ac:dyDescent="0.3">
      <c r="A299" s="2">
        <v>298</v>
      </c>
      <c r="B299" s="1">
        <v>381</v>
      </c>
      <c r="C299" s="1">
        <v>1762</v>
      </c>
      <c r="D299" s="1" t="s">
        <v>1240</v>
      </c>
      <c r="E299" s="1">
        <v>4</v>
      </c>
      <c r="F299" s="3" t="s">
        <v>1240</v>
      </c>
    </row>
    <row r="300" spans="1:6" x14ac:dyDescent="0.3">
      <c r="A300" s="2">
        <v>299</v>
      </c>
      <c r="B300" s="1">
        <v>651</v>
      </c>
      <c r="C300" s="1">
        <v>2618</v>
      </c>
      <c r="D300" s="1" t="s">
        <v>1240</v>
      </c>
      <c r="E300" s="1">
        <v>9</v>
      </c>
      <c r="F300" s="3" t="s">
        <v>1241</v>
      </c>
    </row>
    <row r="301" spans="1:6" x14ac:dyDescent="0.3">
      <c r="A301" s="2">
        <v>300</v>
      </c>
      <c r="B301" s="1">
        <v>814</v>
      </c>
      <c r="C301" s="1">
        <v>2576</v>
      </c>
      <c r="D301" s="1" t="s">
        <v>1240</v>
      </c>
      <c r="E301" s="1">
        <v>8</v>
      </c>
      <c r="F301" s="3" t="s">
        <v>1241</v>
      </c>
    </row>
    <row r="302" spans="1:6" x14ac:dyDescent="0.3">
      <c r="A302" s="2">
        <v>301</v>
      </c>
      <c r="B302" s="1">
        <v>235</v>
      </c>
      <c r="C302" s="1">
        <v>137</v>
      </c>
      <c r="D302" s="1" t="s">
        <v>1241</v>
      </c>
      <c r="E302" s="1">
        <v>12</v>
      </c>
      <c r="F302" s="3" t="s">
        <v>1241</v>
      </c>
    </row>
    <row r="303" spans="1:6" x14ac:dyDescent="0.3">
      <c r="A303" s="2">
        <v>302</v>
      </c>
      <c r="B303" s="1">
        <v>152</v>
      </c>
      <c r="C303" s="1">
        <v>395</v>
      </c>
      <c r="D303" s="1" t="s">
        <v>1240</v>
      </c>
      <c r="E303" s="1">
        <v>3</v>
      </c>
      <c r="F303" s="3" t="s">
        <v>1241</v>
      </c>
    </row>
    <row r="304" spans="1:6" x14ac:dyDescent="0.3">
      <c r="A304" s="2">
        <v>303</v>
      </c>
      <c r="B304" s="1">
        <v>785</v>
      </c>
      <c r="C304" s="1">
        <v>1576</v>
      </c>
      <c r="D304" s="1" t="s">
        <v>1240</v>
      </c>
      <c r="E304" s="1">
        <v>9</v>
      </c>
      <c r="F304" s="3" t="s">
        <v>1241</v>
      </c>
    </row>
    <row r="305" spans="1:6" x14ac:dyDescent="0.3">
      <c r="A305" s="2">
        <v>304</v>
      </c>
      <c r="B305" s="1">
        <v>398</v>
      </c>
      <c r="C305" s="1">
        <v>1542</v>
      </c>
      <c r="D305" s="1" t="s">
        <v>1241</v>
      </c>
      <c r="E305" s="1">
        <v>1</v>
      </c>
      <c r="F305" s="3" t="s">
        <v>1241</v>
      </c>
    </row>
    <row r="306" spans="1:6" x14ac:dyDescent="0.3">
      <c r="A306" s="2">
        <v>305</v>
      </c>
      <c r="B306" s="1">
        <v>324</v>
      </c>
      <c r="C306" s="1">
        <v>1890</v>
      </c>
      <c r="D306" s="1" t="s">
        <v>1240</v>
      </c>
      <c r="E306" s="1">
        <v>6</v>
      </c>
      <c r="F306" s="3" t="s">
        <v>1241</v>
      </c>
    </row>
    <row r="307" spans="1:6" x14ac:dyDescent="0.3">
      <c r="A307" s="2">
        <v>306</v>
      </c>
      <c r="B307" s="1">
        <v>277</v>
      </c>
      <c r="C307" s="1">
        <v>2814</v>
      </c>
      <c r="D307" s="1" t="s">
        <v>1241</v>
      </c>
      <c r="E307" s="1">
        <v>8</v>
      </c>
      <c r="F307" s="3" t="s">
        <v>1240</v>
      </c>
    </row>
    <row r="308" spans="1:6" x14ac:dyDescent="0.3">
      <c r="A308" s="2">
        <v>307</v>
      </c>
      <c r="B308" s="1">
        <v>337</v>
      </c>
      <c r="C308" s="1">
        <v>1605</v>
      </c>
      <c r="D308" s="1" t="s">
        <v>1241</v>
      </c>
      <c r="E308" s="1">
        <v>1</v>
      </c>
      <c r="F308" s="3" t="s">
        <v>1241</v>
      </c>
    </row>
    <row r="309" spans="1:6" x14ac:dyDescent="0.3">
      <c r="A309" s="2">
        <v>308</v>
      </c>
      <c r="B309" s="1">
        <v>808</v>
      </c>
      <c r="C309" s="1">
        <v>1764</v>
      </c>
      <c r="D309" s="1" t="s">
        <v>1240</v>
      </c>
      <c r="E309" s="1">
        <v>6</v>
      </c>
      <c r="F309" s="3" t="s">
        <v>1241</v>
      </c>
    </row>
    <row r="310" spans="1:6" x14ac:dyDescent="0.3">
      <c r="A310" s="2">
        <v>309</v>
      </c>
      <c r="B310" s="1">
        <v>925</v>
      </c>
      <c r="C310" s="1">
        <v>1527</v>
      </c>
      <c r="D310" s="1" t="s">
        <v>1240</v>
      </c>
      <c r="E310" s="1">
        <v>12</v>
      </c>
      <c r="F310" s="3" t="s">
        <v>1240</v>
      </c>
    </row>
    <row r="311" spans="1:6" x14ac:dyDescent="0.3">
      <c r="A311" s="2">
        <v>310</v>
      </c>
      <c r="B311" s="1">
        <v>891</v>
      </c>
      <c r="C311" s="1">
        <v>2730</v>
      </c>
      <c r="D311" s="1" t="s">
        <v>1241</v>
      </c>
      <c r="E311" s="1">
        <v>7</v>
      </c>
      <c r="F311" s="3" t="s">
        <v>1241</v>
      </c>
    </row>
    <row r="312" spans="1:6" x14ac:dyDescent="0.3">
      <c r="A312" s="2">
        <v>311</v>
      </c>
      <c r="B312" s="1">
        <v>563</v>
      </c>
      <c r="C312" s="1">
        <v>1189</v>
      </c>
      <c r="D312" s="1" t="s">
        <v>1240</v>
      </c>
      <c r="E312" s="1">
        <v>12</v>
      </c>
      <c r="F312" s="3" t="s">
        <v>1240</v>
      </c>
    </row>
    <row r="313" spans="1:6" x14ac:dyDescent="0.3">
      <c r="A313" s="2">
        <v>312</v>
      </c>
      <c r="B313" s="1">
        <v>218</v>
      </c>
      <c r="C313" s="1">
        <v>113</v>
      </c>
      <c r="D313" s="1" t="s">
        <v>1240</v>
      </c>
      <c r="E313" s="1">
        <v>9</v>
      </c>
      <c r="F313" s="3" t="s">
        <v>1241</v>
      </c>
    </row>
    <row r="314" spans="1:6" x14ac:dyDescent="0.3">
      <c r="A314" s="2">
        <v>313</v>
      </c>
      <c r="B314" s="1">
        <v>210</v>
      </c>
      <c r="C314" s="1">
        <v>1588</v>
      </c>
      <c r="D314" s="1" t="s">
        <v>1240</v>
      </c>
      <c r="E314" s="1">
        <v>3</v>
      </c>
      <c r="F314" s="3" t="s">
        <v>1240</v>
      </c>
    </row>
    <row r="315" spans="1:6" x14ac:dyDescent="0.3">
      <c r="A315" s="2">
        <v>314</v>
      </c>
      <c r="B315" s="1">
        <v>204</v>
      </c>
      <c r="C315" s="1">
        <v>2249</v>
      </c>
      <c r="D315" s="1" t="s">
        <v>1241</v>
      </c>
      <c r="E315" s="1">
        <v>11</v>
      </c>
      <c r="F315" s="3" t="s">
        <v>1240</v>
      </c>
    </row>
    <row r="316" spans="1:6" x14ac:dyDescent="0.3">
      <c r="A316" s="2">
        <v>315</v>
      </c>
      <c r="B316" s="1">
        <v>327</v>
      </c>
      <c r="C316" s="1">
        <v>356</v>
      </c>
      <c r="D316" s="1" t="s">
        <v>1241</v>
      </c>
      <c r="E316" s="1">
        <v>11</v>
      </c>
      <c r="F316" s="3" t="s">
        <v>1241</v>
      </c>
    </row>
    <row r="317" spans="1:6" x14ac:dyDescent="0.3">
      <c r="A317" s="2">
        <v>316</v>
      </c>
      <c r="B317" s="1">
        <v>740</v>
      </c>
      <c r="C317" s="1">
        <v>1672</v>
      </c>
      <c r="D317" s="1" t="s">
        <v>1240</v>
      </c>
      <c r="E317" s="1">
        <v>10</v>
      </c>
      <c r="F317" s="3" t="s">
        <v>1240</v>
      </c>
    </row>
    <row r="318" spans="1:6" x14ac:dyDescent="0.3">
      <c r="A318" s="2">
        <v>317</v>
      </c>
      <c r="B318" s="1">
        <v>381</v>
      </c>
      <c r="C318" s="1">
        <v>694</v>
      </c>
      <c r="D318" s="1" t="s">
        <v>1241</v>
      </c>
      <c r="E318" s="1">
        <v>5</v>
      </c>
      <c r="F318" s="3" t="s">
        <v>1241</v>
      </c>
    </row>
    <row r="319" spans="1:6" x14ac:dyDescent="0.3">
      <c r="A319" s="2">
        <v>318</v>
      </c>
      <c r="B319" s="1">
        <v>862</v>
      </c>
      <c r="C319" s="1">
        <v>2192</v>
      </c>
      <c r="D319" s="1" t="s">
        <v>1240</v>
      </c>
      <c r="E319" s="1">
        <v>7</v>
      </c>
      <c r="F319" s="3" t="s">
        <v>1240</v>
      </c>
    </row>
    <row r="320" spans="1:6" x14ac:dyDescent="0.3">
      <c r="A320" s="2">
        <v>319</v>
      </c>
      <c r="B320" s="1">
        <v>693</v>
      </c>
      <c r="C320" s="1">
        <v>1684</v>
      </c>
      <c r="D320" s="1" t="s">
        <v>1240</v>
      </c>
      <c r="E320" s="1">
        <v>11</v>
      </c>
      <c r="F320" s="3" t="s">
        <v>1240</v>
      </c>
    </row>
    <row r="321" spans="1:6" x14ac:dyDescent="0.3">
      <c r="A321" s="2">
        <v>320</v>
      </c>
      <c r="B321" s="1">
        <v>127</v>
      </c>
      <c r="C321" s="1">
        <v>2341</v>
      </c>
      <c r="D321" s="1" t="s">
        <v>1241</v>
      </c>
      <c r="E321" s="1">
        <v>7</v>
      </c>
      <c r="F321" s="3" t="s">
        <v>1240</v>
      </c>
    </row>
    <row r="322" spans="1:6" x14ac:dyDescent="0.3">
      <c r="A322" s="2">
        <v>321</v>
      </c>
      <c r="B322" s="1">
        <v>145</v>
      </c>
      <c r="C322" s="1">
        <v>1097</v>
      </c>
      <c r="D322" s="1" t="s">
        <v>1240</v>
      </c>
      <c r="E322" s="1">
        <v>7</v>
      </c>
      <c r="F322" s="3" t="s">
        <v>1240</v>
      </c>
    </row>
    <row r="323" spans="1:6" x14ac:dyDescent="0.3">
      <c r="A323" s="2">
        <v>322</v>
      </c>
      <c r="B323" s="1">
        <v>189</v>
      </c>
      <c r="C323" s="1">
        <v>1743</v>
      </c>
      <c r="D323" s="1" t="s">
        <v>1241</v>
      </c>
      <c r="E323" s="1">
        <v>2</v>
      </c>
      <c r="F323" s="3" t="s">
        <v>1240</v>
      </c>
    </row>
    <row r="324" spans="1:6" x14ac:dyDescent="0.3">
      <c r="A324" s="2">
        <v>323</v>
      </c>
      <c r="B324" s="1">
        <v>356</v>
      </c>
      <c r="C324" s="1">
        <v>2785</v>
      </c>
      <c r="D324" s="1" t="s">
        <v>1240</v>
      </c>
      <c r="E324" s="1">
        <v>1</v>
      </c>
      <c r="F324" s="3" t="s">
        <v>1241</v>
      </c>
    </row>
    <row r="325" spans="1:6" x14ac:dyDescent="0.3">
      <c r="A325" s="2">
        <v>324</v>
      </c>
      <c r="B325" s="1">
        <v>342</v>
      </c>
      <c r="C325" s="1">
        <v>2822</v>
      </c>
      <c r="D325" s="1" t="s">
        <v>1241</v>
      </c>
      <c r="E325" s="1">
        <v>6</v>
      </c>
      <c r="F325" s="3" t="s">
        <v>1240</v>
      </c>
    </row>
    <row r="326" spans="1:6" x14ac:dyDescent="0.3">
      <c r="A326" s="2">
        <v>325</v>
      </c>
      <c r="B326" s="1">
        <v>44</v>
      </c>
      <c r="C326" s="1">
        <v>1405</v>
      </c>
      <c r="D326" s="1" t="s">
        <v>1241</v>
      </c>
      <c r="E326" s="1">
        <v>12</v>
      </c>
      <c r="F326" s="3" t="s">
        <v>1240</v>
      </c>
    </row>
    <row r="327" spans="1:6" x14ac:dyDescent="0.3">
      <c r="A327" s="2">
        <v>326</v>
      </c>
      <c r="B327" s="1">
        <v>723</v>
      </c>
      <c r="C327" s="1">
        <v>2453</v>
      </c>
      <c r="D327" s="1" t="s">
        <v>1241</v>
      </c>
      <c r="E327" s="1">
        <v>9</v>
      </c>
      <c r="F327" s="3" t="s">
        <v>1241</v>
      </c>
    </row>
    <row r="328" spans="1:6" x14ac:dyDescent="0.3">
      <c r="A328" s="2">
        <v>327</v>
      </c>
      <c r="B328" s="1">
        <v>690</v>
      </c>
      <c r="C328" s="1">
        <v>1583</v>
      </c>
      <c r="D328" s="1" t="s">
        <v>1240</v>
      </c>
      <c r="E328" s="1">
        <v>12</v>
      </c>
      <c r="F328" s="3" t="s">
        <v>1241</v>
      </c>
    </row>
    <row r="329" spans="1:6" x14ac:dyDescent="0.3">
      <c r="A329" s="2">
        <v>328</v>
      </c>
      <c r="B329" s="1">
        <v>56</v>
      </c>
      <c r="C329" s="1">
        <v>2660</v>
      </c>
      <c r="D329" s="1" t="s">
        <v>1241</v>
      </c>
      <c r="E329" s="1">
        <v>3</v>
      </c>
      <c r="F329" s="3" t="s">
        <v>1241</v>
      </c>
    </row>
    <row r="330" spans="1:6" x14ac:dyDescent="0.3">
      <c r="A330" s="2">
        <v>329</v>
      </c>
      <c r="B330" s="1">
        <v>487</v>
      </c>
      <c r="C330" s="1">
        <v>470</v>
      </c>
      <c r="D330" s="1" t="s">
        <v>1241</v>
      </c>
      <c r="E330" s="1">
        <v>4</v>
      </c>
      <c r="F330" s="3" t="s">
        <v>1241</v>
      </c>
    </row>
    <row r="331" spans="1:6" x14ac:dyDescent="0.3">
      <c r="A331" s="2">
        <v>330</v>
      </c>
      <c r="B331" s="1">
        <v>908</v>
      </c>
      <c r="C331" s="1">
        <v>199</v>
      </c>
      <c r="D331" s="1" t="s">
        <v>1240</v>
      </c>
      <c r="E331" s="1">
        <v>7</v>
      </c>
      <c r="F331" s="3" t="s">
        <v>1241</v>
      </c>
    </row>
    <row r="332" spans="1:6" x14ac:dyDescent="0.3">
      <c r="A332" s="2">
        <v>331</v>
      </c>
      <c r="B332" s="1">
        <v>185</v>
      </c>
      <c r="C332" s="1">
        <v>1518</v>
      </c>
      <c r="D332" s="1" t="s">
        <v>1241</v>
      </c>
      <c r="E332" s="1">
        <v>11</v>
      </c>
      <c r="F332" s="3" t="s">
        <v>1240</v>
      </c>
    </row>
    <row r="333" spans="1:6" x14ac:dyDescent="0.3">
      <c r="A333" s="2">
        <v>332</v>
      </c>
      <c r="B333" s="1">
        <v>945</v>
      </c>
      <c r="C333" s="1">
        <v>2548</v>
      </c>
      <c r="D333" s="1" t="s">
        <v>1241</v>
      </c>
      <c r="E333" s="1">
        <v>4</v>
      </c>
      <c r="F333" s="3" t="s">
        <v>1241</v>
      </c>
    </row>
    <row r="334" spans="1:6" x14ac:dyDescent="0.3">
      <c r="A334" s="2">
        <v>333</v>
      </c>
      <c r="B334" s="1">
        <v>348</v>
      </c>
      <c r="C334" s="1">
        <v>1903</v>
      </c>
      <c r="D334" s="1" t="s">
        <v>1240</v>
      </c>
      <c r="E334" s="1">
        <v>3</v>
      </c>
      <c r="F334" s="3" t="s">
        <v>1241</v>
      </c>
    </row>
    <row r="335" spans="1:6" x14ac:dyDescent="0.3">
      <c r="A335" s="2">
        <v>334</v>
      </c>
      <c r="B335" s="1">
        <v>529</v>
      </c>
      <c r="C335" s="1">
        <v>1477</v>
      </c>
      <c r="D335" s="1" t="s">
        <v>1240</v>
      </c>
      <c r="E335" s="1">
        <v>6</v>
      </c>
      <c r="F335" s="3" t="s">
        <v>1240</v>
      </c>
    </row>
    <row r="336" spans="1:6" x14ac:dyDescent="0.3">
      <c r="A336" s="2">
        <v>335</v>
      </c>
      <c r="B336" s="1">
        <v>792</v>
      </c>
      <c r="C336" s="1">
        <v>437</v>
      </c>
      <c r="D336" s="1" t="s">
        <v>1241</v>
      </c>
      <c r="E336" s="1">
        <v>3</v>
      </c>
      <c r="F336" s="3" t="s">
        <v>1241</v>
      </c>
    </row>
    <row r="337" spans="1:6" x14ac:dyDescent="0.3">
      <c r="A337" s="2">
        <v>336</v>
      </c>
      <c r="B337" s="1">
        <v>482</v>
      </c>
      <c r="C337" s="1">
        <v>854</v>
      </c>
      <c r="D337" s="1" t="s">
        <v>1241</v>
      </c>
      <c r="E337" s="1">
        <v>10</v>
      </c>
      <c r="F337" s="3" t="s">
        <v>1240</v>
      </c>
    </row>
    <row r="338" spans="1:6" x14ac:dyDescent="0.3">
      <c r="A338" s="2">
        <v>337</v>
      </c>
      <c r="B338" s="1">
        <v>156</v>
      </c>
      <c r="C338" s="1">
        <v>1504</v>
      </c>
      <c r="D338" s="1" t="s">
        <v>1240</v>
      </c>
      <c r="E338" s="1">
        <v>5</v>
      </c>
      <c r="F338" s="3" t="s">
        <v>1240</v>
      </c>
    </row>
    <row r="339" spans="1:6" x14ac:dyDescent="0.3">
      <c r="A339" s="2">
        <v>338</v>
      </c>
      <c r="B339" s="1">
        <v>404</v>
      </c>
      <c r="C339" s="1">
        <v>1571</v>
      </c>
      <c r="D339" s="1" t="s">
        <v>1240</v>
      </c>
      <c r="E339" s="1">
        <v>7</v>
      </c>
      <c r="F339" s="3" t="s">
        <v>1240</v>
      </c>
    </row>
    <row r="340" spans="1:6" x14ac:dyDescent="0.3">
      <c r="A340" s="2">
        <v>339</v>
      </c>
      <c r="B340" s="1">
        <v>578</v>
      </c>
      <c r="C340" s="1">
        <v>2413</v>
      </c>
      <c r="D340" s="1" t="s">
        <v>1241</v>
      </c>
      <c r="E340" s="1">
        <v>9</v>
      </c>
      <c r="F340" s="3" t="s">
        <v>1241</v>
      </c>
    </row>
    <row r="341" spans="1:6" x14ac:dyDescent="0.3">
      <c r="A341" s="2">
        <v>340</v>
      </c>
      <c r="B341" s="1">
        <v>184</v>
      </c>
      <c r="C341" s="1">
        <v>2072</v>
      </c>
      <c r="D341" s="1" t="s">
        <v>1241</v>
      </c>
      <c r="E341" s="1">
        <v>10</v>
      </c>
      <c r="F341" s="3" t="s">
        <v>1240</v>
      </c>
    </row>
    <row r="342" spans="1:6" x14ac:dyDescent="0.3">
      <c r="A342" s="2">
        <v>341</v>
      </c>
      <c r="B342" s="1">
        <v>447</v>
      </c>
      <c r="C342" s="1">
        <v>1760</v>
      </c>
      <c r="D342" s="1" t="s">
        <v>1241</v>
      </c>
      <c r="E342" s="1">
        <v>3</v>
      </c>
      <c r="F342" s="3" t="s">
        <v>1240</v>
      </c>
    </row>
    <row r="343" spans="1:6" x14ac:dyDescent="0.3">
      <c r="A343" s="2">
        <v>342</v>
      </c>
      <c r="B343" s="1">
        <v>499</v>
      </c>
      <c r="C343" s="1">
        <v>2572</v>
      </c>
      <c r="D343" s="1" t="s">
        <v>1240</v>
      </c>
      <c r="E343" s="1">
        <v>8</v>
      </c>
      <c r="F343" s="3" t="s">
        <v>1241</v>
      </c>
    </row>
    <row r="344" spans="1:6" x14ac:dyDescent="0.3">
      <c r="A344" s="2">
        <v>343</v>
      </c>
      <c r="B344" s="1">
        <v>382</v>
      </c>
      <c r="C344" s="1">
        <v>2886</v>
      </c>
      <c r="D344" s="1" t="s">
        <v>1240</v>
      </c>
      <c r="E344" s="1">
        <v>6</v>
      </c>
      <c r="F344" s="3" t="s">
        <v>1240</v>
      </c>
    </row>
    <row r="345" spans="1:6" x14ac:dyDescent="0.3">
      <c r="A345" s="2">
        <v>344</v>
      </c>
      <c r="B345" s="1">
        <v>158</v>
      </c>
      <c r="C345" s="1">
        <v>1444</v>
      </c>
      <c r="D345" s="1" t="s">
        <v>1240</v>
      </c>
      <c r="E345" s="1">
        <v>4</v>
      </c>
      <c r="F345" s="3" t="s">
        <v>1240</v>
      </c>
    </row>
    <row r="346" spans="1:6" x14ac:dyDescent="0.3">
      <c r="A346" s="2">
        <v>345</v>
      </c>
      <c r="B346" s="1">
        <v>391</v>
      </c>
      <c r="C346" s="1">
        <v>2570</v>
      </c>
      <c r="D346" s="1" t="s">
        <v>1241</v>
      </c>
      <c r="E346" s="1">
        <v>4</v>
      </c>
      <c r="F346" s="3" t="s">
        <v>1240</v>
      </c>
    </row>
    <row r="347" spans="1:6" x14ac:dyDescent="0.3">
      <c r="A347" s="2">
        <v>346</v>
      </c>
      <c r="B347" s="1">
        <v>274</v>
      </c>
      <c r="C347" s="1">
        <v>2927</v>
      </c>
      <c r="D347" s="1" t="s">
        <v>1241</v>
      </c>
      <c r="E347" s="1">
        <v>12</v>
      </c>
      <c r="F347" s="3" t="s">
        <v>1240</v>
      </c>
    </row>
    <row r="348" spans="1:6" x14ac:dyDescent="0.3">
      <c r="A348" s="2">
        <v>347</v>
      </c>
      <c r="B348" s="1">
        <v>120</v>
      </c>
      <c r="C348" s="1">
        <v>1800</v>
      </c>
      <c r="D348" s="1" t="s">
        <v>1240</v>
      </c>
      <c r="E348" s="1">
        <v>10</v>
      </c>
      <c r="F348" s="3" t="s">
        <v>1241</v>
      </c>
    </row>
    <row r="349" spans="1:6" x14ac:dyDescent="0.3">
      <c r="A349" s="2">
        <v>348</v>
      </c>
      <c r="B349" s="1">
        <v>505</v>
      </c>
      <c r="C349" s="1">
        <v>627</v>
      </c>
      <c r="D349" s="1" t="s">
        <v>1240</v>
      </c>
      <c r="E349" s="1">
        <v>9</v>
      </c>
      <c r="F349" s="3" t="s">
        <v>1240</v>
      </c>
    </row>
    <row r="350" spans="1:6" x14ac:dyDescent="0.3">
      <c r="A350" s="2">
        <v>349</v>
      </c>
      <c r="B350" s="1">
        <v>91</v>
      </c>
      <c r="C350" s="1">
        <v>2630</v>
      </c>
      <c r="D350" s="1" t="s">
        <v>1241</v>
      </c>
      <c r="E350" s="1">
        <v>12</v>
      </c>
      <c r="F350" s="3" t="s">
        <v>1240</v>
      </c>
    </row>
    <row r="351" spans="1:6" x14ac:dyDescent="0.3">
      <c r="A351" s="2">
        <v>350</v>
      </c>
      <c r="B351" s="1">
        <v>414</v>
      </c>
      <c r="C351" s="1">
        <v>1319</v>
      </c>
      <c r="D351" s="1" t="s">
        <v>1241</v>
      </c>
      <c r="E351" s="1">
        <v>8</v>
      </c>
      <c r="F351" s="3" t="s">
        <v>1240</v>
      </c>
    </row>
    <row r="352" spans="1:6" x14ac:dyDescent="0.3">
      <c r="A352" s="2">
        <v>351</v>
      </c>
      <c r="B352" s="1">
        <v>385</v>
      </c>
      <c r="C352" s="1">
        <v>2212</v>
      </c>
      <c r="D352" s="1" t="s">
        <v>1241</v>
      </c>
      <c r="E352" s="1">
        <v>5</v>
      </c>
      <c r="F352" s="3" t="s">
        <v>1241</v>
      </c>
    </row>
    <row r="353" spans="1:6" x14ac:dyDescent="0.3">
      <c r="A353" s="2">
        <v>352</v>
      </c>
      <c r="B353" s="1">
        <v>778</v>
      </c>
      <c r="C353" s="1">
        <v>364</v>
      </c>
      <c r="D353" s="1" t="s">
        <v>1241</v>
      </c>
      <c r="E353" s="1">
        <v>8</v>
      </c>
      <c r="F353" s="3" t="s">
        <v>1240</v>
      </c>
    </row>
    <row r="354" spans="1:6" x14ac:dyDescent="0.3">
      <c r="A354" s="2">
        <v>353</v>
      </c>
      <c r="B354" s="1">
        <v>716</v>
      </c>
      <c r="C354" s="1">
        <v>181</v>
      </c>
      <c r="D354" s="1" t="s">
        <v>1241</v>
      </c>
      <c r="E354" s="1">
        <v>2</v>
      </c>
      <c r="F354" s="3" t="s">
        <v>1241</v>
      </c>
    </row>
    <row r="355" spans="1:6" x14ac:dyDescent="0.3">
      <c r="A355" s="2">
        <v>354</v>
      </c>
      <c r="B355" s="1">
        <v>103</v>
      </c>
      <c r="C355" s="1">
        <v>2204</v>
      </c>
      <c r="D355" s="1" t="s">
        <v>1240</v>
      </c>
      <c r="E355" s="1">
        <v>2</v>
      </c>
      <c r="F355" s="3" t="s">
        <v>1241</v>
      </c>
    </row>
    <row r="356" spans="1:6" x14ac:dyDescent="0.3">
      <c r="A356" s="2">
        <v>355</v>
      </c>
      <c r="B356" s="1">
        <v>691</v>
      </c>
      <c r="C356" s="1">
        <v>2810</v>
      </c>
      <c r="D356" s="1" t="s">
        <v>1240</v>
      </c>
      <c r="E356" s="1">
        <v>12</v>
      </c>
      <c r="F356" s="3" t="s">
        <v>1241</v>
      </c>
    </row>
    <row r="357" spans="1:6" x14ac:dyDescent="0.3">
      <c r="A357" s="2">
        <v>356</v>
      </c>
      <c r="B357" s="1">
        <v>206</v>
      </c>
      <c r="C357" s="1">
        <v>2520</v>
      </c>
      <c r="D357" s="1" t="s">
        <v>1241</v>
      </c>
      <c r="E357" s="1">
        <v>2</v>
      </c>
      <c r="F357" s="3" t="s">
        <v>1240</v>
      </c>
    </row>
    <row r="358" spans="1:6" x14ac:dyDescent="0.3">
      <c r="A358" s="2">
        <v>357</v>
      </c>
      <c r="B358" s="1">
        <v>820</v>
      </c>
      <c r="C358" s="1">
        <v>870</v>
      </c>
      <c r="D358" s="1" t="s">
        <v>1240</v>
      </c>
      <c r="E358" s="1">
        <v>4</v>
      </c>
      <c r="F358" s="3" t="s">
        <v>1241</v>
      </c>
    </row>
    <row r="359" spans="1:6" x14ac:dyDescent="0.3">
      <c r="A359" s="2">
        <v>358</v>
      </c>
      <c r="B359" s="1">
        <v>595</v>
      </c>
      <c r="C359" s="1">
        <v>691</v>
      </c>
      <c r="D359" s="1" t="s">
        <v>1241</v>
      </c>
      <c r="E359" s="1">
        <v>7</v>
      </c>
      <c r="F359" s="3" t="s">
        <v>1241</v>
      </c>
    </row>
    <row r="360" spans="1:6" x14ac:dyDescent="0.3">
      <c r="A360" s="2">
        <v>359</v>
      </c>
      <c r="B360" s="1">
        <v>681</v>
      </c>
      <c r="C360" s="1">
        <v>1856</v>
      </c>
      <c r="D360" s="1" t="s">
        <v>1240</v>
      </c>
      <c r="E360" s="1">
        <v>8</v>
      </c>
      <c r="F360" s="3" t="s">
        <v>1240</v>
      </c>
    </row>
    <row r="361" spans="1:6" x14ac:dyDescent="0.3">
      <c r="A361" s="2">
        <v>360</v>
      </c>
      <c r="B361" s="1">
        <v>139</v>
      </c>
      <c r="C361" s="1">
        <v>1915</v>
      </c>
      <c r="D361" s="1" t="s">
        <v>1240</v>
      </c>
      <c r="E361" s="1">
        <v>11</v>
      </c>
      <c r="F361" s="3" t="s">
        <v>1241</v>
      </c>
    </row>
    <row r="362" spans="1:6" x14ac:dyDescent="0.3">
      <c r="A362" s="2">
        <v>361</v>
      </c>
      <c r="B362" s="1">
        <v>615</v>
      </c>
      <c r="C362" s="1">
        <v>639</v>
      </c>
      <c r="D362" s="1" t="s">
        <v>1240</v>
      </c>
      <c r="E362" s="1">
        <v>9</v>
      </c>
      <c r="F362" s="3" t="s">
        <v>1241</v>
      </c>
    </row>
    <row r="363" spans="1:6" x14ac:dyDescent="0.3">
      <c r="A363" s="2">
        <v>362</v>
      </c>
      <c r="B363" s="1">
        <v>88</v>
      </c>
      <c r="C363" s="1">
        <v>723</v>
      </c>
      <c r="D363" s="1" t="s">
        <v>1241</v>
      </c>
      <c r="E363" s="1">
        <v>9</v>
      </c>
      <c r="F363" s="3" t="s">
        <v>1240</v>
      </c>
    </row>
    <row r="364" spans="1:6" x14ac:dyDescent="0.3">
      <c r="A364" s="2">
        <v>363</v>
      </c>
      <c r="B364" s="1">
        <v>118</v>
      </c>
      <c r="C364" s="1">
        <v>2973</v>
      </c>
      <c r="D364" s="1" t="s">
        <v>1241</v>
      </c>
      <c r="E364" s="1">
        <v>8</v>
      </c>
      <c r="F364" s="3" t="s">
        <v>1240</v>
      </c>
    </row>
    <row r="365" spans="1:6" x14ac:dyDescent="0.3">
      <c r="A365" s="2">
        <v>364</v>
      </c>
      <c r="B365" s="1">
        <v>457</v>
      </c>
      <c r="C365" s="1">
        <v>2772</v>
      </c>
      <c r="D365" s="1" t="s">
        <v>1240</v>
      </c>
      <c r="E365" s="1">
        <v>8</v>
      </c>
      <c r="F365" s="3" t="s">
        <v>1240</v>
      </c>
    </row>
    <row r="366" spans="1:6" x14ac:dyDescent="0.3">
      <c r="A366" s="2">
        <v>365</v>
      </c>
      <c r="B366" s="1">
        <v>892</v>
      </c>
      <c r="C366" s="1">
        <v>1963</v>
      </c>
      <c r="D366" s="1" t="s">
        <v>1241</v>
      </c>
      <c r="E366" s="1">
        <v>12</v>
      </c>
      <c r="F366" s="3" t="s">
        <v>1241</v>
      </c>
    </row>
    <row r="367" spans="1:6" x14ac:dyDescent="0.3">
      <c r="A367" s="2">
        <v>366</v>
      </c>
      <c r="B367" s="1">
        <v>472</v>
      </c>
      <c r="C367" s="1">
        <v>833</v>
      </c>
      <c r="D367" s="1" t="s">
        <v>1240</v>
      </c>
      <c r="E367" s="1">
        <v>7</v>
      </c>
      <c r="F367" s="3" t="s">
        <v>1240</v>
      </c>
    </row>
    <row r="368" spans="1:6" x14ac:dyDescent="0.3">
      <c r="A368" s="2">
        <v>367</v>
      </c>
      <c r="B368" s="1">
        <v>149</v>
      </c>
      <c r="C368" s="1">
        <v>532</v>
      </c>
      <c r="D368" s="1" t="s">
        <v>1240</v>
      </c>
      <c r="E368" s="1">
        <v>11</v>
      </c>
      <c r="F368" s="3" t="s">
        <v>1240</v>
      </c>
    </row>
    <row r="369" spans="1:6" x14ac:dyDescent="0.3">
      <c r="A369" s="2">
        <v>368</v>
      </c>
      <c r="B369" s="1">
        <v>778</v>
      </c>
      <c r="C369" s="1">
        <v>1890</v>
      </c>
      <c r="D369" s="1" t="s">
        <v>1240</v>
      </c>
      <c r="E369" s="1">
        <v>6</v>
      </c>
      <c r="F369" s="3" t="s">
        <v>1241</v>
      </c>
    </row>
    <row r="370" spans="1:6" x14ac:dyDescent="0.3">
      <c r="A370" s="2">
        <v>369</v>
      </c>
      <c r="B370" s="1">
        <v>203</v>
      </c>
      <c r="C370" s="1">
        <v>1816</v>
      </c>
      <c r="D370" s="1" t="s">
        <v>1240</v>
      </c>
      <c r="E370" s="1">
        <v>4</v>
      </c>
      <c r="F370" s="3" t="s">
        <v>1240</v>
      </c>
    </row>
    <row r="371" spans="1:6" x14ac:dyDescent="0.3">
      <c r="A371" s="2">
        <v>370</v>
      </c>
      <c r="B371" s="1">
        <v>449</v>
      </c>
      <c r="C371" s="1">
        <v>585</v>
      </c>
      <c r="D371" s="1" t="s">
        <v>1241</v>
      </c>
      <c r="E371" s="1">
        <v>10</v>
      </c>
      <c r="F371" s="3" t="s">
        <v>1241</v>
      </c>
    </row>
    <row r="372" spans="1:6" x14ac:dyDescent="0.3">
      <c r="A372" s="2">
        <v>371</v>
      </c>
      <c r="B372" s="1">
        <v>455</v>
      </c>
      <c r="C372" s="1">
        <v>529</v>
      </c>
      <c r="D372" s="1" t="s">
        <v>1241</v>
      </c>
      <c r="E372" s="1">
        <v>5</v>
      </c>
      <c r="F372" s="3" t="s">
        <v>1241</v>
      </c>
    </row>
    <row r="373" spans="1:6" x14ac:dyDescent="0.3">
      <c r="A373" s="2">
        <v>372</v>
      </c>
      <c r="B373" s="1">
        <v>651</v>
      </c>
      <c r="C373" s="1">
        <v>177</v>
      </c>
      <c r="D373" s="1" t="s">
        <v>1241</v>
      </c>
      <c r="E373" s="1">
        <v>2</v>
      </c>
      <c r="F373" s="3" t="s">
        <v>1240</v>
      </c>
    </row>
    <row r="374" spans="1:6" x14ac:dyDescent="0.3">
      <c r="A374" s="2">
        <v>373</v>
      </c>
      <c r="B374" s="1">
        <v>654</v>
      </c>
      <c r="C374" s="1">
        <v>454</v>
      </c>
      <c r="D374" s="1" t="s">
        <v>1240</v>
      </c>
      <c r="E374" s="1">
        <v>3</v>
      </c>
      <c r="F374" s="3" t="s">
        <v>1240</v>
      </c>
    </row>
    <row r="375" spans="1:6" x14ac:dyDescent="0.3">
      <c r="A375" s="2">
        <v>374</v>
      </c>
      <c r="B375" s="1">
        <v>334</v>
      </c>
      <c r="C375" s="1">
        <v>1303</v>
      </c>
      <c r="D375" s="1" t="s">
        <v>1241</v>
      </c>
      <c r="E375" s="1">
        <v>2</v>
      </c>
      <c r="F375" s="3" t="s">
        <v>1240</v>
      </c>
    </row>
    <row r="376" spans="1:6" x14ac:dyDescent="0.3">
      <c r="A376" s="2">
        <v>375</v>
      </c>
      <c r="B376" s="1">
        <v>78</v>
      </c>
      <c r="C376" s="1">
        <v>1189</v>
      </c>
      <c r="D376" s="1" t="s">
        <v>1241</v>
      </c>
      <c r="E376" s="1">
        <v>8</v>
      </c>
      <c r="F376" s="3" t="s">
        <v>1240</v>
      </c>
    </row>
    <row r="377" spans="1:6" x14ac:dyDescent="0.3">
      <c r="A377" s="2">
        <v>376</v>
      </c>
      <c r="B377" s="1">
        <v>529</v>
      </c>
      <c r="C377" s="1">
        <v>906</v>
      </c>
      <c r="D377" s="1" t="s">
        <v>1241</v>
      </c>
      <c r="E377" s="1">
        <v>8</v>
      </c>
      <c r="F377" s="3" t="s">
        <v>1240</v>
      </c>
    </row>
    <row r="378" spans="1:6" x14ac:dyDescent="0.3">
      <c r="A378" s="2">
        <v>377</v>
      </c>
      <c r="B378" s="1">
        <v>532</v>
      </c>
      <c r="C378" s="1">
        <v>1200</v>
      </c>
      <c r="D378" s="1" t="s">
        <v>1241</v>
      </c>
      <c r="E378" s="1">
        <v>1</v>
      </c>
      <c r="F378" s="3" t="s">
        <v>1241</v>
      </c>
    </row>
    <row r="379" spans="1:6" x14ac:dyDescent="0.3">
      <c r="A379" s="2">
        <v>378</v>
      </c>
      <c r="B379" s="1">
        <v>401</v>
      </c>
      <c r="C379" s="1">
        <v>2089</v>
      </c>
      <c r="D379" s="1" t="s">
        <v>1240</v>
      </c>
      <c r="E379" s="1">
        <v>9</v>
      </c>
      <c r="F379" s="3" t="s">
        <v>1240</v>
      </c>
    </row>
    <row r="380" spans="1:6" x14ac:dyDescent="0.3">
      <c r="A380" s="2">
        <v>379</v>
      </c>
      <c r="B380" s="1">
        <v>777</v>
      </c>
      <c r="C380" s="1">
        <v>2251</v>
      </c>
      <c r="D380" s="1" t="s">
        <v>1241</v>
      </c>
      <c r="E380" s="1">
        <v>12</v>
      </c>
      <c r="F380" s="3" t="s">
        <v>1240</v>
      </c>
    </row>
    <row r="381" spans="1:6" x14ac:dyDescent="0.3">
      <c r="A381" s="2">
        <v>380</v>
      </c>
      <c r="B381" s="1">
        <v>869</v>
      </c>
      <c r="C381" s="1">
        <v>743</v>
      </c>
      <c r="D381" s="1" t="s">
        <v>1240</v>
      </c>
      <c r="E381" s="1">
        <v>2</v>
      </c>
      <c r="F381" s="3" t="s">
        <v>1241</v>
      </c>
    </row>
    <row r="382" spans="1:6" x14ac:dyDescent="0.3">
      <c r="A382" s="2">
        <v>381</v>
      </c>
      <c r="B382" s="1">
        <v>985</v>
      </c>
      <c r="C382" s="1">
        <v>1308</v>
      </c>
      <c r="D382" s="1" t="s">
        <v>1240</v>
      </c>
      <c r="E382" s="1">
        <v>5</v>
      </c>
      <c r="F382" s="3" t="s">
        <v>1240</v>
      </c>
    </row>
    <row r="383" spans="1:6" x14ac:dyDescent="0.3">
      <c r="A383" s="2">
        <v>382</v>
      </c>
      <c r="B383" s="1">
        <v>724</v>
      </c>
      <c r="C383" s="1">
        <v>1380</v>
      </c>
      <c r="D383" s="1" t="s">
        <v>1241</v>
      </c>
      <c r="E383" s="1">
        <v>4</v>
      </c>
      <c r="F383" s="3" t="s">
        <v>1241</v>
      </c>
    </row>
    <row r="384" spans="1:6" x14ac:dyDescent="0.3">
      <c r="A384" s="2">
        <v>383</v>
      </c>
      <c r="B384" s="1">
        <v>881</v>
      </c>
      <c r="C384" s="1">
        <v>2067</v>
      </c>
      <c r="D384" s="1" t="s">
        <v>1240</v>
      </c>
      <c r="E384" s="1">
        <v>1</v>
      </c>
      <c r="F384" s="3" t="s">
        <v>1241</v>
      </c>
    </row>
    <row r="385" spans="1:6" x14ac:dyDescent="0.3">
      <c r="A385" s="2">
        <v>384</v>
      </c>
      <c r="B385" s="1">
        <v>129</v>
      </c>
      <c r="C385" s="1">
        <v>2502</v>
      </c>
      <c r="D385" s="1" t="s">
        <v>1240</v>
      </c>
      <c r="E385" s="1">
        <v>11</v>
      </c>
      <c r="F385" s="3" t="s">
        <v>1240</v>
      </c>
    </row>
    <row r="386" spans="1:6" x14ac:dyDescent="0.3">
      <c r="A386" s="2">
        <v>385</v>
      </c>
      <c r="B386" s="1">
        <v>431</v>
      </c>
      <c r="C386" s="1">
        <v>244</v>
      </c>
      <c r="D386" s="1" t="s">
        <v>1241</v>
      </c>
      <c r="E386" s="1">
        <v>10</v>
      </c>
      <c r="F386" s="3" t="s">
        <v>1240</v>
      </c>
    </row>
    <row r="387" spans="1:6" x14ac:dyDescent="0.3">
      <c r="A387" s="2">
        <v>386</v>
      </c>
      <c r="B387" s="1">
        <v>867</v>
      </c>
      <c r="C387" s="1">
        <v>148</v>
      </c>
      <c r="D387" s="1" t="s">
        <v>1241</v>
      </c>
      <c r="E387" s="1">
        <v>2</v>
      </c>
      <c r="F387" s="3" t="s">
        <v>1241</v>
      </c>
    </row>
    <row r="388" spans="1:6" x14ac:dyDescent="0.3">
      <c r="A388" s="2">
        <v>387</v>
      </c>
      <c r="B388" s="1">
        <v>413</v>
      </c>
      <c r="C388" s="1">
        <v>1310</v>
      </c>
      <c r="D388" s="1" t="s">
        <v>1241</v>
      </c>
      <c r="E388" s="1">
        <v>6</v>
      </c>
      <c r="F388" s="3" t="s">
        <v>1241</v>
      </c>
    </row>
    <row r="389" spans="1:6" x14ac:dyDescent="0.3">
      <c r="A389" s="2">
        <v>388</v>
      </c>
      <c r="B389" s="1">
        <v>704</v>
      </c>
      <c r="C389" s="1">
        <v>2904</v>
      </c>
      <c r="D389" s="1" t="s">
        <v>1240</v>
      </c>
      <c r="E389" s="1">
        <v>8</v>
      </c>
      <c r="F389" s="3" t="s">
        <v>1241</v>
      </c>
    </row>
    <row r="390" spans="1:6" x14ac:dyDescent="0.3">
      <c r="A390" s="2">
        <v>389</v>
      </c>
      <c r="B390" s="1">
        <v>435</v>
      </c>
      <c r="C390" s="1">
        <v>601</v>
      </c>
      <c r="D390" s="1" t="s">
        <v>1240</v>
      </c>
      <c r="E390" s="1">
        <v>6</v>
      </c>
      <c r="F390" s="3" t="s">
        <v>1241</v>
      </c>
    </row>
    <row r="391" spans="1:6" x14ac:dyDescent="0.3">
      <c r="A391" s="2">
        <v>390</v>
      </c>
      <c r="B391" s="1">
        <v>98</v>
      </c>
      <c r="C391" s="1">
        <v>2834</v>
      </c>
      <c r="D391" s="1" t="s">
        <v>1240</v>
      </c>
      <c r="E391" s="1">
        <v>10</v>
      </c>
      <c r="F391" s="3" t="s">
        <v>1240</v>
      </c>
    </row>
    <row r="392" spans="1:6" x14ac:dyDescent="0.3">
      <c r="A392" s="2">
        <v>391</v>
      </c>
      <c r="B392" s="1">
        <v>711</v>
      </c>
      <c r="C392" s="1">
        <v>618</v>
      </c>
      <c r="D392" s="1" t="s">
        <v>1240</v>
      </c>
      <c r="E392" s="1">
        <v>2</v>
      </c>
      <c r="F392" s="3" t="s">
        <v>1241</v>
      </c>
    </row>
    <row r="393" spans="1:6" x14ac:dyDescent="0.3">
      <c r="A393" s="2">
        <v>392</v>
      </c>
      <c r="B393" s="1">
        <v>94</v>
      </c>
      <c r="C393" s="1">
        <v>1953</v>
      </c>
      <c r="D393" s="1" t="s">
        <v>1240</v>
      </c>
      <c r="E393" s="1">
        <v>2</v>
      </c>
      <c r="F393" s="3" t="s">
        <v>1241</v>
      </c>
    </row>
    <row r="394" spans="1:6" x14ac:dyDescent="0.3">
      <c r="A394" s="2">
        <v>393</v>
      </c>
      <c r="B394" s="1">
        <v>67</v>
      </c>
      <c r="C394" s="1">
        <v>2896</v>
      </c>
      <c r="D394" s="1" t="s">
        <v>1241</v>
      </c>
      <c r="E394" s="1">
        <v>7</v>
      </c>
      <c r="F394" s="3" t="s">
        <v>1240</v>
      </c>
    </row>
    <row r="395" spans="1:6" x14ac:dyDescent="0.3">
      <c r="A395" s="2">
        <v>394</v>
      </c>
      <c r="B395" s="1">
        <v>446</v>
      </c>
      <c r="C395" s="1">
        <v>377</v>
      </c>
      <c r="D395" s="1" t="s">
        <v>1241</v>
      </c>
      <c r="E395" s="1">
        <v>4</v>
      </c>
      <c r="F395" s="3" t="s">
        <v>1241</v>
      </c>
    </row>
    <row r="396" spans="1:6" x14ac:dyDescent="0.3">
      <c r="A396" s="2">
        <v>395</v>
      </c>
      <c r="B396" s="1">
        <v>684</v>
      </c>
      <c r="C396" s="1">
        <v>152</v>
      </c>
      <c r="D396" s="1" t="s">
        <v>1240</v>
      </c>
      <c r="E396" s="1">
        <v>5</v>
      </c>
      <c r="F396" s="3" t="s">
        <v>1240</v>
      </c>
    </row>
    <row r="397" spans="1:6" x14ac:dyDescent="0.3">
      <c r="A397" s="2">
        <v>396</v>
      </c>
      <c r="B397" s="1">
        <v>979</v>
      </c>
      <c r="C397" s="1">
        <v>418</v>
      </c>
      <c r="D397" s="1" t="s">
        <v>1241</v>
      </c>
      <c r="E397" s="1">
        <v>1</v>
      </c>
      <c r="F397" s="3" t="s">
        <v>1241</v>
      </c>
    </row>
    <row r="398" spans="1:6" x14ac:dyDescent="0.3">
      <c r="A398" s="2">
        <v>397</v>
      </c>
      <c r="B398" s="1">
        <v>843</v>
      </c>
      <c r="C398" s="1">
        <v>2893</v>
      </c>
      <c r="D398" s="1" t="s">
        <v>1240</v>
      </c>
      <c r="E398" s="1">
        <v>12</v>
      </c>
      <c r="F398" s="3" t="s">
        <v>1241</v>
      </c>
    </row>
    <row r="399" spans="1:6" x14ac:dyDescent="0.3">
      <c r="A399" s="2">
        <v>398</v>
      </c>
      <c r="B399" s="1">
        <v>47</v>
      </c>
      <c r="C399" s="1">
        <v>2180</v>
      </c>
      <c r="D399" s="1" t="s">
        <v>1240</v>
      </c>
      <c r="E399" s="1">
        <v>3</v>
      </c>
      <c r="F399" s="3" t="s">
        <v>1240</v>
      </c>
    </row>
    <row r="400" spans="1:6" x14ac:dyDescent="0.3">
      <c r="A400" s="2">
        <v>399</v>
      </c>
      <c r="B400" s="1">
        <v>229</v>
      </c>
      <c r="C400" s="1">
        <v>817</v>
      </c>
      <c r="D400" s="1" t="s">
        <v>1240</v>
      </c>
      <c r="E400" s="1">
        <v>8</v>
      </c>
      <c r="F400" s="3" t="s">
        <v>1241</v>
      </c>
    </row>
    <row r="401" spans="1:6" x14ac:dyDescent="0.3">
      <c r="A401" s="2">
        <v>400</v>
      </c>
      <c r="B401" s="1">
        <v>884</v>
      </c>
      <c r="C401" s="1">
        <v>728</v>
      </c>
      <c r="D401" s="1" t="s">
        <v>1240</v>
      </c>
      <c r="E401" s="1">
        <v>6</v>
      </c>
      <c r="F401" s="3" t="s">
        <v>1241</v>
      </c>
    </row>
    <row r="402" spans="1:6" x14ac:dyDescent="0.3">
      <c r="A402" s="2">
        <v>401</v>
      </c>
      <c r="B402" s="1">
        <v>360</v>
      </c>
      <c r="C402" s="1">
        <v>2967</v>
      </c>
      <c r="D402" s="1" t="s">
        <v>1241</v>
      </c>
      <c r="E402" s="1">
        <v>11</v>
      </c>
      <c r="F402" s="3" t="s">
        <v>1241</v>
      </c>
    </row>
    <row r="403" spans="1:6" x14ac:dyDescent="0.3">
      <c r="A403" s="2">
        <v>402</v>
      </c>
      <c r="B403" s="1">
        <v>82</v>
      </c>
      <c r="C403" s="1">
        <v>1708</v>
      </c>
      <c r="D403" s="1" t="s">
        <v>1241</v>
      </c>
      <c r="E403" s="1">
        <v>12</v>
      </c>
      <c r="F403" s="3" t="s">
        <v>1241</v>
      </c>
    </row>
    <row r="404" spans="1:6" x14ac:dyDescent="0.3">
      <c r="A404" s="2">
        <v>403</v>
      </c>
      <c r="B404" s="1">
        <v>244</v>
      </c>
      <c r="C404" s="1">
        <v>682</v>
      </c>
      <c r="D404" s="1" t="s">
        <v>1240</v>
      </c>
      <c r="E404" s="1">
        <v>4</v>
      </c>
      <c r="F404" s="3" t="s">
        <v>1241</v>
      </c>
    </row>
    <row r="405" spans="1:6" x14ac:dyDescent="0.3">
      <c r="A405" s="2">
        <v>404</v>
      </c>
      <c r="B405" s="1">
        <v>875</v>
      </c>
      <c r="C405" s="1">
        <v>2629</v>
      </c>
      <c r="D405" s="1" t="s">
        <v>1240</v>
      </c>
      <c r="E405" s="1">
        <v>2</v>
      </c>
      <c r="F405" s="3" t="s">
        <v>1240</v>
      </c>
    </row>
    <row r="406" spans="1:6" x14ac:dyDescent="0.3">
      <c r="A406" s="2">
        <v>405</v>
      </c>
      <c r="B406" s="1">
        <v>502</v>
      </c>
      <c r="C406" s="1">
        <v>1791</v>
      </c>
      <c r="D406" s="1" t="s">
        <v>1241</v>
      </c>
      <c r="E406" s="1">
        <v>5</v>
      </c>
      <c r="F406" s="3" t="s">
        <v>1241</v>
      </c>
    </row>
    <row r="407" spans="1:6" x14ac:dyDescent="0.3">
      <c r="A407" s="2">
        <v>406</v>
      </c>
      <c r="B407" s="1">
        <v>897</v>
      </c>
      <c r="C407" s="1">
        <v>2890</v>
      </c>
      <c r="D407" s="1" t="s">
        <v>1240</v>
      </c>
      <c r="E407" s="1">
        <v>11</v>
      </c>
      <c r="F407" s="3" t="s">
        <v>1240</v>
      </c>
    </row>
    <row r="408" spans="1:6" x14ac:dyDescent="0.3">
      <c r="A408" s="2">
        <v>407</v>
      </c>
      <c r="B408" s="1">
        <v>387</v>
      </c>
      <c r="C408" s="1">
        <v>1660</v>
      </c>
      <c r="D408" s="1" t="s">
        <v>1241</v>
      </c>
      <c r="E408" s="1">
        <v>4</v>
      </c>
      <c r="F408" s="3" t="s">
        <v>1241</v>
      </c>
    </row>
    <row r="409" spans="1:6" x14ac:dyDescent="0.3">
      <c r="A409" s="2">
        <v>408</v>
      </c>
      <c r="B409" s="1">
        <v>427</v>
      </c>
      <c r="C409" s="1">
        <v>2753</v>
      </c>
      <c r="D409" s="1" t="s">
        <v>1241</v>
      </c>
      <c r="E409" s="1">
        <v>3</v>
      </c>
      <c r="F409" s="3" t="s">
        <v>1241</v>
      </c>
    </row>
    <row r="410" spans="1:6" x14ac:dyDescent="0.3">
      <c r="A410" s="2">
        <v>409</v>
      </c>
      <c r="B410" s="1">
        <v>585</v>
      </c>
      <c r="C410" s="1">
        <v>1905</v>
      </c>
      <c r="D410" s="1" t="s">
        <v>1240</v>
      </c>
      <c r="E410" s="1">
        <v>12</v>
      </c>
      <c r="F410" s="3" t="s">
        <v>1241</v>
      </c>
    </row>
    <row r="411" spans="1:6" x14ac:dyDescent="0.3">
      <c r="A411" s="2">
        <v>410</v>
      </c>
      <c r="B411" s="1">
        <v>176</v>
      </c>
      <c r="C411" s="1">
        <v>156</v>
      </c>
      <c r="D411" s="1" t="s">
        <v>1241</v>
      </c>
      <c r="E411" s="1">
        <v>7</v>
      </c>
      <c r="F411" s="3" t="s">
        <v>1240</v>
      </c>
    </row>
    <row r="412" spans="1:6" x14ac:dyDescent="0.3">
      <c r="A412" s="2">
        <v>411</v>
      </c>
      <c r="B412" s="1">
        <v>702</v>
      </c>
      <c r="C412" s="1">
        <v>1557</v>
      </c>
      <c r="D412" s="1" t="s">
        <v>1241</v>
      </c>
      <c r="E412" s="1">
        <v>9</v>
      </c>
      <c r="F412" s="3" t="s">
        <v>1241</v>
      </c>
    </row>
    <row r="413" spans="1:6" x14ac:dyDescent="0.3">
      <c r="A413" s="2">
        <v>412</v>
      </c>
      <c r="B413" s="1">
        <v>190</v>
      </c>
      <c r="C413" s="1">
        <v>2491</v>
      </c>
      <c r="D413" s="1" t="s">
        <v>1240</v>
      </c>
      <c r="E413" s="1">
        <v>6</v>
      </c>
      <c r="F413" s="3" t="s">
        <v>1241</v>
      </c>
    </row>
    <row r="414" spans="1:6" x14ac:dyDescent="0.3">
      <c r="A414" s="2">
        <v>413</v>
      </c>
      <c r="B414" s="1">
        <v>327</v>
      </c>
      <c r="C414" s="1">
        <v>1933</v>
      </c>
      <c r="D414" s="1" t="s">
        <v>1241</v>
      </c>
      <c r="E414" s="1">
        <v>6</v>
      </c>
      <c r="F414" s="3" t="s">
        <v>1240</v>
      </c>
    </row>
    <row r="415" spans="1:6" x14ac:dyDescent="0.3">
      <c r="A415" s="2">
        <v>414</v>
      </c>
      <c r="B415" s="1">
        <v>255</v>
      </c>
      <c r="C415" s="1">
        <v>823</v>
      </c>
      <c r="D415" s="1" t="s">
        <v>1240</v>
      </c>
      <c r="E415" s="1">
        <v>1</v>
      </c>
      <c r="F415" s="3" t="s">
        <v>1240</v>
      </c>
    </row>
    <row r="416" spans="1:6" x14ac:dyDescent="0.3">
      <c r="A416" s="2">
        <v>415</v>
      </c>
      <c r="B416" s="1">
        <v>52</v>
      </c>
      <c r="C416" s="1">
        <v>375</v>
      </c>
      <c r="D416" s="1" t="s">
        <v>1241</v>
      </c>
      <c r="E416" s="1">
        <v>4</v>
      </c>
      <c r="F416" s="3" t="s">
        <v>1241</v>
      </c>
    </row>
    <row r="417" spans="1:6" x14ac:dyDescent="0.3">
      <c r="A417" s="2">
        <v>416</v>
      </c>
      <c r="B417" s="1">
        <v>678</v>
      </c>
      <c r="C417" s="1">
        <v>2225</v>
      </c>
      <c r="D417" s="1" t="s">
        <v>1241</v>
      </c>
      <c r="E417" s="1">
        <v>8</v>
      </c>
      <c r="F417" s="3" t="s">
        <v>1240</v>
      </c>
    </row>
    <row r="418" spans="1:6" x14ac:dyDescent="0.3">
      <c r="A418" s="2">
        <v>417</v>
      </c>
      <c r="B418" s="1">
        <v>724</v>
      </c>
      <c r="C418" s="1">
        <v>735</v>
      </c>
      <c r="D418" s="1" t="s">
        <v>1240</v>
      </c>
      <c r="E418" s="1">
        <v>6</v>
      </c>
      <c r="F418" s="3" t="s">
        <v>1241</v>
      </c>
    </row>
    <row r="419" spans="1:6" x14ac:dyDescent="0.3">
      <c r="A419" s="2">
        <v>418</v>
      </c>
      <c r="B419" s="1">
        <v>356</v>
      </c>
      <c r="C419" s="1">
        <v>157</v>
      </c>
      <c r="D419" s="1" t="s">
        <v>1240</v>
      </c>
      <c r="E419" s="1">
        <v>11</v>
      </c>
      <c r="F419" s="3" t="s">
        <v>1240</v>
      </c>
    </row>
    <row r="420" spans="1:6" x14ac:dyDescent="0.3">
      <c r="A420" s="2">
        <v>419</v>
      </c>
      <c r="B420" s="1">
        <v>491</v>
      </c>
      <c r="C420" s="1">
        <v>2237</v>
      </c>
      <c r="D420" s="1" t="s">
        <v>1241</v>
      </c>
      <c r="E420" s="1">
        <v>12</v>
      </c>
      <c r="F420" s="3" t="s">
        <v>1240</v>
      </c>
    </row>
    <row r="421" spans="1:6" x14ac:dyDescent="0.3">
      <c r="A421" s="2">
        <v>420</v>
      </c>
      <c r="B421" s="1">
        <v>282</v>
      </c>
      <c r="C421" s="1">
        <v>2304</v>
      </c>
      <c r="D421" s="1" t="s">
        <v>1241</v>
      </c>
      <c r="E421" s="1">
        <v>3</v>
      </c>
      <c r="F421" s="3" t="s">
        <v>1241</v>
      </c>
    </row>
    <row r="422" spans="1:6" x14ac:dyDescent="0.3">
      <c r="A422" s="2">
        <v>421</v>
      </c>
      <c r="B422" s="1">
        <v>882</v>
      </c>
      <c r="C422" s="1">
        <v>811</v>
      </c>
      <c r="D422" s="1" t="s">
        <v>1241</v>
      </c>
      <c r="E422" s="1">
        <v>7</v>
      </c>
      <c r="F422" s="3" t="s">
        <v>1241</v>
      </c>
    </row>
    <row r="423" spans="1:6" x14ac:dyDescent="0.3">
      <c r="A423" s="2">
        <v>422</v>
      </c>
      <c r="B423" s="1">
        <v>825</v>
      </c>
      <c r="C423" s="1">
        <v>614</v>
      </c>
      <c r="D423" s="1" t="s">
        <v>1240</v>
      </c>
      <c r="E423" s="1">
        <v>5</v>
      </c>
      <c r="F423" s="3" t="s">
        <v>1240</v>
      </c>
    </row>
    <row r="424" spans="1:6" x14ac:dyDescent="0.3">
      <c r="A424" s="2">
        <v>423</v>
      </c>
      <c r="B424" s="1">
        <v>261</v>
      </c>
      <c r="C424" s="1">
        <v>2992</v>
      </c>
      <c r="D424" s="1" t="s">
        <v>1240</v>
      </c>
      <c r="E424" s="1">
        <v>5</v>
      </c>
      <c r="F424" s="3" t="s">
        <v>1241</v>
      </c>
    </row>
    <row r="425" spans="1:6" x14ac:dyDescent="0.3">
      <c r="A425" s="2">
        <v>424</v>
      </c>
      <c r="B425" s="1">
        <v>529</v>
      </c>
      <c r="C425" s="1">
        <v>778</v>
      </c>
      <c r="D425" s="1" t="s">
        <v>1240</v>
      </c>
      <c r="E425" s="1">
        <v>8</v>
      </c>
      <c r="F425" s="3" t="s">
        <v>1241</v>
      </c>
    </row>
    <row r="426" spans="1:6" x14ac:dyDescent="0.3">
      <c r="A426" s="2">
        <v>425</v>
      </c>
      <c r="B426" s="1">
        <v>923</v>
      </c>
      <c r="C426" s="1">
        <v>121</v>
      </c>
      <c r="D426" s="1" t="s">
        <v>1241</v>
      </c>
      <c r="E426" s="1">
        <v>2</v>
      </c>
      <c r="F426" s="3" t="s">
        <v>1241</v>
      </c>
    </row>
    <row r="427" spans="1:6" x14ac:dyDescent="0.3">
      <c r="A427" s="2">
        <v>426</v>
      </c>
      <c r="B427" s="1">
        <v>399</v>
      </c>
      <c r="C427" s="1">
        <v>2881</v>
      </c>
      <c r="D427" s="1" t="s">
        <v>1240</v>
      </c>
      <c r="E427" s="1">
        <v>7</v>
      </c>
      <c r="F427" s="3" t="s">
        <v>1240</v>
      </c>
    </row>
    <row r="428" spans="1:6" x14ac:dyDescent="0.3">
      <c r="A428" s="2">
        <v>427</v>
      </c>
      <c r="B428" s="1">
        <v>420</v>
      </c>
      <c r="C428" s="1">
        <v>323</v>
      </c>
      <c r="D428" s="1" t="s">
        <v>1240</v>
      </c>
      <c r="E428" s="1">
        <v>10</v>
      </c>
      <c r="F428" s="3" t="s">
        <v>1241</v>
      </c>
    </row>
    <row r="429" spans="1:6" x14ac:dyDescent="0.3">
      <c r="A429" s="2">
        <v>428</v>
      </c>
      <c r="B429" s="1">
        <v>256</v>
      </c>
      <c r="C429" s="1">
        <v>348</v>
      </c>
      <c r="D429" s="1" t="s">
        <v>1241</v>
      </c>
      <c r="E429" s="1">
        <v>2</v>
      </c>
      <c r="F429" s="3" t="s">
        <v>1241</v>
      </c>
    </row>
    <row r="430" spans="1:6" x14ac:dyDescent="0.3">
      <c r="A430" s="2">
        <v>429</v>
      </c>
      <c r="B430" s="1">
        <v>229</v>
      </c>
      <c r="C430" s="1">
        <v>2235</v>
      </c>
      <c r="D430" s="1" t="s">
        <v>1241</v>
      </c>
      <c r="E430" s="1">
        <v>8</v>
      </c>
      <c r="F430" s="3" t="s">
        <v>1240</v>
      </c>
    </row>
    <row r="431" spans="1:6" x14ac:dyDescent="0.3">
      <c r="A431" s="2">
        <v>430</v>
      </c>
      <c r="B431" s="1">
        <v>327</v>
      </c>
      <c r="C431" s="1">
        <v>1826</v>
      </c>
      <c r="D431" s="1" t="s">
        <v>1241</v>
      </c>
      <c r="E431" s="1">
        <v>6</v>
      </c>
      <c r="F431" s="3" t="s">
        <v>1241</v>
      </c>
    </row>
    <row r="432" spans="1:6" x14ac:dyDescent="0.3">
      <c r="A432" s="2">
        <v>431</v>
      </c>
      <c r="B432" s="1">
        <v>456</v>
      </c>
      <c r="C432" s="1">
        <v>2366</v>
      </c>
      <c r="D432" s="1" t="s">
        <v>1241</v>
      </c>
      <c r="E432" s="1">
        <v>8</v>
      </c>
      <c r="F432" s="3" t="s">
        <v>1240</v>
      </c>
    </row>
    <row r="433" spans="1:6" x14ac:dyDescent="0.3">
      <c r="A433" s="2">
        <v>432</v>
      </c>
      <c r="B433" s="1">
        <v>655</v>
      </c>
      <c r="C433" s="1">
        <v>1721</v>
      </c>
      <c r="D433" s="1" t="s">
        <v>1241</v>
      </c>
      <c r="E433" s="1">
        <v>12</v>
      </c>
      <c r="F433" s="3" t="s">
        <v>1240</v>
      </c>
    </row>
    <row r="434" spans="1:6" x14ac:dyDescent="0.3">
      <c r="A434" s="2">
        <v>433</v>
      </c>
      <c r="B434" s="1">
        <v>892</v>
      </c>
      <c r="C434" s="1">
        <v>886</v>
      </c>
      <c r="D434" s="1" t="s">
        <v>1241</v>
      </c>
      <c r="E434" s="1">
        <v>11</v>
      </c>
      <c r="F434" s="3" t="s">
        <v>1240</v>
      </c>
    </row>
    <row r="435" spans="1:6" x14ac:dyDescent="0.3">
      <c r="A435" s="2">
        <v>434</v>
      </c>
      <c r="B435" s="1">
        <v>553</v>
      </c>
      <c r="C435" s="1">
        <v>180</v>
      </c>
      <c r="D435" s="1" t="s">
        <v>1240</v>
      </c>
      <c r="E435" s="1">
        <v>1</v>
      </c>
      <c r="F435" s="3" t="s">
        <v>1240</v>
      </c>
    </row>
    <row r="436" spans="1:6" x14ac:dyDescent="0.3">
      <c r="A436" s="2">
        <v>435</v>
      </c>
      <c r="B436" s="1">
        <v>290</v>
      </c>
      <c r="C436" s="1">
        <v>899</v>
      </c>
      <c r="D436" s="1" t="s">
        <v>1240</v>
      </c>
      <c r="E436" s="1">
        <v>10</v>
      </c>
      <c r="F436" s="3" t="s">
        <v>1240</v>
      </c>
    </row>
    <row r="437" spans="1:6" x14ac:dyDescent="0.3">
      <c r="A437" s="2">
        <v>436</v>
      </c>
      <c r="B437" s="1">
        <v>901</v>
      </c>
      <c r="C437" s="1">
        <v>934</v>
      </c>
      <c r="D437" s="1" t="s">
        <v>1241</v>
      </c>
      <c r="E437" s="1">
        <v>2</v>
      </c>
      <c r="F437" s="3" t="s">
        <v>1241</v>
      </c>
    </row>
    <row r="438" spans="1:6" x14ac:dyDescent="0.3">
      <c r="A438" s="2">
        <v>437</v>
      </c>
      <c r="B438" s="1">
        <v>162</v>
      </c>
      <c r="C438" s="1">
        <v>2505</v>
      </c>
      <c r="D438" s="1" t="s">
        <v>1241</v>
      </c>
      <c r="E438" s="1">
        <v>1</v>
      </c>
      <c r="F438" s="3" t="s">
        <v>1241</v>
      </c>
    </row>
    <row r="439" spans="1:6" x14ac:dyDescent="0.3">
      <c r="A439" s="2">
        <v>438</v>
      </c>
      <c r="B439" s="1">
        <v>771</v>
      </c>
      <c r="C439" s="1">
        <v>2464</v>
      </c>
      <c r="D439" s="1" t="s">
        <v>1241</v>
      </c>
      <c r="E439" s="1">
        <v>12</v>
      </c>
      <c r="F439" s="3" t="s">
        <v>1241</v>
      </c>
    </row>
    <row r="440" spans="1:6" x14ac:dyDescent="0.3">
      <c r="A440" s="2">
        <v>439</v>
      </c>
      <c r="B440" s="1">
        <v>460</v>
      </c>
      <c r="C440" s="1">
        <v>998</v>
      </c>
      <c r="D440" s="1" t="s">
        <v>1240</v>
      </c>
      <c r="E440" s="1">
        <v>8</v>
      </c>
      <c r="F440" s="3" t="s">
        <v>1240</v>
      </c>
    </row>
    <row r="441" spans="1:6" x14ac:dyDescent="0.3">
      <c r="A441" s="2">
        <v>440</v>
      </c>
      <c r="B441" s="1">
        <v>813</v>
      </c>
      <c r="C441" s="1">
        <v>1101</v>
      </c>
      <c r="D441" s="1" t="s">
        <v>1240</v>
      </c>
      <c r="E441" s="1">
        <v>3</v>
      </c>
      <c r="F441" s="3" t="s">
        <v>1240</v>
      </c>
    </row>
    <row r="442" spans="1:6" x14ac:dyDescent="0.3">
      <c r="A442" s="2">
        <v>441</v>
      </c>
      <c r="B442" s="1">
        <v>750</v>
      </c>
      <c r="C442" s="1">
        <v>1765</v>
      </c>
      <c r="D442" s="1" t="s">
        <v>1241</v>
      </c>
      <c r="E442" s="1">
        <v>9</v>
      </c>
      <c r="F442" s="3" t="s">
        <v>1241</v>
      </c>
    </row>
    <row r="443" spans="1:6" x14ac:dyDescent="0.3">
      <c r="A443" s="2">
        <v>442</v>
      </c>
      <c r="B443" s="1">
        <v>576</v>
      </c>
      <c r="C443" s="1">
        <v>2442</v>
      </c>
      <c r="D443" s="1" t="s">
        <v>1240</v>
      </c>
      <c r="E443" s="1">
        <v>6</v>
      </c>
      <c r="F443" s="3" t="s">
        <v>1240</v>
      </c>
    </row>
    <row r="444" spans="1:6" x14ac:dyDescent="0.3">
      <c r="A444" s="2">
        <v>443</v>
      </c>
      <c r="B444" s="1">
        <v>489</v>
      </c>
      <c r="C444" s="1">
        <v>2435</v>
      </c>
      <c r="D444" s="1" t="s">
        <v>1241</v>
      </c>
      <c r="E444" s="1">
        <v>7</v>
      </c>
      <c r="F444" s="3" t="s">
        <v>1240</v>
      </c>
    </row>
    <row r="445" spans="1:6" x14ac:dyDescent="0.3">
      <c r="A445" s="2">
        <v>444</v>
      </c>
      <c r="B445" s="1">
        <v>917</v>
      </c>
      <c r="C445" s="1">
        <v>362</v>
      </c>
      <c r="D445" s="1" t="s">
        <v>1240</v>
      </c>
      <c r="E445" s="1">
        <v>2</v>
      </c>
      <c r="F445" s="3" t="s">
        <v>1241</v>
      </c>
    </row>
    <row r="446" spans="1:6" x14ac:dyDescent="0.3">
      <c r="A446" s="2">
        <v>445</v>
      </c>
      <c r="B446" s="1">
        <v>779</v>
      </c>
      <c r="C446" s="1">
        <v>1825</v>
      </c>
      <c r="D446" s="1" t="s">
        <v>1240</v>
      </c>
      <c r="E446" s="1">
        <v>3</v>
      </c>
      <c r="F446" s="3" t="s">
        <v>1240</v>
      </c>
    </row>
    <row r="447" spans="1:6" x14ac:dyDescent="0.3">
      <c r="A447" s="2">
        <v>446</v>
      </c>
      <c r="B447" s="1">
        <v>357</v>
      </c>
      <c r="C447" s="1">
        <v>2894</v>
      </c>
      <c r="D447" s="1" t="s">
        <v>1241</v>
      </c>
      <c r="E447" s="1">
        <v>3</v>
      </c>
      <c r="F447" s="3" t="s">
        <v>1241</v>
      </c>
    </row>
    <row r="448" spans="1:6" x14ac:dyDescent="0.3">
      <c r="A448" s="2">
        <v>447</v>
      </c>
      <c r="B448" s="1">
        <v>950</v>
      </c>
      <c r="C448" s="1">
        <v>1343</v>
      </c>
      <c r="D448" s="1" t="s">
        <v>1241</v>
      </c>
      <c r="E448" s="1">
        <v>9</v>
      </c>
      <c r="F448" s="3" t="s">
        <v>1241</v>
      </c>
    </row>
    <row r="449" spans="1:6" x14ac:dyDescent="0.3">
      <c r="A449" s="2">
        <v>448</v>
      </c>
      <c r="B449" s="1">
        <v>423</v>
      </c>
      <c r="C449" s="1">
        <v>322</v>
      </c>
      <c r="D449" s="1" t="s">
        <v>1240</v>
      </c>
      <c r="E449" s="1">
        <v>1</v>
      </c>
      <c r="F449" s="3" t="s">
        <v>1241</v>
      </c>
    </row>
    <row r="450" spans="1:6" x14ac:dyDescent="0.3">
      <c r="A450" s="2">
        <v>449</v>
      </c>
      <c r="B450" s="1">
        <v>799</v>
      </c>
      <c r="C450" s="1">
        <v>2306</v>
      </c>
      <c r="D450" s="1" t="s">
        <v>1240</v>
      </c>
      <c r="E450" s="1">
        <v>6</v>
      </c>
      <c r="F450" s="3" t="s">
        <v>1240</v>
      </c>
    </row>
    <row r="451" spans="1:6" x14ac:dyDescent="0.3">
      <c r="A451" s="2">
        <v>450</v>
      </c>
      <c r="B451" s="1">
        <v>264</v>
      </c>
      <c r="C451" s="1">
        <v>1386</v>
      </c>
      <c r="D451" s="1" t="s">
        <v>1241</v>
      </c>
      <c r="E451" s="1">
        <v>12</v>
      </c>
      <c r="F451" s="3" t="s">
        <v>1240</v>
      </c>
    </row>
    <row r="452" spans="1:6" x14ac:dyDescent="0.3">
      <c r="A452" s="2">
        <v>451</v>
      </c>
      <c r="B452" s="1">
        <v>53</v>
      </c>
      <c r="C452" s="1">
        <v>1571</v>
      </c>
      <c r="D452" s="1" t="s">
        <v>1240</v>
      </c>
      <c r="E452" s="1">
        <v>7</v>
      </c>
      <c r="F452" s="3" t="s">
        <v>1240</v>
      </c>
    </row>
    <row r="453" spans="1:6" x14ac:dyDescent="0.3">
      <c r="A453" s="2">
        <v>452</v>
      </c>
      <c r="B453" s="1">
        <v>199</v>
      </c>
      <c r="C453" s="1">
        <v>2921</v>
      </c>
      <c r="D453" s="1" t="s">
        <v>1241</v>
      </c>
      <c r="E453" s="1">
        <v>7</v>
      </c>
      <c r="F453" s="3" t="s">
        <v>1240</v>
      </c>
    </row>
    <row r="454" spans="1:6" x14ac:dyDescent="0.3">
      <c r="A454" s="2">
        <v>453</v>
      </c>
      <c r="B454" s="1">
        <v>308</v>
      </c>
      <c r="C454" s="1">
        <v>2949</v>
      </c>
      <c r="D454" s="1" t="s">
        <v>1240</v>
      </c>
      <c r="E454" s="1">
        <v>9</v>
      </c>
      <c r="F454" s="3" t="s">
        <v>1241</v>
      </c>
    </row>
    <row r="455" spans="1:6" x14ac:dyDescent="0.3">
      <c r="A455" s="2">
        <v>454</v>
      </c>
      <c r="B455" s="1">
        <v>174</v>
      </c>
      <c r="C455" s="1">
        <v>1144</v>
      </c>
      <c r="D455" s="1" t="s">
        <v>1241</v>
      </c>
      <c r="E455" s="1">
        <v>5</v>
      </c>
      <c r="F455" s="3" t="s">
        <v>1241</v>
      </c>
    </row>
    <row r="456" spans="1:6" x14ac:dyDescent="0.3">
      <c r="A456" s="2">
        <v>455</v>
      </c>
      <c r="B456" s="1">
        <v>206</v>
      </c>
      <c r="C456" s="1">
        <v>2050</v>
      </c>
      <c r="D456" s="1" t="s">
        <v>1240</v>
      </c>
      <c r="E456" s="1">
        <v>2</v>
      </c>
      <c r="F456" s="3" t="s">
        <v>1240</v>
      </c>
    </row>
    <row r="457" spans="1:6" x14ac:dyDescent="0.3">
      <c r="A457" s="2">
        <v>456</v>
      </c>
      <c r="B457" s="1">
        <v>400</v>
      </c>
      <c r="C457" s="1">
        <v>1128</v>
      </c>
      <c r="D457" s="1" t="s">
        <v>1240</v>
      </c>
      <c r="E457" s="1">
        <v>8</v>
      </c>
      <c r="F457" s="3" t="s">
        <v>1241</v>
      </c>
    </row>
    <row r="458" spans="1:6" x14ac:dyDescent="0.3">
      <c r="A458" s="2">
        <v>457</v>
      </c>
      <c r="B458" s="1">
        <v>781</v>
      </c>
      <c r="C458" s="1">
        <v>44</v>
      </c>
      <c r="D458" s="1" t="s">
        <v>1240</v>
      </c>
      <c r="E458" s="1">
        <v>7</v>
      </c>
      <c r="F458" s="3" t="s">
        <v>1240</v>
      </c>
    </row>
    <row r="459" spans="1:6" x14ac:dyDescent="0.3">
      <c r="A459" s="2">
        <v>458</v>
      </c>
      <c r="B459" s="1">
        <v>956</v>
      </c>
      <c r="C459" s="1">
        <v>742</v>
      </c>
      <c r="D459" s="1" t="s">
        <v>1240</v>
      </c>
      <c r="E459" s="1">
        <v>7</v>
      </c>
      <c r="F459" s="3" t="s">
        <v>1240</v>
      </c>
    </row>
    <row r="460" spans="1:6" x14ac:dyDescent="0.3">
      <c r="A460" s="2">
        <v>459</v>
      </c>
      <c r="B460" s="1">
        <v>283</v>
      </c>
      <c r="C460" s="1">
        <v>373</v>
      </c>
      <c r="D460" s="1" t="s">
        <v>1241</v>
      </c>
      <c r="E460" s="1">
        <v>2</v>
      </c>
      <c r="F460" s="3" t="s">
        <v>1241</v>
      </c>
    </row>
    <row r="461" spans="1:6" x14ac:dyDescent="0.3">
      <c r="A461" s="2">
        <v>460</v>
      </c>
      <c r="B461" s="1">
        <v>70</v>
      </c>
      <c r="C461" s="1">
        <v>1782</v>
      </c>
      <c r="D461" s="1" t="s">
        <v>1241</v>
      </c>
      <c r="E461" s="1">
        <v>2</v>
      </c>
      <c r="F461" s="3" t="s">
        <v>1240</v>
      </c>
    </row>
    <row r="462" spans="1:6" x14ac:dyDescent="0.3">
      <c r="A462" s="2">
        <v>461</v>
      </c>
      <c r="B462" s="1">
        <v>114</v>
      </c>
      <c r="C462" s="1">
        <v>1891</v>
      </c>
      <c r="D462" s="1" t="s">
        <v>1240</v>
      </c>
      <c r="E462" s="1">
        <v>12</v>
      </c>
      <c r="F462" s="3" t="s">
        <v>1240</v>
      </c>
    </row>
    <row r="463" spans="1:6" x14ac:dyDescent="0.3">
      <c r="A463" s="2">
        <v>462</v>
      </c>
      <c r="B463" s="1">
        <v>632</v>
      </c>
      <c r="C463" s="1">
        <v>27</v>
      </c>
      <c r="D463" s="1" t="s">
        <v>1241</v>
      </c>
      <c r="E463" s="1">
        <v>6</v>
      </c>
      <c r="F463" s="3" t="s">
        <v>1240</v>
      </c>
    </row>
    <row r="464" spans="1:6" x14ac:dyDescent="0.3">
      <c r="A464" s="2">
        <v>463</v>
      </c>
      <c r="B464" s="1">
        <v>179</v>
      </c>
      <c r="C464" s="1">
        <v>2451</v>
      </c>
      <c r="D464" s="1" t="s">
        <v>1241</v>
      </c>
      <c r="E464" s="1">
        <v>4</v>
      </c>
      <c r="F464" s="3" t="s">
        <v>1240</v>
      </c>
    </row>
    <row r="465" spans="1:6" x14ac:dyDescent="0.3">
      <c r="A465" s="2">
        <v>464</v>
      </c>
      <c r="B465" s="1">
        <v>825</v>
      </c>
      <c r="C465" s="1">
        <v>2785</v>
      </c>
      <c r="D465" s="1" t="s">
        <v>1240</v>
      </c>
      <c r="E465" s="1">
        <v>11</v>
      </c>
      <c r="F465" s="3" t="s">
        <v>1240</v>
      </c>
    </row>
    <row r="466" spans="1:6" x14ac:dyDescent="0.3">
      <c r="A466" s="2">
        <v>465</v>
      </c>
      <c r="B466" s="1">
        <v>576</v>
      </c>
      <c r="C466" s="1">
        <v>68</v>
      </c>
      <c r="D466" s="1" t="s">
        <v>1240</v>
      </c>
      <c r="E466" s="1">
        <v>4</v>
      </c>
      <c r="F466" s="3" t="s">
        <v>1240</v>
      </c>
    </row>
    <row r="467" spans="1:6" x14ac:dyDescent="0.3">
      <c r="A467" s="2">
        <v>466</v>
      </c>
      <c r="B467" s="1">
        <v>321</v>
      </c>
      <c r="C467" s="1">
        <v>1015</v>
      </c>
      <c r="D467" s="1" t="s">
        <v>1240</v>
      </c>
      <c r="E467" s="1">
        <v>8</v>
      </c>
      <c r="F467" s="3" t="s">
        <v>1241</v>
      </c>
    </row>
    <row r="468" spans="1:6" x14ac:dyDescent="0.3">
      <c r="A468" s="2">
        <v>467</v>
      </c>
      <c r="B468" s="1">
        <v>972</v>
      </c>
      <c r="C468" s="1">
        <v>115</v>
      </c>
      <c r="D468" s="1" t="s">
        <v>1240</v>
      </c>
      <c r="E468" s="1">
        <v>4</v>
      </c>
      <c r="F468" s="3" t="s">
        <v>1240</v>
      </c>
    </row>
    <row r="469" spans="1:6" x14ac:dyDescent="0.3">
      <c r="A469" s="2">
        <v>468</v>
      </c>
      <c r="B469" s="1">
        <v>60</v>
      </c>
      <c r="C469" s="1">
        <v>322</v>
      </c>
      <c r="D469" s="1" t="s">
        <v>1240</v>
      </c>
      <c r="E469" s="1">
        <v>10</v>
      </c>
      <c r="F469" s="3" t="s">
        <v>1240</v>
      </c>
    </row>
    <row r="470" spans="1:6" x14ac:dyDescent="0.3">
      <c r="A470" s="2">
        <v>469</v>
      </c>
      <c r="B470" s="1">
        <v>875</v>
      </c>
      <c r="C470" s="1">
        <v>561</v>
      </c>
      <c r="D470" s="1" t="s">
        <v>1241</v>
      </c>
      <c r="E470" s="1">
        <v>2</v>
      </c>
      <c r="F470" s="3" t="s">
        <v>1241</v>
      </c>
    </row>
    <row r="471" spans="1:6" x14ac:dyDescent="0.3">
      <c r="A471" s="2">
        <v>470</v>
      </c>
      <c r="B471" s="1">
        <v>57</v>
      </c>
      <c r="C471" s="1">
        <v>1569</v>
      </c>
      <c r="D471" s="1" t="s">
        <v>1240</v>
      </c>
      <c r="E471" s="1">
        <v>10</v>
      </c>
      <c r="F471" s="3" t="s">
        <v>1241</v>
      </c>
    </row>
    <row r="472" spans="1:6" x14ac:dyDescent="0.3">
      <c r="A472" s="2">
        <v>471</v>
      </c>
      <c r="B472" s="1">
        <v>430</v>
      </c>
      <c r="C472" s="1">
        <v>2202</v>
      </c>
      <c r="D472" s="1" t="s">
        <v>1240</v>
      </c>
      <c r="E472" s="1">
        <v>4</v>
      </c>
      <c r="F472" s="3" t="s">
        <v>1240</v>
      </c>
    </row>
    <row r="473" spans="1:6" x14ac:dyDescent="0.3">
      <c r="A473" s="2">
        <v>472</v>
      </c>
      <c r="B473" s="1">
        <v>243</v>
      </c>
      <c r="C473" s="1">
        <v>713</v>
      </c>
      <c r="D473" s="1" t="s">
        <v>1241</v>
      </c>
      <c r="E473" s="1">
        <v>7</v>
      </c>
      <c r="F473" s="3" t="s">
        <v>1240</v>
      </c>
    </row>
    <row r="474" spans="1:6" x14ac:dyDescent="0.3">
      <c r="A474" s="2">
        <v>473</v>
      </c>
      <c r="B474" s="1">
        <v>261</v>
      </c>
      <c r="C474" s="1">
        <v>1688</v>
      </c>
      <c r="D474" s="1" t="s">
        <v>1240</v>
      </c>
      <c r="E474" s="1">
        <v>3</v>
      </c>
      <c r="F474" s="3" t="s">
        <v>1241</v>
      </c>
    </row>
    <row r="475" spans="1:6" x14ac:dyDescent="0.3">
      <c r="A475" s="2">
        <v>474</v>
      </c>
      <c r="B475" s="1">
        <v>391</v>
      </c>
      <c r="C475" s="1">
        <v>473</v>
      </c>
      <c r="D475" s="1" t="s">
        <v>1240</v>
      </c>
      <c r="E475" s="1">
        <v>3</v>
      </c>
      <c r="F475" s="3" t="s">
        <v>1241</v>
      </c>
    </row>
    <row r="476" spans="1:6" x14ac:dyDescent="0.3">
      <c r="A476" s="2">
        <v>475</v>
      </c>
      <c r="B476" s="1">
        <v>754</v>
      </c>
      <c r="C476" s="1">
        <v>457</v>
      </c>
      <c r="D476" s="1" t="s">
        <v>1240</v>
      </c>
      <c r="E476" s="1">
        <v>3</v>
      </c>
      <c r="F476" s="3" t="s">
        <v>1241</v>
      </c>
    </row>
    <row r="477" spans="1:6" x14ac:dyDescent="0.3">
      <c r="A477" s="2">
        <v>476</v>
      </c>
      <c r="B477" s="1">
        <v>219</v>
      </c>
      <c r="C477" s="1">
        <v>2519</v>
      </c>
      <c r="D477" s="1" t="s">
        <v>1241</v>
      </c>
      <c r="E477" s="1">
        <v>9</v>
      </c>
      <c r="F477" s="3" t="s">
        <v>1241</v>
      </c>
    </row>
    <row r="478" spans="1:6" x14ac:dyDescent="0.3">
      <c r="A478" s="2">
        <v>477</v>
      </c>
      <c r="B478" s="1">
        <v>810</v>
      </c>
      <c r="C478" s="1">
        <v>2385</v>
      </c>
      <c r="D478" s="1" t="s">
        <v>1241</v>
      </c>
      <c r="E478" s="1">
        <v>2</v>
      </c>
      <c r="F478" s="3" t="s">
        <v>1240</v>
      </c>
    </row>
    <row r="479" spans="1:6" x14ac:dyDescent="0.3">
      <c r="A479" s="2">
        <v>478</v>
      </c>
      <c r="B479" s="1">
        <v>750</v>
      </c>
      <c r="C479" s="1">
        <v>2275</v>
      </c>
      <c r="D479" s="1" t="s">
        <v>1241</v>
      </c>
      <c r="E479" s="1">
        <v>6</v>
      </c>
      <c r="F479" s="3" t="s">
        <v>1241</v>
      </c>
    </row>
    <row r="480" spans="1:6" x14ac:dyDescent="0.3">
      <c r="A480" s="2">
        <v>479</v>
      </c>
      <c r="B480" s="1">
        <v>269</v>
      </c>
      <c r="C480" s="1">
        <v>267</v>
      </c>
      <c r="D480" s="1" t="s">
        <v>1241</v>
      </c>
      <c r="E480" s="1">
        <v>1</v>
      </c>
      <c r="F480" s="3" t="s">
        <v>1241</v>
      </c>
    </row>
    <row r="481" spans="1:6" x14ac:dyDescent="0.3">
      <c r="A481" s="2">
        <v>480</v>
      </c>
      <c r="B481" s="1">
        <v>594</v>
      </c>
      <c r="C481" s="1">
        <v>1043</v>
      </c>
      <c r="D481" s="1" t="s">
        <v>1241</v>
      </c>
      <c r="E481" s="1">
        <v>6</v>
      </c>
      <c r="F481" s="3" t="s">
        <v>1241</v>
      </c>
    </row>
    <row r="482" spans="1:6" x14ac:dyDescent="0.3">
      <c r="A482" s="2">
        <v>481</v>
      </c>
      <c r="B482" s="1">
        <v>131</v>
      </c>
      <c r="C482" s="1">
        <v>208</v>
      </c>
      <c r="D482" s="1" t="s">
        <v>1240</v>
      </c>
      <c r="E482" s="1">
        <v>1</v>
      </c>
      <c r="F482" s="3" t="s">
        <v>1240</v>
      </c>
    </row>
    <row r="483" spans="1:6" x14ac:dyDescent="0.3">
      <c r="A483" s="2">
        <v>482</v>
      </c>
      <c r="B483" s="1">
        <v>664</v>
      </c>
      <c r="C483" s="1">
        <v>1991</v>
      </c>
      <c r="D483" s="1" t="s">
        <v>1240</v>
      </c>
      <c r="E483" s="1">
        <v>11</v>
      </c>
      <c r="F483" s="3" t="s">
        <v>1240</v>
      </c>
    </row>
    <row r="484" spans="1:6" x14ac:dyDescent="0.3">
      <c r="A484" s="2">
        <v>483</v>
      </c>
      <c r="B484" s="1">
        <v>251</v>
      </c>
      <c r="C484" s="1">
        <v>2556</v>
      </c>
      <c r="D484" s="1" t="s">
        <v>1240</v>
      </c>
      <c r="E484" s="1">
        <v>11</v>
      </c>
      <c r="F484" s="3" t="s">
        <v>1241</v>
      </c>
    </row>
    <row r="485" spans="1:6" x14ac:dyDescent="0.3">
      <c r="A485" s="2">
        <v>484</v>
      </c>
      <c r="B485" s="1">
        <v>709</v>
      </c>
      <c r="C485" s="1">
        <v>1698</v>
      </c>
      <c r="D485" s="1" t="s">
        <v>1241</v>
      </c>
      <c r="E485" s="1">
        <v>10</v>
      </c>
      <c r="F485" s="3" t="s">
        <v>1241</v>
      </c>
    </row>
    <row r="486" spans="1:6" x14ac:dyDescent="0.3">
      <c r="A486" s="2">
        <v>485</v>
      </c>
      <c r="B486" s="1">
        <v>471</v>
      </c>
      <c r="C486" s="1">
        <v>2499</v>
      </c>
      <c r="D486" s="1" t="s">
        <v>1240</v>
      </c>
      <c r="E486" s="1">
        <v>1</v>
      </c>
      <c r="F486" s="3" t="s">
        <v>1241</v>
      </c>
    </row>
    <row r="487" spans="1:6" x14ac:dyDescent="0.3">
      <c r="A487" s="2">
        <v>486</v>
      </c>
      <c r="B487" s="1">
        <v>105</v>
      </c>
      <c r="C487" s="1">
        <v>616</v>
      </c>
      <c r="D487" s="1" t="s">
        <v>1240</v>
      </c>
      <c r="E487" s="1">
        <v>10</v>
      </c>
      <c r="F487" s="3" t="s">
        <v>1241</v>
      </c>
    </row>
    <row r="488" spans="1:6" x14ac:dyDescent="0.3">
      <c r="A488" s="2">
        <v>487</v>
      </c>
      <c r="B488" s="1">
        <v>772</v>
      </c>
      <c r="C488" s="1">
        <v>2223</v>
      </c>
      <c r="D488" s="1" t="s">
        <v>1241</v>
      </c>
      <c r="E488" s="1">
        <v>10</v>
      </c>
      <c r="F488" s="3" t="s">
        <v>1240</v>
      </c>
    </row>
    <row r="489" spans="1:6" x14ac:dyDescent="0.3">
      <c r="A489" s="2">
        <v>488</v>
      </c>
      <c r="B489" s="1">
        <v>723</v>
      </c>
      <c r="C489" s="1">
        <v>1569</v>
      </c>
      <c r="D489" s="1" t="s">
        <v>1240</v>
      </c>
      <c r="E489" s="1">
        <v>6</v>
      </c>
      <c r="F489" s="3" t="s">
        <v>1240</v>
      </c>
    </row>
    <row r="490" spans="1:6" x14ac:dyDescent="0.3">
      <c r="A490" s="2">
        <v>489</v>
      </c>
      <c r="B490" s="1">
        <v>667</v>
      </c>
      <c r="C490" s="1">
        <v>2003</v>
      </c>
      <c r="D490" s="1" t="s">
        <v>1240</v>
      </c>
      <c r="E490" s="1">
        <v>5</v>
      </c>
      <c r="F490" s="3" t="s">
        <v>1241</v>
      </c>
    </row>
    <row r="491" spans="1:6" x14ac:dyDescent="0.3">
      <c r="A491" s="2">
        <v>490</v>
      </c>
      <c r="B491" s="1">
        <v>340</v>
      </c>
      <c r="C491" s="1">
        <v>2029</v>
      </c>
      <c r="D491" s="1" t="s">
        <v>1241</v>
      </c>
      <c r="E491" s="1">
        <v>5</v>
      </c>
      <c r="F491" s="3" t="s">
        <v>1241</v>
      </c>
    </row>
    <row r="492" spans="1:6" x14ac:dyDescent="0.3">
      <c r="A492" s="2">
        <v>491</v>
      </c>
      <c r="B492" s="1">
        <v>413</v>
      </c>
      <c r="C492" s="1">
        <v>678</v>
      </c>
      <c r="D492" s="1" t="s">
        <v>1240</v>
      </c>
      <c r="E492" s="1">
        <v>11</v>
      </c>
      <c r="F492" s="3" t="s">
        <v>1241</v>
      </c>
    </row>
    <row r="493" spans="1:6" x14ac:dyDescent="0.3">
      <c r="A493" s="2">
        <v>492</v>
      </c>
      <c r="B493" s="1">
        <v>498</v>
      </c>
      <c r="C493" s="1">
        <v>2055</v>
      </c>
      <c r="D493" s="1" t="s">
        <v>1240</v>
      </c>
      <c r="E493" s="1">
        <v>8</v>
      </c>
      <c r="F493" s="3" t="s">
        <v>1240</v>
      </c>
    </row>
    <row r="494" spans="1:6" x14ac:dyDescent="0.3">
      <c r="A494" s="2">
        <v>493</v>
      </c>
      <c r="B494" s="1">
        <v>529</v>
      </c>
      <c r="C494" s="1">
        <v>2885</v>
      </c>
      <c r="D494" s="1" t="s">
        <v>1240</v>
      </c>
      <c r="E494" s="1">
        <v>9</v>
      </c>
      <c r="F494" s="3" t="s">
        <v>1240</v>
      </c>
    </row>
    <row r="495" spans="1:6" x14ac:dyDescent="0.3">
      <c r="A495" s="2">
        <v>494</v>
      </c>
      <c r="B495" s="1">
        <v>396</v>
      </c>
      <c r="C495" s="1">
        <v>858</v>
      </c>
      <c r="D495" s="1" t="s">
        <v>1241</v>
      </c>
      <c r="E495" s="1">
        <v>5</v>
      </c>
      <c r="F495" s="3" t="s">
        <v>1240</v>
      </c>
    </row>
    <row r="496" spans="1:6" x14ac:dyDescent="0.3">
      <c r="A496" s="2">
        <v>495</v>
      </c>
      <c r="B496" s="1">
        <v>892</v>
      </c>
      <c r="C496" s="1">
        <v>2323</v>
      </c>
      <c r="D496" s="1" t="s">
        <v>1240</v>
      </c>
      <c r="E496" s="1">
        <v>9</v>
      </c>
      <c r="F496" s="3" t="s">
        <v>1240</v>
      </c>
    </row>
    <row r="497" spans="1:6" x14ac:dyDescent="0.3">
      <c r="A497" s="2">
        <v>496</v>
      </c>
      <c r="B497" s="1">
        <v>940</v>
      </c>
      <c r="C497" s="1">
        <v>1201</v>
      </c>
      <c r="D497" s="1" t="s">
        <v>1241</v>
      </c>
      <c r="E497" s="1">
        <v>7</v>
      </c>
      <c r="F497" s="3" t="s">
        <v>1240</v>
      </c>
    </row>
    <row r="498" spans="1:6" x14ac:dyDescent="0.3">
      <c r="A498" s="2">
        <v>497</v>
      </c>
      <c r="B498" s="1">
        <v>626</v>
      </c>
      <c r="C498" s="1">
        <v>1445</v>
      </c>
      <c r="D498" s="1" t="s">
        <v>1240</v>
      </c>
      <c r="E498" s="1">
        <v>4</v>
      </c>
      <c r="F498" s="3" t="s">
        <v>1240</v>
      </c>
    </row>
    <row r="499" spans="1:6" x14ac:dyDescent="0.3">
      <c r="A499" s="2">
        <v>498</v>
      </c>
      <c r="B499" s="1">
        <v>359</v>
      </c>
      <c r="C499" s="1">
        <v>1452</v>
      </c>
      <c r="D499" s="1" t="s">
        <v>1240</v>
      </c>
      <c r="E499" s="1">
        <v>9</v>
      </c>
      <c r="F499" s="3" t="s">
        <v>1240</v>
      </c>
    </row>
    <row r="500" spans="1:6" x14ac:dyDescent="0.3">
      <c r="A500" s="2">
        <v>499</v>
      </c>
      <c r="B500" s="1">
        <v>57</v>
      </c>
      <c r="C500" s="1">
        <v>1109</v>
      </c>
      <c r="D500" s="1" t="s">
        <v>1241</v>
      </c>
      <c r="E500" s="1">
        <v>11</v>
      </c>
      <c r="F500" s="3" t="s">
        <v>1241</v>
      </c>
    </row>
    <row r="501" spans="1:6" x14ac:dyDescent="0.3">
      <c r="A501" s="2">
        <v>500</v>
      </c>
      <c r="B501" s="1">
        <v>912</v>
      </c>
      <c r="C501" s="1">
        <v>817</v>
      </c>
      <c r="D501" s="1" t="s">
        <v>1240</v>
      </c>
      <c r="E501" s="1">
        <v>2</v>
      </c>
      <c r="F501" s="3" t="s">
        <v>1241</v>
      </c>
    </row>
    <row r="502" spans="1:6" x14ac:dyDescent="0.3">
      <c r="A502" s="2">
        <v>501</v>
      </c>
      <c r="B502" s="1">
        <v>61</v>
      </c>
      <c r="C502" s="1">
        <v>2339</v>
      </c>
      <c r="D502" s="1" t="s">
        <v>1240</v>
      </c>
      <c r="E502" s="1">
        <v>5</v>
      </c>
      <c r="F502" s="3" t="s">
        <v>1240</v>
      </c>
    </row>
    <row r="503" spans="1:6" x14ac:dyDescent="0.3">
      <c r="A503" s="2">
        <v>502</v>
      </c>
      <c r="B503" s="1">
        <v>545</v>
      </c>
      <c r="C503" s="1">
        <v>2035</v>
      </c>
      <c r="D503" s="1" t="s">
        <v>1240</v>
      </c>
      <c r="E503" s="1">
        <v>8</v>
      </c>
      <c r="F503" s="3" t="s">
        <v>1241</v>
      </c>
    </row>
    <row r="504" spans="1:6" x14ac:dyDescent="0.3">
      <c r="A504" s="2">
        <v>503</v>
      </c>
      <c r="B504" s="1">
        <v>434</v>
      </c>
      <c r="C504" s="1">
        <v>130</v>
      </c>
      <c r="D504" s="1" t="s">
        <v>1241</v>
      </c>
      <c r="E504" s="1">
        <v>9</v>
      </c>
      <c r="F504" s="3" t="s">
        <v>1240</v>
      </c>
    </row>
    <row r="505" spans="1:6" x14ac:dyDescent="0.3">
      <c r="A505" s="2">
        <v>504</v>
      </c>
      <c r="B505" s="1">
        <v>969</v>
      </c>
      <c r="C505" s="1">
        <v>1246</v>
      </c>
      <c r="D505" s="1" t="s">
        <v>1240</v>
      </c>
      <c r="E505" s="1">
        <v>4</v>
      </c>
      <c r="F505" s="3" t="s">
        <v>1240</v>
      </c>
    </row>
    <row r="506" spans="1:6" x14ac:dyDescent="0.3">
      <c r="A506" s="2">
        <v>505</v>
      </c>
      <c r="B506" s="1">
        <v>413</v>
      </c>
      <c r="C506" s="1">
        <v>2053</v>
      </c>
      <c r="D506" s="1" t="s">
        <v>1240</v>
      </c>
      <c r="E506" s="1">
        <v>6</v>
      </c>
      <c r="F506" s="3" t="s">
        <v>1241</v>
      </c>
    </row>
    <row r="507" spans="1:6" x14ac:dyDescent="0.3">
      <c r="A507" s="2">
        <v>506</v>
      </c>
      <c r="B507" s="1">
        <v>369</v>
      </c>
      <c r="C507" s="1">
        <v>2672</v>
      </c>
      <c r="D507" s="1" t="s">
        <v>1241</v>
      </c>
      <c r="E507" s="1">
        <v>11</v>
      </c>
      <c r="F507" s="3" t="s">
        <v>1240</v>
      </c>
    </row>
    <row r="508" spans="1:6" x14ac:dyDescent="0.3">
      <c r="A508" s="2">
        <v>507</v>
      </c>
      <c r="B508" s="1">
        <v>114</v>
      </c>
      <c r="C508" s="1">
        <v>2305</v>
      </c>
      <c r="D508" s="1" t="s">
        <v>1240</v>
      </c>
      <c r="E508" s="1">
        <v>10</v>
      </c>
      <c r="F508" s="3" t="s">
        <v>1240</v>
      </c>
    </row>
    <row r="509" spans="1:6" x14ac:dyDescent="0.3">
      <c r="A509" s="2">
        <v>508</v>
      </c>
      <c r="B509" s="1">
        <v>765</v>
      </c>
      <c r="C509" s="1">
        <v>216</v>
      </c>
      <c r="D509" s="1" t="s">
        <v>1240</v>
      </c>
      <c r="E509" s="1">
        <v>5</v>
      </c>
      <c r="F509" s="3" t="s">
        <v>1241</v>
      </c>
    </row>
    <row r="510" spans="1:6" x14ac:dyDescent="0.3">
      <c r="A510" s="2">
        <v>509</v>
      </c>
      <c r="B510" s="1">
        <v>986</v>
      </c>
      <c r="C510" s="1">
        <v>265</v>
      </c>
      <c r="D510" s="1" t="s">
        <v>1241</v>
      </c>
      <c r="E510" s="1">
        <v>5</v>
      </c>
      <c r="F510" s="3" t="s">
        <v>1241</v>
      </c>
    </row>
    <row r="511" spans="1:6" x14ac:dyDescent="0.3">
      <c r="A511" s="2">
        <v>510</v>
      </c>
      <c r="B511" s="1">
        <v>895</v>
      </c>
      <c r="C511" s="1">
        <v>2509</v>
      </c>
      <c r="D511" s="1" t="s">
        <v>1240</v>
      </c>
      <c r="E511" s="1">
        <v>11</v>
      </c>
      <c r="F511" s="3" t="s">
        <v>1241</v>
      </c>
    </row>
    <row r="512" spans="1:6" x14ac:dyDescent="0.3">
      <c r="A512" s="2">
        <v>511</v>
      </c>
      <c r="B512" s="1">
        <v>797</v>
      </c>
      <c r="C512" s="1">
        <v>1911</v>
      </c>
      <c r="D512" s="1" t="s">
        <v>1241</v>
      </c>
      <c r="E512" s="1">
        <v>4</v>
      </c>
      <c r="F512" s="3" t="s">
        <v>1241</v>
      </c>
    </row>
    <row r="513" spans="1:6" x14ac:dyDescent="0.3">
      <c r="A513" s="2">
        <v>512</v>
      </c>
      <c r="B513" s="1">
        <v>49</v>
      </c>
      <c r="C513" s="1">
        <v>2395</v>
      </c>
      <c r="D513" s="1" t="s">
        <v>1240</v>
      </c>
      <c r="E513" s="1">
        <v>4</v>
      </c>
      <c r="F513" s="3" t="s">
        <v>1240</v>
      </c>
    </row>
    <row r="514" spans="1:6" x14ac:dyDescent="0.3">
      <c r="A514" s="2">
        <v>513</v>
      </c>
      <c r="B514" s="1">
        <v>149</v>
      </c>
      <c r="C514" s="1">
        <v>832</v>
      </c>
      <c r="D514" s="1" t="s">
        <v>1240</v>
      </c>
      <c r="E514" s="1">
        <v>10</v>
      </c>
      <c r="F514" s="3" t="s">
        <v>1241</v>
      </c>
    </row>
    <row r="515" spans="1:6" x14ac:dyDescent="0.3">
      <c r="A515" s="2">
        <v>514</v>
      </c>
      <c r="B515" s="1">
        <v>316</v>
      </c>
      <c r="C515" s="1">
        <v>87</v>
      </c>
      <c r="D515" s="1" t="s">
        <v>1240</v>
      </c>
      <c r="E515" s="1">
        <v>4</v>
      </c>
      <c r="F515" s="3" t="s">
        <v>1241</v>
      </c>
    </row>
    <row r="516" spans="1:6" x14ac:dyDescent="0.3">
      <c r="A516" s="2">
        <v>515</v>
      </c>
      <c r="B516" s="1">
        <v>217</v>
      </c>
      <c r="C516" s="1">
        <v>1839</v>
      </c>
      <c r="D516" s="1" t="s">
        <v>1240</v>
      </c>
      <c r="E516" s="1">
        <v>10</v>
      </c>
      <c r="F516" s="3" t="s">
        <v>1240</v>
      </c>
    </row>
    <row r="517" spans="1:6" x14ac:dyDescent="0.3">
      <c r="A517" s="2">
        <v>516</v>
      </c>
      <c r="B517" s="1">
        <v>210</v>
      </c>
      <c r="C517" s="1">
        <v>1575</v>
      </c>
      <c r="D517" s="1" t="s">
        <v>1241</v>
      </c>
      <c r="E517" s="1">
        <v>4</v>
      </c>
      <c r="F517" s="3" t="s">
        <v>1240</v>
      </c>
    </row>
    <row r="518" spans="1:6" x14ac:dyDescent="0.3">
      <c r="A518" s="2">
        <v>517</v>
      </c>
      <c r="B518" s="1">
        <v>441</v>
      </c>
      <c r="C518" s="1">
        <v>2952</v>
      </c>
      <c r="D518" s="1" t="s">
        <v>1241</v>
      </c>
      <c r="E518" s="1">
        <v>2</v>
      </c>
      <c r="F518" s="3" t="s">
        <v>1240</v>
      </c>
    </row>
    <row r="519" spans="1:6" x14ac:dyDescent="0.3">
      <c r="A519" s="2">
        <v>518</v>
      </c>
      <c r="B519" s="1">
        <v>531</v>
      </c>
      <c r="C519" s="1">
        <v>1311</v>
      </c>
      <c r="D519" s="1" t="s">
        <v>1241</v>
      </c>
      <c r="E519" s="1">
        <v>12</v>
      </c>
      <c r="F519" s="3" t="s">
        <v>1241</v>
      </c>
    </row>
    <row r="520" spans="1:6" x14ac:dyDescent="0.3">
      <c r="A520" s="2">
        <v>519</v>
      </c>
      <c r="B520" s="1">
        <v>997</v>
      </c>
      <c r="C520" s="1">
        <v>1915</v>
      </c>
      <c r="D520" s="1" t="s">
        <v>1240</v>
      </c>
      <c r="E520" s="1">
        <v>11</v>
      </c>
      <c r="F520" s="3" t="s">
        <v>1241</v>
      </c>
    </row>
    <row r="521" spans="1:6" x14ac:dyDescent="0.3">
      <c r="A521" s="2">
        <v>520</v>
      </c>
      <c r="B521" s="1">
        <v>351</v>
      </c>
      <c r="C521" s="1">
        <v>591</v>
      </c>
      <c r="D521" s="1" t="s">
        <v>1241</v>
      </c>
      <c r="E521" s="1">
        <v>2</v>
      </c>
      <c r="F521" s="3" t="s">
        <v>1241</v>
      </c>
    </row>
    <row r="522" spans="1:6" x14ac:dyDescent="0.3">
      <c r="A522" s="2">
        <v>521</v>
      </c>
      <c r="B522" s="1">
        <v>284</v>
      </c>
      <c r="C522" s="1">
        <v>2758</v>
      </c>
      <c r="D522" s="1" t="s">
        <v>1240</v>
      </c>
      <c r="E522" s="1">
        <v>7</v>
      </c>
      <c r="F522" s="3" t="s">
        <v>1241</v>
      </c>
    </row>
    <row r="523" spans="1:6" x14ac:dyDescent="0.3">
      <c r="A523" s="2">
        <v>522</v>
      </c>
      <c r="B523" s="1">
        <v>57</v>
      </c>
      <c r="C523" s="1">
        <v>1983</v>
      </c>
      <c r="D523" s="1" t="s">
        <v>1241</v>
      </c>
      <c r="E523" s="1">
        <v>5</v>
      </c>
      <c r="F523" s="3" t="s">
        <v>1240</v>
      </c>
    </row>
    <row r="524" spans="1:6" x14ac:dyDescent="0.3">
      <c r="A524" s="2">
        <v>523</v>
      </c>
      <c r="B524" s="1">
        <v>366</v>
      </c>
      <c r="C524" s="1">
        <v>1700</v>
      </c>
      <c r="D524" s="1" t="s">
        <v>1240</v>
      </c>
      <c r="E524" s="1">
        <v>9</v>
      </c>
      <c r="F524" s="3" t="s">
        <v>1240</v>
      </c>
    </row>
    <row r="525" spans="1:6" x14ac:dyDescent="0.3">
      <c r="A525" s="2">
        <v>524</v>
      </c>
      <c r="B525" s="1">
        <v>522</v>
      </c>
      <c r="C525" s="1">
        <v>2334</v>
      </c>
      <c r="D525" s="1" t="s">
        <v>1241</v>
      </c>
      <c r="E525" s="1">
        <v>12</v>
      </c>
      <c r="F525" s="3" t="s">
        <v>1241</v>
      </c>
    </row>
    <row r="526" spans="1:6" x14ac:dyDescent="0.3">
      <c r="A526" s="2">
        <v>525</v>
      </c>
      <c r="B526" s="1">
        <v>409</v>
      </c>
      <c r="C526" s="1">
        <v>2375</v>
      </c>
      <c r="D526" s="1" t="s">
        <v>1240</v>
      </c>
      <c r="E526" s="1">
        <v>6</v>
      </c>
      <c r="F526" s="3" t="s">
        <v>1241</v>
      </c>
    </row>
    <row r="527" spans="1:6" x14ac:dyDescent="0.3">
      <c r="A527" s="2">
        <v>526</v>
      </c>
      <c r="B527" s="1">
        <v>179</v>
      </c>
      <c r="C527" s="1">
        <v>1406</v>
      </c>
      <c r="D527" s="1" t="s">
        <v>1241</v>
      </c>
      <c r="E527" s="1">
        <v>1</v>
      </c>
      <c r="F527" s="3" t="s">
        <v>1241</v>
      </c>
    </row>
    <row r="528" spans="1:6" x14ac:dyDescent="0.3">
      <c r="A528" s="2">
        <v>527</v>
      </c>
      <c r="B528" s="1">
        <v>519</v>
      </c>
      <c r="C528" s="1">
        <v>618</v>
      </c>
      <c r="D528" s="1" t="s">
        <v>1241</v>
      </c>
      <c r="E528" s="1">
        <v>3</v>
      </c>
      <c r="F528" s="3" t="s">
        <v>1241</v>
      </c>
    </row>
    <row r="529" spans="1:6" x14ac:dyDescent="0.3">
      <c r="A529" s="2">
        <v>528</v>
      </c>
      <c r="B529" s="1">
        <v>417</v>
      </c>
      <c r="C529" s="1">
        <v>1960</v>
      </c>
      <c r="D529" s="1" t="s">
        <v>1240</v>
      </c>
      <c r="E529" s="1">
        <v>2</v>
      </c>
      <c r="F529" s="3" t="s">
        <v>1240</v>
      </c>
    </row>
    <row r="530" spans="1:6" x14ac:dyDescent="0.3">
      <c r="A530" s="2">
        <v>529</v>
      </c>
      <c r="B530" s="1">
        <v>348</v>
      </c>
      <c r="C530" s="1">
        <v>1654</v>
      </c>
      <c r="D530" s="1" t="s">
        <v>1240</v>
      </c>
      <c r="E530" s="1">
        <v>1</v>
      </c>
      <c r="F530" s="3" t="s">
        <v>1240</v>
      </c>
    </row>
    <row r="531" spans="1:6" x14ac:dyDescent="0.3">
      <c r="A531" s="2">
        <v>530</v>
      </c>
      <c r="B531" s="1">
        <v>929</v>
      </c>
      <c r="C531" s="1">
        <v>1317</v>
      </c>
      <c r="D531" s="1" t="s">
        <v>1241</v>
      </c>
      <c r="E531" s="1">
        <v>12</v>
      </c>
      <c r="F531" s="3" t="s">
        <v>1241</v>
      </c>
    </row>
    <row r="532" spans="1:6" x14ac:dyDescent="0.3">
      <c r="A532" s="2">
        <v>531</v>
      </c>
      <c r="B532" s="1">
        <v>767</v>
      </c>
      <c r="C532" s="1">
        <v>2722</v>
      </c>
      <c r="D532" s="1" t="s">
        <v>1241</v>
      </c>
      <c r="E532" s="1">
        <v>8</v>
      </c>
      <c r="F532" s="3" t="s">
        <v>1240</v>
      </c>
    </row>
    <row r="533" spans="1:6" x14ac:dyDescent="0.3">
      <c r="A533" s="2">
        <v>532</v>
      </c>
      <c r="B533" s="1">
        <v>605</v>
      </c>
      <c r="C533" s="1">
        <v>348</v>
      </c>
      <c r="D533" s="1" t="s">
        <v>1240</v>
      </c>
      <c r="E533" s="1">
        <v>11</v>
      </c>
      <c r="F533" s="3" t="s">
        <v>1241</v>
      </c>
    </row>
    <row r="534" spans="1:6" x14ac:dyDescent="0.3">
      <c r="A534" s="2">
        <v>533</v>
      </c>
      <c r="B534" s="1">
        <v>210</v>
      </c>
      <c r="C534" s="1">
        <v>651</v>
      </c>
      <c r="D534" s="1" t="s">
        <v>1241</v>
      </c>
      <c r="E534" s="1">
        <v>10</v>
      </c>
      <c r="F534" s="3" t="s">
        <v>1241</v>
      </c>
    </row>
    <row r="535" spans="1:6" x14ac:dyDescent="0.3">
      <c r="A535" s="2">
        <v>534</v>
      </c>
      <c r="B535" s="1">
        <v>509</v>
      </c>
      <c r="C535" s="1">
        <v>2654</v>
      </c>
      <c r="D535" s="1" t="s">
        <v>1240</v>
      </c>
      <c r="E535" s="1">
        <v>9</v>
      </c>
      <c r="F535" s="3" t="s">
        <v>1241</v>
      </c>
    </row>
    <row r="536" spans="1:6" x14ac:dyDescent="0.3">
      <c r="A536" s="2">
        <v>535</v>
      </c>
      <c r="B536" s="1">
        <v>941</v>
      </c>
      <c r="C536" s="1">
        <v>630</v>
      </c>
      <c r="D536" s="1" t="s">
        <v>1241</v>
      </c>
      <c r="E536" s="1">
        <v>8</v>
      </c>
      <c r="F536" s="3" t="s">
        <v>1241</v>
      </c>
    </row>
    <row r="537" spans="1:6" x14ac:dyDescent="0.3">
      <c r="A537" s="2">
        <v>536</v>
      </c>
      <c r="B537" s="1">
        <v>417</v>
      </c>
      <c r="C537" s="1">
        <v>2703</v>
      </c>
      <c r="D537" s="1" t="s">
        <v>1241</v>
      </c>
      <c r="E537" s="1">
        <v>10</v>
      </c>
      <c r="F537" s="3" t="s">
        <v>1241</v>
      </c>
    </row>
    <row r="538" spans="1:6" x14ac:dyDescent="0.3">
      <c r="A538" s="2">
        <v>537</v>
      </c>
      <c r="B538" s="1">
        <v>176</v>
      </c>
      <c r="C538" s="1">
        <v>1737</v>
      </c>
      <c r="D538" s="1" t="s">
        <v>1240</v>
      </c>
      <c r="E538" s="1">
        <v>1</v>
      </c>
      <c r="F538" s="3" t="s">
        <v>1240</v>
      </c>
    </row>
    <row r="539" spans="1:6" x14ac:dyDescent="0.3">
      <c r="A539" s="2">
        <v>538</v>
      </c>
      <c r="B539" s="1">
        <v>206</v>
      </c>
      <c r="C539" s="1">
        <v>1631</v>
      </c>
      <c r="D539" s="1" t="s">
        <v>1240</v>
      </c>
      <c r="E539" s="1">
        <v>2</v>
      </c>
      <c r="F539" s="3" t="s">
        <v>1240</v>
      </c>
    </row>
    <row r="540" spans="1:6" x14ac:dyDescent="0.3">
      <c r="A540" s="2">
        <v>539</v>
      </c>
      <c r="B540" s="1">
        <v>354</v>
      </c>
      <c r="C540" s="1">
        <v>2672</v>
      </c>
      <c r="D540" s="1" t="s">
        <v>1241</v>
      </c>
      <c r="E540" s="1">
        <v>7</v>
      </c>
      <c r="F540" s="3" t="s">
        <v>1240</v>
      </c>
    </row>
    <row r="541" spans="1:6" x14ac:dyDescent="0.3">
      <c r="A541" s="2">
        <v>540</v>
      </c>
      <c r="B541" s="1">
        <v>26</v>
      </c>
      <c r="C541" s="1">
        <v>1164</v>
      </c>
      <c r="D541" s="1" t="s">
        <v>1241</v>
      </c>
      <c r="E541" s="1">
        <v>10</v>
      </c>
      <c r="F541" s="3" t="s">
        <v>1241</v>
      </c>
    </row>
    <row r="542" spans="1:6" x14ac:dyDescent="0.3">
      <c r="A542" s="2">
        <v>541</v>
      </c>
      <c r="B542" s="1">
        <v>180</v>
      </c>
      <c r="C542" s="1">
        <v>478</v>
      </c>
      <c r="D542" s="1" t="s">
        <v>1241</v>
      </c>
      <c r="E542" s="1">
        <v>3</v>
      </c>
      <c r="F542" s="3" t="s">
        <v>1240</v>
      </c>
    </row>
    <row r="543" spans="1:6" x14ac:dyDescent="0.3">
      <c r="A543" s="2">
        <v>542</v>
      </c>
      <c r="B543" s="1">
        <v>799</v>
      </c>
      <c r="C543" s="1">
        <v>202</v>
      </c>
      <c r="D543" s="1" t="s">
        <v>1240</v>
      </c>
      <c r="E543" s="1">
        <v>1</v>
      </c>
      <c r="F543" s="3" t="s">
        <v>1240</v>
      </c>
    </row>
    <row r="544" spans="1:6" x14ac:dyDescent="0.3">
      <c r="A544" s="2">
        <v>543</v>
      </c>
      <c r="B544" s="1">
        <v>44</v>
      </c>
      <c r="C544" s="1">
        <v>2854</v>
      </c>
      <c r="D544" s="1" t="s">
        <v>1241</v>
      </c>
      <c r="E544" s="1">
        <v>2</v>
      </c>
      <c r="F544" s="3" t="s">
        <v>1240</v>
      </c>
    </row>
    <row r="545" spans="1:6" x14ac:dyDescent="0.3">
      <c r="A545" s="2">
        <v>544</v>
      </c>
      <c r="B545" s="1">
        <v>844</v>
      </c>
      <c r="C545" s="1">
        <v>2155</v>
      </c>
      <c r="D545" s="1" t="s">
        <v>1241</v>
      </c>
      <c r="E545" s="1">
        <v>10</v>
      </c>
      <c r="F545" s="3" t="s">
        <v>1241</v>
      </c>
    </row>
    <row r="546" spans="1:6" x14ac:dyDescent="0.3">
      <c r="A546" s="2">
        <v>545</v>
      </c>
      <c r="B546" s="1">
        <v>200</v>
      </c>
      <c r="C546" s="1">
        <v>2898</v>
      </c>
      <c r="D546" s="1" t="s">
        <v>1240</v>
      </c>
      <c r="E546" s="1">
        <v>5</v>
      </c>
      <c r="F546" s="3" t="s">
        <v>1240</v>
      </c>
    </row>
    <row r="547" spans="1:6" x14ac:dyDescent="0.3">
      <c r="A547" s="2">
        <v>546</v>
      </c>
      <c r="B547" s="1">
        <v>890</v>
      </c>
      <c r="C547" s="1">
        <v>214</v>
      </c>
      <c r="D547" s="1" t="s">
        <v>1240</v>
      </c>
      <c r="E547" s="1">
        <v>9</v>
      </c>
      <c r="F547" s="3" t="s">
        <v>1240</v>
      </c>
    </row>
    <row r="548" spans="1:6" x14ac:dyDescent="0.3">
      <c r="A548" s="2">
        <v>547</v>
      </c>
      <c r="B548" s="1">
        <v>51</v>
      </c>
      <c r="C548" s="1">
        <v>1952</v>
      </c>
      <c r="D548" s="1" t="s">
        <v>1240</v>
      </c>
      <c r="E548" s="1">
        <v>4</v>
      </c>
      <c r="F548" s="3" t="s">
        <v>1241</v>
      </c>
    </row>
    <row r="549" spans="1:6" x14ac:dyDescent="0.3">
      <c r="A549" s="2">
        <v>548</v>
      </c>
      <c r="B549" s="1">
        <v>657</v>
      </c>
      <c r="C549" s="1">
        <v>1389</v>
      </c>
      <c r="D549" s="1" t="s">
        <v>1241</v>
      </c>
      <c r="E549" s="1">
        <v>3</v>
      </c>
      <c r="F549" s="3" t="s">
        <v>1240</v>
      </c>
    </row>
    <row r="550" spans="1:6" x14ac:dyDescent="0.3">
      <c r="A550" s="2">
        <v>549</v>
      </c>
      <c r="B550" s="1">
        <v>781</v>
      </c>
      <c r="C550" s="1">
        <v>1575</v>
      </c>
      <c r="D550" s="1" t="s">
        <v>1240</v>
      </c>
      <c r="E550" s="1">
        <v>11</v>
      </c>
      <c r="F550" s="3" t="s">
        <v>1241</v>
      </c>
    </row>
    <row r="551" spans="1:6" x14ac:dyDescent="0.3">
      <c r="A551" s="2">
        <v>550</v>
      </c>
      <c r="B551" s="1">
        <v>513</v>
      </c>
      <c r="C551" s="1">
        <v>305</v>
      </c>
      <c r="D551" s="1" t="s">
        <v>1241</v>
      </c>
      <c r="E551" s="1">
        <v>7</v>
      </c>
      <c r="F551" s="3" t="s">
        <v>1241</v>
      </c>
    </row>
    <row r="552" spans="1:6" x14ac:dyDescent="0.3">
      <c r="A552" s="2">
        <v>551</v>
      </c>
      <c r="B552" s="1">
        <v>878</v>
      </c>
      <c r="C552" s="1">
        <v>862</v>
      </c>
      <c r="D552" s="1" t="s">
        <v>1240</v>
      </c>
      <c r="E552" s="1">
        <v>7</v>
      </c>
      <c r="F552" s="3" t="s">
        <v>1240</v>
      </c>
    </row>
    <row r="553" spans="1:6" x14ac:dyDescent="0.3">
      <c r="A553" s="2">
        <v>552</v>
      </c>
      <c r="B553" s="1">
        <v>170</v>
      </c>
      <c r="C553" s="1">
        <v>450</v>
      </c>
      <c r="D553" s="1" t="s">
        <v>1240</v>
      </c>
      <c r="E553" s="1">
        <v>2</v>
      </c>
      <c r="F553" s="3" t="s">
        <v>1240</v>
      </c>
    </row>
    <row r="554" spans="1:6" x14ac:dyDescent="0.3">
      <c r="A554" s="2">
        <v>553</v>
      </c>
      <c r="B554" s="1">
        <v>67</v>
      </c>
      <c r="C554" s="1">
        <v>1088</v>
      </c>
      <c r="D554" s="1" t="s">
        <v>1240</v>
      </c>
      <c r="E554" s="1">
        <v>3</v>
      </c>
      <c r="F554" s="3" t="s">
        <v>1240</v>
      </c>
    </row>
    <row r="555" spans="1:6" x14ac:dyDescent="0.3">
      <c r="A555" s="2">
        <v>554</v>
      </c>
      <c r="B555" s="1">
        <v>961</v>
      </c>
      <c r="C555" s="1">
        <v>1204</v>
      </c>
      <c r="D555" s="1" t="s">
        <v>1241</v>
      </c>
      <c r="E555" s="1">
        <v>7</v>
      </c>
      <c r="F555" s="3" t="s">
        <v>1240</v>
      </c>
    </row>
    <row r="556" spans="1:6" x14ac:dyDescent="0.3">
      <c r="A556" s="2">
        <v>555</v>
      </c>
      <c r="B556" s="1">
        <v>642</v>
      </c>
      <c r="C556" s="1">
        <v>2082</v>
      </c>
      <c r="D556" s="1" t="s">
        <v>1241</v>
      </c>
      <c r="E556" s="1">
        <v>10</v>
      </c>
      <c r="F556" s="3" t="s">
        <v>1241</v>
      </c>
    </row>
    <row r="557" spans="1:6" x14ac:dyDescent="0.3">
      <c r="A557" s="2">
        <v>556</v>
      </c>
      <c r="B557" s="1">
        <v>974</v>
      </c>
      <c r="C557" s="1">
        <v>1730</v>
      </c>
      <c r="D557" s="1" t="s">
        <v>1240</v>
      </c>
      <c r="E557" s="1">
        <v>1</v>
      </c>
      <c r="F557" s="3" t="s">
        <v>1241</v>
      </c>
    </row>
    <row r="558" spans="1:6" x14ac:dyDescent="0.3">
      <c r="A558" s="2">
        <v>557</v>
      </c>
      <c r="B558" s="1">
        <v>851</v>
      </c>
      <c r="C558" s="1">
        <v>1067</v>
      </c>
      <c r="D558" s="1" t="s">
        <v>1241</v>
      </c>
      <c r="E558" s="1">
        <v>10</v>
      </c>
      <c r="F558" s="3" t="s">
        <v>1241</v>
      </c>
    </row>
    <row r="559" spans="1:6" x14ac:dyDescent="0.3">
      <c r="A559" s="2">
        <v>558</v>
      </c>
      <c r="B559" s="1">
        <v>762</v>
      </c>
      <c r="C559" s="1">
        <v>1721</v>
      </c>
      <c r="D559" s="1" t="s">
        <v>1241</v>
      </c>
      <c r="E559" s="1">
        <v>5</v>
      </c>
      <c r="F559" s="3" t="s">
        <v>1240</v>
      </c>
    </row>
    <row r="560" spans="1:6" x14ac:dyDescent="0.3">
      <c r="A560" s="2">
        <v>559</v>
      </c>
      <c r="B560" s="1">
        <v>958</v>
      </c>
      <c r="C560" s="1">
        <v>1021</v>
      </c>
      <c r="D560" s="1" t="s">
        <v>1241</v>
      </c>
      <c r="E560" s="1">
        <v>4</v>
      </c>
      <c r="F560" s="3" t="s">
        <v>1240</v>
      </c>
    </row>
    <row r="561" spans="1:6" x14ac:dyDescent="0.3">
      <c r="A561" s="2">
        <v>560</v>
      </c>
      <c r="B561" s="1">
        <v>746</v>
      </c>
      <c r="C561" s="1">
        <v>1093</v>
      </c>
      <c r="D561" s="1" t="s">
        <v>1241</v>
      </c>
      <c r="E561" s="1">
        <v>4</v>
      </c>
      <c r="F561" s="3" t="s">
        <v>1240</v>
      </c>
    </row>
    <row r="562" spans="1:6" x14ac:dyDescent="0.3">
      <c r="A562" s="2">
        <v>561</v>
      </c>
      <c r="B562" s="1">
        <v>452</v>
      </c>
      <c r="C562" s="1">
        <v>1201</v>
      </c>
      <c r="D562" s="1" t="s">
        <v>1241</v>
      </c>
      <c r="E562" s="1">
        <v>7</v>
      </c>
      <c r="F562" s="3" t="s">
        <v>1241</v>
      </c>
    </row>
    <row r="563" spans="1:6" x14ac:dyDescent="0.3">
      <c r="A563" s="2">
        <v>562</v>
      </c>
      <c r="B563" s="1">
        <v>632</v>
      </c>
      <c r="C563" s="1">
        <v>1996</v>
      </c>
      <c r="D563" s="1" t="s">
        <v>1241</v>
      </c>
      <c r="E563" s="1">
        <v>6</v>
      </c>
      <c r="F563" s="3" t="s">
        <v>1241</v>
      </c>
    </row>
    <row r="564" spans="1:6" x14ac:dyDescent="0.3">
      <c r="A564" s="2">
        <v>563</v>
      </c>
      <c r="B564" s="1">
        <v>788</v>
      </c>
      <c r="C564" s="1">
        <v>2986</v>
      </c>
      <c r="D564" s="1" t="s">
        <v>1240</v>
      </c>
      <c r="E564" s="1">
        <v>3</v>
      </c>
      <c r="F564" s="3" t="s">
        <v>1240</v>
      </c>
    </row>
    <row r="565" spans="1:6" x14ac:dyDescent="0.3">
      <c r="A565" s="2">
        <v>564</v>
      </c>
      <c r="B565" s="1">
        <v>159</v>
      </c>
      <c r="C565" s="1">
        <v>2392</v>
      </c>
      <c r="D565" s="1" t="s">
        <v>1241</v>
      </c>
      <c r="E565" s="1">
        <v>10</v>
      </c>
      <c r="F565" s="3" t="s">
        <v>1241</v>
      </c>
    </row>
    <row r="566" spans="1:6" x14ac:dyDescent="0.3">
      <c r="A566" s="2">
        <v>565</v>
      </c>
      <c r="B566" s="1">
        <v>700</v>
      </c>
      <c r="C566" s="1">
        <v>68</v>
      </c>
      <c r="D566" s="1" t="s">
        <v>1241</v>
      </c>
      <c r="E566" s="1">
        <v>2</v>
      </c>
      <c r="F566" s="3" t="s">
        <v>1241</v>
      </c>
    </row>
    <row r="567" spans="1:6" x14ac:dyDescent="0.3">
      <c r="A567" s="2">
        <v>566</v>
      </c>
      <c r="B567" s="1">
        <v>485</v>
      </c>
      <c r="C567" s="1">
        <v>361</v>
      </c>
      <c r="D567" s="1" t="s">
        <v>1240</v>
      </c>
      <c r="E567" s="1">
        <v>2</v>
      </c>
      <c r="F567" s="3" t="s">
        <v>1241</v>
      </c>
    </row>
    <row r="568" spans="1:6" x14ac:dyDescent="0.3">
      <c r="A568" s="2">
        <v>567</v>
      </c>
      <c r="B568" s="1">
        <v>819</v>
      </c>
      <c r="C568" s="1">
        <v>2524</v>
      </c>
      <c r="D568" s="1" t="s">
        <v>1240</v>
      </c>
      <c r="E568" s="1">
        <v>6</v>
      </c>
      <c r="F568" s="3" t="s">
        <v>1240</v>
      </c>
    </row>
    <row r="569" spans="1:6" x14ac:dyDescent="0.3">
      <c r="A569" s="2">
        <v>568</v>
      </c>
      <c r="B569" s="1">
        <v>785</v>
      </c>
      <c r="C569" s="1">
        <v>1346</v>
      </c>
      <c r="D569" s="1" t="s">
        <v>1240</v>
      </c>
      <c r="E569" s="1">
        <v>8</v>
      </c>
      <c r="F569" s="3" t="s">
        <v>1241</v>
      </c>
    </row>
    <row r="570" spans="1:6" x14ac:dyDescent="0.3">
      <c r="A570" s="2">
        <v>569</v>
      </c>
      <c r="B570" s="1">
        <v>509</v>
      </c>
      <c r="C570" s="1">
        <v>2374</v>
      </c>
      <c r="D570" s="1" t="s">
        <v>1240</v>
      </c>
      <c r="E570" s="1">
        <v>12</v>
      </c>
      <c r="F570" s="3" t="s">
        <v>1241</v>
      </c>
    </row>
    <row r="571" spans="1:6" x14ac:dyDescent="0.3">
      <c r="A571" s="2">
        <v>570</v>
      </c>
      <c r="B571" s="1">
        <v>389</v>
      </c>
      <c r="C571" s="1">
        <v>1116</v>
      </c>
      <c r="D571" s="1" t="s">
        <v>1241</v>
      </c>
      <c r="E571" s="1">
        <v>12</v>
      </c>
      <c r="F571" s="3" t="s">
        <v>1240</v>
      </c>
    </row>
    <row r="572" spans="1:6" x14ac:dyDescent="0.3">
      <c r="A572" s="2">
        <v>571</v>
      </c>
      <c r="B572" s="1">
        <v>219</v>
      </c>
      <c r="C572" s="1">
        <v>2881</v>
      </c>
      <c r="D572" s="1" t="s">
        <v>1240</v>
      </c>
      <c r="E572" s="1">
        <v>7</v>
      </c>
      <c r="F572" s="3" t="s">
        <v>1240</v>
      </c>
    </row>
    <row r="573" spans="1:6" x14ac:dyDescent="0.3">
      <c r="A573" s="2">
        <v>572</v>
      </c>
      <c r="B573" s="1">
        <v>798</v>
      </c>
      <c r="C573" s="1">
        <v>409</v>
      </c>
      <c r="D573" s="1" t="s">
        <v>1241</v>
      </c>
      <c r="E573" s="1">
        <v>9</v>
      </c>
      <c r="F573" s="3" t="s">
        <v>1241</v>
      </c>
    </row>
    <row r="574" spans="1:6" x14ac:dyDescent="0.3">
      <c r="A574" s="2">
        <v>573</v>
      </c>
      <c r="B574" s="1">
        <v>855</v>
      </c>
      <c r="C574" s="1">
        <v>410</v>
      </c>
      <c r="D574" s="1" t="s">
        <v>1240</v>
      </c>
      <c r="E574" s="1">
        <v>7</v>
      </c>
      <c r="F574" s="3" t="s">
        <v>1240</v>
      </c>
    </row>
    <row r="575" spans="1:6" x14ac:dyDescent="0.3">
      <c r="A575" s="2">
        <v>574</v>
      </c>
      <c r="B575" s="1">
        <v>240</v>
      </c>
      <c r="C575" s="1">
        <v>429</v>
      </c>
      <c r="D575" s="1" t="s">
        <v>1241</v>
      </c>
      <c r="E575" s="1">
        <v>9</v>
      </c>
      <c r="F575" s="3" t="s">
        <v>1240</v>
      </c>
    </row>
    <row r="576" spans="1:6" x14ac:dyDescent="0.3">
      <c r="A576" s="2">
        <v>575</v>
      </c>
      <c r="B576" s="1">
        <v>735</v>
      </c>
      <c r="C576" s="1">
        <v>2655</v>
      </c>
      <c r="D576" s="1" t="s">
        <v>1241</v>
      </c>
      <c r="E576" s="1">
        <v>12</v>
      </c>
      <c r="F576" s="3" t="s">
        <v>1241</v>
      </c>
    </row>
    <row r="577" spans="1:6" x14ac:dyDescent="0.3">
      <c r="A577" s="2">
        <v>576</v>
      </c>
      <c r="B577" s="1">
        <v>687</v>
      </c>
      <c r="C577" s="1">
        <v>2590</v>
      </c>
      <c r="D577" s="1" t="s">
        <v>1241</v>
      </c>
      <c r="E577" s="1">
        <v>2</v>
      </c>
      <c r="F577" s="3" t="s">
        <v>1240</v>
      </c>
    </row>
    <row r="578" spans="1:6" x14ac:dyDescent="0.3">
      <c r="A578" s="2">
        <v>577</v>
      </c>
      <c r="B578" s="1">
        <v>362</v>
      </c>
      <c r="C578" s="1">
        <v>679</v>
      </c>
      <c r="D578" s="1" t="s">
        <v>1240</v>
      </c>
      <c r="E578" s="1">
        <v>11</v>
      </c>
      <c r="F578" s="3" t="s">
        <v>1241</v>
      </c>
    </row>
    <row r="579" spans="1:6" x14ac:dyDescent="0.3">
      <c r="A579" s="2">
        <v>578</v>
      </c>
      <c r="B579" s="1">
        <v>955</v>
      </c>
      <c r="C579" s="1">
        <v>2986</v>
      </c>
      <c r="D579" s="1" t="s">
        <v>1240</v>
      </c>
      <c r="E579" s="1">
        <v>3</v>
      </c>
      <c r="F579" s="3" t="s">
        <v>1241</v>
      </c>
    </row>
    <row r="580" spans="1:6" x14ac:dyDescent="0.3">
      <c r="A580" s="2">
        <v>579</v>
      </c>
      <c r="B580" s="1">
        <v>497</v>
      </c>
      <c r="C580" s="1">
        <v>1538</v>
      </c>
      <c r="D580" s="1" t="s">
        <v>1241</v>
      </c>
      <c r="E580" s="1">
        <v>1</v>
      </c>
      <c r="F580" s="3" t="s">
        <v>1241</v>
      </c>
    </row>
    <row r="581" spans="1:6" x14ac:dyDescent="0.3">
      <c r="A581" s="2">
        <v>580</v>
      </c>
      <c r="B581" s="1">
        <v>131</v>
      </c>
      <c r="C581" s="1">
        <v>2731</v>
      </c>
      <c r="D581" s="1" t="s">
        <v>1241</v>
      </c>
      <c r="E581" s="1">
        <v>10</v>
      </c>
      <c r="F581" s="3" t="s">
        <v>1240</v>
      </c>
    </row>
    <row r="582" spans="1:6" x14ac:dyDescent="0.3">
      <c r="A582" s="2">
        <v>581</v>
      </c>
      <c r="B582" s="1">
        <v>342</v>
      </c>
      <c r="C582" s="1">
        <v>274</v>
      </c>
      <c r="D582" s="1" t="s">
        <v>1241</v>
      </c>
      <c r="E582" s="1">
        <v>1</v>
      </c>
      <c r="F582" s="3" t="s">
        <v>1240</v>
      </c>
    </row>
    <row r="583" spans="1:6" x14ac:dyDescent="0.3">
      <c r="A583" s="2">
        <v>582</v>
      </c>
      <c r="B583" s="1">
        <v>470</v>
      </c>
      <c r="C583" s="1">
        <v>1557</v>
      </c>
      <c r="D583" s="1" t="s">
        <v>1241</v>
      </c>
      <c r="E583" s="1">
        <v>2</v>
      </c>
      <c r="F583" s="3" t="s">
        <v>1240</v>
      </c>
    </row>
    <row r="584" spans="1:6" x14ac:dyDescent="0.3">
      <c r="A584" s="2">
        <v>583</v>
      </c>
      <c r="B584" s="1">
        <v>209</v>
      </c>
      <c r="C584" s="1">
        <v>1826</v>
      </c>
      <c r="D584" s="1" t="s">
        <v>1240</v>
      </c>
      <c r="E584" s="1">
        <v>3</v>
      </c>
      <c r="F584" s="3" t="s">
        <v>1241</v>
      </c>
    </row>
    <row r="585" spans="1:6" x14ac:dyDescent="0.3">
      <c r="A585" s="2">
        <v>584</v>
      </c>
      <c r="B585" s="1">
        <v>918</v>
      </c>
      <c r="C585" s="1">
        <v>2760</v>
      </c>
      <c r="D585" s="1" t="s">
        <v>1241</v>
      </c>
      <c r="E585" s="1">
        <v>12</v>
      </c>
      <c r="F585" s="3" t="s">
        <v>1241</v>
      </c>
    </row>
    <row r="586" spans="1:6" x14ac:dyDescent="0.3">
      <c r="A586" s="2">
        <v>585</v>
      </c>
      <c r="B586" s="1">
        <v>408</v>
      </c>
      <c r="C586" s="1">
        <v>755</v>
      </c>
      <c r="D586" s="1" t="s">
        <v>1241</v>
      </c>
      <c r="E586" s="1">
        <v>9</v>
      </c>
      <c r="F586" s="3" t="s">
        <v>1240</v>
      </c>
    </row>
    <row r="587" spans="1:6" x14ac:dyDescent="0.3">
      <c r="A587" s="2">
        <v>586</v>
      </c>
      <c r="B587" s="1">
        <v>238</v>
      </c>
      <c r="C587" s="1">
        <v>1775</v>
      </c>
      <c r="D587" s="1" t="s">
        <v>1241</v>
      </c>
      <c r="E587" s="1">
        <v>9</v>
      </c>
      <c r="F587" s="3" t="s">
        <v>1241</v>
      </c>
    </row>
    <row r="588" spans="1:6" x14ac:dyDescent="0.3">
      <c r="A588" s="2">
        <v>587</v>
      </c>
      <c r="B588" s="1">
        <v>248</v>
      </c>
      <c r="C588" s="1">
        <v>1524</v>
      </c>
      <c r="D588" s="1" t="s">
        <v>1240</v>
      </c>
      <c r="E588" s="1">
        <v>1</v>
      </c>
      <c r="F588" s="3" t="s">
        <v>1241</v>
      </c>
    </row>
    <row r="589" spans="1:6" x14ac:dyDescent="0.3">
      <c r="A589" s="2">
        <v>588</v>
      </c>
      <c r="B589" s="1">
        <v>441</v>
      </c>
      <c r="C589" s="1">
        <v>10</v>
      </c>
      <c r="D589" s="1" t="s">
        <v>1240</v>
      </c>
      <c r="E589" s="1">
        <v>5</v>
      </c>
      <c r="F589" s="3" t="s">
        <v>1240</v>
      </c>
    </row>
    <row r="590" spans="1:6" x14ac:dyDescent="0.3">
      <c r="A590" s="2">
        <v>589</v>
      </c>
      <c r="B590" s="1">
        <v>853</v>
      </c>
      <c r="C590" s="1">
        <v>1852</v>
      </c>
      <c r="D590" s="1" t="s">
        <v>1240</v>
      </c>
      <c r="E590" s="1">
        <v>12</v>
      </c>
      <c r="F590" s="3" t="s">
        <v>1241</v>
      </c>
    </row>
    <row r="591" spans="1:6" x14ac:dyDescent="0.3">
      <c r="A591" s="2">
        <v>590</v>
      </c>
      <c r="B591" s="1">
        <v>984</v>
      </c>
      <c r="C591" s="1">
        <v>1961</v>
      </c>
      <c r="D591" s="1" t="s">
        <v>1240</v>
      </c>
      <c r="E591" s="1">
        <v>12</v>
      </c>
      <c r="F591" s="3" t="s">
        <v>1240</v>
      </c>
    </row>
    <row r="592" spans="1:6" x14ac:dyDescent="0.3">
      <c r="A592" s="2">
        <v>591</v>
      </c>
      <c r="B592" s="1">
        <v>263</v>
      </c>
      <c r="C592" s="1">
        <v>176</v>
      </c>
      <c r="D592" s="1" t="s">
        <v>1241</v>
      </c>
      <c r="E592" s="1">
        <v>11</v>
      </c>
      <c r="F592" s="3" t="s">
        <v>1240</v>
      </c>
    </row>
    <row r="593" spans="1:6" x14ac:dyDescent="0.3">
      <c r="A593" s="2">
        <v>592</v>
      </c>
      <c r="B593" s="1">
        <v>672</v>
      </c>
      <c r="C593" s="1">
        <v>1346</v>
      </c>
      <c r="D593" s="1" t="s">
        <v>1240</v>
      </c>
      <c r="E593" s="1">
        <v>1</v>
      </c>
      <c r="F593" s="3" t="s">
        <v>1241</v>
      </c>
    </row>
    <row r="594" spans="1:6" x14ac:dyDescent="0.3">
      <c r="A594" s="2">
        <v>593</v>
      </c>
      <c r="B594" s="1">
        <v>463</v>
      </c>
      <c r="C594" s="1">
        <v>2306</v>
      </c>
      <c r="D594" s="1" t="s">
        <v>1241</v>
      </c>
      <c r="E594" s="1">
        <v>7</v>
      </c>
      <c r="F594" s="3" t="s">
        <v>1240</v>
      </c>
    </row>
    <row r="595" spans="1:6" x14ac:dyDescent="0.3">
      <c r="A595" s="2">
        <v>594</v>
      </c>
      <c r="B595" s="1">
        <v>908</v>
      </c>
      <c r="C595" s="1">
        <v>347</v>
      </c>
      <c r="D595" s="1" t="s">
        <v>1240</v>
      </c>
      <c r="E595" s="1">
        <v>10</v>
      </c>
      <c r="F595" s="3" t="s">
        <v>1240</v>
      </c>
    </row>
    <row r="596" spans="1:6" x14ac:dyDescent="0.3">
      <c r="A596" s="2">
        <v>595</v>
      </c>
      <c r="B596" s="1">
        <v>5</v>
      </c>
      <c r="C596" s="1">
        <v>2307</v>
      </c>
      <c r="D596" s="1" t="s">
        <v>1241</v>
      </c>
      <c r="E596" s="1">
        <v>3</v>
      </c>
      <c r="F596" s="3" t="s">
        <v>1241</v>
      </c>
    </row>
    <row r="597" spans="1:6" x14ac:dyDescent="0.3">
      <c r="A597" s="2">
        <v>596</v>
      </c>
      <c r="B597" s="1">
        <v>782</v>
      </c>
      <c r="C597" s="1">
        <v>385</v>
      </c>
      <c r="D597" s="1" t="s">
        <v>1240</v>
      </c>
      <c r="E597" s="1">
        <v>9</v>
      </c>
      <c r="F597" s="3" t="s">
        <v>1241</v>
      </c>
    </row>
    <row r="598" spans="1:6" x14ac:dyDescent="0.3">
      <c r="A598" s="2">
        <v>597</v>
      </c>
      <c r="B598" s="1">
        <v>782</v>
      </c>
      <c r="C598" s="1">
        <v>395</v>
      </c>
      <c r="D598" s="1" t="s">
        <v>1241</v>
      </c>
      <c r="E598" s="1">
        <v>9</v>
      </c>
      <c r="F598" s="3" t="s">
        <v>1241</v>
      </c>
    </row>
    <row r="599" spans="1:6" x14ac:dyDescent="0.3">
      <c r="A599" s="2">
        <v>598</v>
      </c>
      <c r="B599" s="1">
        <v>908</v>
      </c>
      <c r="C599" s="1">
        <v>1640</v>
      </c>
      <c r="D599" s="1" t="s">
        <v>1241</v>
      </c>
      <c r="E599" s="1">
        <v>3</v>
      </c>
      <c r="F599" s="3" t="s">
        <v>1241</v>
      </c>
    </row>
    <row r="600" spans="1:6" x14ac:dyDescent="0.3">
      <c r="A600" s="2">
        <v>599</v>
      </c>
      <c r="B600" s="1">
        <v>512</v>
      </c>
      <c r="C600" s="1">
        <v>706</v>
      </c>
      <c r="D600" s="1" t="s">
        <v>1241</v>
      </c>
      <c r="E600" s="1">
        <v>3</v>
      </c>
      <c r="F600" s="3" t="s">
        <v>1241</v>
      </c>
    </row>
    <row r="601" spans="1:6" x14ac:dyDescent="0.3">
      <c r="A601" s="2">
        <v>600</v>
      </c>
      <c r="B601" s="1">
        <v>885</v>
      </c>
      <c r="C601" s="1">
        <v>2016</v>
      </c>
      <c r="D601" s="1" t="s">
        <v>1241</v>
      </c>
      <c r="E601" s="1">
        <v>8</v>
      </c>
      <c r="F601" s="3" t="s">
        <v>1240</v>
      </c>
    </row>
    <row r="602" spans="1:6" x14ac:dyDescent="0.3">
      <c r="A602" s="2">
        <v>601</v>
      </c>
      <c r="B602" s="1">
        <v>656</v>
      </c>
      <c r="C602" s="1">
        <v>1189</v>
      </c>
      <c r="D602" s="1" t="s">
        <v>1240</v>
      </c>
      <c r="E602" s="1">
        <v>5</v>
      </c>
      <c r="F602" s="3" t="s">
        <v>1241</v>
      </c>
    </row>
    <row r="603" spans="1:6" x14ac:dyDescent="0.3">
      <c r="A603" s="2">
        <v>602</v>
      </c>
      <c r="B603" s="1">
        <v>639</v>
      </c>
      <c r="C603" s="1">
        <v>2045</v>
      </c>
      <c r="D603" s="1" t="s">
        <v>1240</v>
      </c>
      <c r="E603" s="1">
        <v>11</v>
      </c>
      <c r="F603" s="3" t="s">
        <v>1240</v>
      </c>
    </row>
    <row r="604" spans="1:6" x14ac:dyDescent="0.3">
      <c r="A604" s="2">
        <v>603</v>
      </c>
      <c r="B604" s="1">
        <v>670</v>
      </c>
      <c r="C604" s="1">
        <v>806</v>
      </c>
      <c r="D604" s="1" t="s">
        <v>1240</v>
      </c>
      <c r="E604" s="1">
        <v>2</v>
      </c>
      <c r="F604" s="3" t="s">
        <v>1240</v>
      </c>
    </row>
    <row r="605" spans="1:6" x14ac:dyDescent="0.3">
      <c r="A605" s="2">
        <v>604</v>
      </c>
      <c r="B605" s="1">
        <v>418</v>
      </c>
      <c r="C605" s="1">
        <v>1274</v>
      </c>
      <c r="D605" s="1" t="s">
        <v>1240</v>
      </c>
      <c r="E605" s="1">
        <v>2</v>
      </c>
      <c r="F605" s="3" t="s">
        <v>1240</v>
      </c>
    </row>
    <row r="606" spans="1:6" x14ac:dyDescent="0.3">
      <c r="A606" s="2">
        <v>605</v>
      </c>
      <c r="B606" s="1">
        <v>665</v>
      </c>
      <c r="C606" s="1">
        <v>514</v>
      </c>
      <c r="D606" s="1" t="s">
        <v>1240</v>
      </c>
      <c r="E606" s="1">
        <v>12</v>
      </c>
      <c r="F606" s="3" t="s">
        <v>1241</v>
      </c>
    </row>
    <row r="607" spans="1:6" x14ac:dyDescent="0.3">
      <c r="A607" s="2">
        <v>606</v>
      </c>
      <c r="B607" s="1">
        <v>633</v>
      </c>
      <c r="C607" s="1">
        <v>394</v>
      </c>
      <c r="D607" s="1" t="s">
        <v>1240</v>
      </c>
      <c r="E607" s="1">
        <v>11</v>
      </c>
      <c r="F607" s="3" t="s">
        <v>1241</v>
      </c>
    </row>
    <row r="608" spans="1:6" x14ac:dyDescent="0.3">
      <c r="A608" s="2">
        <v>607</v>
      </c>
      <c r="B608" s="1">
        <v>844</v>
      </c>
      <c r="C608" s="1">
        <v>2419</v>
      </c>
      <c r="D608" s="1" t="s">
        <v>1240</v>
      </c>
      <c r="E608" s="1">
        <v>4</v>
      </c>
      <c r="F608" s="3" t="s">
        <v>1240</v>
      </c>
    </row>
    <row r="609" spans="1:6" x14ac:dyDescent="0.3">
      <c r="A609" s="2">
        <v>608</v>
      </c>
      <c r="B609" s="1">
        <v>307</v>
      </c>
      <c r="C609" s="1">
        <v>27</v>
      </c>
      <c r="D609" s="1" t="s">
        <v>1241</v>
      </c>
      <c r="E609" s="1">
        <v>3</v>
      </c>
      <c r="F609" s="3" t="s">
        <v>1241</v>
      </c>
    </row>
    <row r="610" spans="1:6" x14ac:dyDescent="0.3">
      <c r="A610" s="2">
        <v>609</v>
      </c>
      <c r="B610" s="1">
        <v>557</v>
      </c>
      <c r="C610" s="1">
        <v>1637</v>
      </c>
      <c r="D610" s="1" t="s">
        <v>1240</v>
      </c>
      <c r="E610" s="1">
        <v>7</v>
      </c>
      <c r="F610" s="3" t="s">
        <v>1241</v>
      </c>
    </row>
    <row r="611" spans="1:6" x14ac:dyDescent="0.3">
      <c r="A611" s="2">
        <v>610</v>
      </c>
      <c r="B611" s="1">
        <v>875</v>
      </c>
      <c r="C611" s="1">
        <v>2169</v>
      </c>
      <c r="D611" s="1" t="s">
        <v>1240</v>
      </c>
      <c r="E611" s="1">
        <v>8</v>
      </c>
      <c r="F611" s="3" t="s">
        <v>1240</v>
      </c>
    </row>
    <row r="612" spans="1:6" x14ac:dyDescent="0.3">
      <c r="A612" s="2">
        <v>611</v>
      </c>
      <c r="B612" s="1">
        <v>955</v>
      </c>
      <c r="C612" s="1">
        <v>2396</v>
      </c>
      <c r="D612" s="1" t="s">
        <v>1241</v>
      </c>
      <c r="E612" s="1">
        <v>7</v>
      </c>
      <c r="F612" s="3" t="s">
        <v>1240</v>
      </c>
    </row>
    <row r="613" spans="1:6" x14ac:dyDescent="0.3">
      <c r="A613" s="2">
        <v>612</v>
      </c>
      <c r="B613" s="1">
        <v>561</v>
      </c>
      <c r="C613" s="1">
        <v>1805</v>
      </c>
      <c r="D613" s="1" t="s">
        <v>1241</v>
      </c>
      <c r="E613" s="1">
        <v>5</v>
      </c>
      <c r="F613" s="3" t="s">
        <v>1240</v>
      </c>
    </row>
    <row r="614" spans="1:6" x14ac:dyDescent="0.3">
      <c r="A614" s="2">
        <v>613</v>
      </c>
      <c r="B614" s="1">
        <v>619</v>
      </c>
      <c r="C614" s="1">
        <v>2268</v>
      </c>
      <c r="D614" s="1" t="s">
        <v>1240</v>
      </c>
      <c r="E614" s="1">
        <v>6</v>
      </c>
      <c r="F614" s="3" t="s">
        <v>1241</v>
      </c>
    </row>
    <row r="615" spans="1:6" x14ac:dyDescent="0.3">
      <c r="A615" s="2">
        <v>614</v>
      </c>
      <c r="B615" s="1">
        <v>444</v>
      </c>
      <c r="C615" s="1">
        <v>2433</v>
      </c>
      <c r="D615" s="1" t="s">
        <v>1240</v>
      </c>
      <c r="E615" s="1">
        <v>7</v>
      </c>
      <c r="F615" s="3" t="s">
        <v>1240</v>
      </c>
    </row>
    <row r="616" spans="1:6" x14ac:dyDescent="0.3">
      <c r="A616" s="2">
        <v>615</v>
      </c>
      <c r="B616" s="1">
        <v>536</v>
      </c>
      <c r="C616" s="1">
        <v>540</v>
      </c>
      <c r="D616" s="1" t="s">
        <v>1241</v>
      </c>
      <c r="E616" s="1">
        <v>10</v>
      </c>
      <c r="F616" s="3" t="s">
        <v>1241</v>
      </c>
    </row>
    <row r="617" spans="1:6" x14ac:dyDescent="0.3">
      <c r="A617" s="2">
        <v>616</v>
      </c>
      <c r="B617" s="1">
        <v>502</v>
      </c>
      <c r="C617" s="1">
        <v>1703</v>
      </c>
      <c r="D617" s="1" t="s">
        <v>1241</v>
      </c>
      <c r="E617" s="1">
        <v>12</v>
      </c>
      <c r="F617" s="3" t="s">
        <v>1241</v>
      </c>
    </row>
    <row r="618" spans="1:6" x14ac:dyDescent="0.3">
      <c r="A618" s="2">
        <v>617</v>
      </c>
      <c r="B618" s="1">
        <v>970</v>
      </c>
      <c r="C618" s="1">
        <v>629</v>
      </c>
      <c r="D618" s="1" t="s">
        <v>1240</v>
      </c>
      <c r="E618" s="1">
        <v>1</v>
      </c>
      <c r="F618" s="3" t="s">
        <v>1240</v>
      </c>
    </row>
    <row r="619" spans="1:6" x14ac:dyDescent="0.3">
      <c r="A619" s="2">
        <v>618</v>
      </c>
      <c r="B619" s="1">
        <v>470</v>
      </c>
      <c r="C619" s="1">
        <v>2156</v>
      </c>
      <c r="D619" s="1" t="s">
        <v>1241</v>
      </c>
      <c r="E619" s="1">
        <v>9</v>
      </c>
      <c r="F619" s="3" t="s">
        <v>1241</v>
      </c>
    </row>
    <row r="620" spans="1:6" x14ac:dyDescent="0.3">
      <c r="A620" s="2">
        <v>619</v>
      </c>
      <c r="B620" s="1">
        <v>580</v>
      </c>
      <c r="C620" s="1">
        <v>973</v>
      </c>
      <c r="D620" s="1" t="s">
        <v>1241</v>
      </c>
      <c r="E620" s="1">
        <v>3</v>
      </c>
      <c r="F620" s="3" t="s">
        <v>1241</v>
      </c>
    </row>
    <row r="621" spans="1:6" x14ac:dyDescent="0.3">
      <c r="A621" s="2">
        <v>620</v>
      </c>
      <c r="B621" s="1">
        <v>134</v>
      </c>
      <c r="C621" s="1">
        <v>2187</v>
      </c>
      <c r="D621" s="1" t="s">
        <v>1240</v>
      </c>
      <c r="E621" s="1">
        <v>12</v>
      </c>
      <c r="F621" s="3" t="s">
        <v>1241</v>
      </c>
    </row>
    <row r="622" spans="1:6" x14ac:dyDescent="0.3">
      <c r="A622" s="2">
        <v>621</v>
      </c>
      <c r="B622" s="1">
        <v>361</v>
      </c>
      <c r="C622" s="1">
        <v>2570</v>
      </c>
      <c r="D622" s="1" t="s">
        <v>1241</v>
      </c>
      <c r="E622" s="1">
        <v>7</v>
      </c>
      <c r="F622" s="3" t="s">
        <v>1241</v>
      </c>
    </row>
    <row r="623" spans="1:6" x14ac:dyDescent="0.3">
      <c r="A623" s="2">
        <v>622</v>
      </c>
      <c r="B623" s="1">
        <v>609</v>
      </c>
      <c r="C623" s="1">
        <v>2505</v>
      </c>
      <c r="D623" s="1" t="s">
        <v>1241</v>
      </c>
      <c r="E623" s="1">
        <v>10</v>
      </c>
      <c r="F623" s="3" t="s">
        <v>1240</v>
      </c>
    </row>
    <row r="624" spans="1:6" x14ac:dyDescent="0.3">
      <c r="A624" s="2">
        <v>623</v>
      </c>
      <c r="B624" s="1">
        <v>300</v>
      </c>
      <c r="C624" s="1">
        <v>2599</v>
      </c>
      <c r="D624" s="1" t="s">
        <v>1240</v>
      </c>
      <c r="E624" s="1">
        <v>10</v>
      </c>
      <c r="F624" s="3" t="s">
        <v>1241</v>
      </c>
    </row>
    <row r="625" spans="1:6" x14ac:dyDescent="0.3">
      <c r="A625" s="2">
        <v>624</v>
      </c>
      <c r="B625" s="1">
        <v>706</v>
      </c>
      <c r="C625" s="1">
        <v>1398</v>
      </c>
      <c r="D625" s="1" t="s">
        <v>1240</v>
      </c>
      <c r="E625" s="1">
        <v>12</v>
      </c>
      <c r="F625" s="3" t="s">
        <v>1241</v>
      </c>
    </row>
    <row r="626" spans="1:6" x14ac:dyDescent="0.3">
      <c r="A626" s="2">
        <v>625</v>
      </c>
      <c r="B626" s="1">
        <v>376</v>
      </c>
      <c r="C626" s="1">
        <v>2960</v>
      </c>
      <c r="D626" s="1" t="s">
        <v>1240</v>
      </c>
      <c r="E626" s="1">
        <v>12</v>
      </c>
      <c r="F626" s="3" t="s">
        <v>1240</v>
      </c>
    </row>
    <row r="627" spans="1:6" x14ac:dyDescent="0.3">
      <c r="A627" s="2">
        <v>626</v>
      </c>
      <c r="B627" s="1">
        <v>745</v>
      </c>
      <c r="C627" s="1">
        <v>2782</v>
      </c>
      <c r="D627" s="1" t="s">
        <v>1241</v>
      </c>
      <c r="E627" s="1">
        <v>3</v>
      </c>
      <c r="F627" s="3" t="s">
        <v>1240</v>
      </c>
    </row>
    <row r="628" spans="1:6" x14ac:dyDescent="0.3">
      <c r="A628" s="2">
        <v>627</v>
      </c>
      <c r="B628" s="1">
        <v>834</v>
      </c>
      <c r="C628" s="1">
        <v>202</v>
      </c>
      <c r="D628" s="1" t="s">
        <v>1241</v>
      </c>
      <c r="E628" s="1">
        <v>3</v>
      </c>
      <c r="F628" s="3" t="s">
        <v>1241</v>
      </c>
    </row>
    <row r="629" spans="1:6" x14ac:dyDescent="0.3">
      <c r="A629" s="2">
        <v>628</v>
      </c>
      <c r="B629" s="1">
        <v>715</v>
      </c>
      <c r="C629" s="1">
        <v>507</v>
      </c>
      <c r="D629" s="1" t="s">
        <v>1240</v>
      </c>
      <c r="E629" s="1">
        <v>8</v>
      </c>
      <c r="F629" s="3" t="s">
        <v>1241</v>
      </c>
    </row>
    <row r="630" spans="1:6" x14ac:dyDescent="0.3">
      <c r="A630" s="2">
        <v>629</v>
      </c>
      <c r="B630" s="1">
        <v>249</v>
      </c>
      <c r="C630" s="1">
        <v>2150</v>
      </c>
      <c r="D630" s="1" t="s">
        <v>1240</v>
      </c>
      <c r="E630" s="1">
        <v>8</v>
      </c>
      <c r="F630" s="3" t="s">
        <v>1241</v>
      </c>
    </row>
    <row r="631" spans="1:6" x14ac:dyDescent="0.3">
      <c r="A631" s="2">
        <v>630</v>
      </c>
      <c r="B631" s="1">
        <v>717</v>
      </c>
      <c r="C631" s="1">
        <v>2761</v>
      </c>
      <c r="D631" s="1" t="s">
        <v>1241</v>
      </c>
      <c r="E631" s="1">
        <v>10</v>
      </c>
      <c r="F631" s="3" t="s">
        <v>1240</v>
      </c>
    </row>
    <row r="632" spans="1:6" x14ac:dyDescent="0.3">
      <c r="A632" s="2">
        <v>631</v>
      </c>
      <c r="B632" s="1">
        <v>633</v>
      </c>
      <c r="C632" s="1">
        <v>2016</v>
      </c>
      <c r="D632" s="1" t="s">
        <v>1241</v>
      </c>
      <c r="E632" s="1">
        <v>6</v>
      </c>
      <c r="F632" s="3" t="s">
        <v>1241</v>
      </c>
    </row>
    <row r="633" spans="1:6" x14ac:dyDescent="0.3">
      <c r="A633" s="2">
        <v>632</v>
      </c>
      <c r="B633" s="1">
        <v>826</v>
      </c>
      <c r="C633" s="1">
        <v>1652</v>
      </c>
      <c r="D633" s="1" t="s">
        <v>1240</v>
      </c>
      <c r="E633" s="1">
        <v>4</v>
      </c>
      <c r="F633" s="3" t="s">
        <v>1240</v>
      </c>
    </row>
    <row r="634" spans="1:6" x14ac:dyDescent="0.3">
      <c r="A634" s="2">
        <v>633</v>
      </c>
      <c r="B634" s="1">
        <v>80</v>
      </c>
      <c r="C634" s="1">
        <v>1017</v>
      </c>
      <c r="D634" s="1" t="s">
        <v>1240</v>
      </c>
      <c r="E634" s="1">
        <v>4</v>
      </c>
      <c r="F634" s="3" t="s">
        <v>1240</v>
      </c>
    </row>
    <row r="635" spans="1:6" x14ac:dyDescent="0.3">
      <c r="A635" s="2">
        <v>634</v>
      </c>
      <c r="B635" s="1">
        <v>829</v>
      </c>
      <c r="C635" s="1">
        <v>2482</v>
      </c>
      <c r="D635" s="1" t="s">
        <v>1240</v>
      </c>
      <c r="E635" s="1">
        <v>4</v>
      </c>
      <c r="F635" s="3" t="s">
        <v>1240</v>
      </c>
    </row>
    <row r="636" spans="1:6" x14ac:dyDescent="0.3">
      <c r="A636" s="2">
        <v>635</v>
      </c>
      <c r="B636" s="1">
        <v>46</v>
      </c>
      <c r="C636" s="1">
        <v>2742</v>
      </c>
      <c r="D636" s="1" t="s">
        <v>1240</v>
      </c>
      <c r="E636" s="1">
        <v>10</v>
      </c>
      <c r="F636" s="3" t="s">
        <v>1240</v>
      </c>
    </row>
    <row r="637" spans="1:6" x14ac:dyDescent="0.3">
      <c r="A637" s="2">
        <v>636</v>
      </c>
      <c r="B637" s="1">
        <v>988</v>
      </c>
      <c r="C637" s="1">
        <v>1428</v>
      </c>
      <c r="D637" s="1" t="s">
        <v>1241</v>
      </c>
      <c r="E637" s="1">
        <v>12</v>
      </c>
      <c r="F637" s="3" t="s">
        <v>1241</v>
      </c>
    </row>
    <row r="638" spans="1:6" x14ac:dyDescent="0.3">
      <c r="A638" s="2">
        <v>637</v>
      </c>
      <c r="B638" s="1">
        <v>607</v>
      </c>
      <c r="C638" s="1">
        <v>824</v>
      </c>
      <c r="D638" s="1" t="s">
        <v>1241</v>
      </c>
      <c r="E638" s="1">
        <v>7</v>
      </c>
      <c r="F638" s="3" t="s">
        <v>1240</v>
      </c>
    </row>
    <row r="639" spans="1:6" x14ac:dyDescent="0.3">
      <c r="A639" s="2">
        <v>638</v>
      </c>
      <c r="B639" s="1">
        <v>517</v>
      </c>
      <c r="C639" s="1">
        <v>1157</v>
      </c>
      <c r="D639" s="1" t="s">
        <v>1241</v>
      </c>
      <c r="E639" s="1">
        <v>7</v>
      </c>
      <c r="F639" s="3" t="s">
        <v>1241</v>
      </c>
    </row>
    <row r="640" spans="1:6" x14ac:dyDescent="0.3">
      <c r="A640" s="2">
        <v>639</v>
      </c>
      <c r="B640" s="1">
        <v>941</v>
      </c>
      <c r="C640" s="1">
        <v>1734</v>
      </c>
      <c r="D640" s="1" t="s">
        <v>1241</v>
      </c>
      <c r="E640" s="1">
        <v>7</v>
      </c>
      <c r="F640" s="3" t="s">
        <v>1240</v>
      </c>
    </row>
    <row r="641" spans="1:6" x14ac:dyDescent="0.3">
      <c r="A641" s="2">
        <v>640</v>
      </c>
      <c r="B641" s="1">
        <v>436</v>
      </c>
      <c r="C641" s="1">
        <v>1282</v>
      </c>
      <c r="D641" s="1" t="s">
        <v>1240</v>
      </c>
      <c r="E641" s="1">
        <v>11</v>
      </c>
      <c r="F641" s="3" t="s">
        <v>1240</v>
      </c>
    </row>
    <row r="642" spans="1:6" x14ac:dyDescent="0.3">
      <c r="A642" s="2">
        <v>641</v>
      </c>
      <c r="B642" s="1">
        <v>153</v>
      </c>
      <c r="C642" s="1">
        <v>2883</v>
      </c>
      <c r="D642" s="1" t="s">
        <v>1241</v>
      </c>
      <c r="E642" s="1">
        <v>12</v>
      </c>
      <c r="F642" s="3" t="s">
        <v>1240</v>
      </c>
    </row>
    <row r="643" spans="1:6" x14ac:dyDescent="0.3">
      <c r="A643" s="2">
        <v>642</v>
      </c>
      <c r="B643" s="1">
        <v>131</v>
      </c>
      <c r="C643" s="1">
        <v>2701</v>
      </c>
      <c r="D643" s="1" t="s">
        <v>1241</v>
      </c>
      <c r="E643" s="1">
        <v>2</v>
      </c>
      <c r="F643" s="3" t="s">
        <v>1241</v>
      </c>
    </row>
    <row r="644" spans="1:6" x14ac:dyDescent="0.3">
      <c r="A644" s="2">
        <v>643</v>
      </c>
      <c r="B644" s="1">
        <v>756</v>
      </c>
      <c r="C644" s="1">
        <v>2456</v>
      </c>
      <c r="D644" s="1" t="s">
        <v>1240</v>
      </c>
      <c r="E644" s="1">
        <v>10</v>
      </c>
      <c r="F644" s="3" t="s">
        <v>1240</v>
      </c>
    </row>
    <row r="645" spans="1:6" x14ac:dyDescent="0.3">
      <c r="A645" s="2">
        <v>644</v>
      </c>
      <c r="B645" s="1">
        <v>571</v>
      </c>
      <c r="C645" s="1">
        <v>2778</v>
      </c>
      <c r="D645" s="1" t="s">
        <v>1240</v>
      </c>
      <c r="E645" s="1">
        <v>11</v>
      </c>
      <c r="F645" s="3" t="s">
        <v>1241</v>
      </c>
    </row>
    <row r="646" spans="1:6" x14ac:dyDescent="0.3">
      <c r="A646" s="2">
        <v>645</v>
      </c>
      <c r="B646" s="1">
        <v>719</v>
      </c>
      <c r="C646" s="1">
        <v>849</v>
      </c>
      <c r="D646" s="1" t="s">
        <v>1241</v>
      </c>
      <c r="E646" s="1">
        <v>2</v>
      </c>
      <c r="F646" s="3" t="s">
        <v>1241</v>
      </c>
    </row>
    <row r="647" spans="1:6" x14ac:dyDescent="0.3">
      <c r="A647" s="2">
        <v>646</v>
      </c>
      <c r="B647" s="1">
        <v>888</v>
      </c>
      <c r="C647" s="1">
        <v>1187</v>
      </c>
      <c r="D647" s="1" t="s">
        <v>1241</v>
      </c>
      <c r="E647" s="1">
        <v>8</v>
      </c>
      <c r="F647" s="3" t="s">
        <v>1240</v>
      </c>
    </row>
    <row r="648" spans="1:6" x14ac:dyDescent="0.3">
      <c r="A648" s="2">
        <v>647</v>
      </c>
      <c r="B648" s="1">
        <v>548</v>
      </c>
      <c r="C648" s="1">
        <v>2140</v>
      </c>
      <c r="D648" s="1" t="s">
        <v>1241</v>
      </c>
      <c r="E648" s="1">
        <v>12</v>
      </c>
      <c r="F648" s="3" t="s">
        <v>1241</v>
      </c>
    </row>
    <row r="649" spans="1:6" x14ac:dyDescent="0.3">
      <c r="A649" s="2">
        <v>648</v>
      </c>
      <c r="B649" s="1">
        <v>710</v>
      </c>
      <c r="C649" s="1">
        <v>2048</v>
      </c>
      <c r="D649" s="1" t="s">
        <v>1240</v>
      </c>
      <c r="E649" s="1">
        <v>10</v>
      </c>
      <c r="F649" s="3" t="s">
        <v>1240</v>
      </c>
    </row>
    <row r="650" spans="1:6" x14ac:dyDescent="0.3">
      <c r="A650" s="2">
        <v>649</v>
      </c>
      <c r="B650" s="1">
        <v>336</v>
      </c>
      <c r="C650" s="1">
        <v>719</v>
      </c>
      <c r="D650" s="1" t="s">
        <v>1240</v>
      </c>
      <c r="E650" s="1">
        <v>9</v>
      </c>
      <c r="F650" s="3" t="s">
        <v>1240</v>
      </c>
    </row>
    <row r="651" spans="1:6" x14ac:dyDescent="0.3">
      <c r="A651" s="2">
        <v>650</v>
      </c>
      <c r="B651" s="1">
        <v>514</v>
      </c>
      <c r="C651" s="1">
        <v>2905</v>
      </c>
      <c r="D651" s="1" t="s">
        <v>1240</v>
      </c>
      <c r="E651" s="1">
        <v>12</v>
      </c>
      <c r="F651" s="3" t="s">
        <v>1241</v>
      </c>
    </row>
    <row r="652" spans="1:6" x14ac:dyDescent="0.3">
      <c r="A652" s="2">
        <v>651</v>
      </c>
      <c r="B652" s="1">
        <v>99</v>
      </c>
      <c r="C652" s="1">
        <v>2329</v>
      </c>
      <c r="D652" s="1" t="s">
        <v>1241</v>
      </c>
      <c r="E652" s="1">
        <v>12</v>
      </c>
      <c r="F652" s="3" t="s">
        <v>1240</v>
      </c>
    </row>
    <row r="653" spans="1:6" x14ac:dyDescent="0.3">
      <c r="A653" s="2">
        <v>652</v>
      </c>
      <c r="B653" s="1">
        <v>527</v>
      </c>
      <c r="C653" s="1">
        <v>1705</v>
      </c>
      <c r="D653" s="1" t="s">
        <v>1240</v>
      </c>
      <c r="E653" s="1">
        <v>7</v>
      </c>
      <c r="F653" s="3" t="s">
        <v>1241</v>
      </c>
    </row>
    <row r="654" spans="1:6" x14ac:dyDescent="0.3">
      <c r="A654" s="2">
        <v>653</v>
      </c>
      <c r="B654" s="1">
        <v>643</v>
      </c>
      <c r="C654" s="1">
        <v>1486</v>
      </c>
      <c r="D654" s="1" t="s">
        <v>1240</v>
      </c>
      <c r="E654" s="1">
        <v>10</v>
      </c>
      <c r="F654" s="3" t="s">
        <v>1240</v>
      </c>
    </row>
    <row r="655" spans="1:6" x14ac:dyDescent="0.3">
      <c r="A655" s="2">
        <v>654</v>
      </c>
      <c r="B655" s="1">
        <v>427</v>
      </c>
      <c r="C655" s="1">
        <v>1010</v>
      </c>
      <c r="D655" s="1" t="s">
        <v>1241</v>
      </c>
      <c r="E655" s="1">
        <v>2</v>
      </c>
      <c r="F655" s="3" t="s">
        <v>1240</v>
      </c>
    </row>
    <row r="656" spans="1:6" x14ac:dyDescent="0.3">
      <c r="A656" s="2">
        <v>655</v>
      </c>
      <c r="B656" s="1">
        <v>920</v>
      </c>
      <c r="C656" s="1">
        <v>1539</v>
      </c>
      <c r="D656" s="1" t="s">
        <v>1240</v>
      </c>
      <c r="E656" s="1">
        <v>1</v>
      </c>
      <c r="F656" s="3" t="s">
        <v>1241</v>
      </c>
    </row>
    <row r="657" spans="1:6" x14ac:dyDescent="0.3">
      <c r="A657" s="2">
        <v>656</v>
      </c>
      <c r="B657" s="1">
        <v>810</v>
      </c>
      <c r="C657" s="1">
        <v>1243</v>
      </c>
      <c r="D657" s="1" t="s">
        <v>1240</v>
      </c>
      <c r="E657" s="1">
        <v>2</v>
      </c>
      <c r="F657" s="3" t="s">
        <v>1240</v>
      </c>
    </row>
    <row r="658" spans="1:6" x14ac:dyDescent="0.3">
      <c r="A658" s="2">
        <v>657</v>
      </c>
      <c r="B658" s="1">
        <v>153</v>
      </c>
      <c r="C658" s="1">
        <v>1933</v>
      </c>
      <c r="D658" s="1" t="s">
        <v>1241</v>
      </c>
      <c r="E658" s="1">
        <v>9</v>
      </c>
      <c r="F658" s="3" t="s">
        <v>1241</v>
      </c>
    </row>
    <row r="659" spans="1:6" x14ac:dyDescent="0.3">
      <c r="A659" s="2">
        <v>658</v>
      </c>
      <c r="B659" s="1">
        <v>107</v>
      </c>
      <c r="C659" s="1">
        <v>1909</v>
      </c>
      <c r="D659" s="1" t="s">
        <v>1241</v>
      </c>
      <c r="E659" s="1">
        <v>7</v>
      </c>
      <c r="F659" s="3" t="s">
        <v>1240</v>
      </c>
    </row>
    <row r="660" spans="1:6" x14ac:dyDescent="0.3">
      <c r="A660" s="2">
        <v>659</v>
      </c>
      <c r="B660" s="1">
        <v>219</v>
      </c>
      <c r="C660" s="1">
        <v>2729</v>
      </c>
      <c r="D660" s="1" t="s">
        <v>1241</v>
      </c>
      <c r="E660" s="1">
        <v>2</v>
      </c>
      <c r="F660" s="3" t="s">
        <v>1240</v>
      </c>
    </row>
    <row r="661" spans="1:6" x14ac:dyDescent="0.3">
      <c r="A661" s="2">
        <v>660</v>
      </c>
      <c r="B661" s="1">
        <v>657</v>
      </c>
      <c r="C661" s="1">
        <v>1961</v>
      </c>
      <c r="D661" s="1" t="s">
        <v>1240</v>
      </c>
      <c r="E661" s="1">
        <v>2</v>
      </c>
      <c r="F661" s="3" t="s">
        <v>1241</v>
      </c>
    </row>
    <row r="662" spans="1:6" x14ac:dyDescent="0.3">
      <c r="A662" s="2">
        <v>661</v>
      </c>
      <c r="B662" s="1">
        <v>996</v>
      </c>
      <c r="C662" s="1">
        <v>347</v>
      </c>
      <c r="D662" s="1" t="s">
        <v>1241</v>
      </c>
      <c r="E662" s="1">
        <v>4</v>
      </c>
      <c r="F662" s="3" t="s">
        <v>1240</v>
      </c>
    </row>
    <row r="663" spans="1:6" x14ac:dyDescent="0.3">
      <c r="A663" s="2">
        <v>662</v>
      </c>
      <c r="B663" s="1">
        <v>873</v>
      </c>
      <c r="C663" s="1">
        <v>1315</v>
      </c>
      <c r="D663" s="1" t="s">
        <v>1241</v>
      </c>
      <c r="E663" s="1">
        <v>7</v>
      </c>
      <c r="F663" s="3" t="s">
        <v>1240</v>
      </c>
    </row>
    <row r="664" spans="1:6" x14ac:dyDescent="0.3">
      <c r="A664" s="2">
        <v>663</v>
      </c>
      <c r="B664" s="1">
        <v>24</v>
      </c>
      <c r="C664" s="1">
        <v>1213</v>
      </c>
      <c r="D664" s="1" t="s">
        <v>1240</v>
      </c>
      <c r="E664" s="1">
        <v>8</v>
      </c>
      <c r="F664" s="3" t="s">
        <v>1241</v>
      </c>
    </row>
    <row r="665" spans="1:6" x14ac:dyDescent="0.3">
      <c r="A665" s="2">
        <v>664</v>
      </c>
      <c r="B665" s="1">
        <v>592</v>
      </c>
      <c r="C665" s="1">
        <v>198</v>
      </c>
      <c r="D665" s="1" t="s">
        <v>1240</v>
      </c>
      <c r="E665" s="1">
        <v>11</v>
      </c>
      <c r="F665" s="3" t="s">
        <v>1241</v>
      </c>
    </row>
    <row r="666" spans="1:6" x14ac:dyDescent="0.3">
      <c r="A666" s="2">
        <v>665</v>
      </c>
      <c r="B666" s="1">
        <v>467</v>
      </c>
      <c r="C666" s="1">
        <v>36</v>
      </c>
      <c r="D666" s="1" t="s">
        <v>1241</v>
      </c>
      <c r="E666" s="1">
        <v>8</v>
      </c>
      <c r="F666" s="3" t="s">
        <v>1240</v>
      </c>
    </row>
    <row r="667" spans="1:6" x14ac:dyDescent="0.3">
      <c r="A667" s="2">
        <v>666</v>
      </c>
      <c r="B667" s="1">
        <v>137</v>
      </c>
      <c r="C667" s="1">
        <v>1674</v>
      </c>
      <c r="D667" s="1" t="s">
        <v>1240</v>
      </c>
      <c r="E667" s="1">
        <v>4</v>
      </c>
      <c r="F667" s="3" t="s">
        <v>1240</v>
      </c>
    </row>
    <row r="668" spans="1:6" x14ac:dyDescent="0.3">
      <c r="A668" s="2">
        <v>667</v>
      </c>
      <c r="B668" s="1">
        <v>52</v>
      </c>
      <c r="C668" s="1">
        <v>992</v>
      </c>
      <c r="D668" s="1" t="s">
        <v>1240</v>
      </c>
      <c r="E668" s="1">
        <v>11</v>
      </c>
      <c r="F668" s="3" t="s">
        <v>1240</v>
      </c>
    </row>
    <row r="669" spans="1:6" x14ac:dyDescent="0.3">
      <c r="A669" s="2">
        <v>668</v>
      </c>
      <c r="B669" s="1">
        <v>351</v>
      </c>
      <c r="C669" s="1">
        <v>2212</v>
      </c>
      <c r="D669" s="1" t="s">
        <v>1240</v>
      </c>
      <c r="E669" s="1">
        <v>6</v>
      </c>
      <c r="F669" s="3" t="s">
        <v>1241</v>
      </c>
    </row>
    <row r="670" spans="1:6" x14ac:dyDescent="0.3">
      <c r="A670" s="2">
        <v>669</v>
      </c>
      <c r="B670" s="1">
        <v>576</v>
      </c>
      <c r="C670" s="1">
        <v>1801</v>
      </c>
      <c r="D670" s="1" t="s">
        <v>1240</v>
      </c>
      <c r="E670" s="1">
        <v>2</v>
      </c>
      <c r="F670" s="3" t="s">
        <v>1240</v>
      </c>
    </row>
    <row r="671" spans="1:6" x14ac:dyDescent="0.3">
      <c r="A671" s="2">
        <v>670</v>
      </c>
      <c r="B671" s="1">
        <v>8</v>
      </c>
      <c r="C671" s="1">
        <v>2298</v>
      </c>
      <c r="D671" s="1" t="s">
        <v>1240</v>
      </c>
      <c r="E671" s="1">
        <v>12</v>
      </c>
      <c r="F671" s="3" t="s">
        <v>1241</v>
      </c>
    </row>
    <row r="672" spans="1:6" x14ac:dyDescent="0.3">
      <c r="A672" s="2">
        <v>671</v>
      </c>
      <c r="B672" s="1">
        <v>567</v>
      </c>
      <c r="C672" s="1">
        <v>1142</v>
      </c>
      <c r="D672" s="1" t="s">
        <v>1241</v>
      </c>
      <c r="E672" s="1">
        <v>10</v>
      </c>
      <c r="F672" s="3" t="s">
        <v>1240</v>
      </c>
    </row>
    <row r="673" spans="1:6" x14ac:dyDescent="0.3">
      <c r="A673" s="2">
        <v>672</v>
      </c>
      <c r="B673" s="1">
        <v>123</v>
      </c>
      <c r="C673" s="1">
        <v>2289</v>
      </c>
      <c r="D673" s="1" t="s">
        <v>1240</v>
      </c>
      <c r="E673" s="1">
        <v>3</v>
      </c>
      <c r="F673" s="3" t="s">
        <v>1241</v>
      </c>
    </row>
    <row r="674" spans="1:6" x14ac:dyDescent="0.3">
      <c r="A674" s="2">
        <v>673</v>
      </c>
      <c r="B674" s="1">
        <v>796</v>
      </c>
      <c r="C674" s="1">
        <v>1608</v>
      </c>
      <c r="D674" s="1" t="s">
        <v>1240</v>
      </c>
      <c r="E674" s="1">
        <v>6</v>
      </c>
      <c r="F674" s="3" t="s">
        <v>1240</v>
      </c>
    </row>
    <row r="675" spans="1:6" x14ac:dyDescent="0.3">
      <c r="A675" s="2">
        <v>674</v>
      </c>
      <c r="B675" s="1">
        <v>914</v>
      </c>
      <c r="C675" s="1">
        <v>1204</v>
      </c>
      <c r="D675" s="1" t="s">
        <v>1240</v>
      </c>
      <c r="E675" s="1">
        <v>5</v>
      </c>
      <c r="F675" s="3" t="s">
        <v>1240</v>
      </c>
    </row>
    <row r="676" spans="1:6" x14ac:dyDescent="0.3">
      <c r="A676" s="2">
        <v>675</v>
      </c>
      <c r="B676" s="1">
        <v>256</v>
      </c>
      <c r="C676" s="1">
        <v>1403</v>
      </c>
      <c r="D676" s="1" t="s">
        <v>1240</v>
      </c>
      <c r="E676" s="1">
        <v>7</v>
      </c>
      <c r="F676" s="3" t="s">
        <v>1241</v>
      </c>
    </row>
    <row r="677" spans="1:6" x14ac:dyDescent="0.3">
      <c r="A677" s="2">
        <v>676</v>
      </c>
      <c r="B677" s="1">
        <v>895</v>
      </c>
      <c r="C677" s="1">
        <v>1105</v>
      </c>
      <c r="D677" s="1" t="s">
        <v>1240</v>
      </c>
      <c r="E677" s="1">
        <v>7</v>
      </c>
      <c r="F677" s="3" t="s">
        <v>1241</v>
      </c>
    </row>
    <row r="678" spans="1:6" x14ac:dyDescent="0.3">
      <c r="A678" s="2">
        <v>677</v>
      </c>
      <c r="B678" s="1">
        <v>264</v>
      </c>
      <c r="C678" s="1">
        <v>1520</v>
      </c>
      <c r="D678" s="1" t="s">
        <v>1241</v>
      </c>
      <c r="E678" s="1">
        <v>12</v>
      </c>
      <c r="F678" s="3" t="s">
        <v>1240</v>
      </c>
    </row>
    <row r="679" spans="1:6" x14ac:dyDescent="0.3">
      <c r="A679" s="2">
        <v>678</v>
      </c>
      <c r="B679" s="1">
        <v>180</v>
      </c>
      <c r="C679" s="1">
        <v>14</v>
      </c>
      <c r="D679" s="1" t="s">
        <v>1240</v>
      </c>
      <c r="E679" s="1">
        <v>8</v>
      </c>
      <c r="F679" s="3" t="s">
        <v>1241</v>
      </c>
    </row>
    <row r="680" spans="1:6" x14ac:dyDescent="0.3">
      <c r="A680" s="2">
        <v>679</v>
      </c>
      <c r="B680" s="1">
        <v>435</v>
      </c>
      <c r="C680" s="1">
        <v>1553</v>
      </c>
      <c r="D680" s="1" t="s">
        <v>1241</v>
      </c>
      <c r="E680" s="1">
        <v>3</v>
      </c>
      <c r="F680" s="3" t="s">
        <v>1241</v>
      </c>
    </row>
    <row r="681" spans="1:6" x14ac:dyDescent="0.3">
      <c r="A681" s="2">
        <v>680</v>
      </c>
      <c r="B681" s="1">
        <v>376</v>
      </c>
      <c r="C681" s="1">
        <v>2216</v>
      </c>
      <c r="D681" s="1" t="s">
        <v>1241</v>
      </c>
      <c r="E681" s="1">
        <v>6</v>
      </c>
      <c r="F681" s="3" t="s">
        <v>1240</v>
      </c>
    </row>
    <row r="682" spans="1:6" x14ac:dyDescent="0.3">
      <c r="A682" s="2">
        <v>681</v>
      </c>
      <c r="B682" s="1">
        <v>957</v>
      </c>
      <c r="C682" s="1">
        <v>2400</v>
      </c>
      <c r="D682" s="1" t="s">
        <v>1240</v>
      </c>
      <c r="E682" s="1">
        <v>7</v>
      </c>
      <c r="F682" s="3" t="s">
        <v>1240</v>
      </c>
    </row>
    <row r="683" spans="1:6" x14ac:dyDescent="0.3">
      <c r="A683" s="2">
        <v>682</v>
      </c>
      <c r="B683" s="1">
        <v>601</v>
      </c>
      <c r="C683" s="1">
        <v>1969</v>
      </c>
      <c r="D683" s="1" t="s">
        <v>1241</v>
      </c>
      <c r="E683" s="1">
        <v>8</v>
      </c>
      <c r="F683" s="3" t="s">
        <v>1240</v>
      </c>
    </row>
    <row r="684" spans="1:6" x14ac:dyDescent="0.3">
      <c r="A684" s="2">
        <v>683</v>
      </c>
      <c r="B684" s="1">
        <v>787</v>
      </c>
      <c r="C684" s="1">
        <v>733</v>
      </c>
      <c r="D684" s="1" t="s">
        <v>1240</v>
      </c>
      <c r="E684" s="1">
        <v>3</v>
      </c>
      <c r="F684" s="3" t="s">
        <v>1240</v>
      </c>
    </row>
    <row r="685" spans="1:6" x14ac:dyDescent="0.3">
      <c r="A685" s="2">
        <v>684</v>
      </c>
      <c r="B685" s="1">
        <v>718</v>
      </c>
      <c r="C685" s="1">
        <v>2781</v>
      </c>
      <c r="D685" s="1" t="s">
        <v>1240</v>
      </c>
      <c r="E685" s="1">
        <v>8</v>
      </c>
      <c r="F685" s="3" t="s">
        <v>1240</v>
      </c>
    </row>
    <row r="686" spans="1:6" x14ac:dyDescent="0.3">
      <c r="A686" s="2">
        <v>685</v>
      </c>
      <c r="B686" s="1">
        <v>654</v>
      </c>
      <c r="C686" s="1">
        <v>2633</v>
      </c>
      <c r="D686" s="1" t="s">
        <v>1241</v>
      </c>
      <c r="E686" s="1">
        <v>4</v>
      </c>
      <c r="F686" s="3" t="s">
        <v>1240</v>
      </c>
    </row>
    <row r="687" spans="1:6" x14ac:dyDescent="0.3">
      <c r="A687" s="2">
        <v>686</v>
      </c>
      <c r="B687" s="1">
        <v>859</v>
      </c>
      <c r="C687" s="1">
        <v>2722</v>
      </c>
      <c r="D687" s="1" t="s">
        <v>1241</v>
      </c>
      <c r="E687" s="1">
        <v>10</v>
      </c>
      <c r="F687" s="3" t="s">
        <v>1241</v>
      </c>
    </row>
    <row r="688" spans="1:6" x14ac:dyDescent="0.3">
      <c r="A688" s="2">
        <v>687</v>
      </c>
      <c r="B688" s="1">
        <v>755</v>
      </c>
      <c r="C688" s="1">
        <v>2065</v>
      </c>
      <c r="D688" s="1" t="s">
        <v>1241</v>
      </c>
      <c r="E688" s="1">
        <v>7</v>
      </c>
      <c r="F688" s="3" t="s">
        <v>1241</v>
      </c>
    </row>
    <row r="689" spans="1:6" x14ac:dyDescent="0.3">
      <c r="A689" s="2">
        <v>688</v>
      </c>
      <c r="B689" s="1">
        <v>107</v>
      </c>
      <c r="C689" s="1">
        <v>1292</v>
      </c>
      <c r="D689" s="1" t="s">
        <v>1241</v>
      </c>
      <c r="E689" s="1">
        <v>9</v>
      </c>
      <c r="F689" s="3" t="s">
        <v>1241</v>
      </c>
    </row>
    <row r="690" spans="1:6" x14ac:dyDescent="0.3">
      <c r="A690" s="2">
        <v>689</v>
      </c>
      <c r="B690" s="1">
        <v>146</v>
      </c>
      <c r="C690" s="1">
        <v>2992</v>
      </c>
      <c r="D690" s="1" t="s">
        <v>1241</v>
      </c>
      <c r="E690" s="1">
        <v>5</v>
      </c>
      <c r="F690" s="3" t="s">
        <v>1240</v>
      </c>
    </row>
    <row r="691" spans="1:6" x14ac:dyDescent="0.3">
      <c r="A691" s="2">
        <v>690</v>
      </c>
      <c r="B691" s="1">
        <v>567</v>
      </c>
      <c r="C691" s="1">
        <v>1606</v>
      </c>
      <c r="D691" s="1" t="s">
        <v>1241</v>
      </c>
      <c r="E691" s="1">
        <v>6</v>
      </c>
      <c r="F691" s="3" t="s">
        <v>1241</v>
      </c>
    </row>
    <row r="692" spans="1:6" x14ac:dyDescent="0.3">
      <c r="A692" s="2">
        <v>691</v>
      </c>
      <c r="B692" s="1">
        <v>950</v>
      </c>
      <c r="C692" s="1">
        <v>2282</v>
      </c>
      <c r="D692" s="1" t="s">
        <v>1240</v>
      </c>
      <c r="E692" s="1">
        <v>2</v>
      </c>
      <c r="F692" s="3" t="s">
        <v>1240</v>
      </c>
    </row>
    <row r="693" spans="1:6" x14ac:dyDescent="0.3">
      <c r="A693" s="2">
        <v>692</v>
      </c>
      <c r="B693" s="1">
        <v>633</v>
      </c>
      <c r="C693" s="1">
        <v>2546</v>
      </c>
      <c r="D693" s="1" t="s">
        <v>1240</v>
      </c>
      <c r="E693" s="1">
        <v>3</v>
      </c>
      <c r="F693" s="3" t="s">
        <v>1241</v>
      </c>
    </row>
    <row r="694" spans="1:6" x14ac:dyDescent="0.3">
      <c r="A694" s="2">
        <v>693</v>
      </c>
      <c r="B694" s="1">
        <v>309</v>
      </c>
      <c r="C694" s="1">
        <v>616</v>
      </c>
      <c r="D694" s="1" t="s">
        <v>1240</v>
      </c>
      <c r="E694" s="1">
        <v>3</v>
      </c>
      <c r="F694" s="3" t="s">
        <v>1240</v>
      </c>
    </row>
    <row r="695" spans="1:6" x14ac:dyDescent="0.3">
      <c r="A695" s="2">
        <v>694</v>
      </c>
      <c r="B695" s="1">
        <v>877</v>
      </c>
      <c r="C695" s="1">
        <v>2071</v>
      </c>
      <c r="D695" s="1" t="s">
        <v>1240</v>
      </c>
      <c r="E695" s="1">
        <v>3</v>
      </c>
      <c r="F695" s="3" t="s">
        <v>1241</v>
      </c>
    </row>
    <row r="696" spans="1:6" x14ac:dyDescent="0.3">
      <c r="A696" s="2">
        <v>695</v>
      </c>
      <c r="B696" s="1">
        <v>917</v>
      </c>
      <c r="C696" s="1">
        <v>1192</v>
      </c>
      <c r="D696" s="1" t="s">
        <v>1240</v>
      </c>
      <c r="E696" s="1">
        <v>1</v>
      </c>
      <c r="F696" s="3" t="s">
        <v>1241</v>
      </c>
    </row>
    <row r="697" spans="1:6" x14ac:dyDescent="0.3">
      <c r="A697" s="2">
        <v>696</v>
      </c>
      <c r="B697" s="1">
        <v>6</v>
      </c>
      <c r="C697" s="1">
        <v>204</v>
      </c>
      <c r="D697" s="1" t="s">
        <v>1240</v>
      </c>
      <c r="E697" s="1">
        <v>7</v>
      </c>
      <c r="F697" s="3" t="s">
        <v>1241</v>
      </c>
    </row>
    <row r="698" spans="1:6" x14ac:dyDescent="0.3">
      <c r="A698" s="2">
        <v>697</v>
      </c>
      <c r="B698" s="1">
        <v>590</v>
      </c>
      <c r="C698" s="1">
        <v>332</v>
      </c>
      <c r="D698" s="1" t="s">
        <v>1241</v>
      </c>
      <c r="E698" s="1">
        <v>7</v>
      </c>
      <c r="F698" s="3" t="s">
        <v>1240</v>
      </c>
    </row>
    <row r="699" spans="1:6" x14ac:dyDescent="0.3">
      <c r="A699" s="2">
        <v>698</v>
      </c>
      <c r="B699" s="1">
        <v>627</v>
      </c>
      <c r="C699" s="1">
        <v>53</v>
      </c>
      <c r="D699" s="1" t="s">
        <v>1240</v>
      </c>
      <c r="E699" s="1">
        <v>12</v>
      </c>
      <c r="F699" s="3" t="s">
        <v>1241</v>
      </c>
    </row>
    <row r="700" spans="1:6" x14ac:dyDescent="0.3">
      <c r="A700" s="2">
        <v>699</v>
      </c>
      <c r="B700" s="1">
        <v>669</v>
      </c>
      <c r="C700" s="1">
        <v>1652</v>
      </c>
      <c r="D700" s="1" t="s">
        <v>1241</v>
      </c>
      <c r="E700" s="1">
        <v>11</v>
      </c>
      <c r="F700" s="3" t="s">
        <v>1241</v>
      </c>
    </row>
    <row r="701" spans="1:6" x14ac:dyDescent="0.3">
      <c r="A701" s="2">
        <v>700</v>
      </c>
      <c r="B701" s="1">
        <v>517</v>
      </c>
      <c r="C701" s="1">
        <v>2182</v>
      </c>
      <c r="D701" s="1" t="s">
        <v>1241</v>
      </c>
      <c r="E701" s="1">
        <v>4</v>
      </c>
      <c r="F701" s="3" t="s">
        <v>1241</v>
      </c>
    </row>
    <row r="702" spans="1:6" x14ac:dyDescent="0.3">
      <c r="A702" s="2">
        <v>701</v>
      </c>
      <c r="B702" s="1">
        <v>53</v>
      </c>
      <c r="C702" s="1">
        <v>18</v>
      </c>
      <c r="D702" s="1" t="s">
        <v>1241</v>
      </c>
      <c r="E702" s="1">
        <v>2</v>
      </c>
      <c r="F702" s="3" t="s">
        <v>1240</v>
      </c>
    </row>
    <row r="703" spans="1:6" x14ac:dyDescent="0.3">
      <c r="A703" s="2">
        <v>702</v>
      </c>
      <c r="B703" s="1">
        <v>883</v>
      </c>
      <c r="C703" s="1">
        <v>1572</v>
      </c>
      <c r="D703" s="1" t="s">
        <v>1241</v>
      </c>
      <c r="E703" s="1">
        <v>5</v>
      </c>
      <c r="F703" s="3" t="s">
        <v>1240</v>
      </c>
    </row>
    <row r="704" spans="1:6" x14ac:dyDescent="0.3">
      <c r="A704" s="2">
        <v>703</v>
      </c>
      <c r="B704" s="1">
        <v>801</v>
      </c>
      <c r="C704" s="1">
        <v>294</v>
      </c>
      <c r="D704" s="1" t="s">
        <v>1240</v>
      </c>
      <c r="E704" s="1">
        <v>2</v>
      </c>
      <c r="F704" s="3" t="s">
        <v>1240</v>
      </c>
    </row>
    <row r="705" spans="1:6" x14ac:dyDescent="0.3">
      <c r="A705" s="2">
        <v>704</v>
      </c>
      <c r="B705" s="1">
        <v>187</v>
      </c>
      <c r="C705" s="1">
        <v>2602</v>
      </c>
      <c r="D705" s="1" t="s">
        <v>1240</v>
      </c>
      <c r="E705" s="1">
        <v>7</v>
      </c>
      <c r="F705" s="3" t="s">
        <v>1240</v>
      </c>
    </row>
    <row r="706" spans="1:6" x14ac:dyDescent="0.3">
      <c r="A706" s="2">
        <v>705</v>
      </c>
      <c r="B706" s="1">
        <v>923</v>
      </c>
      <c r="C706" s="1">
        <v>2128</v>
      </c>
      <c r="D706" s="1" t="s">
        <v>1241</v>
      </c>
      <c r="E706" s="1">
        <v>3</v>
      </c>
      <c r="F706" s="3" t="s">
        <v>1241</v>
      </c>
    </row>
    <row r="707" spans="1:6" x14ac:dyDescent="0.3">
      <c r="A707" s="2">
        <v>706</v>
      </c>
      <c r="B707" s="1">
        <v>813</v>
      </c>
      <c r="C707" s="1">
        <v>808</v>
      </c>
      <c r="D707" s="1" t="s">
        <v>1240</v>
      </c>
      <c r="E707" s="1">
        <v>8</v>
      </c>
      <c r="F707" s="3" t="s">
        <v>1240</v>
      </c>
    </row>
    <row r="708" spans="1:6" x14ac:dyDescent="0.3">
      <c r="A708" s="2">
        <v>707</v>
      </c>
      <c r="B708" s="1">
        <v>585</v>
      </c>
      <c r="C708" s="1">
        <v>726</v>
      </c>
      <c r="D708" s="1" t="s">
        <v>1240</v>
      </c>
      <c r="E708" s="1">
        <v>7</v>
      </c>
      <c r="F708" s="3" t="s">
        <v>1241</v>
      </c>
    </row>
    <row r="709" spans="1:6" x14ac:dyDescent="0.3">
      <c r="A709" s="2">
        <v>708</v>
      </c>
      <c r="B709" s="1">
        <v>493</v>
      </c>
      <c r="C709" s="1">
        <v>2286</v>
      </c>
      <c r="D709" s="1" t="s">
        <v>1240</v>
      </c>
      <c r="E709" s="1">
        <v>10</v>
      </c>
      <c r="F709" s="3" t="s">
        <v>1240</v>
      </c>
    </row>
    <row r="710" spans="1:6" x14ac:dyDescent="0.3">
      <c r="A710" s="2">
        <v>709</v>
      </c>
      <c r="B710" s="1">
        <v>461</v>
      </c>
      <c r="C710" s="1">
        <v>2761</v>
      </c>
      <c r="D710" s="1" t="s">
        <v>1240</v>
      </c>
      <c r="E710" s="1">
        <v>12</v>
      </c>
      <c r="F710" s="3" t="s">
        <v>1241</v>
      </c>
    </row>
    <row r="711" spans="1:6" x14ac:dyDescent="0.3">
      <c r="A711" s="2">
        <v>710</v>
      </c>
      <c r="B711" s="1">
        <v>390</v>
      </c>
      <c r="C711" s="1">
        <v>2766</v>
      </c>
      <c r="D711" s="1" t="s">
        <v>1241</v>
      </c>
      <c r="E711" s="1">
        <v>8</v>
      </c>
      <c r="F711" s="3" t="s">
        <v>1240</v>
      </c>
    </row>
    <row r="712" spans="1:6" x14ac:dyDescent="0.3">
      <c r="A712" s="2">
        <v>711</v>
      </c>
      <c r="B712" s="1">
        <v>262</v>
      </c>
      <c r="C712" s="1">
        <v>784</v>
      </c>
      <c r="D712" s="1" t="s">
        <v>1241</v>
      </c>
      <c r="E712" s="1">
        <v>6</v>
      </c>
      <c r="F712" s="3" t="s">
        <v>1240</v>
      </c>
    </row>
    <row r="713" spans="1:6" x14ac:dyDescent="0.3">
      <c r="A713" s="2">
        <v>712</v>
      </c>
      <c r="B713" s="1">
        <v>745</v>
      </c>
      <c r="C713" s="1">
        <v>1661</v>
      </c>
      <c r="D713" s="1" t="s">
        <v>1241</v>
      </c>
      <c r="E713" s="1">
        <v>6</v>
      </c>
      <c r="F713" s="3" t="s">
        <v>1241</v>
      </c>
    </row>
    <row r="714" spans="1:6" x14ac:dyDescent="0.3">
      <c r="A714" s="2">
        <v>713</v>
      </c>
      <c r="B714" s="1">
        <v>549</v>
      </c>
      <c r="C714" s="1">
        <v>2573</v>
      </c>
      <c r="D714" s="1" t="s">
        <v>1240</v>
      </c>
      <c r="E714" s="1">
        <v>10</v>
      </c>
      <c r="F714" s="3" t="s">
        <v>1240</v>
      </c>
    </row>
    <row r="715" spans="1:6" x14ac:dyDescent="0.3">
      <c r="A715" s="2">
        <v>714</v>
      </c>
      <c r="B715" s="1">
        <v>71</v>
      </c>
      <c r="C715" s="1">
        <v>1186</v>
      </c>
      <c r="D715" s="1" t="s">
        <v>1241</v>
      </c>
      <c r="E715" s="1">
        <v>10</v>
      </c>
      <c r="F715" s="3" t="s">
        <v>1241</v>
      </c>
    </row>
    <row r="716" spans="1:6" x14ac:dyDescent="0.3">
      <c r="A716" s="2">
        <v>715</v>
      </c>
      <c r="B716" s="1">
        <v>982</v>
      </c>
      <c r="C716" s="1">
        <v>2055</v>
      </c>
      <c r="D716" s="1" t="s">
        <v>1241</v>
      </c>
      <c r="E716" s="1">
        <v>3</v>
      </c>
      <c r="F716" s="3" t="s">
        <v>1240</v>
      </c>
    </row>
    <row r="717" spans="1:6" x14ac:dyDescent="0.3">
      <c r="A717" s="2">
        <v>716</v>
      </c>
      <c r="B717" s="1">
        <v>978</v>
      </c>
      <c r="C717" s="1">
        <v>1726</v>
      </c>
      <c r="D717" s="1" t="s">
        <v>1240</v>
      </c>
      <c r="E717" s="1">
        <v>12</v>
      </c>
      <c r="F717" s="3" t="s">
        <v>1241</v>
      </c>
    </row>
    <row r="718" spans="1:6" x14ac:dyDescent="0.3">
      <c r="A718" s="2">
        <v>717</v>
      </c>
      <c r="B718" s="1">
        <v>953</v>
      </c>
      <c r="C718" s="1">
        <v>514</v>
      </c>
      <c r="D718" s="1" t="s">
        <v>1240</v>
      </c>
      <c r="E718" s="1">
        <v>3</v>
      </c>
      <c r="F718" s="3" t="s">
        <v>1240</v>
      </c>
    </row>
    <row r="719" spans="1:6" x14ac:dyDescent="0.3">
      <c r="A719" s="2">
        <v>718</v>
      </c>
      <c r="B719" s="1">
        <v>374</v>
      </c>
      <c r="C719" s="1">
        <v>1370</v>
      </c>
      <c r="D719" s="1" t="s">
        <v>1241</v>
      </c>
      <c r="E719" s="1">
        <v>7</v>
      </c>
      <c r="F719" s="3" t="s">
        <v>1241</v>
      </c>
    </row>
    <row r="720" spans="1:6" x14ac:dyDescent="0.3">
      <c r="A720" s="2">
        <v>719</v>
      </c>
      <c r="B720" s="1">
        <v>844</v>
      </c>
      <c r="C720" s="1">
        <v>2204</v>
      </c>
      <c r="D720" s="1" t="s">
        <v>1240</v>
      </c>
      <c r="E720" s="1">
        <v>8</v>
      </c>
      <c r="F720" s="3" t="s">
        <v>1240</v>
      </c>
    </row>
    <row r="721" spans="1:6" x14ac:dyDescent="0.3">
      <c r="A721" s="2">
        <v>720</v>
      </c>
      <c r="B721" s="1">
        <v>137</v>
      </c>
      <c r="C721" s="1">
        <v>2315</v>
      </c>
      <c r="D721" s="1" t="s">
        <v>1241</v>
      </c>
      <c r="E721" s="1">
        <v>3</v>
      </c>
      <c r="F721" s="3" t="s">
        <v>1240</v>
      </c>
    </row>
    <row r="722" spans="1:6" x14ac:dyDescent="0.3">
      <c r="A722" s="2">
        <v>721</v>
      </c>
      <c r="B722" s="1">
        <v>276</v>
      </c>
      <c r="C722" s="1">
        <v>1625</v>
      </c>
      <c r="D722" s="1" t="s">
        <v>1240</v>
      </c>
      <c r="E722" s="1">
        <v>2</v>
      </c>
      <c r="F722" s="3" t="s">
        <v>1241</v>
      </c>
    </row>
    <row r="723" spans="1:6" x14ac:dyDescent="0.3">
      <c r="A723" s="2">
        <v>722</v>
      </c>
      <c r="B723" s="1">
        <v>19</v>
      </c>
      <c r="C723" s="1">
        <v>2798</v>
      </c>
      <c r="D723" s="1" t="s">
        <v>1240</v>
      </c>
      <c r="E723" s="1">
        <v>10</v>
      </c>
      <c r="F723" s="3" t="s">
        <v>1241</v>
      </c>
    </row>
    <row r="724" spans="1:6" x14ac:dyDescent="0.3">
      <c r="A724" s="2">
        <v>723</v>
      </c>
      <c r="B724" s="1">
        <v>971</v>
      </c>
      <c r="C724" s="1">
        <v>2430</v>
      </c>
      <c r="D724" s="1" t="s">
        <v>1240</v>
      </c>
      <c r="E724" s="1">
        <v>11</v>
      </c>
      <c r="F724" s="3" t="s">
        <v>1241</v>
      </c>
    </row>
    <row r="725" spans="1:6" x14ac:dyDescent="0.3">
      <c r="A725" s="2">
        <v>724</v>
      </c>
      <c r="B725" s="1">
        <v>803</v>
      </c>
      <c r="C725" s="1">
        <v>559</v>
      </c>
      <c r="D725" s="1" t="s">
        <v>1241</v>
      </c>
      <c r="E725" s="1">
        <v>3</v>
      </c>
      <c r="F725" s="3" t="s">
        <v>1241</v>
      </c>
    </row>
    <row r="726" spans="1:6" x14ac:dyDescent="0.3">
      <c r="A726" s="2">
        <v>725</v>
      </c>
      <c r="B726" s="1">
        <v>890</v>
      </c>
      <c r="C726" s="1">
        <v>1256</v>
      </c>
      <c r="D726" s="1" t="s">
        <v>1240</v>
      </c>
      <c r="E726" s="1">
        <v>12</v>
      </c>
      <c r="F726" s="3" t="s">
        <v>1241</v>
      </c>
    </row>
    <row r="727" spans="1:6" x14ac:dyDescent="0.3">
      <c r="A727" s="2">
        <v>726</v>
      </c>
      <c r="B727" s="1">
        <v>493</v>
      </c>
      <c r="C727" s="1">
        <v>2115</v>
      </c>
      <c r="D727" s="1" t="s">
        <v>1240</v>
      </c>
      <c r="E727" s="1">
        <v>12</v>
      </c>
      <c r="F727" s="3" t="s">
        <v>1240</v>
      </c>
    </row>
    <row r="728" spans="1:6" x14ac:dyDescent="0.3">
      <c r="A728" s="2">
        <v>727</v>
      </c>
      <c r="B728" s="1">
        <v>23</v>
      </c>
      <c r="C728" s="1">
        <v>87</v>
      </c>
      <c r="D728" s="1" t="s">
        <v>1241</v>
      </c>
      <c r="E728" s="1">
        <v>4</v>
      </c>
      <c r="F728" s="3" t="s">
        <v>1240</v>
      </c>
    </row>
    <row r="729" spans="1:6" x14ac:dyDescent="0.3">
      <c r="A729" s="2">
        <v>728</v>
      </c>
      <c r="B729" s="1">
        <v>3</v>
      </c>
      <c r="C729" s="1">
        <v>1112</v>
      </c>
      <c r="D729" s="1" t="s">
        <v>1241</v>
      </c>
      <c r="E729" s="1">
        <v>3</v>
      </c>
      <c r="F729" s="3" t="s">
        <v>1240</v>
      </c>
    </row>
    <row r="730" spans="1:6" x14ac:dyDescent="0.3">
      <c r="A730" s="2">
        <v>729</v>
      </c>
      <c r="B730" s="1">
        <v>18</v>
      </c>
      <c r="C730" s="1">
        <v>957</v>
      </c>
      <c r="D730" s="1" t="s">
        <v>1241</v>
      </c>
      <c r="E730" s="1">
        <v>11</v>
      </c>
      <c r="F730" s="3" t="s">
        <v>1241</v>
      </c>
    </row>
    <row r="731" spans="1:6" x14ac:dyDescent="0.3">
      <c r="A731" s="2">
        <v>730</v>
      </c>
      <c r="B731" s="1">
        <v>36</v>
      </c>
      <c r="C731" s="1">
        <v>804</v>
      </c>
      <c r="D731" s="1" t="s">
        <v>1240</v>
      </c>
      <c r="E731" s="1">
        <v>9</v>
      </c>
      <c r="F731" s="3" t="s">
        <v>1241</v>
      </c>
    </row>
    <row r="732" spans="1:6" x14ac:dyDescent="0.3">
      <c r="A732" s="2">
        <v>731</v>
      </c>
      <c r="B732" s="1">
        <v>944</v>
      </c>
      <c r="C732" s="1">
        <v>1162</v>
      </c>
      <c r="D732" s="1" t="s">
        <v>1240</v>
      </c>
      <c r="E732" s="1">
        <v>4</v>
      </c>
      <c r="F732" s="3" t="s">
        <v>1240</v>
      </c>
    </row>
    <row r="733" spans="1:6" x14ac:dyDescent="0.3">
      <c r="A733" s="2">
        <v>732</v>
      </c>
      <c r="B733" s="1">
        <v>29</v>
      </c>
      <c r="C733" s="1">
        <v>640</v>
      </c>
      <c r="D733" s="1" t="s">
        <v>1241</v>
      </c>
      <c r="E733" s="1">
        <v>7</v>
      </c>
      <c r="F733" s="3" t="s">
        <v>1240</v>
      </c>
    </row>
    <row r="734" spans="1:6" x14ac:dyDescent="0.3">
      <c r="A734" s="2">
        <v>733</v>
      </c>
      <c r="B734" s="1">
        <v>248</v>
      </c>
      <c r="C734" s="1">
        <v>1165</v>
      </c>
      <c r="D734" s="1" t="s">
        <v>1241</v>
      </c>
      <c r="E734" s="1">
        <v>4</v>
      </c>
      <c r="F734" s="3" t="s">
        <v>1240</v>
      </c>
    </row>
    <row r="735" spans="1:6" x14ac:dyDescent="0.3">
      <c r="A735" s="2">
        <v>734</v>
      </c>
      <c r="B735" s="1">
        <v>749</v>
      </c>
      <c r="C735" s="1">
        <v>130</v>
      </c>
      <c r="D735" s="1" t="s">
        <v>1241</v>
      </c>
      <c r="E735" s="1">
        <v>7</v>
      </c>
      <c r="F735" s="3" t="s">
        <v>1241</v>
      </c>
    </row>
    <row r="736" spans="1:6" x14ac:dyDescent="0.3">
      <c r="A736" s="2">
        <v>735</v>
      </c>
      <c r="B736" s="1">
        <v>793</v>
      </c>
      <c r="C736" s="1">
        <v>1625</v>
      </c>
      <c r="D736" s="1" t="s">
        <v>1241</v>
      </c>
      <c r="E736" s="1">
        <v>5</v>
      </c>
      <c r="F736" s="3" t="s">
        <v>1240</v>
      </c>
    </row>
    <row r="737" spans="1:6" x14ac:dyDescent="0.3">
      <c r="A737" s="2">
        <v>736</v>
      </c>
      <c r="B737" s="1">
        <v>895</v>
      </c>
      <c r="C737" s="1">
        <v>1128</v>
      </c>
      <c r="D737" s="1" t="s">
        <v>1241</v>
      </c>
      <c r="E737" s="1">
        <v>8</v>
      </c>
      <c r="F737" s="3" t="s">
        <v>1241</v>
      </c>
    </row>
    <row r="738" spans="1:6" x14ac:dyDescent="0.3">
      <c r="A738" s="2">
        <v>737</v>
      </c>
      <c r="B738" s="1">
        <v>162</v>
      </c>
      <c r="C738" s="1">
        <v>2630</v>
      </c>
      <c r="D738" s="1" t="s">
        <v>1241</v>
      </c>
      <c r="E738" s="1">
        <v>6</v>
      </c>
      <c r="F738" s="3" t="s">
        <v>1240</v>
      </c>
    </row>
    <row r="739" spans="1:6" x14ac:dyDescent="0.3">
      <c r="A739" s="2">
        <v>738</v>
      </c>
      <c r="B739" s="1">
        <v>110</v>
      </c>
      <c r="C739" s="1">
        <v>2253</v>
      </c>
      <c r="D739" s="1" t="s">
        <v>1240</v>
      </c>
      <c r="E739" s="1">
        <v>9</v>
      </c>
      <c r="F739" s="3" t="s">
        <v>1241</v>
      </c>
    </row>
    <row r="740" spans="1:6" x14ac:dyDescent="0.3">
      <c r="A740" s="2">
        <v>739</v>
      </c>
      <c r="B740" s="1">
        <v>912</v>
      </c>
      <c r="C740" s="1">
        <v>1240</v>
      </c>
      <c r="D740" s="1" t="s">
        <v>1240</v>
      </c>
      <c r="E740" s="1">
        <v>4</v>
      </c>
      <c r="F740" s="3" t="s">
        <v>1240</v>
      </c>
    </row>
    <row r="741" spans="1:6" x14ac:dyDescent="0.3">
      <c r="A741" s="2">
        <v>740</v>
      </c>
      <c r="B741" s="1">
        <v>222</v>
      </c>
      <c r="C741" s="1">
        <v>1920</v>
      </c>
      <c r="D741" s="1" t="s">
        <v>1241</v>
      </c>
      <c r="E741" s="1">
        <v>2</v>
      </c>
      <c r="F741" s="3" t="s">
        <v>1240</v>
      </c>
    </row>
    <row r="742" spans="1:6" x14ac:dyDescent="0.3">
      <c r="A742" s="2">
        <v>741</v>
      </c>
      <c r="B742" s="1">
        <v>305</v>
      </c>
      <c r="C742" s="1">
        <v>1679</v>
      </c>
      <c r="D742" s="1" t="s">
        <v>1241</v>
      </c>
      <c r="E742" s="1">
        <v>8</v>
      </c>
      <c r="F742" s="3" t="s">
        <v>1240</v>
      </c>
    </row>
    <row r="743" spans="1:6" x14ac:dyDescent="0.3">
      <c r="A743" s="2">
        <v>742</v>
      </c>
      <c r="B743" s="1">
        <v>774</v>
      </c>
      <c r="C743" s="1">
        <v>2777</v>
      </c>
      <c r="D743" s="1" t="s">
        <v>1241</v>
      </c>
      <c r="E743" s="1">
        <v>7</v>
      </c>
      <c r="F743" s="3" t="s">
        <v>1241</v>
      </c>
    </row>
    <row r="744" spans="1:6" x14ac:dyDescent="0.3">
      <c r="A744" s="2">
        <v>743</v>
      </c>
      <c r="B744" s="1">
        <v>197</v>
      </c>
      <c r="C744" s="1">
        <v>2460</v>
      </c>
      <c r="D744" s="1" t="s">
        <v>1241</v>
      </c>
      <c r="E744" s="1">
        <v>2</v>
      </c>
      <c r="F744" s="3" t="s">
        <v>1241</v>
      </c>
    </row>
    <row r="745" spans="1:6" x14ac:dyDescent="0.3">
      <c r="A745" s="2">
        <v>744</v>
      </c>
      <c r="B745" s="1">
        <v>857</v>
      </c>
      <c r="C745" s="1">
        <v>354</v>
      </c>
      <c r="D745" s="1" t="s">
        <v>1240</v>
      </c>
      <c r="E745" s="1">
        <v>4</v>
      </c>
      <c r="F745" s="3" t="s">
        <v>1241</v>
      </c>
    </row>
    <row r="746" spans="1:6" x14ac:dyDescent="0.3">
      <c r="A746" s="2">
        <v>745</v>
      </c>
      <c r="B746" s="1">
        <v>446</v>
      </c>
      <c r="C746" s="1">
        <v>1435</v>
      </c>
      <c r="D746" s="1" t="s">
        <v>1241</v>
      </c>
      <c r="E746" s="1">
        <v>1</v>
      </c>
      <c r="F746" s="3" t="s">
        <v>1241</v>
      </c>
    </row>
    <row r="747" spans="1:6" x14ac:dyDescent="0.3">
      <c r="A747" s="2">
        <v>746</v>
      </c>
      <c r="B747" s="1">
        <v>28</v>
      </c>
      <c r="C747" s="1">
        <v>2748</v>
      </c>
      <c r="D747" s="1" t="s">
        <v>1241</v>
      </c>
      <c r="E747" s="1">
        <v>12</v>
      </c>
      <c r="F747" s="3" t="s">
        <v>1241</v>
      </c>
    </row>
    <row r="748" spans="1:6" x14ac:dyDescent="0.3">
      <c r="A748" s="2">
        <v>747</v>
      </c>
      <c r="B748" s="1">
        <v>139</v>
      </c>
      <c r="C748" s="1">
        <v>496</v>
      </c>
      <c r="D748" s="1" t="s">
        <v>1241</v>
      </c>
      <c r="E748" s="1">
        <v>9</v>
      </c>
      <c r="F748" s="3" t="s">
        <v>1240</v>
      </c>
    </row>
    <row r="749" spans="1:6" x14ac:dyDescent="0.3">
      <c r="A749" s="2">
        <v>748</v>
      </c>
      <c r="B749" s="1">
        <v>39</v>
      </c>
      <c r="C749" s="1">
        <v>2194</v>
      </c>
      <c r="D749" s="1" t="s">
        <v>1240</v>
      </c>
      <c r="E749" s="1">
        <v>7</v>
      </c>
      <c r="F749" s="3" t="s">
        <v>1241</v>
      </c>
    </row>
    <row r="750" spans="1:6" x14ac:dyDescent="0.3">
      <c r="A750" s="2">
        <v>749</v>
      </c>
      <c r="B750" s="1">
        <v>41</v>
      </c>
      <c r="C750" s="1">
        <v>1744</v>
      </c>
      <c r="D750" s="1" t="s">
        <v>1240</v>
      </c>
      <c r="E750" s="1">
        <v>9</v>
      </c>
      <c r="F750" s="3" t="s">
        <v>1241</v>
      </c>
    </row>
    <row r="751" spans="1:6" x14ac:dyDescent="0.3">
      <c r="A751" s="2">
        <v>750</v>
      </c>
      <c r="B751" s="1">
        <v>127</v>
      </c>
      <c r="C751" s="1">
        <v>1853</v>
      </c>
      <c r="D751" s="1" t="s">
        <v>1240</v>
      </c>
      <c r="E751" s="1">
        <v>11</v>
      </c>
      <c r="F751" s="3" t="s">
        <v>1241</v>
      </c>
    </row>
    <row r="752" spans="1:6" x14ac:dyDescent="0.3">
      <c r="A752" s="2">
        <v>751</v>
      </c>
      <c r="B752" s="1">
        <v>560</v>
      </c>
      <c r="C752" s="1">
        <v>2445</v>
      </c>
      <c r="D752" s="1" t="s">
        <v>1241</v>
      </c>
      <c r="E752" s="1">
        <v>9</v>
      </c>
      <c r="F752" s="3" t="s">
        <v>1241</v>
      </c>
    </row>
    <row r="753" spans="1:6" x14ac:dyDescent="0.3">
      <c r="A753" s="2">
        <v>752</v>
      </c>
      <c r="B753" s="1">
        <v>277</v>
      </c>
      <c r="C753" s="1">
        <v>1353</v>
      </c>
      <c r="D753" s="1" t="s">
        <v>1241</v>
      </c>
      <c r="E753" s="1">
        <v>7</v>
      </c>
      <c r="F753" s="3" t="s">
        <v>1240</v>
      </c>
    </row>
    <row r="754" spans="1:6" x14ac:dyDescent="0.3">
      <c r="A754" s="2">
        <v>753</v>
      </c>
      <c r="B754" s="1">
        <v>337</v>
      </c>
      <c r="C754" s="1">
        <v>449</v>
      </c>
      <c r="D754" s="1" t="s">
        <v>1241</v>
      </c>
      <c r="E754" s="1">
        <v>11</v>
      </c>
      <c r="F754" s="3" t="s">
        <v>1240</v>
      </c>
    </row>
    <row r="755" spans="1:6" x14ac:dyDescent="0.3">
      <c r="A755" s="2">
        <v>754</v>
      </c>
      <c r="B755" s="1">
        <v>362</v>
      </c>
      <c r="C755" s="1">
        <v>395</v>
      </c>
      <c r="D755" s="1" t="s">
        <v>1241</v>
      </c>
      <c r="E755" s="1">
        <v>3</v>
      </c>
      <c r="F755" s="3" t="s">
        <v>1240</v>
      </c>
    </row>
    <row r="756" spans="1:6" x14ac:dyDescent="0.3">
      <c r="A756" s="2">
        <v>755</v>
      </c>
      <c r="B756" s="1">
        <v>421</v>
      </c>
      <c r="C756" s="1">
        <v>1475</v>
      </c>
      <c r="D756" s="1" t="s">
        <v>1240</v>
      </c>
      <c r="E756" s="1">
        <v>7</v>
      </c>
      <c r="F756" s="3" t="s">
        <v>1240</v>
      </c>
    </row>
    <row r="757" spans="1:6" x14ac:dyDescent="0.3">
      <c r="A757" s="2">
        <v>756</v>
      </c>
      <c r="B757" s="1">
        <v>728</v>
      </c>
      <c r="C757" s="1">
        <v>2769</v>
      </c>
      <c r="D757" s="1" t="s">
        <v>1241</v>
      </c>
      <c r="E757" s="1">
        <v>2</v>
      </c>
      <c r="F757" s="3" t="s">
        <v>1241</v>
      </c>
    </row>
    <row r="758" spans="1:6" x14ac:dyDescent="0.3">
      <c r="A758" s="2">
        <v>757</v>
      </c>
      <c r="B758" s="1">
        <v>800</v>
      </c>
      <c r="C758" s="1">
        <v>1887</v>
      </c>
      <c r="D758" s="1" t="s">
        <v>1241</v>
      </c>
      <c r="E758" s="1">
        <v>5</v>
      </c>
      <c r="F758" s="3" t="s">
        <v>1241</v>
      </c>
    </row>
    <row r="759" spans="1:6" x14ac:dyDescent="0.3">
      <c r="A759" s="2">
        <v>758</v>
      </c>
      <c r="B759" s="1">
        <v>48</v>
      </c>
      <c r="C759" s="1">
        <v>2639</v>
      </c>
      <c r="D759" s="1" t="s">
        <v>1241</v>
      </c>
      <c r="E759" s="1">
        <v>10</v>
      </c>
      <c r="F759" s="3" t="s">
        <v>1241</v>
      </c>
    </row>
    <row r="760" spans="1:6" x14ac:dyDescent="0.3">
      <c r="A760" s="2">
        <v>759</v>
      </c>
      <c r="B760" s="1">
        <v>994</v>
      </c>
      <c r="C760" s="1">
        <v>178</v>
      </c>
      <c r="D760" s="1" t="s">
        <v>1240</v>
      </c>
      <c r="E760" s="1">
        <v>10</v>
      </c>
      <c r="F760" s="3" t="s">
        <v>1240</v>
      </c>
    </row>
    <row r="761" spans="1:6" x14ac:dyDescent="0.3">
      <c r="A761" s="2">
        <v>760</v>
      </c>
      <c r="B761" s="1">
        <v>115</v>
      </c>
      <c r="C761" s="1">
        <v>1918</v>
      </c>
      <c r="D761" s="1" t="s">
        <v>1240</v>
      </c>
      <c r="E761" s="1">
        <v>2</v>
      </c>
      <c r="F761" s="3" t="s">
        <v>1240</v>
      </c>
    </row>
    <row r="762" spans="1:6" x14ac:dyDescent="0.3">
      <c r="A762" s="2">
        <v>761</v>
      </c>
      <c r="B762" s="1">
        <v>939</v>
      </c>
      <c r="C762" s="1">
        <v>1062</v>
      </c>
      <c r="D762" s="1" t="s">
        <v>1240</v>
      </c>
      <c r="E762" s="1">
        <v>4</v>
      </c>
      <c r="F762" s="3" t="s">
        <v>1240</v>
      </c>
    </row>
    <row r="763" spans="1:6" x14ac:dyDescent="0.3">
      <c r="A763" s="2">
        <v>762</v>
      </c>
      <c r="B763" s="1">
        <v>809</v>
      </c>
      <c r="C763" s="1">
        <v>605</v>
      </c>
      <c r="D763" s="1" t="s">
        <v>1240</v>
      </c>
      <c r="E763" s="1">
        <v>3</v>
      </c>
      <c r="F763" s="3" t="s">
        <v>1240</v>
      </c>
    </row>
    <row r="764" spans="1:6" x14ac:dyDescent="0.3">
      <c r="A764" s="2">
        <v>763</v>
      </c>
      <c r="B764" s="1">
        <v>810</v>
      </c>
      <c r="C764" s="1">
        <v>424</v>
      </c>
      <c r="D764" s="1" t="s">
        <v>1240</v>
      </c>
      <c r="E764" s="1">
        <v>6</v>
      </c>
      <c r="F764" s="3" t="s">
        <v>1241</v>
      </c>
    </row>
    <row r="765" spans="1:6" x14ac:dyDescent="0.3">
      <c r="A765" s="2">
        <v>764</v>
      </c>
      <c r="B765" s="1">
        <v>861</v>
      </c>
      <c r="C765" s="1">
        <v>1583</v>
      </c>
      <c r="D765" s="1" t="s">
        <v>1240</v>
      </c>
      <c r="E765" s="1">
        <v>3</v>
      </c>
      <c r="F765" s="3" t="s">
        <v>1241</v>
      </c>
    </row>
    <row r="766" spans="1:6" x14ac:dyDescent="0.3">
      <c r="A766" s="2">
        <v>765</v>
      </c>
      <c r="B766" s="1">
        <v>636</v>
      </c>
      <c r="C766" s="1">
        <v>685</v>
      </c>
      <c r="D766" s="1" t="s">
        <v>1241</v>
      </c>
      <c r="E766" s="1">
        <v>10</v>
      </c>
      <c r="F766" s="3" t="s">
        <v>1240</v>
      </c>
    </row>
    <row r="767" spans="1:6" x14ac:dyDescent="0.3">
      <c r="A767" s="2">
        <v>766</v>
      </c>
      <c r="B767" s="1">
        <v>765</v>
      </c>
      <c r="C767" s="1">
        <v>2432</v>
      </c>
      <c r="D767" s="1" t="s">
        <v>1240</v>
      </c>
      <c r="E767" s="1">
        <v>3</v>
      </c>
      <c r="F767" s="3" t="s">
        <v>1240</v>
      </c>
    </row>
    <row r="768" spans="1:6" x14ac:dyDescent="0.3">
      <c r="A768" s="2">
        <v>767</v>
      </c>
      <c r="B768" s="1">
        <v>700</v>
      </c>
      <c r="C768" s="1">
        <v>1410</v>
      </c>
      <c r="D768" s="1" t="s">
        <v>1241</v>
      </c>
      <c r="E768" s="1">
        <v>10</v>
      </c>
      <c r="F768" s="3" t="s">
        <v>1241</v>
      </c>
    </row>
    <row r="769" spans="1:6" x14ac:dyDescent="0.3">
      <c r="A769" s="2">
        <v>768</v>
      </c>
      <c r="B769" s="1">
        <v>488</v>
      </c>
      <c r="C769" s="1">
        <v>1882</v>
      </c>
      <c r="D769" s="1" t="s">
        <v>1241</v>
      </c>
      <c r="E769" s="1">
        <v>6</v>
      </c>
      <c r="F769" s="3" t="s">
        <v>1241</v>
      </c>
    </row>
    <row r="770" spans="1:6" x14ac:dyDescent="0.3">
      <c r="A770" s="2">
        <v>769</v>
      </c>
      <c r="B770" s="1">
        <v>371</v>
      </c>
      <c r="C770" s="1">
        <v>2347</v>
      </c>
      <c r="D770" s="1" t="s">
        <v>1240</v>
      </c>
      <c r="E770" s="1">
        <v>12</v>
      </c>
      <c r="F770" s="3" t="s">
        <v>1240</v>
      </c>
    </row>
    <row r="771" spans="1:6" x14ac:dyDescent="0.3">
      <c r="A771" s="2">
        <v>770</v>
      </c>
      <c r="B771" s="1">
        <v>893</v>
      </c>
      <c r="C771" s="1">
        <v>1338</v>
      </c>
      <c r="D771" s="1" t="s">
        <v>1241</v>
      </c>
      <c r="E771" s="1">
        <v>8</v>
      </c>
      <c r="F771" s="3" t="s">
        <v>1241</v>
      </c>
    </row>
    <row r="772" spans="1:6" x14ac:dyDescent="0.3">
      <c r="A772" s="2">
        <v>771</v>
      </c>
      <c r="B772" s="1">
        <v>79</v>
      </c>
      <c r="C772" s="1">
        <v>747</v>
      </c>
      <c r="D772" s="1" t="s">
        <v>1241</v>
      </c>
      <c r="E772" s="1">
        <v>11</v>
      </c>
      <c r="F772" s="3" t="s">
        <v>1241</v>
      </c>
    </row>
    <row r="773" spans="1:6" x14ac:dyDescent="0.3">
      <c r="A773" s="2">
        <v>772</v>
      </c>
      <c r="B773" s="1">
        <v>963</v>
      </c>
      <c r="C773" s="1">
        <v>2649</v>
      </c>
      <c r="D773" s="1" t="s">
        <v>1241</v>
      </c>
      <c r="E773" s="1">
        <v>3</v>
      </c>
      <c r="F773" s="3" t="s">
        <v>1240</v>
      </c>
    </row>
    <row r="774" spans="1:6" x14ac:dyDescent="0.3">
      <c r="A774" s="2">
        <v>773</v>
      </c>
      <c r="B774" s="1">
        <v>905</v>
      </c>
      <c r="C774" s="1">
        <v>1246</v>
      </c>
      <c r="D774" s="1" t="s">
        <v>1240</v>
      </c>
      <c r="E774" s="1">
        <v>10</v>
      </c>
      <c r="F774" s="3" t="s">
        <v>1241</v>
      </c>
    </row>
    <row r="775" spans="1:6" x14ac:dyDescent="0.3">
      <c r="A775" s="2">
        <v>774</v>
      </c>
      <c r="B775" s="1">
        <v>862</v>
      </c>
      <c r="C775" s="1">
        <v>232</v>
      </c>
      <c r="D775" s="1" t="s">
        <v>1240</v>
      </c>
      <c r="E775" s="1">
        <v>9</v>
      </c>
      <c r="F775" s="3" t="s">
        <v>1241</v>
      </c>
    </row>
    <row r="776" spans="1:6" x14ac:dyDescent="0.3">
      <c r="A776" s="2">
        <v>775</v>
      </c>
      <c r="B776" s="1">
        <v>510</v>
      </c>
      <c r="C776" s="1">
        <v>1264</v>
      </c>
      <c r="D776" s="1" t="s">
        <v>1241</v>
      </c>
      <c r="E776" s="1">
        <v>11</v>
      </c>
      <c r="F776" s="3" t="s">
        <v>1241</v>
      </c>
    </row>
    <row r="777" spans="1:6" x14ac:dyDescent="0.3">
      <c r="A777" s="2">
        <v>776</v>
      </c>
      <c r="B777" s="1">
        <v>393</v>
      </c>
      <c r="C777" s="1">
        <v>1279</v>
      </c>
      <c r="D777" s="1" t="s">
        <v>1241</v>
      </c>
      <c r="E777" s="1">
        <v>6</v>
      </c>
      <c r="F777" s="3" t="s">
        <v>1240</v>
      </c>
    </row>
    <row r="778" spans="1:6" x14ac:dyDescent="0.3">
      <c r="A778" s="2">
        <v>777</v>
      </c>
      <c r="B778" s="1">
        <v>171</v>
      </c>
      <c r="C778" s="1">
        <v>2359</v>
      </c>
      <c r="D778" s="1" t="s">
        <v>1240</v>
      </c>
      <c r="E778" s="1">
        <v>2</v>
      </c>
      <c r="F778" s="3" t="s">
        <v>1240</v>
      </c>
    </row>
    <row r="779" spans="1:6" x14ac:dyDescent="0.3">
      <c r="A779" s="2">
        <v>778</v>
      </c>
      <c r="B779" s="1">
        <v>365</v>
      </c>
      <c r="C779" s="1">
        <v>1648</v>
      </c>
      <c r="D779" s="1" t="s">
        <v>1240</v>
      </c>
      <c r="E779" s="1">
        <v>3</v>
      </c>
      <c r="F779" s="3" t="s">
        <v>1241</v>
      </c>
    </row>
    <row r="780" spans="1:6" x14ac:dyDescent="0.3">
      <c r="A780" s="2">
        <v>779</v>
      </c>
      <c r="B780" s="1">
        <v>336</v>
      </c>
      <c r="C780" s="1">
        <v>1607</v>
      </c>
      <c r="D780" s="1" t="s">
        <v>1240</v>
      </c>
      <c r="E780" s="1">
        <v>2</v>
      </c>
      <c r="F780" s="3" t="s">
        <v>1241</v>
      </c>
    </row>
    <row r="781" spans="1:6" x14ac:dyDescent="0.3">
      <c r="A781" s="2">
        <v>780</v>
      </c>
      <c r="B781" s="1">
        <v>847</v>
      </c>
      <c r="C781" s="1">
        <v>438</v>
      </c>
      <c r="D781" s="1" t="s">
        <v>1240</v>
      </c>
      <c r="E781" s="1">
        <v>11</v>
      </c>
      <c r="F781" s="3" t="s">
        <v>1240</v>
      </c>
    </row>
    <row r="782" spans="1:6" x14ac:dyDescent="0.3">
      <c r="A782" s="2">
        <v>781</v>
      </c>
      <c r="B782" s="1">
        <v>267</v>
      </c>
      <c r="C782" s="1">
        <v>2539</v>
      </c>
      <c r="D782" s="1" t="s">
        <v>1241</v>
      </c>
      <c r="E782" s="1">
        <v>9</v>
      </c>
      <c r="F782" s="3" t="s">
        <v>1241</v>
      </c>
    </row>
    <row r="783" spans="1:6" x14ac:dyDescent="0.3">
      <c r="A783" s="2">
        <v>782</v>
      </c>
      <c r="B783" s="1">
        <v>321</v>
      </c>
      <c r="C783" s="1">
        <v>345</v>
      </c>
      <c r="D783" s="1" t="s">
        <v>1241</v>
      </c>
      <c r="E783" s="1">
        <v>5</v>
      </c>
      <c r="F783" s="3" t="s">
        <v>1240</v>
      </c>
    </row>
    <row r="784" spans="1:6" x14ac:dyDescent="0.3">
      <c r="A784" s="2">
        <v>783</v>
      </c>
      <c r="B784" s="1">
        <v>701</v>
      </c>
      <c r="C784" s="1">
        <v>2460</v>
      </c>
      <c r="D784" s="1" t="s">
        <v>1240</v>
      </c>
      <c r="E784" s="1">
        <v>8</v>
      </c>
      <c r="F784" s="3" t="s">
        <v>1241</v>
      </c>
    </row>
    <row r="785" spans="1:6" x14ac:dyDescent="0.3">
      <c r="A785" s="2">
        <v>784</v>
      </c>
      <c r="B785" s="1">
        <v>426</v>
      </c>
      <c r="C785" s="1">
        <v>2392</v>
      </c>
      <c r="D785" s="1" t="s">
        <v>1241</v>
      </c>
      <c r="E785" s="1">
        <v>5</v>
      </c>
      <c r="F785" s="3" t="s">
        <v>1240</v>
      </c>
    </row>
    <row r="786" spans="1:6" x14ac:dyDescent="0.3">
      <c r="A786" s="2">
        <v>785</v>
      </c>
      <c r="B786" s="1">
        <v>271</v>
      </c>
      <c r="C786" s="1">
        <v>485</v>
      </c>
      <c r="D786" s="1" t="s">
        <v>1241</v>
      </c>
      <c r="E786" s="1">
        <v>3</v>
      </c>
      <c r="F786" s="3" t="s">
        <v>1241</v>
      </c>
    </row>
    <row r="787" spans="1:6" x14ac:dyDescent="0.3">
      <c r="A787" s="2">
        <v>786</v>
      </c>
      <c r="B787" s="1">
        <v>695</v>
      </c>
      <c r="C787" s="1">
        <v>1804</v>
      </c>
      <c r="D787" s="1" t="s">
        <v>1241</v>
      </c>
      <c r="E787" s="1">
        <v>2</v>
      </c>
      <c r="F787" s="3" t="s">
        <v>1240</v>
      </c>
    </row>
    <row r="788" spans="1:6" x14ac:dyDescent="0.3">
      <c r="A788" s="2">
        <v>787</v>
      </c>
      <c r="B788" s="1">
        <v>134</v>
      </c>
      <c r="C788" s="1">
        <v>2752</v>
      </c>
      <c r="D788" s="1" t="s">
        <v>1241</v>
      </c>
      <c r="E788" s="1">
        <v>11</v>
      </c>
      <c r="F788" s="3" t="s">
        <v>1241</v>
      </c>
    </row>
    <row r="789" spans="1:6" x14ac:dyDescent="0.3">
      <c r="A789" s="2">
        <v>788</v>
      </c>
      <c r="B789" s="1">
        <v>154</v>
      </c>
      <c r="C789" s="1">
        <v>1160</v>
      </c>
      <c r="D789" s="1" t="s">
        <v>1240</v>
      </c>
      <c r="E789" s="1">
        <v>7</v>
      </c>
      <c r="F789" s="3" t="s">
        <v>1240</v>
      </c>
    </row>
    <row r="790" spans="1:6" x14ac:dyDescent="0.3">
      <c r="A790" s="2">
        <v>789</v>
      </c>
      <c r="B790" s="1">
        <v>81</v>
      </c>
      <c r="C790" s="1">
        <v>2594</v>
      </c>
      <c r="D790" s="1" t="s">
        <v>1240</v>
      </c>
      <c r="E790" s="1">
        <v>2</v>
      </c>
      <c r="F790" s="3" t="s">
        <v>1241</v>
      </c>
    </row>
    <row r="791" spans="1:6" x14ac:dyDescent="0.3">
      <c r="A791" s="2">
        <v>790</v>
      </c>
      <c r="B791" s="1">
        <v>822</v>
      </c>
      <c r="C791" s="1">
        <v>2468</v>
      </c>
      <c r="D791" s="1" t="s">
        <v>1240</v>
      </c>
      <c r="E791" s="1">
        <v>11</v>
      </c>
      <c r="F791" s="3" t="s">
        <v>1241</v>
      </c>
    </row>
    <row r="792" spans="1:6" x14ac:dyDescent="0.3">
      <c r="A792" s="2">
        <v>791</v>
      </c>
      <c r="B792" s="1">
        <v>488</v>
      </c>
      <c r="C792" s="1">
        <v>491</v>
      </c>
      <c r="D792" s="1" t="s">
        <v>1241</v>
      </c>
      <c r="E792" s="1">
        <v>9</v>
      </c>
      <c r="F792" s="3" t="s">
        <v>1241</v>
      </c>
    </row>
    <row r="793" spans="1:6" x14ac:dyDescent="0.3">
      <c r="A793" s="2">
        <v>792</v>
      </c>
      <c r="B793" s="1">
        <v>340</v>
      </c>
      <c r="C793" s="1">
        <v>500</v>
      </c>
      <c r="D793" s="1" t="s">
        <v>1241</v>
      </c>
      <c r="E793" s="1">
        <v>3</v>
      </c>
      <c r="F793" s="3" t="s">
        <v>1241</v>
      </c>
    </row>
    <row r="794" spans="1:6" x14ac:dyDescent="0.3">
      <c r="A794" s="2">
        <v>793</v>
      </c>
      <c r="B794" s="1">
        <v>464</v>
      </c>
      <c r="C794" s="1">
        <v>1950</v>
      </c>
      <c r="D794" s="1" t="s">
        <v>1240</v>
      </c>
      <c r="E794" s="1">
        <v>3</v>
      </c>
      <c r="F794" s="3" t="s">
        <v>1240</v>
      </c>
    </row>
    <row r="795" spans="1:6" x14ac:dyDescent="0.3">
      <c r="A795" s="2">
        <v>794</v>
      </c>
      <c r="B795" s="1">
        <v>839</v>
      </c>
      <c r="C795" s="1">
        <v>1285</v>
      </c>
      <c r="D795" s="1" t="s">
        <v>1241</v>
      </c>
      <c r="E795" s="1">
        <v>11</v>
      </c>
      <c r="F795" s="3" t="s">
        <v>1240</v>
      </c>
    </row>
    <row r="796" spans="1:6" x14ac:dyDescent="0.3">
      <c r="A796" s="2">
        <v>795</v>
      </c>
      <c r="B796" s="1">
        <v>11</v>
      </c>
      <c r="C796" s="1">
        <v>2638</v>
      </c>
      <c r="D796" s="1" t="s">
        <v>1240</v>
      </c>
      <c r="E796" s="1">
        <v>3</v>
      </c>
      <c r="F796" s="3" t="s">
        <v>1240</v>
      </c>
    </row>
    <row r="797" spans="1:6" x14ac:dyDescent="0.3">
      <c r="A797" s="2">
        <v>796</v>
      </c>
      <c r="B797" s="1">
        <v>213</v>
      </c>
      <c r="C797" s="1">
        <v>1680</v>
      </c>
      <c r="D797" s="1" t="s">
        <v>1241</v>
      </c>
      <c r="E797" s="1">
        <v>6</v>
      </c>
      <c r="F797" s="3" t="s">
        <v>1240</v>
      </c>
    </row>
    <row r="798" spans="1:6" x14ac:dyDescent="0.3">
      <c r="A798" s="2">
        <v>797</v>
      </c>
      <c r="B798" s="1">
        <v>708</v>
      </c>
      <c r="C798" s="1">
        <v>1810</v>
      </c>
      <c r="D798" s="1" t="s">
        <v>1241</v>
      </c>
      <c r="E798" s="1">
        <v>7</v>
      </c>
      <c r="F798" s="3" t="s">
        <v>1240</v>
      </c>
    </row>
    <row r="799" spans="1:6" x14ac:dyDescent="0.3">
      <c r="A799" s="2">
        <v>798</v>
      </c>
      <c r="B799" s="1">
        <v>407</v>
      </c>
      <c r="C799" s="1">
        <v>784</v>
      </c>
      <c r="D799" s="1" t="s">
        <v>1241</v>
      </c>
      <c r="E799" s="1">
        <v>7</v>
      </c>
      <c r="F799" s="3" t="s">
        <v>1240</v>
      </c>
    </row>
    <row r="800" spans="1:6" x14ac:dyDescent="0.3">
      <c r="A800" s="2">
        <v>799</v>
      </c>
      <c r="B800" s="1">
        <v>335</v>
      </c>
      <c r="C800" s="1">
        <v>1095</v>
      </c>
      <c r="D800" s="1" t="s">
        <v>1241</v>
      </c>
      <c r="E800" s="1">
        <v>8</v>
      </c>
      <c r="F800" s="3" t="s">
        <v>1240</v>
      </c>
    </row>
    <row r="801" spans="1:6" x14ac:dyDescent="0.3">
      <c r="A801" s="2">
        <v>800</v>
      </c>
      <c r="B801" s="1">
        <v>364</v>
      </c>
      <c r="C801" s="1">
        <v>200</v>
      </c>
      <c r="D801" s="1" t="s">
        <v>1240</v>
      </c>
      <c r="E801" s="1">
        <v>6</v>
      </c>
      <c r="F801" s="3" t="s">
        <v>1240</v>
      </c>
    </row>
    <row r="802" spans="1:6" x14ac:dyDescent="0.3">
      <c r="A802" s="2">
        <v>801</v>
      </c>
      <c r="B802" s="1">
        <v>926</v>
      </c>
      <c r="C802" s="1">
        <v>2533</v>
      </c>
      <c r="D802" s="1" t="s">
        <v>1240</v>
      </c>
      <c r="E802" s="1">
        <v>12</v>
      </c>
      <c r="F802" s="3" t="s">
        <v>1241</v>
      </c>
    </row>
    <row r="803" spans="1:6" x14ac:dyDescent="0.3">
      <c r="A803" s="2">
        <v>802</v>
      </c>
      <c r="B803" s="1">
        <v>639</v>
      </c>
      <c r="C803" s="1">
        <v>885</v>
      </c>
      <c r="D803" s="1" t="s">
        <v>1241</v>
      </c>
      <c r="E803" s="1">
        <v>1</v>
      </c>
      <c r="F803" s="3" t="s">
        <v>1240</v>
      </c>
    </row>
    <row r="804" spans="1:6" x14ac:dyDescent="0.3">
      <c r="A804" s="2">
        <v>803</v>
      </c>
      <c r="B804" s="1">
        <v>406</v>
      </c>
      <c r="C804" s="1">
        <v>1524</v>
      </c>
      <c r="D804" s="1" t="s">
        <v>1240</v>
      </c>
      <c r="E804" s="1">
        <v>11</v>
      </c>
      <c r="F804" s="3" t="s">
        <v>1240</v>
      </c>
    </row>
    <row r="805" spans="1:6" x14ac:dyDescent="0.3">
      <c r="A805" s="2">
        <v>804</v>
      </c>
      <c r="B805" s="1">
        <v>225</v>
      </c>
      <c r="C805" s="1">
        <v>1505</v>
      </c>
      <c r="D805" s="1" t="s">
        <v>1241</v>
      </c>
      <c r="E805" s="1">
        <v>9</v>
      </c>
      <c r="F805" s="3" t="s">
        <v>1241</v>
      </c>
    </row>
    <row r="806" spans="1:6" x14ac:dyDescent="0.3">
      <c r="A806" s="2">
        <v>805</v>
      </c>
      <c r="B806" s="1">
        <v>289</v>
      </c>
      <c r="C806" s="1">
        <v>635</v>
      </c>
      <c r="D806" s="1" t="s">
        <v>1241</v>
      </c>
      <c r="E806" s="1">
        <v>6</v>
      </c>
      <c r="F806" s="3" t="s">
        <v>1241</v>
      </c>
    </row>
    <row r="807" spans="1:6" x14ac:dyDescent="0.3">
      <c r="A807" s="2">
        <v>806</v>
      </c>
      <c r="B807" s="1">
        <v>403</v>
      </c>
      <c r="C807" s="1">
        <v>2825</v>
      </c>
      <c r="D807" s="1" t="s">
        <v>1241</v>
      </c>
      <c r="E807" s="1">
        <v>8</v>
      </c>
      <c r="F807" s="3" t="s">
        <v>1240</v>
      </c>
    </row>
    <row r="808" spans="1:6" x14ac:dyDescent="0.3">
      <c r="A808" s="2">
        <v>807</v>
      </c>
      <c r="B808" s="1">
        <v>783</v>
      </c>
      <c r="C808" s="1">
        <v>205</v>
      </c>
      <c r="D808" s="1" t="s">
        <v>1240</v>
      </c>
      <c r="E808" s="1">
        <v>5</v>
      </c>
      <c r="F808" s="3" t="s">
        <v>1241</v>
      </c>
    </row>
    <row r="809" spans="1:6" x14ac:dyDescent="0.3">
      <c r="A809" s="2">
        <v>808</v>
      </c>
      <c r="B809" s="1">
        <v>628</v>
      </c>
      <c r="C809" s="1">
        <v>640</v>
      </c>
      <c r="D809" s="1" t="s">
        <v>1240</v>
      </c>
      <c r="E809" s="1">
        <v>8</v>
      </c>
      <c r="F809" s="3" t="s">
        <v>1241</v>
      </c>
    </row>
    <row r="810" spans="1:6" x14ac:dyDescent="0.3">
      <c r="A810" s="2">
        <v>809</v>
      </c>
      <c r="B810" s="1">
        <v>915</v>
      </c>
      <c r="C810" s="1">
        <v>1355</v>
      </c>
      <c r="D810" s="1" t="s">
        <v>1240</v>
      </c>
      <c r="E810" s="1">
        <v>9</v>
      </c>
      <c r="F810" s="3" t="s">
        <v>1240</v>
      </c>
    </row>
    <row r="811" spans="1:6" x14ac:dyDescent="0.3">
      <c r="A811" s="2">
        <v>810</v>
      </c>
      <c r="B811" s="1">
        <v>645</v>
      </c>
      <c r="C811" s="1">
        <v>1055</v>
      </c>
      <c r="D811" s="1" t="s">
        <v>1240</v>
      </c>
      <c r="E811" s="1">
        <v>10</v>
      </c>
      <c r="F811" s="3" t="s">
        <v>1240</v>
      </c>
    </row>
    <row r="812" spans="1:6" x14ac:dyDescent="0.3">
      <c r="A812" s="2">
        <v>811</v>
      </c>
      <c r="B812" s="1">
        <v>905</v>
      </c>
      <c r="C812" s="1">
        <v>2816</v>
      </c>
      <c r="D812" s="1" t="s">
        <v>1241</v>
      </c>
      <c r="E812" s="1">
        <v>2</v>
      </c>
      <c r="F812" s="3" t="s">
        <v>1241</v>
      </c>
    </row>
    <row r="813" spans="1:6" x14ac:dyDescent="0.3">
      <c r="A813" s="2">
        <v>812</v>
      </c>
      <c r="B813" s="1">
        <v>586</v>
      </c>
      <c r="C813" s="1">
        <v>2101</v>
      </c>
      <c r="D813" s="1" t="s">
        <v>1241</v>
      </c>
      <c r="E813" s="1">
        <v>7</v>
      </c>
      <c r="F813" s="3" t="s">
        <v>1240</v>
      </c>
    </row>
    <row r="814" spans="1:6" x14ac:dyDescent="0.3">
      <c r="A814" s="2">
        <v>813</v>
      </c>
      <c r="B814" s="1">
        <v>159</v>
      </c>
      <c r="C814" s="1">
        <v>909</v>
      </c>
      <c r="D814" s="1" t="s">
        <v>1241</v>
      </c>
      <c r="E814" s="1">
        <v>10</v>
      </c>
      <c r="F814" s="3" t="s">
        <v>1240</v>
      </c>
    </row>
    <row r="815" spans="1:6" x14ac:dyDescent="0.3">
      <c r="A815" s="2">
        <v>814</v>
      </c>
      <c r="B815" s="1">
        <v>48</v>
      </c>
      <c r="C815" s="1">
        <v>902</v>
      </c>
      <c r="D815" s="1" t="s">
        <v>1240</v>
      </c>
      <c r="E815" s="1">
        <v>1</v>
      </c>
      <c r="F815" s="3" t="s">
        <v>1241</v>
      </c>
    </row>
    <row r="816" spans="1:6" x14ac:dyDescent="0.3">
      <c r="A816" s="2">
        <v>815</v>
      </c>
      <c r="B816" s="1">
        <v>877</v>
      </c>
      <c r="C816" s="1">
        <v>481</v>
      </c>
      <c r="D816" s="1" t="s">
        <v>1240</v>
      </c>
      <c r="E816" s="1">
        <v>9</v>
      </c>
      <c r="F816" s="3" t="s">
        <v>1241</v>
      </c>
    </row>
    <row r="817" spans="1:6" x14ac:dyDescent="0.3">
      <c r="A817" s="2">
        <v>816</v>
      </c>
      <c r="B817" s="1">
        <v>274</v>
      </c>
      <c r="C817" s="1">
        <v>49</v>
      </c>
      <c r="D817" s="1" t="s">
        <v>1240</v>
      </c>
      <c r="E817" s="1">
        <v>9</v>
      </c>
      <c r="F817" s="3" t="s">
        <v>1241</v>
      </c>
    </row>
    <row r="818" spans="1:6" x14ac:dyDescent="0.3">
      <c r="A818" s="2">
        <v>817</v>
      </c>
      <c r="B818" s="1">
        <v>166</v>
      </c>
      <c r="C818" s="1">
        <v>2639</v>
      </c>
      <c r="D818" s="1" t="s">
        <v>1241</v>
      </c>
      <c r="E818" s="1">
        <v>1</v>
      </c>
      <c r="F818" s="3" t="s">
        <v>1240</v>
      </c>
    </row>
    <row r="819" spans="1:6" x14ac:dyDescent="0.3">
      <c r="A819" s="2">
        <v>818</v>
      </c>
      <c r="B819" s="1">
        <v>281</v>
      </c>
      <c r="C819" s="1">
        <v>67</v>
      </c>
      <c r="D819" s="1" t="s">
        <v>1240</v>
      </c>
      <c r="E819" s="1">
        <v>2</v>
      </c>
      <c r="F819" s="3" t="s">
        <v>1240</v>
      </c>
    </row>
    <row r="820" spans="1:6" x14ac:dyDescent="0.3">
      <c r="A820" s="2">
        <v>819</v>
      </c>
      <c r="B820" s="1">
        <v>440</v>
      </c>
      <c r="C820" s="1">
        <v>2500</v>
      </c>
      <c r="D820" s="1" t="s">
        <v>1240</v>
      </c>
      <c r="E820" s="1">
        <v>11</v>
      </c>
      <c r="F820" s="3" t="s">
        <v>1241</v>
      </c>
    </row>
    <row r="821" spans="1:6" x14ac:dyDescent="0.3">
      <c r="A821" s="2">
        <v>820</v>
      </c>
      <c r="B821" s="1">
        <v>583</v>
      </c>
      <c r="C821" s="1">
        <v>551</v>
      </c>
      <c r="D821" s="1" t="s">
        <v>1240</v>
      </c>
      <c r="E821" s="1">
        <v>12</v>
      </c>
      <c r="F821" s="3" t="s">
        <v>1241</v>
      </c>
    </row>
    <row r="822" spans="1:6" x14ac:dyDescent="0.3">
      <c r="A822" s="2">
        <v>821</v>
      </c>
      <c r="B822" s="1">
        <v>545</v>
      </c>
      <c r="C822" s="1">
        <v>1469</v>
      </c>
      <c r="D822" s="1" t="s">
        <v>1240</v>
      </c>
      <c r="E822" s="1">
        <v>8</v>
      </c>
      <c r="F822" s="3" t="s">
        <v>1241</v>
      </c>
    </row>
    <row r="823" spans="1:6" x14ac:dyDescent="0.3">
      <c r="A823" s="2">
        <v>822</v>
      </c>
      <c r="B823" s="1">
        <v>906</v>
      </c>
      <c r="C823" s="1">
        <v>2361</v>
      </c>
      <c r="D823" s="1" t="s">
        <v>1241</v>
      </c>
      <c r="E823" s="1">
        <v>3</v>
      </c>
      <c r="F823" s="3" t="s">
        <v>1241</v>
      </c>
    </row>
    <row r="824" spans="1:6" x14ac:dyDescent="0.3">
      <c r="A824" s="2">
        <v>823</v>
      </c>
      <c r="B824" s="1">
        <v>331</v>
      </c>
      <c r="C824" s="1">
        <v>2135</v>
      </c>
      <c r="D824" s="1" t="s">
        <v>1241</v>
      </c>
      <c r="E824" s="1">
        <v>5</v>
      </c>
      <c r="F824" s="3" t="s">
        <v>1240</v>
      </c>
    </row>
    <row r="825" spans="1:6" x14ac:dyDescent="0.3">
      <c r="A825" s="2">
        <v>824</v>
      </c>
      <c r="B825" s="1">
        <v>430</v>
      </c>
      <c r="C825" s="1">
        <v>2998</v>
      </c>
      <c r="D825" s="1" t="s">
        <v>1240</v>
      </c>
      <c r="E825" s="1">
        <v>3</v>
      </c>
      <c r="F825" s="3" t="s">
        <v>1241</v>
      </c>
    </row>
    <row r="826" spans="1:6" x14ac:dyDescent="0.3">
      <c r="A826" s="2">
        <v>825</v>
      </c>
      <c r="B826" s="1">
        <v>125</v>
      </c>
      <c r="C826" s="1">
        <v>154</v>
      </c>
      <c r="D826" s="1" t="s">
        <v>1240</v>
      </c>
      <c r="E826" s="1">
        <v>7</v>
      </c>
      <c r="F826" s="3" t="s">
        <v>1241</v>
      </c>
    </row>
    <row r="827" spans="1:6" x14ac:dyDescent="0.3">
      <c r="A827" s="2">
        <v>826</v>
      </c>
      <c r="B827" s="1">
        <v>334</v>
      </c>
      <c r="C827" s="1">
        <v>97</v>
      </c>
      <c r="D827" s="1" t="s">
        <v>1241</v>
      </c>
      <c r="E827" s="1">
        <v>3</v>
      </c>
      <c r="F827" s="3" t="s">
        <v>1240</v>
      </c>
    </row>
    <row r="828" spans="1:6" x14ac:dyDescent="0.3">
      <c r="A828" s="2">
        <v>827</v>
      </c>
      <c r="B828" s="1">
        <v>823</v>
      </c>
      <c r="C828" s="1">
        <v>2543</v>
      </c>
      <c r="D828" s="1" t="s">
        <v>1241</v>
      </c>
      <c r="E828" s="1">
        <v>10</v>
      </c>
      <c r="F828" s="3" t="s">
        <v>1240</v>
      </c>
    </row>
    <row r="829" spans="1:6" x14ac:dyDescent="0.3">
      <c r="A829" s="2">
        <v>828</v>
      </c>
      <c r="B829" s="1">
        <v>193</v>
      </c>
      <c r="C829" s="1">
        <v>1371</v>
      </c>
      <c r="D829" s="1" t="s">
        <v>1240</v>
      </c>
      <c r="E829" s="1">
        <v>12</v>
      </c>
      <c r="F829" s="3" t="s">
        <v>1240</v>
      </c>
    </row>
    <row r="830" spans="1:6" x14ac:dyDescent="0.3">
      <c r="A830" s="2">
        <v>829</v>
      </c>
      <c r="B830" s="1">
        <v>781</v>
      </c>
      <c r="C830" s="1">
        <v>1356</v>
      </c>
      <c r="D830" s="1" t="s">
        <v>1240</v>
      </c>
      <c r="E830" s="1">
        <v>9</v>
      </c>
      <c r="F830" s="3" t="s">
        <v>1241</v>
      </c>
    </row>
    <row r="831" spans="1:6" x14ac:dyDescent="0.3">
      <c r="A831" s="2">
        <v>830</v>
      </c>
      <c r="B831" s="1">
        <v>551</v>
      </c>
      <c r="C831" s="1">
        <v>101</v>
      </c>
      <c r="D831" s="1" t="s">
        <v>1240</v>
      </c>
      <c r="E831" s="1">
        <v>5</v>
      </c>
      <c r="F831" s="3" t="s">
        <v>1241</v>
      </c>
    </row>
    <row r="832" spans="1:6" x14ac:dyDescent="0.3">
      <c r="A832" s="2">
        <v>831</v>
      </c>
      <c r="B832" s="1">
        <v>88</v>
      </c>
      <c r="C832" s="1">
        <v>1682</v>
      </c>
      <c r="D832" s="1" t="s">
        <v>1241</v>
      </c>
      <c r="E832" s="1">
        <v>3</v>
      </c>
      <c r="F832" s="3" t="s">
        <v>1240</v>
      </c>
    </row>
    <row r="833" spans="1:6" x14ac:dyDescent="0.3">
      <c r="A833" s="2">
        <v>832</v>
      </c>
      <c r="B833" s="1">
        <v>593</v>
      </c>
      <c r="C833" s="1">
        <v>803</v>
      </c>
      <c r="D833" s="1" t="s">
        <v>1241</v>
      </c>
      <c r="E833" s="1">
        <v>5</v>
      </c>
      <c r="F833" s="3" t="s">
        <v>1241</v>
      </c>
    </row>
    <row r="834" spans="1:6" x14ac:dyDescent="0.3">
      <c r="A834" s="2">
        <v>833</v>
      </c>
      <c r="B834" s="1">
        <v>324</v>
      </c>
      <c r="C834" s="1">
        <v>140</v>
      </c>
      <c r="D834" s="1" t="s">
        <v>1241</v>
      </c>
      <c r="E834" s="1">
        <v>6</v>
      </c>
      <c r="F834" s="3" t="s">
        <v>1241</v>
      </c>
    </row>
    <row r="835" spans="1:6" x14ac:dyDescent="0.3">
      <c r="A835" s="2">
        <v>834</v>
      </c>
      <c r="B835" s="1">
        <v>710</v>
      </c>
      <c r="C835" s="1">
        <v>2619</v>
      </c>
      <c r="D835" s="1" t="s">
        <v>1241</v>
      </c>
      <c r="E835" s="1">
        <v>10</v>
      </c>
      <c r="F835" s="3" t="s">
        <v>1241</v>
      </c>
    </row>
    <row r="836" spans="1:6" x14ac:dyDescent="0.3">
      <c r="A836" s="2">
        <v>835</v>
      </c>
      <c r="B836" s="1">
        <v>700</v>
      </c>
      <c r="C836" s="1">
        <v>2779</v>
      </c>
      <c r="D836" s="1" t="s">
        <v>1240</v>
      </c>
      <c r="E836" s="1">
        <v>8</v>
      </c>
      <c r="F836" s="3" t="s">
        <v>1241</v>
      </c>
    </row>
    <row r="837" spans="1:6" x14ac:dyDescent="0.3">
      <c r="A837" s="2">
        <v>836</v>
      </c>
      <c r="B837" s="1">
        <v>961</v>
      </c>
      <c r="C837" s="1">
        <v>167</v>
      </c>
      <c r="D837" s="1" t="s">
        <v>1241</v>
      </c>
      <c r="E837" s="1">
        <v>2</v>
      </c>
      <c r="F837" s="3" t="s">
        <v>1240</v>
      </c>
    </row>
    <row r="838" spans="1:6" x14ac:dyDescent="0.3">
      <c r="A838" s="2">
        <v>837</v>
      </c>
      <c r="B838" s="1">
        <v>690</v>
      </c>
      <c r="C838" s="1">
        <v>59</v>
      </c>
      <c r="D838" s="1" t="s">
        <v>1241</v>
      </c>
      <c r="E838" s="1">
        <v>12</v>
      </c>
      <c r="F838" s="3" t="s">
        <v>1241</v>
      </c>
    </row>
    <row r="839" spans="1:6" x14ac:dyDescent="0.3">
      <c r="A839" s="2">
        <v>838</v>
      </c>
      <c r="B839" s="1">
        <v>856</v>
      </c>
      <c r="C839" s="1">
        <v>1506</v>
      </c>
      <c r="D839" s="1" t="s">
        <v>1241</v>
      </c>
      <c r="E839" s="1">
        <v>9</v>
      </c>
      <c r="F839" s="3" t="s">
        <v>1240</v>
      </c>
    </row>
    <row r="840" spans="1:6" x14ac:dyDescent="0.3">
      <c r="A840" s="2">
        <v>839</v>
      </c>
      <c r="B840" s="1">
        <v>738</v>
      </c>
      <c r="C840" s="1">
        <v>63</v>
      </c>
      <c r="D840" s="1" t="s">
        <v>1241</v>
      </c>
      <c r="E840" s="1">
        <v>6</v>
      </c>
      <c r="F840" s="3" t="s">
        <v>1240</v>
      </c>
    </row>
    <row r="841" spans="1:6" x14ac:dyDescent="0.3">
      <c r="A841" s="2">
        <v>840</v>
      </c>
      <c r="B841" s="1">
        <v>376</v>
      </c>
      <c r="C841" s="1">
        <v>893</v>
      </c>
      <c r="D841" s="1" t="s">
        <v>1240</v>
      </c>
      <c r="E841" s="1">
        <v>10</v>
      </c>
      <c r="F841" s="3" t="s">
        <v>1240</v>
      </c>
    </row>
    <row r="842" spans="1:6" x14ac:dyDescent="0.3">
      <c r="A842" s="2">
        <v>841</v>
      </c>
      <c r="B842" s="1">
        <v>92</v>
      </c>
      <c r="C842" s="1">
        <v>1947</v>
      </c>
      <c r="D842" s="1" t="s">
        <v>1241</v>
      </c>
      <c r="E842" s="1">
        <v>8</v>
      </c>
      <c r="F842" s="3" t="s">
        <v>1241</v>
      </c>
    </row>
    <row r="843" spans="1:6" x14ac:dyDescent="0.3">
      <c r="A843" s="2">
        <v>842</v>
      </c>
      <c r="B843" s="1">
        <v>139</v>
      </c>
      <c r="C843" s="1">
        <v>1106</v>
      </c>
      <c r="D843" s="1" t="s">
        <v>1240</v>
      </c>
      <c r="E843" s="1">
        <v>7</v>
      </c>
      <c r="F843" s="3" t="s">
        <v>1240</v>
      </c>
    </row>
    <row r="844" spans="1:6" x14ac:dyDescent="0.3">
      <c r="A844" s="2">
        <v>843</v>
      </c>
      <c r="B844" s="1">
        <v>530</v>
      </c>
      <c r="C844" s="1">
        <v>2756</v>
      </c>
      <c r="D844" s="1" t="s">
        <v>1241</v>
      </c>
      <c r="E844" s="1">
        <v>7</v>
      </c>
      <c r="F844" s="3" t="s">
        <v>1240</v>
      </c>
    </row>
    <row r="845" spans="1:6" x14ac:dyDescent="0.3">
      <c r="A845" s="2">
        <v>844</v>
      </c>
      <c r="B845" s="1">
        <v>830</v>
      </c>
      <c r="C845" s="1">
        <v>2303</v>
      </c>
      <c r="D845" s="1" t="s">
        <v>1241</v>
      </c>
      <c r="E845" s="1">
        <v>11</v>
      </c>
      <c r="F845" s="3" t="s">
        <v>1240</v>
      </c>
    </row>
    <row r="846" spans="1:6" x14ac:dyDescent="0.3">
      <c r="A846" s="2">
        <v>845</v>
      </c>
      <c r="B846" s="1">
        <v>317</v>
      </c>
      <c r="C846" s="1">
        <v>1756</v>
      </c>
      <c r="D846" s="1" t="s">
        <v>1241</v>
      </c>
      <c r="E846" s="1">
        <v>9</v>
      </c>
      <c r="F846" s="3" t="s">
        <v>1240</v>
      </c>
    </row>
    <row r="847" spans="1:6" x14ac:dyDescent="0.3">
      <c r="A847" s="2">
        <v>846</v>
      </c>
      <c r="B847" s="1">
        <v>626</v>
      </c>
      <c r="C847" s="1">
        <v>351</v>
      </c>
      <c r="D847" s="1" t="s">
        <v>1240</v>
      </c>
      <c r="E847" s="1">
        <v>11</v>
      </c>
      <c r="F847" s="3" t="s">
        <v>1241</v>
      </c>
    </row>
    <row r="848" spans="1:6" x14ac:dyDescent="0.3">
      <c r="A848" s="2">
        <v>847</v>
      </c>
      <c r="B848" s="1">
        <v>219</v>
      </c>
      <c r="C848" s="1">
        <v>647</v>
      </c>
      <c r="D848" s="1" t="s">
        <v>1241</v>
      </c>
      <c r="E848" s="1">
        <v>7</v>
      </c>
      <c r="F848" s="3" t="s">
        <v>1240</v>
      </c>
    </row>
    <row r="849" spans="1:6" x14ac:dyDescent="0.3">
      <c r="A849" s="2">
        <v>848</v>
      </c>
      <c r="B849" s="1">
        <v>273</v>
      </c>
      <c r="C849" s="1">
        <v>478</v>
      </c>
      <c r="D849" s="1" t="s">
        <v>1240</v>
      </c>
      <c r="E849" s="1">
        <v>7</v>
      </c>
      <c r="F849" s="3" t="s">
        <v>1241</v>
      </c>
    </row>
    <row r="850" spans="1:6" x14ac:dyDescent="0.3">
      <c r="A850" s="2">
        <v>849</v>
      </c>
      <c r="B850" s="1">
        <v>496</v>
      </c>
      <c r="C850" s="1">
        <v>639</v>
      </c>
      <c r="D850" s="1" t="s">
        <v>1240</v>
      </c>
      <c r="E850" s="1">
        <v>4</v>
      </c>
      <c r="F850" s="3" t="s">
        <v>1240</v>
      </c>
    </row>
    <row r="851" spans="1:6" x14ac:dyDescent="0.3">
      <c r="A851" s="2">
        <v>850</v>
      </c>
      <c r="B851" s="1">
        <v>897</v>
      </c>
      <c r="C851" s="1">
        <v>617</v>
      </c>
      <c r="D851" s="1" t="s">
        <v>1241</v>
      </c>
      <c r="E851" s="1">
        <v>5</v>
      </c>
      <c r="F851" s="3" t="s">
        <v>1240</v>
      </c>
    </row>
    <row r="852" spans="1:6" x14ac:dyDescent="0.3">
      <c r="A852" s="2">
        <v>851</v>
      </c>
      <c r="B852" s="1">
        <v>491</v>
      </c>
      <c r="C852" s="1">
        <v>942</v>
      </c>
      <c r="D852" s="1" t="s">
        <v>1240</v>
      </c>
      <c r="E852" s="1">
        <v>2</v>
      </c>
      <c r="F852" s="3" t="s">
        <v>1240</v>
      </c>
    </row>
    <row r="853" spans="1:6" x14ac:dyDescent="0.3">
      <c r="A853" s="2">
        <v>852</v>
      </c>
      <c r="B853" s="1">
        <v>628</v>
      </c>
      <c r="C853" s="1">
        <v>516</v>
      </c>
      <c r="D853" s="1" t="s">
        <v>1240</v>
      </c>
      <c r="E853" s="1">
        <v>12</v>
      </c>
      <c r="F853" s="3" t="s">
        <v>1241</v>
      </c>
    </row>
    <row r="854" spans="1:6" x14ac:dyDescent="0.3">
      <c r="A854" s="2">
        <v>853</v>
      </c>
      <c r="B854" s="1">
        <v>660</v>
      </c>
      <c r="C854" s="1">
        <v>848</v>
      </c>
      <c r="D854" s="1" t="s">
        <v>1241</v>
      </c>
      <c r="E854" s="1">
        <v>2</v>
      </c>
      <c r="F854" s="3" t="s">
        <v>1241</v>
      </c>
    </row>
    <row r="855" spans="1:6" x14ac:dyDescent="0.3">
      <c r="A855" s="2">
        <v>854</v>
      </c>
      <c r="B855" s="1">
        <v>623</v>
      </c>
      <c r="C855" s="1">
        <v>2433</v>
      </c>
      <c r="D855" s="1" t="s">
        <v>1241</v>
      </c>
      <c r="E855" s="1">
        <v>5</v>
      </c>
      <c r="F855" s="3" t="s">
        <v>1241</v>
      </c>
    </row>
    <row r="856" spans="1:6" x14ac:dyDescent="0.3">
      <c r="A856" s="2">
        <v>855</v>
      </c>
      <c r="B856" s="1">
        <v>174</v>
      </c>
      <c r="C856" s="1">
        <v>87</v>
      </c>
      <c r="D856" s="1" t="s">
        <v>1241</v>
      </c>
      <c r="E856" s="1">
        <v>3</v>
      </c>
      <c r="F856" s="3" t="s">
        <v>1240</v>
      </c>
    </row>
    <row r="857" spans="1:6" x14ac:dyDescent="0.3">
      <c r="A857" s="2">
        <v>856</v>
      </c>
      <c r="B857" s="1">
        <v>506</v>
      </c>
      <c r="C857" s="1">
        <v>1511</v>
      </c>
      <c r="D857" s="1" t="s">
        <v>1241</v>
      </c>
      <c r="E857" s="1">
        <v>4</v>
      </c>
      <c r="F857" s="3" t="s">
        <v>1241</v>
      </c>
    </row>
    <row r="858" spans="1:6" x14ac:dyDescent="0.3">
      <c r="A858" s="2">
        <v>857</v>
      </c>
      <c r="B858" s="1">
        <v>248</v>
      </c>
      <c r="C858" s="1">
        <v>1559</v>
      </c>
      <c r="D858" s="1" t="s">
        <v>1241</v>
      </c>
      <c r="E858" s="1">
        <v>2</v>
      </c>
      <c r="F858" s="3" t="s">
        <v>1240</v>
      </c>
    </row>
    <row r="859" spans="1:6" x14ac:dyDescent="0.3">
      <c r="A859" s="2">
        <v>858</v>
      </c>
      <c r="B859" s="1">
        <v>818</v>
      </c>
      <c r="C859" s="1">
        <v>929</v>
      </c>
      <c r="D859" s="1" t="s">
        <v>1240</v>
      </c>
      <c r="E859" s="1">
        <v>10</v>
      </c>
      <c r="F859" s="3" t="s">
        <v>1240</v>
      </c>
    </row>
    <row r="860" spans="1:6" x14ac:dyDescent="0.3">
      <c r="A860" s="2">
        <v>859</v>
      </c>
      <c r="B860" s="1">
        <v>895</v>
      </c>
      <c r="C860" s="1">
        <v>2803</v>
      </c>
      <c r="D860" s="1" t="s">
        <v>1241</v>
      </c>
      <c r="E860" s="1">
        <v>9</v>
      </c>
      <c r="F860" s="3" t="s">
        <v>1241</v>
      </c>
    </row>
    <row r="861" spans="1:6" x14ac:dyDescent="0.3">
      <c r="A861" s="2">
        <v>860</v>
      </c>
      <c r="B861" s="1">
        <v>832</v>
      </c>
      <c r="C861" s="1">
        <v>2408</v>
      </c>
      <c r="D861" s="1" t="s">
        <v>1241</v>
      </c>
      <c r="E861" s="1">
        <v>2</v>
      </c>
      <c r="F861" s="3" t="s">
        <v>1241</v>
      </c>
    </row>
    <row r="862" spans="1:6" x14ac:dyDescent="0.3">
      <c r="A862" s="2">
        <v>861</v>
      </c>
      <c r="B862" s="1">
        <v>686</v>
      </c>
      <c r="C862" s="1">
        <v>223</v>
      </c>
      <c r="D862" s="1" t="s">
        <v>1240</v>
      </c>
      <c r="E862" s="1">
        <v>6</v>
      </c>
      <c r="F862" s="3" t="s">
        <v>1240</v>
      </c>
    </row>
    <row r="863" spans="1:6" x14ac:dyDescent="0.3">
      <c r="A863" s="2">
        <v>862</v>
      </c>
      <c r="B863" s="1">
        <v>681</v>
      </c>
      <c r="C863" s="1">
        <v>222</v>
      </c>
      <c r="D863" s="1" t="s">
        <v>1241</v>
      </c>
      <c r="E863" s="1">
        <v>1</v>
      </c>
      <c r="F863" s="3" t="s">
        <v>1241</v>
      </c>
    </row>
    <row r="864" spans="1:6" x14ac:dyDescent="0.3">
      <c r="A864" s="2">
        <v>863</v>
      </c>
      <c r="B864" s="1">
        <v>853</v>
      </c>
      <c r="C864" s="1">
        <v>2569</v>
      </c>
      <c r="D864" s="1" t="s">
        <v>1241</v>
      </c>
      <c r="E864" s="1">
        <v>12</v>
      </c>
      <c r="F864" s="3" t="s">
        <v>1240</v>
      </c>
    </row>
    <row r="865" spans="1:6" x14ac:dyDescent="0.3">
      <c r="A865" s="2">
        <v>864</v>
      </c>
      <c r="B865" s="1">
        <v>851</v>
      </c>
      <c r="C865" s="1">
        <v>2337</v>
      </c>
      <c r="D865" s="1" t="s">
        <v>1241</v>
      </c>
      <c r="E865" s="1">
        <v>7</v>
      </c>
      <c r="F865" s="3" t="s">
        <v>1240</v>
      </c>
    </row>
    <row r="866" spans="1:6" x14ac:dyDescent="0.3">
      <c r="A866" s="2">
        <v>865</v>
      </c>
      <c r="B866" s="1">
        <v>175</v>
      </c>
      <c r="C866" s="1">
        <v>1362</v>
      </c>
      <c r="D866" s="1" t="s">
        <v>1240</v>
      </c>
      <c r="E866" s="1">
        <v>7</v>
      </c>
      <c r="F866" s="3" t="s">
        <v>1241</v>
      </c>
    </row>
    <row r="867" spans="1:6" x14ac:dyDescent="0.3">
      <c r="A867" s="2">
        <v>866</v>
      </c>
      <c r="B867" s="1">
        <v>837</v>
      </c>
      <c r="C867" s="1">
        <v>903</v>
      </c>
      <c r="D867" s="1" t="s">
        <v>1240</v>
      </c>
      <c r="E867" s="1">
        <v>11</v>
      </c>
      <c r="F867" s="3" t="s">
        <v>1241</v>
      </c>
    </row>
    <row r="868" spans="1:6" x14ac:dyDescent="0.3">
      <c r="A868" s="2">
        <v>867</v>
      </c>
      <c r="B868" s="1">
        <v>792</v>
      </c>
      <c r="C868" s="1">
        <v>1165</v>
      </c>
      <c r="D868" s="1" t="s">
        <v>1241</v>
      </c>
      <c r="E868" s="1">
        <v>11</v>
      </c>
      <c r="F868" s="3" t="s">
        <v>1241</v>
      </c>
    </row>
    <row r="869" spans="1:6" x14ac:dyDescent="0.3">
      <c r="A869" s="2">
        <v>868</v>
      </c>
      <c r="B869" s="1">
        <v>942</v>
      </c>
      <c r="C869" s="1">
        <v>648</v>
      </c>
      <c r="D869" s="1" t="s">
        <v>1240</v>
      </c>
      <c r="E869" s="1">
        <v>5</v>
      </c>
      <c r="F869" s="3" t="s">
        <v>1240</v>
      </c>
    </row>
    <row r="870" spans="1:6" x14ac:dyDescent="0.3">
      <c r="A870" s="2">
        <v>869</v>
      </c>
      <c r="B870" s="1">
        <v>591</v>
      </c>
      <c r="C870" s="1">
        <v>2941</v>
      </c>
      <c r="D870" s="1" t="s">
        <v>1241</v>
      </c>
      <c r="E870" s="1">
        <v>2</v>
      </c>
      <c r="F870" s="3" t="s">
        <v>1240</v>
      </c>
    </row>
    <row r="871" spans="1:6" x14ac:dyDescent="0.3">
      <c r="A871" s="2">
        <v>870</v>
      </c>
      <c r="B871" s="1">
        <v>10</v>
      </c>
      <c r="C871" s="1">
        <v>395</v>
      </c>
      <c r="D871" s="1" t="s">
        <v>1241</v>
      </c>
      <c r="E871" s="1">
        <v>11</v>
      </c>
      <c r="F871" s="3" t="s">
        <v>1240</v>
      </c>
    </row>
    <row r="872" spans="1:6" x14ac:dyDescent="0.3">
      <c r="A872" s="2">
        <v>871</v>
      </c>
      <c r="B872" s="1">
        <v>381</v>
      </c>
      <c r="C872" s="1">
        <v>399</v>
      </c>
      <c r="D872" s="1" t="s">
        <v>1240</v>
      </c>
      <c r="E872" s="1">
        <v>2</v>
      </c>
      <c r="F872" s="3" t="s">
        <v>1241</v>
      </c>
    </row>
    <row r="873" spans="1:6" x14ac:dyDescent="0.3">
      <c r="A873" s="2">
        <v>872</v>
      </c>
      <c r="B873" s="1">
        <v>400</v>
      </c>
      <c r="C873" s="1">
        <v>378</v>
      </c>
      <c r="D873" s="1" t="s">
        <v>1240</v>
      </c>
      <c r="E873" s="1">
        <v>1</v>
      </c>
      <c r="F873" s="3" t="s">
        <v>1241</v>
      </c>
    </row>
    <row r="874" spans="1:6" x14ac:dyDescent="0.3">
      <c r="A874" s="2">
        <v>873</v>
      </c>
      <c r="B874" s="1">
        <v>556</v>
      </c>
      <c r="C874" s="1">
        <v>1091</v>
      </c>
      <c r="D874" s="1" t="s">
        <v>1241</v>
      </c>
      <c r="E874" s="1">
        <v>1</v>
      </c>
      <c r="F874" s="3" t="s">
        <v>1240</v>
      </c>
    </row>
    <row r="875" spans="1:6" x14ac:dyDescent="0.3">
      <c r="A875" s="2">
        <v>874</v>
      </c>
      <c r="B875" s="1">
        <v>831</v>
      </c>
      <c r="C875" s="1">
        <v>2846</v>
      </c>
      <c r="D875" s="1" t="s">
        <v>1241</v>
      </c>
      <c r="E875" s="1">
        <v>11</v>
      </c>
      <c r="F875" s="3" t="s">
        <v>1240</v>
      </c>
    </row>
    <row r="876" spans="1:6" x14ac:dyDescent="0.3">
      <c r="A876" s="2">
        <v>875</v>
      </c>
      <c r="B876" s="1">
        <v>426</v>
      </c>
      <c r="C876" s="1">
        <v>19</v>
      </c>
      <c r="D876" s="1" t="s">
        <v>1241</v>
      </c>
      <c r="E876" s="1">
        <v>4</v>
      </c>
      <c r="F876" s="3" t="s">
        <v>1241</v>
      </c>
    </row>
    <row r="877" spans="1:6" x14ac:dyDescent="0.3">
      <c r="A877" s="2">
        <v>876</v>
      </c>
      <c r="B877" s="1">
        <v>867</v>
      </c>
      <c r="C877" s="1">
        <v>247</v>
      </c>
      <c r="D877" s="1" t="s">
        <v>1240</v>
      </c>
      <c r="E877" s="1">
        <v>4</v>
      </c>
      <c r="F877" s="3" t="s">
        <v>1240</v>
      </c>
    </row>
    <row r="878" spans="1:6" x14ac:dyDescent="0.3">
      <c r="A878" s="2">
        <v>877</v>
      </c>
      <c r="B878" s="1">
        <v>391</v>
      </c>
      <c r="C878" s="1">
        <v>2287</v>
      </c>
      <c r="D878" s="1" t="s">
        <v>1240</v>
      </c>
      <c r="E878" s="1">
        <v>6</v>
      </c>
      <c r="F878" s="3" t="s">
        <v>1241</v>
      </c>
    </row>
    <row r="879" spans="1:6" x14ac:dyDescent="0.3">
      <c r="A879" s="2">
        <v>878</v>
      </c>
      <c r="B879" s="1">
        <v>380</v>
      </c>
      <c r="C879" s="1">
        <v>723</v>
      </c>
      <c r="D879" s="1" t="s">
        <v>1241</v>
      </c>
      <c r="E879" s="1">
        <v>3</v>
      </c>
      <c r="F879" s="3" t="s">
        <v>1240</v>
      </c>
    </row>
    <row r="880" spans="1:6" x14ac:dyDescent="0.3">
      <c r="A880" s="2">
        <v>879</v>
      </c>
      <c r="B880" s="1">
        <v>18</v>
      </c>
      <c r="C880" s="1">
        <v>1560</v>
      </c>
      <c r="D880" s="1" t="s">
        <v>1241</v>
      </c>
      <c r="E880" s="1">
        <v>9</v>
      </c>
      <c r="F880" s="3" t="s">
        <v>1241</v>
      </c>
    </row>
    <row r="881" spans="1:6" x14ac:dyDescent="0.3">
      <c r="A881" s="2">
        <v>880</v>
      </c>
      <c r="B881" s="1">
        <v>632</v>
      </c>
      <c r="C881" s="1">
        <v>1914</v>
      </c>
      <c r="D881" s="1" t="s">
        <v>1241</v>
      </c>
      <c r="E881" s="1">
        <v>3</v>
      </c>
      <c r="F881" s="3" t="s">
        <v>1241</v>
      </c>
    </row>
    <row r="882" spans="1:6" x14ac:dyDescent="0.3">
      <c r="A882" s="2">
        <v>881</v>
      </c>
      <c r="B882" s="1">
        <v>326</v>
      </c>
      <c r="C882" s="1">
        <v>2878</v>
      </c>
      <c r="D882" s="1" t="s">
        <v>1240</v>
      </c>
      <c r="E882" s="1">
        <v>6</v>
      </c>
      <c r="F882" s="3" t="s">
        <v>1240</v>
      </c>
    </row>
    <row r="883" spans="1:6" x14ac:dyDescent="0.3">
      <c r="A883" s="2">
        <v>882</v>
      </c>
      <c r="B883" s="1">
        <v>331</v>
      </c>
      <c r="C883" s="1">
        <v>2259</v>
      </c>
      <c r="D883" s="1" t="s">
        <v>1240</v>
      </c>
      <c r="E883" s="1">
        <v>7</v>
      </c>
      <c r="F883" s="3" t="s">
        <v>1241</v>
      </c>
    </row>
    <row r="884" spans="1:6" x14ac:dyDescent="0.3">
      <c r="A884" s="2">
        <v>883</v>
      </c>
      <c r="B884" s="1">
        <v>659</v>
      </c>
      <c r="C884" s="1">
        <v>2353</v>
      </c>
      <c r="D884" s="1" t="s">
        <v>1241</v>
      </c>
      <c r="E884" s="1">
        <v>5</v>
      </c>
      <c r="F884" s="3" t="s">
        <v>1240</v>
      </c>
    </row>
    <row r="885" spans="1:6" x14ac:dyDescent="0.3">
      <c r="A885" s="2">
        <v>884</v>
      </c>
      <c r="B885" s="1">
        <v>948</v>
      </c>
      <c r="C885" s="1">
        <v>2418</v>
      </c>
      <c r="D885" s="1" t="s">
        <v>1240</v>
      </c>
      <c r="E885" s="1">
        <v>6</v>
      </c>
      <c r="F885" s="3" t="s">
        <v>1241</v>
      </c>
    </row>
    <row r="886" spans="1:6" x14ac:dyDescent="0.3">
      <c r="A886" s="2">
        <v>885</v>
      </c>
      <c r="B886" s="1">
        <v>661</v>
      </c>
      <c r="C886" s="1">
        <v>1382</v>
      </c>
      <c r="D886" s="1" t="s">
        <v>1240</v>
      </c>
      <c r="E886" s="1">
        <v>2</v>
      </c>
      <c r="F886" s="3" t="s">
        <v>1241</v>
      </c>
    </row>
    <row r="887" spans="1:6" x14ac:dyDescent="0.3">
      <c r="A887" s="2">
        <v>886</v>
      </c>
      <c r="B887" s="1">
        <v>762</v>
      </c>
      <c r="C887" s="1">
        <v>623</v>
      </c>
      <c r="D887" s="1" t="s">
        <v>1241</v>
      </c>
      <c r="E887" s="1">
        <v>11</v>
      </c>
      <c r="F887" s="3" t="s">
        <v>1240</v>
      </c>
    </row>
    <row r="888" spans="1:6" x14ac:dyDescent="0.3">
      <c r="A888" s="2">
        <v>887</v>
      </c>
      <c r="B888" s="1">
        <v>22</v>
      </c>
      <c r="C888" s="1">
        <v>2282</v>
      </c>
      <c r="D888" s="1" t="s">
        <v>1241</v>
      </c>
      <c r="E888" s="1">
        <v>11</v>
      </c>
      <c r="F888" s="3" t="s">
        <v>1240</v>
      </c>
    </row>
    <row r="889" spans="1:6" x14ac:dyDescent="0.3">
      <c r="A889" s="2">
        <v>888</v>
      </c>
      <c r="B889" s="1">
        <v>448</v>
      </c>
      <c r="C889" s="1">
        <v>38</v>
      </c>
      <c r="D889" s="1" t="s">
        <v>1241</v>
      </c>
      <c r="E889" s="1">
        <v>4</v>
      </c>
      <c r="F889" s="3" t="s">
        <v>1240</v>
      </c>
    </row>
    <row r="890" spans="1:6" x14ac:dyDescent="0.3">
      <c r="A890" s="2">
        <v>889</v>
      </c>
      <c r="B890" s="1">
        <v>903</v>
      </c>
      <c r="C890" s="1">
        <v>1303</v>
      </c>
      <c r="D890" s="1" t="s">
        <v>1241</v>
      </c>
      <c r="E890" s="1">
        <v>10</v>
      </c>
      <c r="F890" s="3" t="s">
        <v>1241</v>
      </c>
    </row>
    <row r="891" spans="1:6" x14ac:dyDescent="0.3">
      <c r="A891" s="2">
        <v>890</v>
      </c>
      <c r="B891" s="1">
        <v>781</v>
      </c>
      <c r="C891" s="1">
        <v>2594</v>
      </c>
      <c r="D891" s="1" t="s">
        <v>1240</v>
      </c>
      <c r="E891" s="1">
        <v>3</v>
      </c>
      <c r="F891" s="3" t="s">
        <v>1240</v>
      </c>
    </row>
    <row r="892" spans="1:6" x14ac:dyDescent="0.3">
      <c r="A892" s="2">
        <v>891</v>
      </c>
      <c r="B892" s="1">
        <v>427</v>
      </c>
      <c r="C892" s="1">
        <v>1828</v>
      </c>
      <c r="D892" s="1" t="s">
        <v>1240</v>
      </c>
      <c r="E892" s="1">
        <v>12</v>
      </c>
      <c r="F892" s="3" t="s">
        <v>1241</v>
      </c>
    </row>
    <row r="893" spans="1:6" x14ac:dyDescent="0.3">
      <c r="A893" s="2">
        <v>892</v>
      </c>
      <c r="B893" s="1">
        <v>639</v>
      </c>
      <c r="C893" s="1">
        <v>327</v>
      </c>
      <c r="D893" s="1" t="s">
        <v>1241</v>
      </c>
      <c r="E893" s="1">
        <v>1</v>
      </c>
      <c r="F893" s="3" t="s">
        <v>1241</v>
      </c>
    </row>
    <row r="894" spans="1:6" x14ac:dyDescent="0.3">
      <c r="A894" s="2">
        <v>893</v>
      </c>
      <c r="B894" s="1">
        <v>349</v>
      </c>
      <c r="C894" s="1">
        <v>2274</v>
      </c>
      <c r="D894" s="1" t="s">
        <v>1241</v>
      </c>
      <c r="E894" s="1">
        <v>1</v>
      </c>
      <c r="F894" s="3" t="s">
        <v>1241</v>
      </c>
    </row>
    <row r="895" spans="1:6" x14ac:dyDescent="0.3">
      <c r="A895" s="2">
        <v>894</v>
      </c>
      <c r="B895" s="1">
        <v>188</v>
      </c>
      <c r="C895" s="1">
        <v>822</v>
      </c>
      <c r="D895" s="1" t="s">
        <v>1240</v>
      </c>
      <c r="E895" s="1">
        <v>7</v>
      </c>
      <c r="F895" s="3" t="s">
        <v>1240</v>
      </c>
    </row>
    <row r="896" spans="1:6" x14ac:dyDescent="0.3">
      <c r="A896" s="2">
        <v>895</v>
      </c>
      <c r="B896" s="1">
        <v>260</v>
      </c>
      <c r="C896" s="1">
        <v>2763</v>
      </c>
      <c r="D896" s="1" t="s">
        <v>1240</v>
      </c>
      <c r="E896" s="1">
        <v>2</v>
      </c>
      <c r="F896" s="3" t="s">
        <v>1241</v>
      </c>
    </row>
    <row r="897" spans="1:6" x14ac:dyDescent="0.3">
      <c r="A897" s="2">
        <v>896</v>
      </c>
      <c r="B897" s="1">
        <v>141</v>
      </c>
      <c r="C897" s="1">
        <v>2655</v>
      </c>
      <c r="D897" s="1" t="s">
        <v>1240</v>
      </c>
      <c r="E897" s="1">
        <v>2</v>
      </c>
      <c r="F897" s="3" t="s">
        <v>1240</v>
      </c>
    </row>
    <row r="898" spans="1:6" x14ac:dyDescent="0.3">
      <c r="A898" s="2">
        <v>897</v>
      </c>
      <c r="B898" s="1">
        <v>260</v>
      </c>
      <c r="C898" s="1">
        <v>1399</v>
      </c>
      <c r="D898" s="1" t="s">
        <v>1241</v>
      </c>
      <c r="E898" s="1">
        <v>8</v>
      </c>
      <c r="F898" s="3" t="s">
        <v>1240</v>
      </c>
    </row>
    <row r="899" spans="1:6" x14ac:dyDescent="0.3">
      <c r="A899" s="2">
        <v>898</v>
      </c>
      <c r="B899" s="1">
        <v>530</v>
      </c>
      <c r="C899" s="1">
        <v>1151</v>
      </c>
      <c r="D899" s="1" t="s">
        <v>1241</v>
      </c>
      <c r="E899" s="1">
        <v>6</v>
      </c>
      <c r="F899" s="3" t="s">
        <v>1241</v>
      </c>
    </row>
    <row r="900" spans="1:6" x14ac:dyDescent="0.3">
      <c r="A900" s="2">
        <v>899</v>
      </c>
      <c r="B900" s="1">
        <v>930</v>
      </c>
      <c r="C900" s="1">
        <v>1669</v>
      </c>
      <c r="D900" s="1" t="s">
        <v>1241</v>
      </c>
      <c r="E900" s="1">
        <v>2</v>
      </c>
      <c r="F900" s="3" t="s">
        <v>1240</v>
      </c>
    </row>
    <row r="901" spans="1:6" x14ac:dyDescent="0.3">
      <c r="A901" s="2">
        <v>900</v>
      </c>
      <c r="B901" s="1">
        <v>333</v>
      </c>
      <c r="C901" s="1">
        <v>360</v>
      </c>
      <c r="D901" s="1" t="s">
        <v>1241</v>
      </c>
      <c r="E901" s="1">
        <v>12</v>
      </c>
      <c r="F901" s="3" t="s">
        <v>1240</v>
      </c>
    </row>
    <row r="902" spans="1:6" x14ac:dyDescent="0.3">
      <c r="A902" s="2">
        <v>901</v>
      </c>
      <c r="B902" s="1">
        <v>369</v>
      </c>
      <c r="C902" s="1">
        <v>2666</v>
      </c>
      <c r="D902" s="1" t="s">
        <v>1240</v>
      </c>
      <c r="E902" s="1">
        <v>12</v>
      </c>
      <c r="F902" s="3" t="s">
        <v>1241</v>
      </c>
    </row>
    <row r="903" spans="1:6" x14ac:dyDescent="0.3">
      <c r="A903" s="2">
        <v>902</v>
      </c>
      <c r="B903" s="1">
        <v>124</v>
      </c>
      <c r="C903" s="1">
        <v>1857</v>
      </c>
      <c r="D903" s="1" t="s">
        <v>1240</v>
      </c>
      <c r="E903" s="1">
        <v>9</v>
      </c>
      <c r="F903" s="3" t="s">
        <v>1241</v>
      </c>
    </row>
    <row r="904" spans="1:6" x14ac:dyDescent="0.3">
      <c r="A904" s="2">
        <v>903</v>
      </c>
      <c r="B904" s="1">
        <v>130</v>
      </c>
      <c r="C904" s="1">
        <v>1710</v>
      </c>
      <c r="D904" s="1" t="s">
        <v>1241</v>
      </c>
      <c r="E904" s="1">
        <v>10</v>
      </c>
      <c r="F904" s="3" t="s">
        <v>1241</v>
      </c>
    </row>
    <row r="905" spans="1:6" x14ac:dyDescent="0.3">
      <c r="A905" s="2">
        <v>904</v>
      </c>
      <c r="B905" s="1">
        <v>446</v>
      </c>
      <c r="C905" s="1">
        <v>2935</v>
      </c>
      <c r="D905" s="1" t="s">
        <v>1241</v>
      </c>
      <c r="E905" s="1">
        <v>8</v>
      </c>
      <c r="F905" s="3" t="s">
        <v>1241</v>
      </c>
    </row>
    <row r="906" spans="1:6" x14ac:dyDescent="0.3">
      <c r="A906" s="2">
        <v>905</v>
      </c>
      <c r="B906" s="1">
        <v>434</v>
      </c>
      <c r="C906" s="1">
        <v>162</v>
      </c>
      <c r="D906" s="1" t="s">
        <v>1241</v>
      </c>
      <c r="E906" s="1">
        <v>12</v>
      </c>
      <c r="F906" s="3" t="s">
        <v>1240</v>
      </c>
    </row>
    <row r="907" spans="1:6" x14ac:dyDescent="0.3">
      <c r="A907" s="2">
        <v>906</v>
      </c>
      <c r="B907" s="1">
        <v>883</v>
      </c>
      <c r="C907" s="1">
        <v>2676</v>
      </c>
      <c r="D907" s="1" t="s">
        <v>1241</v>
      </c>
      <c r="E907" s="1">
        <v>2</v>
      </c>
      <c r="F907" s="3" t="s">
        <v>1241</v>
      </c>
    </row>
    <row r="908" spans="1:6" x14ac:dyDescent="0.3">
      <c r="A908" s="2">
        <v>907</v>
      </c>
      <c r="B908" s="1">
        <v>113</v>
      </c>
      <c r="C908" s="1">
        <v>1084</v>
      </c>
      <c r="D908" s="1" t="s">
        <v>1240</v>
      </c>
      <c r="E908" s="1">
        <v>10</v>
      </c>
      <c r="F908" s="3" t="s">
        <v>1241</v>
      </c>
    </row>
    <row r="909" spans="1:6" x14ac:dyDescent="0.3">
      <c r="A909" s="2">
        <v>908</v>
      </c>
      <c r="B909" s="1">
        <v>695</v>
      </c>
      <c r="C909" s="1">
        <v>1679</v>
      </c>
      <c r="D909" s="1" t="s">
        <v>1241</v>
      </c>
      <c r="E909" s="1">
        <v>11</v>
      </c>
      <c r="F909" s="3" t="s">
        <v>1240</v>
      </c>
    </row>
    <row r="910" spans="1:6" x14ac:dyDescent="0.3">
      <c r="A910" s="2">
        <v>909</v>
      </c>
      <c r="B910" s="1">
        <v>969</v>
      </c>
      <c r="C910" s="1">
        <v>1345</v>
      </c>
      <c r="D910" s="1" t="s">
        <v>1241</v>
      </c>
      <c r="E910" s="1">
        <v>7</v>
      </c>
      <c r="F910" s="3" t="s">
        <v>1240</v>
      </c>
    </row>
    <row r="911" spans="1:6" x14ac:dyDescent="0.3">
      <c r="A911" s="2">
        <v>910</v>
      </c>
      <c r="B911" s="1">
        <v>527</v>
      </c>
      <c r="C911" s="1">
        <v>807</v>
      </c>
      <c r="D911" s="1" t="s">
        <v>1240</v>
      </c>
      <c r="E911" s="1">
        <v>6</v>
      </c>
      <c r="F911" s="3" t="s">
        <v>1240</v>
      </c>
    </row>
    <row r="912" spans="1:6" x14ac:dyDescent="0.3">
      <c r="A912" s="2">
        <v>911</v>
      </c>
      <c r="B912" s="1">
        <v>631</v>
      </c>
      <c r="C912" s="1">
        <v>1817</v>
      </c>
      <c r="D912" s="1" t="s">
        <v>1240</v>
      </c>
      <c r="E912" s="1">
        <v>6</v>
      </c>
      <c r="F912" s="3" t="s">
        <v>1241</v>
      </c>
    </row>
    <row r="913" spans="1:6" x14ac:dyDescent="0.3">
      <c r="A913" s="2">
        <v>912</v>
      </c>
      <c r="B913" s="1">
        <v>822</v>
      </c>
      <c r="C913" s="1">
        <v>1289</v>
      </c>
      <c r="D913" s="1" t="s">
        <v>1241</v>
      </c>
      <c r="E913" s="1">
        <v>11</v>
      </c>
      <c r="F913" s="3" t="s">
        <v>1241</v>
      </c>
    </row>
    <row r="914" spans="1:6" x14ac:dyDescent="0.3">
      <c r="A914" s="2">
        <v>913</v>
      </c>
      <c r="B914" s="1">
        <v>22</v>
      </c>
      <c r="C914" s="1">
        <v>2603</v>
      </c>
      <c r="D914" s="1" t="s">
        <v>1241</v>
      </c>
      <c r="E914" s="1">
        <v>5</v>
      </c>
      <c r="F914" s="3" t="s">
        <v>1240</v>
      </c>
    </row>
    <row r="915" spans="1:6" x14ac:dyDescent="0.3">
      <c r="A915" s="2">
        <v>914</v>
      </c>
      <c r="B915" s="1">
        <v>155</v>
      </c>
      <c r="C915" s="1">
        <v>2160</v>
      </c>
      <c r="D915" s="1" t="s">
        <v>1241</v>
      </c>
      <c r="E915" s="1">
        <v>3</v>
      </c>
      <c r="F915" s="3" t="s">
        <v>1240</v>
      </c>
    </row>
    <row r="916" spans="1:6" x14ac:dyDescent="0.3">
      <c r="A916" s="2">
        <v>915</v>
      </c>
      <c r="B916" s="1">
        <v>840</v>
      </c>
      <c r="C916" s="1">
        <v>2338</v>
      </c>
      <c r="D916" s="1" t="s">
        <v>1241</v>
      </c>
      <c r="E916" s="1">
        <v>4</v>
      </c>
      <c r="F916" s="3" t="s">
        <v>1241</v>
      </c>
    </row>
    <row r="917" spans="1:6" x14ac:dyDescent="0.3">
      <c r="A917" s="2">
        <v>916</v>
      </c>
      <c r="B917" s="1">
        <v>997</v>
      </c>
      <c r="C917" s="1">
        <v>1861</v>
      </c>
      <c r="D917" s="1" t="s">
        <v>1240</v>
      </c>
      <c r="E917" s="1">
        <v>2</v>
      </c>
      <c r="F917" s="3" t="s">
        <v>1240</v>
      </c>
    </row>
    <row r="918" spans="1:6" x14ac:dyDescent="0.3">
      <c r="A918" s="2">
        <v>917</v>
      </c>
      <c r="B918" s="1">
        <v>82</v>
      </c>
      <c r="C918" s="1">
        <v>2940</v>
      </c>
      <c r="D918" s="1" t="s">
        <v>1240</v>
      </c>
      <c r="E918" s="1">
        <v>11</v>
      </c>
      <c r="F918" s="3" t="s">
        <v>1241</v>
      </c>
    </row>
    <row r="919" spans="1:6" x14ac:dyDescent="0.3">
      <c r="A919" s="2">
        <v>918</v>
      </c>
      <c r="B919" s="1">
        <v>413</v>
      </c>
      <c r="C919" s="1">
        <v>2912</v>
      </c>
      <c r="D919" s="1" t="s">
        <v>1241</v>
      </c>
      <c r="E919" s="1">
        <v>9</v>
      </c>
      <c r="F919" s="3" t="s">
        <v>1240</v>
      </c>
    </row>
    <row r="920" spans="1:6" x14ac:dyDescent="0.3">
      <c r="A920" s="2">
        <v>919</v>
      </c>
      <c r="B920" s="1">
        <v>792</v>
      </c>
      <c r="C920" s="1">
        <v>1875</v>
      </c>
      <c r="D920" s="1" t="s">
        <v>1241</v>
      </c>
      <c r="E920" s="1">
        <v>9</v>
      </c>
      <c r="F920" s="3" t="s">
        <v>1240</v>
      </c>
    </row>
    <row r="921" spans="1:6" x14ac:dyDescent="0.3">
      <c r="A921" s="2">
        <v>920</v>
      </c>
      <c r="B921" s="1">
        <v>851</v>
      </c>
      <c r="C921" s="1">
        <v>2667</v>
      </c>
      <c r="D921" s="1" t="s">
        <v>1240</v>
      </c>
      <c r="E921" s="1">
        <v>7</v>
      </c>
      <c r="F921" s="3" t="s">
        <v>1240</v>
      </c>
    </row>
    <row r="922" spans="1:6" x14ac:dyDescent="0.3">
      <c r="A922" s="2">
        <v>921</v>
      </c>
      <c r="B922" s="1">
        <v>534</v>
      </c>
      <c r="C922" s="1">
        <v>791</v>
      </c>
      <c r="D922" s="1" t="s">
        <v>1240</v>
      </c>
      <c r="E922" s="1">
        <v>12</v>
      </c>
      <c r="F922" s="3" t="s">
        <v>1241</v>
      </c>
    </row>
    <row r="923" spans="1:6" x14ac:dyDescent="0.3">
      <c r="A923" s="2">
        <v>922</v>
      </c>
      <c r="B923" s="1">
        <v>887</v>
      </c>
      <c r="C923" s="1">
        <v>714</v>
      </c>
      <c r="D923" s="1" t="s">
        <v>1240</v>
      </c>
      <c r="E923" s="1">
        <v>5</v>
      </c>
      <c r="F923" s="3" t="s">
        <v>1240</v>
      </c>
    </row>
    <row r="924" spans="1:6" x14ac:dyDescent="0.3">
      <c r="A924" s="2">
        <v>923</v>
      </c>
      <c r="B924" s="1">
        <v>360</v>
      </c>
      <c r="C924" s="1">
        <v>2161</v>
      </c>
      <c r="D924" s="1" t="s">
        <v>1240</v>
      </c>
      <c r="E924" s="1">
        <v>6</v>
      </c>
      <c r="F924" s="3" t="s">
        <v>1240</v>
      </c>
    </row>
    <row r="925" spans="1:6" x14ac:dyDescent="0.3">
      <c r="A925" s="2">
        <v>924</v>
      </c>
      <c r="B925" s="1">
        <v>904</v>
      </c>
      <c r="C925" s="1">
        <v>1851</v>
      </c>
      <c r="D925" s="1" t="s">
        <v>1241</v>
      </c>
      <c r="E925" s="1">
        <v>2</v>
      </c>
      <c r="F925" s="3" t="s">
        <v>1241</v>
      </c>
    </row>
    <row r="926" spans="1:6" x14ac:dyDescent="0.3">
      <c r="A926" s="2">
        <v>925</v>
      </c>
      <c r="B926" s="1">
        <v>709</v>
      </c>
      <c r="C926" s="1">
        <v>684</v>
      </c>
      <c r="D926" s="1" t="s">
        <v>1240</v>
      </c>
      <c r="E926" s="1">
        <v>5</v>
      </c>
      <c r="F926" s="3" t="s">
        <v>1240</v>
      </c>
    </row>
    <row r="927" spans="1:6" x14ac:dyDescent="0.3">
      <c r="A927" s="2">
        <v>926</v>
      </c>
      <c r="B927" s="1">
        <v>336</v>
      </c>
      <c r="C927" s="1">
        <v>2148</v>
      </c>
      <c r="D927" s="1" t="s">
        <v>1240</v>
      </c>
      <c r="E927" s="1">
        <v>8</v>
      </c>
      <c r="F927" s="3" t="s">
        <v>1240</v>
      </c>
    </row>
    <row r="928" spans="1:6" x14ac:dyDescent="0.3">
      <c r="A928" s="2">
        <v>927</v>
      </c>
      <c r="B928" s="1">
        <v>555</v>
      </c>
      <c r="C928" s="1">
        <v>1225</v>
      </c>
      <c r="D928" s="1" t="s">
        <v>1241</v>
      </c>
      <c r="E928" s="1">
        <v>9</v>
      </c>
      <c r="F928" s="3" t="s">
        <v>1240</v>
      </c>
    </row>
    <row r="929" spans="1:6" x14ac:dyDescent="0.3">
      <c r="A929" s="2">
        <v>928</v>
      </c>
      <c r="B929" s="1">
        <v>234</v>
      </c>
      <c r="C929" s="1">
        <v>2919</v>
      </c>
      <c r="D929" s="1" t="s">
        <v>1240</v>
      </c>
      <c r="E929" s="1">
        <v>2</v>
      </c>
      <c r="F929" s="3" t="s">
        <v>1241</v>
      </c>
    </row>
    <row r="930" spans="1:6" x14ac:dyDescent="0.3">
      <c r="A930" s="2">
        <v>929</v>
      </c>
      <c r="B930" s="1">
        <v>654</v>
      </c>
      <c r="C930" s="1">
        <v>260</v>
      </c>
      <c r="D930" s="1" t="s">
        <v>1240</v>
      </c>
      <c r="E930" s="1">
        <v>11</v>
      </c>
      <c r="F930" s="3" t="s">
        <v>1241</v>
      </c>
    </row>
    <row r="931" spans="1:6" x14ac:dyDescent="0.3">
      <c r="A931" s="2">
        <v>930</v>
      </c>
      <c r="B931" s="1">
        <v>185</v>
      </c>
      <c r="C931" s="1">
        <v>1471</v>
      </c>
      <c r="D931" s="1" t="s">
        <v>1240</v>
      </c>
      <c r="E931" s="1">
        <v>8</v>
      </c>
      <c r="F931" s="3" t="s">
        <v>1241</v>
      </c>
    </row>
    <row r="932" spans="1:6" x14ac:dyDescent="0.3">
      <c r="A932" s="2">
        <v>931</v>
      </c>
      <c r="B932" s="1">
        <v>583</v>
      </c>
      <c r="C932" s="1">
        <v>841</v>
      </c>
      <c r="D932" s="1" t="s">
        <v>1240</v>
      </c>
      <c r="E932" s="1">
        <v>11</v>
      </c>
      <c r="F932" s="3" t="s">
        <v>1241</v>
      </c>
    </row>
    <row r="933" spans="1:6" x14ac:dyDescent="0.3">
      <c r="A933" s="2">
        <v>932</v>
      </c>
      <c r="B933" s="1">
        <v>421</v>
      </c>
      <c r="C933" s="1">
        <v>1036</v>
      </c>
      <c r="D933" s="1" t="s">
        <v>1241</v>
      </c>
      <c r="E933" s="1">
        <v>2</v>
      </c>
      <c r="F933" s="3" t="s">
        <v>1241</v>
      </c>
    </row>
    <row r="934" spans="1:6" x14ac:dyDescent="0.3">
      <c r="A934" s="2">
        <v>933</v>
      </c>
      <c r="B934" s="1">
        <v>726</v>
      </c>
      <c r="C934" s="1">
        <v>319</v>
      </c>
      <c r="D934" s="1" t="s">
        <v>1240</v>
      </c>
      <c r="E934" s="1">
        <v>3</v>
      </c>
      <c r="F934" s="3" t="s">
        <v>1241</v>
      </c>
    </row>
    <row r="935" spans="1:6" x14ac:dyDescent="0.3">
      <c r="A935" s="2">
        <v>934</v>
      </c>
      <c r="B935" s="1">
        <v>727</v>
      </c>
      <c r="C935" s="1">
        <v>1574</v>
      </c>
      <c r="D935" s="1" t="s">
        <v>1240</v>
      </c>
      <c r="E935" s="1">
        <v>4</v>
      </c>
      <c r="F935" s="3" t="s">
        <v>1241</v>
      </c>
    </row>
    <row r="936" spans="1:6" x14ac:dyDescent="0.3">
      <c r="A936" s="2">
        <v>935</v>
      </c>
      <c r="B936" s="1">
        <v>899</v>
      </c>
      <c r="C936" s="1">
        <v>73</v>
      </c>
      <c r="D936" s="1" t="s">
        <v>1241</v>
      </c>
      <c r="E936" s="1">
        <v>9</v>
      </c>
      <c r="F936" s="3" t="s">
        <v>1241</v>
      </c>
    </row>
    <row r="937" spans="1:6" x14ac:dyDescent="0.3">
      <c r="A937" s="2">
        <v>936</v>
      </c>
      <c r="B937" s="1">
        <v>807</v>
      </c>
      <c r="C937" s="1">
        <v>1091</v>
      </c>
      <c r="D937" s="1" t="s">
        <v>1240</v>
      </c>
      <c r="E937" s="1">
        <v>2</v>
      </c>
      <c r="F937" s="3" t="s">
        <v>1240</v>
      </c>
    </row>
    <row r="938" spans="1:6" x14ac:dyDescent="0.3">
      <c r="A938" s="2">
        <v>937</v>
      </c>
      <c r="B938" s="1">
        <v>436</v>
      </c>
      <c r="C938" s="1">
        <v>1624</v>
      </c>
      <c r="D938" s="1" t="s">
        <v>1241</v>
      </c>
      <c r="E938" s="1">
        <v>11</v>
      </c>
      <c r="F938" s="3" t="s">
        <v>1241</v>
      </c>
    </row>
    <row r="939" spans="1:6" x14ac:dyDescent="0.3">
      <c r="A939" s="2">
        <v>938</v>
      </c>
      <c r="B939" s="1">
        <v>286</v>
      </c>
      <c r="C939" s="1">
        <v>967</v>
      </c>
      <c r="D939" s="1" t="s">
        <v>1240</v>
      </c>
      <c r="E939" s="1">
        <v>3</v>
      </c>
      <c r="F939" s="3" t="s">
        <v>1240</v>
      </c>
    </row>
    <row r="940" spans="1:6" x14ac:dyDescent="0.3">
      <c r="A940" s="2">
        <v>939</v>
      </c>
      <c r="B940" s="1">
        <v>95</v>
      </c>
      <c r="C940" s="1">
        <v>1344</v>
      </c>
      <c r="D940" s="1" t="s">
        <v>1241</v>
      </c>
      <c r="E940" s="1">
        <v>7</v>
      </c>
      <c r="F940" s="3" t="s">
        <v>1240</v>
      </c>
    </row>
    <row r="941" spans="1:6" x14ac:dyDescent="0.3">
      <c r="A941" s="2">
        <v>940</v>
      </c>
      <c r="B941" s="1">
        <v>509</v>
      </c>
      <c r="C941" s="1">
        <v>2796</v>
      </c>
      <c r="D941" s="1" t="s">
        <v>1240</v>
      </c>
      <c r="E941" s="1">
        <v>3</v>
      </c>
      <c r="F941" s="3" t="s">
        <v>1240</v>
      </c>
    </row>
    <row r="942" spans="1:6" x14ac:dyDescent="0.3">
      <c r="A942" s="2">
        <v>941</v>
      </c>
      <c r="B942" s="1">
        <v>395</v>
      </c>
      <c r="C942" s="1">
        <v>752</v>
      </c>
      <c r="D942" s="1" t="s">
        <v>1240</v>
      </c>
      <c r="E942" s="1">
        <v>11</v>
      </c>
      <c r="F942" s="3" t="s">
        <v>1241</v>
      </c>
    </row>
    <row r="943" spans="1:6" x14ac:dyDescent="0.3">
      <c r="A943" s="2">
        <v>942</v>
      </c>
      <c r="B943" s="1">
        <v>367</v>
      </c>
      <c r="C943" s="1">
        <v>1048</v>
      </c>
      <c r="D943" s="1" t="s">
        <v>1240</v>
      </c>
      <c r="E943" s="1">
        <v>7</v>
      </c>
      <c r="F943" s="3" t="s">
        <v>1240</v>
      </c>
    </row>
    <row r="944" spans="1:6" x14ac:dyDescent="0.3">
      <c r="A944" s="2">
        <v>943</v>
      </c>
      <c r="B944" s="1">
        <v>852</v>
      </c>
      <c r="C944" s="1">
        <v>2497</v>
      </c>
      <c r="D944" s="1" t="s">
        <v>1241</v>
      </c>
      <c r="E944" s="1">
        <v>1</v>
      </c>
      <c r="F944" s="3" t="s">
        <v>1240</v>
      </c>
    </row>
    <row r="945" spans="1:6" x14ac:dyDescent="0.3">
      <c r="A945" s="2">
        <v>944</v>
      </c>
      <c r="B945" s="1">
        <v>499</v>
      </c>
      <c r="C945" s="1">
        <v>767</v>
      </c>
      <c r="D945" s="1" t="s">
        <v>1240</v>
      </c>
      <c r="E945" s="1">
        <v>7</v>
      </c>
      <c r="F945" s="3" t="s">
        <v>1240</v>
      </c>
    </row>
    <row r="946" spans="1:6" x14ac:dyDescent="0.3">
      <c r="A946" s="2">
        <v>945</v>
      </c>
      <c r="B946" s="1">
        <v>432</v>
      </c>
      <c r="C946" s="1">
        <v>814</v>
      </c>
      <c r="D946" s="1" t="s">
        <v>1240</v>
      </c>
      <c r="E946" s="1">
        <v>5</v>
      </c>
      <c r="F946" s="3" t="s">
        <v>1241</v>
      </c>
    </row>
    <row r="947" spans="1:6" x14ac:dyDescent="0.3">
      <c r="A947" s="2">
        <v>946</v>
      </c>
      <c r="B947" s="1">
        <v>84</v>
      </c>
      <c r="C947" s="1">
        <v>1436</v>
      </c>
      <c r="D947" s="1" t="s">
        <v>1241</v>
      </c>
      <c r="E947" s="1">
        <v>3</v>
      </c>
      <c r="F947" s="3" t="s">
        <v>1240</v>
      </c>
    </row>
    <row r="948" spans="1:6" x14ac:dyDescent="0.3">
      <c r="A948" s="2">
        <v>947</v>
      </c>
      <c r="B948" s="1">
        <v>81</v>
      </c>
      <c r="C948" s="1">
        <v>1632</v>
      </c>
      <c r="D948" s="1" t="s">
        <v>1241</v>
      </c>
      <c r="E948" s="1">
        <v>4</v>
      </c>
      <c r="F948" s="3" t="s">
        <v>1240</v>
      </c>
    </row>
    <row r="949" spans="1:6" x14ac:dyDescent="0.3">
      <c r="A949" s="2">
        <v>948</v>
      </c>
      <c r="B949" s="1">
        <v>750</v>
      </c>
      <c r="C949" s="1">
        <v>2475</v>
      </c>
      <c r="D949" s="1" t="s">
        <v>1240</v>
      </c>
      <c r="E949" s="1">
        <v>12</v>
      </c>
      <c r="F949" s="3" t="s">
        <v>1240</v>
      </c>
    </row>
    <row r="950" spans="1:6" x14ac:dyDescent="0.3">
      <c r="A950" s="2">
        <v>949</v>
      </c>
      <c r="B950" s="1">
        <v>110</v>
      </c>
      <c r="C950" s="1">
        <v>764</v>
      </c>
      <c r="D950" s="1" t="s">
        <v>1240</v>
      </c>
      <c r="E950" s="1">
        <v>9</v>
      </c>
      <c r="F950" s="3" t="s">
        <v>1240</v>
      </c>
    </row>
    <row r="951" spans="1:6" x14ac:dyDescent="0.3">
      <c r="A951" s="2">
        <v>950</v>
      </c>
      <c r="B951" s="1">
        <v>254</v>
      </c>
      <c r="C951" s="1">
        <v>2920</v>
      </c>
      <c r="D951" s="1" t="s">
        <v>1241</v>
      </c>
      <c r="E951" s="1">
        <v>6</v>
      </c>
      <c r="F951" s="3" t="s">
        <v>1240</v>
      </c>
    </row>
    <row r="952" spans="1:6" x14ac:dyDescent="0.3">
      <c r="A952" s="2">
        <v>951</v>
      </c>
      <c r="B952" s="1">
        <v>519</v>
      </c>
      <c r="C952" s="1">
        <v>2735</v>
      </c>
      <c r="D952" s="1" t="s">
        <v>1240</v>
      </c>
      <c r="E952" s="1">
        <v>7</v>
      </c>
      <c r="F952" s="3" t="s">
        <v>1241</v>
      </c>
    </row>
    <row r="953" spans="1:6" x14ac:dyDescent="0.3">
      <c r="A953" s="2">
        <v>952</v>
      </c>
      <c r="B953" s="1">
        <v>979</v>
      </c>
      <c r="C953" s="1">
        <v>172</v>
      </c>
      <c r="D953" s="1" t="s">
        <v>1241</v>
      </c>
      <c r="E953" s="1">
        <v>3</v>
      </c>
      <c r="F953" s="3" t="s">
        <v>1240</v>
      </c>
    </row>
    <row r="954" spans="1:6" x14ac:dyDescent="0.3">
      <c r="A954" s="2">
        <v>953</v>
      </c>
      <c r="B954" s="1">
        <v>868</v>
      </c>
      <c r="C954" s="1">
        <v>2458</v>
      </c>
      <c r="D954" s="1" t="s">
        <v>1240</v>
      </c>
      <c r="E954" s="1">
        <v>3</v>
      </c>
      <c r="F954" s="3" t="s">
        <v>1241</v>
      </c>
    </row>
    <row r="955" spans="1:6" x14ac:dyDescent="0.3">
      <c r="A955" s="2">
        <v>954</v>
      </c>
      <c r="B955" s="1">
        <v>921</v>
      </c>
      <c r="C955" s="1">
        <v>1563</v>
      </c>
      <c r="D955" s="1" t="s">
        <v>1241</v>
      </c>
      <c r="E955" s="1">
        <v>10</v>
      </c>
      <c r="F955" s="3" t="s">
        <v>1241</v>
      </c>
    </row>
    <row r="956" spans="1:6" x14ac:dyDescent="0.3">
      <c r="A956" s="2">
        <v>955</v>
      </c>
      <c r="B956" s="1">
        <v>395</v>
      </c>
      <c r="C956" s="1">
        <v>2203</v>
      </c>
      <c r="D956" s="1" t="s">
        <v>1240</v>
      </c>
      <c r="E956" s="1">
        <v>8</v>
      </c>
      <c r="F956" s="3" t="s">
        <v>1241</v>
      </c>
    </row>
    <row r="957" spans="1:6" x14ac:dyDescent="0.3">
      <c r="A957" s="2">
        <v>956</v>
      </c>
      <c r="B957" s="1">
        <v>94</v>
      </c>
      <c r="C957" s="1">
        <v>1211</v>
      </c>
      <c r="D957" s="1" t="s">
        <v>1240</v>
      </c>
      <c r="E957" s="1">
        <v>6</v>
      </c>
      <c r="F957" s="3" t="s">
        <v>1241</v>
      </c>
    </row>
    <row r="958" spans="1:6" x14ac:dyDescent="0.3">
      <c r="A958" s="2">
        <v>957</v>
      </c>
      <c r="B958" s="1">
        <v>983</v>
      </c>
      <c r="C958" s="1">
        <v>2373</v>
      </c>
      <c r="D958" s="1" t="s">
        <v>1240</v>
      </c>
      <c r="E958" s="1">
        <v>8</v>
      </c>
      <c r="F958" s="3" t="s">
        <v>1241</v>
      </c>
    </row>
    <row r="959" spans="1:6" x14ac:dyDescent="0.3">
      <c r="A959" s="2">
        <v>958</v>
      </c>
      <c r="B959" s="1">
        <v>991</v>
      </c>
      <c r="C959" s="1">
        <v>2985</v>
      </c>
      <c r="D959" s="1" t="s">
        <v>1240</v>
      </c>
      <c r="E959" s="1">
        <v>10</v>
      </c>
      <c r="F959" s="3" t="s">
        <v>1240</v>
      </c>
    </row>
    <row r="960" spans="1:6" x14ac:dyDescent="0.3">
      <c r="A960" s="2">
        <v>959</v>
      </c>
      <c r="B960" s="1">
        <v>670</v>
      </c>
      <c r="C960" s="1">
        <v>2305</v>
      </c>
      <c r="D960" s="1" t="s">
        <v>1241</v>
      </c>
      <c r="E960" s="1">
        <v>12</v>
      </c>
      <c r="F960" s="3" t="s">
        <v>1241</v>
      </c>
    </row>
    <row r="961" spans="1:6" x14ac:dyDescent="0.3">
      <c r="A961" s="2">
        <v>960</v>
      </c>
      <c r="B961" s="1">
        <v>81</v>
      </c>
      <c r="C961" s="1">
        <v>665</v>
      </c>
      <c r="D961" s="1" t="s">
        <v>1240</v>
      </c>
      <c r="E961" s="1">
        <v>3</v>
      </c>
      <c r="F961" s="3" t="s">
        <v>1241</v>
      </c>
    </row>
    <row r="962" spans="1:6" x14ac:dyDescent="0.3">
      <c r="A962" s="2">
        <v>961</v>
      </c>
      <c r="B962" s="1">
        <v>909</v>
      </c>
      <c r="C962" s="1">
        <v>633</v>
      </c>
      <c r="D962" s="1" t="s">
        <v>1241</v>
      </c>
      <c r="E962" s="1">
        <v>12</v>
      </c>
      <c r="F962" s="3" t="s">
        <v>1241</v>
      </c>
    </row>
    <row r="963" spans="1:6" x14ac:dyDescent="0.3">
      <c r="A963" s="2">
        <v>962</v>
      </c>
      <c r="B963" s="1">
        <v>681</v>
      </c>
      <c r="C963" s="1">
        <v>2615</v>
      </c>
      <c r="D963" s="1" t="s">
        <v>1240</v>
      </c>
      <c r="E963" s="1">
        <v>10</v>
      </c>
      <c r="F963" s="3" t="s">
        <v>1240</v>
      </c>
    </row>
    <row r="964" spans="1:6" x14ac:dyDescent="0.3">
      <c r="A964" s="2">
        <v>963</v>
      </c>
      <c r="B964" s="1">
        <v>485</v>
      </c>
      <c r="C964" s="1">
        <v>462</v>
      </c>
      <c r="D964" s="1" t="s">
        <v>1240</v>
      </c>
      <c r="E964" s="1">
        <v>6</v>
      </c>
      <c r="F964" s="3" t="s">
        <v>1240</v>
      </c>
    </row>
    <row r="965" spans="1:6" x14ac:dyDescent="0.3">
      <c r="A965" s="2">
        <v>964</v>
      </c>
      <c r="B965" s="1">
        <v>239</v>
      </c>
      <c r="C965" s="1">
        <v>1763</v>
      </c>
      <c r="D965" s="1" t="s">
        <v>1241</v>
      </c>
      <c r="E965" s="1">
        <v>9</v>
      </c>
      <c r="F965" s="3" t="s">
        <v>1241</v>
      </c>
    </row>
    <row r="966" spans="1:6" x14ac:dyDescent="0.3">
      <c r="A966" s="2">
        <v>965</v>
      </c>
      <c r="B966" s="1">
        <v>9</v>
      </c>
      <c r="C966" s="1">
        <v>751</v>
      </c>
      <c r="D966" s="1" t="s">
        <v>1241</v>
      </c>
      <c r="E966" s="1">
        <v>4</v>
      </c>
      <c r="F966" s="3" t="s">
        <v>1240</v>
      </c>
    </row>
    <row r="967" spans="1:6" x14ac:dyDescent="0.3">
      <c r="A967" s="2">
        <v>966</v>
      </c>
      <c r="B967" s="1">
        <v>736</v>
      </c>
      <c r="C967" s="1">
        <v>118</v>
      </c>
      <c r="D967" s="1" t="s">
        <v>1240</v>
      </c>
      <c r="E967" s="1">
        <v>10</v>
      </c>
      <c r="F967" s="3" t="s">
        <v>1240</v>
      </c>
    </row>
    <row r="968" spans="1:6" x14ac:dyDescent="0.3">
      <c r="A968" s="2">
        <v>967</v>
      </c>
      <c r="B968" s="1">
        <v>208</v>
      </c>
      <c r="C968" s="1">
        <v>2086</v>
      </c>
      <c r="D968" s="1" t="s">
        <v>1241</v>
      </c>
      <c r="E968" s="1">
        <v>1</v>
      </c>
      <c r="F968" s="3" t="s">
        <v>1240</v>
      </c>
    </row>
    <row r="969" spans="1:6" x14ac:dyDescent="0.3">
      <c r="A969" s="2">
        <v>968</v>
      </c>
      <c r="B969" s="1">
        <v>293</v>
      </c>
      <c r="C969" s="1">
        <v>2692</v>
      </c>
      <c r="D969" s="1" t="s">
        <v>1241</v>
      </c>
      <c r="E969" s="1">
        <v>8</v>
      </c>
      <c r="F969" s="3" t="s">
        <v>1241</v>
      </c>
    </row>
    <row r="970" spans="1:6" x14ac:dyDescent="0.3">
      <c r="A970" s="2">
        <v>969</v>
      </c>
      <c r="B970" s="1">
        <v>351</v>
      </c>
      <c r="C970" s="1">
        <v>1604</v>
      </c>
      <c r="D970" s="1" t="s">
        <v>1240</v>
      </c>
      <c r="E970" s="1">
        <v>8</v>
      </c>
      <c r="F970" s="3" t="s">
        <v>1241</v>
      </c>
    </row>
    <row r="971" spans="1:6" x14ac:dyDescent="0.3">
      <c r="A971" s="2">
        <v>970</v>
      </c>
      <c r="B971" s="1">
        <v>34</v>
      </c>
      <c r="C971" s="1">
        <v>1373</v>
      </c>
      <c r="D971" s="1" t="s">
        <v>1241</v>
      </c>
      <c r="E971" s="1">
        <v>7</v>
      </c>
      <c r="F971" s="3" t="s">
        <v>1240</v>
      </c>
    </row>
    <row r="972" spans="1:6" x14ac:dyDescent="0.3">
      <c r="A972" s="2">
        <v>971</v>
      </c>
      <c r="B972" s="1">
        <v>837</v>
      </c>
      <c r="C972" s="1">
        <v>1613</v>
      </c>
      <c r="D972" s="1" t="s">
        <v>1240</v>
      </c>
      <c r="E972" s="1">
        <v>9</v>
      </c>
      <c r="F972" s="3" t="s">
        <v>1241</v>
      </c>
    </row>
    <row r="973" spans="1:6" x14ac:dyDescent="0.3">
      <c r="A973" s="2">
        <v>972</v>
      </c>
      <c r="B973" s="1">
        <v>585</v>
      </c>
      <c r="C973" s="1">
        <v>2696</v>
      </c>
      <c r="D973" s="1" t="s">
        <v>1240</v>
      </c>
      <c r="E973" s="1">
        <v>9</v>
      </c>
      <c r="F973" s="3" t="s">
        <v>1240</v>
      </c>
    </row>
    <row r="974" spans="1:6" x14ac:dyDescent="0.3">
      <c r="A974" s="2">
        <v>973</v>
      </c>
      <c r="B974" s="1">
        <v>58</v>
      </c>
      <c r="C974" s="1">
        <v>144</v>
      </c>
      <c r="D974" s="1" t="s">
        <v>1240</v>
      </c>
      <c r="E974" s="1">
        <v>6</v>
      </c>
      <c r="F974" s="3" t="s">
        <v>1240</v>
      </c>
    </row>
    <row r="975" spans="1:6" x14ac:dyDescent="0.3">
      <c r="A975" s="2">
        <v>974</v>
      </c>
      <c r="B975" s="1">
        <v>28</v>
      </c>
      <c r="C975" s="1">
        <v>2071</v>
      </c>
      <c r="D975" s="1" t="s">
        <v>1240</v>
      </c>
      <c r="E975" s="1">
        <v>3</v>
      </c>
      <c r="F975" s="3" t="s">
        <v>1241</v>
      </c>
    </row>
    <row r="976" spans="1:6" x14ac:dyDescent="0.3">
      <c r="A976" s="2">
        <v>975</v>
      </c>
      <c r="B976" s="1">
        <v>382</v>
      </c>
      <c r="C976" s="1">
        <v>2347</v>
      </c>
      <c r="D976" s="1" t="s">
        <v>1240</v>
      </c>
      <c r="E976" s="1">
        <v>5</v>
      </c>
      <c r="F976" s="3" t="s">
        <v>1240</v>
      </c>
    </row>
    <row r="977" spans="1:6" x14ac:dyDescent="0.3">
      <c r="A977" s="2">
        <v>976</v>
      </c>
      <c r="B977" s="1">
        <v>660</v>
      </c>
      <c r="C977" s="1">
        <v>1372</v>
      </c>
      <c r="D977" s="1" t="s">
        <v>1241</v>
      </c>
      <c r="E977" s="1">
        <v>4</v>
      </c>
      <c r="F977" s="3" t="s">
        <v>1240</v>
      </c>
    </row>
    <row r="978" spans="1:6" x14ac:dyDescent="0.3">
      <c r="A978" s="2">
        <v>977</v>
      </c>
      <c r="B978" s="1">
        <v>959</v>
      </c>
      <c r="C978" s="1">
        <v>1899</v>
      </c>
      <c r="D978" s="1" t="s">
        <v>1240</v>
      </c>
      <c r="E978" s="1">
        <v>4</v>
      </c>
      <c r="F978" s="3" t="s">
        <v>1240</v>
      </c>
    </row>
    <row r="979" spans="1:6" x14ac:dyDescent="0.3">
      <c r="A979" s="2">
        <v>978</v>
      </c>
      <c r="B979" s="1">
        <v>320</v>
      </c>
      <c r="C979" s="1">
        <v>2363</v>
      </c>
      <c r="D979" s="1" t="s">
        <v>1241</v>
      </c>
      <c r="E979" s="1">
        <v>4</v>
      </c>
      <c r="F979" s="3" t="s">
        <v>1240</v>
      </c>
    </row>
    <row r="980" spans="1:6" x14ac:dyDescent="0.3">
      <c r="A980" s="2">
        <v>979</v>
      </c>
      <c r="B980" s="1">
        <v>213</v>
      </c>
      <c r="C980" s="1">
        <v>1761</v>
      </c>
      <c r="D980" s="1" t="s">
        <v>1241</v>
      </c>
      <c r="E980" s="1">
        <v>2</v>
      </c>
      <c r="F980" s="3" t="s">
        <v>1240</v>
      </c>
    </row>
    <row r="981" spans="1:6" x14ac:dyDescent="0.3">
      <c r="A981" s="2">
        <v>980</v>
      </c>
      <c r="B981" s="1">
        <v>730</v>
      </c>
      <c r="C981" s="1">
        <v>1537</v>
      </c>
      <c r="D981" s="1" t="s">
        <v>1241</v>
      </c>
      <c r="E981" s="1">
        <v>5</v>
      </c>
      <c r="F981" s="3" t="s">
        <v>1240</v>
      </c>
    </row>
    <row r="982" spans="1:6" x14ac:dyDescent="0.3">
      <c r="A982" s="2">
        <v>981</v>
      </c>
      <c r="B982" s="1">
        <v>327</v>
      </c>
      <c r="C982" s="1">
        <v>829</v>
      </c>
      <c r="D982" s="1" t="s">
        <v>1241</v>
      </c>
      <c r="E982" s="1">
        <v>8</v>
      </c>
      <c r="F982" s="3" t="s">
        <v>1241</v>
      </c>
    </row>
    <row r="983" spans="1:6" x14ac:dyDescent="0.3">
      <c r="A983" s="2">
        <v>982</v>
      </c>
      <c r="B983" s="1">
        <v>15</v>
      </c>
      <c r="C983" s="1">
        <v>1578</v>
      </c>
      <c r="D983" s="1" t="s">
        <v>1240</v>
      </c>
      <c r="E983" s="1">
        <v>3</v>
      </c>
      <c r="F983" s="3" t="s">
        <v>1240</v>
      </c>
    </row>
    <row r="984" spans="1:6" x14ac:dyDescent="0.3">
      <c r="A984" s="2">
        <v>983</v>
      </c>
      <c r="B984" s="1">
        <v>26</v>
      </c>
      <c r="C984" s="1">
        <v>618</v>
      </c>
      <c r="D984" s="1" t="s">
        <v>1241</v>
      </c>
      <c r="E984" s="1">
        <v>8</v>
      </c>
      <c r="F984" s="3" t="s">
        <v>1241</v>
      </c>
    </row>
    <row r="985" spans="1:6" x14ac:dyDescent="0.3">
      <c r="A985" s="2">
        <v>984</v>
      </c>
      <c r="B985" s="1">
        <v>69</v>
      </c>
      <c r="C985" s="1">
        <v>2245</v>
      </c>
      <c r="D985" s="1" t="s">
        <v>1240</v>
      </c>
      <c r="E985" s="1">
        <v>7</v>
      </c>
      <c r="F985" s="3" t="s">
        <v>1241</v>
      </c>
    </row>
    <row r="986" spans="1:6" x14ac:dyDescent="0.3">
      <c r="A986" s="2">
        <v>985</v>
      </c>
      <c r="B986" s="1">
        <v>55</v>
      </c>
      <c r="C986" s="1">
        <v>2300</v>
      </c>
      <c r="D986" s="1" t="s">
        <v>1240</v>
      </c>
      <c r="E986" s="1">
        <v>5</v>
      </c>
      <c r="F986" s="3" t="s">
        <v>1241</v>
      </c>
    </row>
    <row r="987" spans="1:6" x14ac:dyDescent="0.3">
      <c r="A987" s="2">
        <v>986</v>
      </c>
      <c r="B987" s="1">
        <v>271</v>
      </c>
      <c r="C987" s="1">
        <v>2272</v>
      </c>
      <c r="D987" s="1" t="s">
        <v>1240</v>
      </c>
      <c r="E987" s="1">
        <v>7</v>
      </c>
      <c r="F987" s="3" t="s">
        <v>1241</v>
      </c>
    </row>
    <row r="988" spans="1:6" x14ac:dyDescent="0.3">
      <c r="A988" s="2">
        <v>987</v>
      </c>
      <c r="B988" s="1">
        <v>188</v>
      </c>
      <c r="C988" s="1">
        <v>899</v>
      </c>
      <c r="D988" s="1" t="s">
        <v>1241</v>
      </c>
      <c r="E988" s="1">
        <v>3</v>
      </c>
      <c r="F988" s="3" t="s">
        <v>1240</v>
      </c>
    </row>
    <row r="989" spans="1:6" x14ac:dyDescent="0.3">
      <c r="A989" s="2">
        <v>988</v>
      </c>
      <c r="B989" s="1">
        <v>251</v>
      </c>
      <c r="C989" s="1">
        <v>873</v>
      </c>
      <c r="D989" s="1" t="s">
        <v>1240</v>
      </c>
      <c r="E989" s="1">
        <v>4</v>
      </c>
      <c r="F989" s="3" t="s">
        <v>1240</v>
      </c>
    </row>
    <row r="990" spans="1:6" x14ac:dyDescent="0.3">
      <c r="A990" s="2">
        <v>989</v>
      </c>
      <c r="B990" s="1">
        <v>109</v>
      </c>
      <c r="C990" s="1">
        <v>265</v>
      </c>
      <c r="D990" s="1" t="s">
        <v>1240</v>
      </c>
      <c r="E990" s="1">
        <v>8</v>
      </c>
      <c r="F990" s="3" t="s">
        <v>1240</v>
      </c>
    </row>
    <row r="991" spans="1:6" x14ac:dyDescent="0.3">
      <c r="A991" s="2">
        <v>990</v>
      </c>
      <c r="B991" s="1">
        <v>813</v>
      </c>
      <c r="C991" s="1">
        <v>247</v>
      </c>
      <c r="D991" s="1" t="s">
        <v>1241</v>
      </c>
      <c r="E991" s="1">
        <v>8</v>
      </c>
      <c r="F991" s="3" t="s">
        <v>1240</v>
      </c>
    </row>
    <row r="992" spans="1:6" x14ac:dyDescent="0.3">
      <c r="A992" s="2">
        <v>991</v>
      </c>
      <c r="B992" s="1">
        <v>973</v>
      </c>
      <c r="C992" s="1">
        <v>983</v>
      </c>
      <c r="D992" s="1" t="s">
        <v>1240</v>
      </c>
      <c r="E992" s="1">
        <v>11</v>
      </c>
      <c r="F992" s="3" t="s">
        <v>1240</v>
      </c>
    </row>
    <row r="993" spans="1:6" x14ac:dyDescent="0.3">
      <c r="A993" s="2">
        <v>992</v>
      </c>
      <c r="B993" s="1">
        <v>739</v>
      </c>
      <c r="C993" s="1">
        <v>2995</v>
      </c>
      <c r="D993" s="1" t="s">
        <v>1241</v>
      </c>
      <c r="E993" s="1">
        <v>5</v>
      </c>
      <c r="F993" s="3" t="s">
        <v>1240</v>
      </c>
    </row>
    <row r="994" spans="1:6" x14ac:dyDescent="0.3">
      <c r="A994" s="2">
        <v>993</v>
      </c>
      <c r="B994" s="1">
        <v>956</v>
      </c>
      <c r="C994" s="1">
        <v>788</v>
      </c>
      <c r="D994" s="1" t="s">
        <v>1241</v>
      </c>
      <c r="E994" s="1">
        <v>10</v>
      </c>
      <c r="F994" s="3" t="s">
        <v>1241</v>
      </c>
    </row>
    <row r="995" spans="1:6" x14ac:dyDescent="0.3">
      <c r="A995" s="2">
        <v>994</v>
      </c>
      <c r="B995" s="1">
        <v>570</v>
      </c>
      <c r="C995" s="1">
        <v>194</v>
      </c>
      <c r="D995" s="1" t="s">
        <v>1241</v>
      </c>
      <c r="E995" s="1">
        <v>9</v>
      </c>
      <c r="F995" s="3" t="s">
        <v>1240</v>
      </c>
    </row>
    <row r="996" spans="1:6" x14ac:dyDescent="0.3">
      <c r="A996" s="2">
        <v>995</v>
      </c>
      <c r="B996" s="1">
        <v>848</v>
      </c>
      <c r="C996" s="1">
        <v>2663</v>
      </c>
      <c r="D996" s="1" t="s">
        <v>1241</v>
      </c>
      <c r="E996" s="1">
        <v>9</v>
      </c>
      <c r="F996" s="3" t="s">
        <v>1240</v>
      </c>
    </row>
    <row r="997" spans="1:6" x14ac:dyDescent="0.3">
      <c r="A997" s="2">
        <v>996</v>
      </c>
      <c r="B997" s="1">
        <v>659</v>
      </c>
      <c r="C997" s="1">
        <v>333</v>
      </c>
      <c r="D997" s="1" t="s">
        <v>1241</v>
      </c>
      <c r="E997" s="1">
        <v>7</v>
      </c>
      <c r="F997" s="3" t="s">
        <v>1241</v>
      </c>
    </row>
    <row r="998" spans="1:6" x14ac:dyDescent="0.3">
      <c r="A998" s="2">
        <v>997</v>
      </c>
      <c r="B998" s="1">
        <v>706</v>
      </c>
      <c r="C998" s="1">
        <v>2276</v>
      </c>
      <c r="D998" s="1" t="s">
        <v>1240</v>
      </c>
      <c r="E998" s="1">
        <v>9</v>
      </c>
      <c r="F998" s="3" t="s">
        <v>1241</v>
      </c>
    </row>
    <row r="999" spans="1:6" x14ac:dyDescent="0.3">
      <c r="A999" s="2">
        <v>998</v>
      </c>
      <c r="B999" s="1">
        <v>455</v>
      </c>
      <c r="C999" s="1">
        <v>2230</v>
      </c>
      <c r="D999" s="1" t="s">
        <v>1241</v>
      </c>
      <c r="E999" s="1">
        <v>6</v>
      </c>
      <c r="F999" s="3" t="s">
        <v>1241</v>
      </c>
    </row>
    <row r="1000" spans="1:6" x14ac:dyDescent="0.3">
      <c r="A1000" s="2">
        <v>999</v>
      </c>
      <c r="B1000" s="1">
        <v>958</v>
      </c>
      <c r="C1000" s="1">
        <v>778</v>
      </c>
      <c r="D1000" s="1" t="s">
        <v>1241</v>
      </c>
      <c r="E1000" s="1">
        <v>10</v>
      </c>
      <c r="F1000" s="3" t="s">
        <v>1240</v>
      </c>
    </row>
    <row r="1001" spans="1:6" x14ac:dyDescent="0.3">
      <c r="A1001" s="2">
        <v>1000</v>
      </c>
      <c r="B1001" s="1">
        <v>944</v>
      </c>
      <c r="C1001" s="1">
        <v>2611</v>
      </c>
      <c r="D1001" s="1" t="s">
        <v>1240</v>
      </c>
      <c r="E1001" s="1">
        <v>2</v>
      </c>
      <c r="F1001" s="3" t="s">
        <v>1240</v>
      </c>
    </row>
    <row r="1002" spans="1:6" x14ac:dyDescent="0.3">
      <c r="A1002" s="2">
        <v>1001</v>
      </c>
      <c r="B1002" s="1">
        <v>297</v>
      </c>
      <c r="C1002" s="1">
        <v>1954</v>
      </c>
      <c r="D1002" s="1" t="s">
        <v>1240</v>
      </c>
      <c r="E1002" s="1">
        <v>3</v>
      </c>
      <c r="F1002" s="3" t="s">
        <v>1240</v>
      </c>
    </row>
    <row r="1003" spans="1:6" x14ac:dyDescent="0.3">
      <c r="A1003" s="2">
        <v>1002</v>
      </c>
      <c r="B1003" s="1">
        <v>63</v>
      </c>
      <c r="C1003" s="1">
        <v>2314</v>
      </c>
      <c r="D1003" s="1" t="s">
        <v>1240</v>
      </c>
      <c r="E1003" s="1">
        <v>2</v>
      </c>
      <c r="F1003" s="3" t="s">
        <v>1240</v>
      </c>
    </row>
    <row r="1004" spans="1:6" x14ac:dyDescent="0.3">
      <c r="A1004" s="2">
        <v>1003</v>
      </c>
      <c r="B1004" s="1">
        <v>977</v>
      </c>
      <c r="C1004" s="1">
        <v>2501</v>
      </c>
      <c r="D1004" s="1" t="s">
        <v>1241</v>
      </c>
      <c r="E1004" s="1">
        <v>8</v>
      </c>
      <c r="F1004" s="3" t="s">
        <v>1240</v>
      </c>
    </row>
    <row r="1005" spans="1:6" x14ac:dyDescent="0.3">
      <c r="A1005" s="2">
        <v>1004</v>
      </c>
      <c r="B1005" s="1">
        <v>910</v>
      </c>
      <c r="C1005" s="1">
        <v>2382</v>
      </c>
      <c r="D1005" s="1" t="s">
        <v>1240</v>
      </c>
      <c r="E1005" s="1">
        <v>8</v>
      </c>
      <c r="F1005" s="3" t="s">
        <v>1240</v>
      </c>
    </row>
    <row r="1006" spans="1:6" x14ac:dyDescent="0.3">
      <c r="A1006" s="2">
        <v>1005</v>
      </c>
      <c r="B1006" s="1">
        <v>598</v>
      </c>
      <c r="C1006" s="1">
        <v>2506</v>
      </c>
      <c r="D1006" s="1" t="s">
        <v>1240</v>
      </c>
      <c r="E1006" s="1">
        <v>2</v>
      </c>
      <c r="F1006" s="3" t="s">
        <v>1241</v>
      </c>
    </row>
    <row r="1007" spans="1:6" x14ac:dyDescent="0.3">
      <c r="A1007" s="2">
        <v>1006</v>
      </c>
      <c r="B1007" s="1">
        <v>231</v>
      </c>
      <c r="C1007" s="1">
        <v>1550</v>
      </c>
      <c r="D1007" s="1" t="s">
        <v>1240</v>
      </c>
      <c r="E1007" s="1">
        <v>11</v>
      </c>
      <c r="F1007" s="3" t="s">
        <v>1241</v>
      </c>
    </row>
    <row r="1008" spans="1:6" x14ac:dyDescent="0.3">
      <c r="A1008" s="2">
        <v>1007</v>
      </c>
      <c r="B1008" s="1">
        <v>427</v>
      </c>
      <c r="C1008" s="1">
        <v>2056</v>
      </c>
      <c r="D1008" s="1" t="s">
        <v>1241</v>
      </c>
      <c r="E1008" s="1">
        <v>6</v>
      </c>
      <c r="F1008" s="3" t="s">
        <v>1241</v>
      </c>
    </row>
    <row r="1009" spans="1:6" x14ac:dyDescent="0.3">
      <c r="A1009" s="2">
        <v>1008</v>
      </c>
      <c r="B1009" s="1">
        <v>278</v>
      </c>
      <c r="C1009" s="1">
        <v>2892</v>
      </c>
      <c r="D1009" s="1" t="s">
        <v>1241</v>
      </c>
      <c r="E1009" s="1">
        <v>6</v>
      </c>
      <c r="F1009" s="3" t="s">
        <v>1240</v>
      </c>
    </row>
    <row r="1010" spans="1:6" x14ac:dyDescent="0.3">
      <c r="A1010" s="2">
        <v>1009</v>
      </c>
      <c r="B1010" s="1">
        <v>802</v>
      </c>
      <c r="C1010" s="1">
        <v>213</v>
      </c>
      <c r="D1010" s="1" t="s">
        <v>1240</v>
      </c>
      <c r="E1010" s="1">
        <v>12</v>
      </c>
      <c r="F1010" s="3" t="s">
        <v>1241</v>
      </c>
    </row>
    <row r="1011" spans="1:6" x14ac:dyDescent="0.3">
      <c r="A1011" s="2">
        <v>1010</v>
      </c>
      <c r="B1011" s="1">
        <v>573</v>
      </c>
      <c r="C1011" s="1">
        <v>2759</v>
      </c>
      <c r="D1011" s="1" t="s">
        <v>1240</v>
      </c>
      <c r="E1011" s="1">
        <v>8</v>
      </c>
      <c r="F1011" s="3" t="s">
        <v>1240</v>
      </c>
    </row>
    <row r="1012" spans="1:6" x14ac:dyDescent="0.3">
      <c r="A1012" s="2">
        <v>1011</v>
      </c>
      <c r="B1012" s="1">
        <v>617</v>
      </c>
      <c r="C1012" s="1">
        <v>1902</v>
      </c>
      <c r="D1012" s="1" t="s">
        <v>1240</v>
      </c>
      <c r="E1012" s="1">
        <v>1</v>
      </c>
      <c r="F1012" s="3" t="s">
        <v>1240</v>
      </c>
    </row>
    <row r="1013" spans="1:6" x14ac:dyDescent="0.3">
      <c r="A1013" s="2">
        <v>1012</v>
      </c>
      <c r="B1013" s="1">
        <v>698</v>
      </c>
      <c r="C1013" s="1">
        <v>1601</v>
      </c>
      <c r="D1013" s="1" t="s">
        <v>1241</v>
      </c>
      <c r="E1013" s="1">
        <v>4</v>
      </c>
      <c r="F1013" s="3" t="s">
        <v>1240</v>
      </c>
    </row>
    <row r="1014" spans="1:6" x14ac:dyDescent="0.3">
      <c r="A1014" s="2">
        <v>1013</v>
      </c>
      <c r="B1014" s="1">
        <v>159</v>
      </c>
      <c r="C1014" s="1">
        <v>981</v>
      </c>
      <c r="D1014" s="1" t="s">
        <v>1241</v>
      </c>
      <c r="E1014" s="1">
        <v>2</v>
      </c>
      <c r="F1014" s="3" t="s">
        <v>1241</v>
      </c>
    </row>
    <row r="1015" spans="1:6" x14ac:dyDescent="0.3">
      <c r="A1015" s="2">
        <v>1014</v>
      </c>
      <c r="B1015" s="1">
        <v>238</v>
      </c>
      <c r="C1015" s="1">
        <v>1355</v>
      </c>
      <c r="D1015" s="1" t="s">
        <v>1240</v>
      </c>
      <c r="E1015" s="1">
        <v>1</v>
      </c>
      <c r="F1015" s="3" t="s">
        <v>1241</v>
      </c>
    </row>
    <row r="1016" spans="1:6" x14ac:dyDescent="0.3">
      <c r="A1016" s="2">
        <v>1015</v>
      </c>
      <c r="B1016" s="1">
        <v>919</v>
      </c>
      <c r="C1016" s="1">
        <v>1728</v>
      </c>
      <c r="D1016" s="1" t="s">
        <v>1240</v>
      </c>
      <c r="E1016" s="1">
        <v>8</v>
      </c>
      <c r="F1016" s="3" t="s">
        <v>1241</v>
      </c>
    </row>
    <row r="1017" spans="1:6" x14ac:dyDescent="0.3">
      <c r="A1017" s="2">
        <v>1016</v>
      </c>
      <c r="B1017" s="1">
        <v>80</v>
      </c>
      <c r="C1017" s="1">
        <v>1069</v>
      </c>
      <c r="D1017" s="1" t="s">
        <v>1241</v>
      </c>
      <c r="E1017" s="1">
        <v>8</v>
      </c>
      <c r="F1017" s="3" t="s">
        <v>1240</v>
      </c>
    </row>
    <row r="1018" spans="1:6" x14ac:dyDescent="0.3">
      <c r="A1018" s="2">
        <v>1017</v>
      </c>
      <c r="B1018" s="1">
        <v>868</v>
      </c>
      <c r="C1018" s="1">
        <v>2067</v>
      </c>
      <c r="D1018" s="1" t="s">
        <v>1240</v>
      </c>
      <c r="E1018" s="1">
        <v>8</v>
      </c>
      <c r="F1018" s="3" t="s">
        <v>1241</v>
      </c>
    </row>
    <row r="1019" spans="1:6" x14ac:dyDescent="0.3">
      <c r="A1019" s="2">
        <v>1018</v>
      </c>
      <c r="B1019" s="1">
        <v>57</v>
      </c>
      <c r="C1019" s="1">
        <v>1815</v>
      </c>
      <c r="D1019" s="1" t="s">
        <v>1241</v>
      </c>
      <c r="E1019" s="1">
        <v>1</v>
      </c>
      <c r="F1019" s="3" t="s">
        <v>1240</v>
      </c>
    </row>
    <row r="1020" spans="1:6" x14ac:dyDescent="0.3">
      <c r="A1020" s="2">
        <v>1019</v>
      </c>
      <c r="B1020" s="1">
        <v>114</v>
      </c>
      <c r="C1020" s="1">
        <v>1491</v>
      </c>
      <c r="D1020" s="1" t="s">
        <v>1241</v>
      </c>
      <c r="E1020" s="1">
        <v>2</v>
      </c>
      <c r="F1020" s="3" t="s">
        <v>1240</v>
      </c>
    </row>
    <row r="1021" spans="1:6" x14ac:dyDescent="0.3">
      <c r="A1021" s="2">
        <v>1020</v>
      </c>
      <c r="B1021" s="1">
        <v>726</v>
      </c>
      <c r="C1021" s="1">
        <v>1604</v>
      </c>
      <c r="D1021" s="1" t="s">
        <v>1240</v>
      </c>
      <c r="E1021" s="1">
        <v>7</v>
      </c>
      <c r="F1021" s="3" t="s">
        <v>1241</v>
      </c>
    </row>
    <row r="1022" spans="1:6" x14ac:dyDescent="0.3">
      <c r="A1022" s="2">
        <v>1021</v>
      </c>
      <c r="B1022" s="1">
        <v>944</v>
      </c>
      <c r="C1022" s="1">
        <v>2419</v>
      </c>
      <c r="D1022" s="1" t="s">
        <v>1240</v>
      </c>
      <c r="E1022" s="1">
        <v>7</v>
      </c>
      <c r="F1022" s="3" t="s">
        <v>1240</v>
      </c>
    </row>
    <row r="1023" spans="1:6" x14ac:dyDescent="0.3">
      <c r="A1023" s="2">
        <v>1022</v>
      </c>
      <c r="B1023" s="1">
        <v>457</v>
      </c>
      <c r="C1023" s="1">
        <v>90</v>
      </c>
      <c r="D1023" s="1" t="s">
        <v>1241</v>
      </c>
      <c r="E1023" s="1">
        <v>7</v>
      </c>
      <c r="F1023" s="3" t="s">
        <v>1241</v>
      </c>
    </row>
    <row r="1024" spans="1:6" x14ac:dyDescent="0.3">
      <c r="A1024" s="2">
        <v>1023</v>
      </c>
      <c r="B1024" s="1">
        <v>392</v>
      </c>
      <c r="C1024" s="1">
        <v>1647</v>
      </c>
      <c r="D1024" s="1" t="s">
        <v>1240</v>
      </c>
      <c r="E1024" s="1">
        <v>8</v>
      </c>
      <c r="F1024" s="3" t="s">
        <v>1241</v>
      </c>
    </row>
    <row r="1025" spans="1:6" x14ac:dyDescent="0.3">
      <c r="A1025" s="2">
        <v>1024</v>
      </c>
      <c r="B1025" s="1">
        <v>958</v>
      </c>
      <c r="C1025" s="1">
        <v>182</v>
      </c>
      <c r="D1025" s="1" t="s">
        <v>1240</v>
      </c>
      <c r="E1025" s="1">
        <v>5</v>
      </c>
      <c r="F1025" s="3" t="s">
        <v>1241</v>
      </c>
    </row>
    <row r="1026" spans="1:6" x14ac:dyDescent="0.3">
      <c r="A1026" s="2">
        <v>1025</v>
      </c>
      <c r="B1026" s="1">
        <v>43</v>
      </c>
      <c r="C1026" s="1">
        <v>2867</v>
      </c>
      <c r="D1026" s="1" t="s">
        <v>1241</v>
      </c>
      <c r="E1026" s="1">
        <v>8</v>
      </c>
      <c r="F1026" s="3" t="s">
        <v>1240</v>
      </c>
    </row>
    <row r="1027" spans="1:6" x14ac:dyDescent="0.3">
      <c r="A1027" s="2">
        <v>1026</v>
      </c>
      <c r="B1027" s="1">
        <v>633</v>
      </c>
      <c r="C1027" s="1">
        <v>1302</v>
      </c>
      <c r="D1027" s="1" t="s">
        <v>1240</v>
      </c>
      <c r="E1027" s="1">
        <v>2</v>
      </c>
      <c r="F1027" s="3" t="s">
        <v>1241</v>
      </c>
    </row>
    <row r="1028" spans="1:6" x14ac:dyDescent="0.3">
      <c r="A1028" s="2">
        <v>1027</v>
      </c>
      <c r="B1028" s="1">
        <v>409</v>
      </c>
      <c r="C1028" s="1">
        <v>1897</v>
      </c>
      <c r="D1028" s="1" t="s">
        <v>1241</v>
      </c>
      <c r="E1028" s="1">
        <v>10</v>
      </c>
      <c r="F1028" s="3" t="s">
        <v>1240</v>
      </c>
    </row>
    <row r="1029" spans="1:6" x14ac:dyDescent="0.3">
      <c r="A1029" s="2">
        <v>1028</v>
      </c>
      <c r="B1029" s="1">
        <v>757</v>
      </c>
      <c r="C1029" s="1">
        <v>1860</v>
      </c>
      <c r="D1029" s="1" t="s">
        <v>1240</v>
      </c>
      <c r="E1029" s="1">
        <v>1</v>
      </c>
      <c r="F1029" s="3" t="s">
        <v>1240</v>
      </c>
    </row>
    <row r="1030" spans="1:6" x14ac:dyDescent="0.3">
      <c r="A1030" s="2">
        <v>1029</v>
      </c>
      <c r="B1030" s="1">
        <v>182</v>
      </c>
      <c r="C1030" s="1">
        <v>438</v>
      </c>
      <c r="D1030" s="1" t="s">
        <v>1240</v>
      </c>
      <c r="E1030" s="1">
        <v>2</v>
      </c>
      <c r="F1030" s="3" t="s">
        <v>1240</v>
      </c>
    </row>
    <row r="1031" spans="1:6" x14ac:dyDescent="0.3">
      <c r="A1031" s="2">
        <v>1030</v>
      </c>
      <c r="B1031" s="1">
        <v>329</v>
      </c>
      <c r="C1031" s="1">
        <v>1979</v>
      </c>
      <c r="D1031" s="1" t="s">
        <v>1241</v>
      </c>
      <c r="E1031" s="1">
        <v>2</v>
      </c>
      <c r="F1031" s="3" t="s">
        <v>1240</v>
      </c>
    </row>
    <row r="1032" spans="1:6" x14ac:dyDescent="0.3">
      <c r="A1032" s="2">
        <v>1031</v>
      </c>
      <c r="B1032" s="1">
        <v>234</v>
      </c>
      <c r="C1032" s="1">
        <v>2491</v>
      </c>
      <c r="D1032" s="1" t="s">
        <v>1241</v>
      </c>
      <c r="E1032" s="1">
        <v>7</v>
      </c>
      <c r="F1032" s="3" t="s">
        <v>1241</v>
      </c>
    </row>
    <row r="1033" spans="1:6" x14ac:dyDescent="0.3">
      <c r="A1033" s="2">
        <v>1032</v>
      </c>
      <c r="B1033" s="1">
        <v>799</v>
      </c>
      <c r="C1033" s="1">
        <v>1632</v>
      </c>
      <c r="D1033" s="1" t="s">
        <v>1240</v>
      </c>
      <c r="E1033" s="1">
        <v>3</v>
      </c>
      <c r="F1033" s="3" t="s">
        <v>1240</v>
      </c>
    </row>
    <row r="1034" spans="1:6" x14ac:dyDescent="0.3">
      <c r="A1034" s="2">
        <v>1033</v>
      </c>
      <c r="B1034" s="1">
        <v>22</v>
      </c>
      <c r="C1034" s="1">
        <v>815</v>
      </c>
      <c r="D1034" s="1" t="s">
        <v>1241</v>
      </c>
      <c r="E1034" s="1">
        <v>5</v>
      </c>
      <c r="F1034" s="3" t="s">
        <v>1241</v>
      </c>
    </row>
    <row r="1035" spans="1:6" x14ac:dyDescent="0.3">
      <c r="A1035" s="2">
        <v>1034</v>
      </c>
      <c r="B1035" s="1">
        <v>114</v>
      </c>
      <c r="C1035" s="1">
        <v>2613</v>
      </c>
      <c r="D1035" s="1" t="s">
        <v>1240</v>
      </c>
      <c r="E1035" s="1">
        <v>10</v>
      </c>
      <c r="F1035" s="3" t="s">
        <v>1241</v>
      </c>
    </row>
    <row r="1036" spans="1:6" x14ac:dyDescent="0.3">
      <c r="A1036" s="2">
        <v>1035</v>
      </c>
      <c r="B1036" s="1">
        <v>471</v>
      </c>
      <c r="C1036" s="1">
        <v>1768</v>
      </c>
      <c r="D1036" s="1" t="s">
        <v>1241</v>
      </c>
      <c r="E1036" s="1">
        <v>11</v>
      </c>
      <c r="F1036" s="3" t="s">
        <v>1241</v>
      </c>
    </row>
    <row r="1037" spans="1:6" x14ac:dyDescent="0.3">
      <c r="A1037" s="2">
        <v>1036</v>
      </c>
      <c r="B1037" s="1">
        <v>760</v>
      </c>
      <c r="C1037" s="1">
        <v>2276</v>
      </c>
      <c r="D1037" s="1" t="s">
        <v>1241</v>
      </c>
      <c r="E1037" s="1">
        <v>3</v>
      </c>
      <c r="F1037" s="3" t="s">
        <v>1241</v>
      </c>
    </row>
    <row r="1038" spans="1:6" x14ac:dyDescent="0.3">
      <c r="A1038" s="2">
        <v>1037</v>
      </c>
      <c r="B1038" s="1">
        <v>660</v>
      </c>
      <c r="C1038" s="1">
        <v>343</v>
      </c>
      <c r="D1038" s="1" t="s">
        <v>1240</v>
      </c>
      <c r="E1038" s="1">
        <v>10</v>
      </c>
      <c r="F1038" s="3" t="s">
        <v>1241</v>
      </c>
    </row>
    <row r="1039" spans="1:6" x14ac:dyDescent="0.3">
      <c r="A1039" s="2">
        <v>1038</v>
      </c>
      <c r="B1039" s="1">
        <v>755</v>
      </c>
      <c r="C1039" s="1">
        <v>2249</v>
      </c>
      <c r="D1039" s="1" t="s">
        <v>1240</v>
      </c>
      <c r="E1039" s="1">
        <v>5</v>
      </c>
      <c r="F1039" s="3" t="s">
        <v>1241</v>
      </c>
    </row>
    <row r="1040" spans="1:6" x14ac:dyDescent="0.3">
      <c r="A1040" s="2">
        <v>1039</v>
      </c>
      <c r="B1040" s="1">
        <v>385</v>
      </c>
      <c r="C1040" s="1">
        <v>548</v>
      </c>
      <c r="D1040" s="1" t="s">
        <v>1241</v>
      </c>
      <c r="E1040" s="1">
        <v>12</v>
      </c>
      <c r="F1040" s="3" t="s">
        <v>1240</v>
      </c>
    </row>
    <row r="1041" spans="1:6" x14ac:dyDescent="0.3">
      <c r="A1041" s="2">
        <v>1040</v>
      </c>
      <c r="B1041" s="1">
        <v>349</v>
      </c>
      <c r="C1041" s="1">
        <v>155</v>
      </c>
      <c r="D1041" s="1" t="s">
        <v>1241</v>
      </c>
      <c r="E1041" s="1">
        <v>12</v>
      </c>
      <c r="F1041" s="3" t="s">
        <v>1240</v>
      </c>
    </row>
    <row r="1042" spans="1:6" x14ac:dyDescent="0.3">
      <c r="A1042" s="2">
        <v>1041</v>
      </c>
      <c r="B1042" s="1">
        <v>880</v>
      </c>
      <c r="C1042" s="1">
        <v>666</v>
      </c>
      <c r="D1042" s="1" t="s">
        <v>1241</v>
      </c>
      <c r="E1042" s="1">
        <v>9</v>
      </c>
      <c r="F1042" s="3" t="s">
        <v>1240</v>
      </c>
    </row>
    <row r="1043" spans="1:6" x14ac:dyDescent="0.3">
      <c r="A1043" s="2">
        <v>1042</v>
      </c>
      <c r="B1043" s="1">
        <v>852</v>
      </c>
      <c r="C1043" s="1">
        <v>1714</v>
      </c>
      <c r="D1043" s="1" t="s">
        <v>1240</v>
      </c>
      <c r="E1043" s="1">
        <v>9</v>
      </c>
      <c r="F1043" s="3" t="s">
        <v>1240</v>
      </c>
    </row>
    <row r="1044" spans="1:6" x14ac:dyDescent="0.3">
      <c r="A1044" s="2">
        <v>1043</v>
      </c>
      <c r="B1044" s="1">
        <v>17</v>
      </c>
      <c r="C1044" s="1">
        <v>2947</v>
      </c>
      <c r="D1044" s="1" t="s">
        <v>1241</v>
      </c>
      <c r="E1044" s="1">
        <v>2</v>
      </c>
      <c r="F1044" s="3" t="s">
        <v>1240</v>
      </c>
    </row>
    <row r="1045" spans="1:6" x14ac:dyDescent="0.3">
      <c r="A1045" s="2">
        <v>1044</v>
      </c>
      <c r="B1045" s="1">
        <v>332</v>
      </c>
      <c r="C1045" s="1">
        <v>1554</v>
      </c>
      <c r="D1045" s="1" t="s">
        <v>1240</v>
      </c>
      <c r="E1045" s="1">
        <v>10</v>
      </c>
      <c r="F1045" s="3" t="s">
        <v>1241</v>
      </c>
    </row>
    <row r="1046" spans="1:6" x14ac:dyDescent="0.3">
      <c r="A1046" s="2">
        <v>1045</v>
      </c>
      <c r="B1046" s="1">
        <v>51</v>
      </c>
      <c r="C1046" s="1">
        <v>1936</v>
      </c>
      <c r="D1046" s="1" t="s">
        <v>1241</v>
      </c>
      <c r="E1046" s="1">
        <v>2</v>
      </c>
      <c r="F1046" s="3" t="s">
        <v>1241</v>
      </c>
    </row>
    <row r="1047" spans="1:6" x14ac:dyDescent="0.3">
      <c r="A1047" s="2">
        <v>1046</v>
      </c>
      <c r="B1047" s="1">
        <v>547</v>
      </c>
      <c r="C1047" s="1">
        <v>1115</v>
      </c>
      <c r="D1047" s="1" t="s">
        <v>1241</v>
      </c>
      <c r="E1047" s="1">
        <v>3</v>
      </c>
      <c r="F1047" s="3" t="s">
        <v>1240</v>
      </c>
    </row>
    <row r="1048" spans="1:6" x14ac:dyDescent="0.3">
      <c r="A1048" s="2">
        <v>1047</v>
      </c>
      <c r="B1048" s="1">
        <v>671</v>
      </c>
      <c r="C1048" s="1">
        <v>1077</v>
      </c>
      <c r="D1048" s="1" t="s">
        <v>1241</v>
      </c>
      <c r="E1048" s="1">
        <v>9</v>
      </c>
      <c r="F1048" s="3" t="s">
        <v>1240</v>
      </c>
    </row>
    <row r="1049" spans="1:6" x14ac:dyDescent="0.3">
      <c r="A1049" s="2">
        <v>1048</v>
      </c>
      <c r="B1049" s="1">
        <v>370</v>
      </c>
      <c r="C1049" s="1">
        <v>1586</v>
      </c>
      <c r="D1049" s="1" t="s">
        <v>1240</v>
      </c>
      <c r="E1049" s="1">
        <v>9</v>
      </c>
      <c r="F1049" s="3" t="s">
        <v>1240</v>
      </c>
    </row>
    <row r="1050" spans="1:6" x14ac:dyDescent="0.3">
      <c r="A1050" s="2">
        <v>1049</v>
      </c>
      <c r="B1050" s="1">
        <v>373</v>
      </c>
      <c r="C1050" s="1">
        <v>1838</v>
      </c>
      <c r="D1050" s="1" t="s">
        <v>1241</v>
      </c>
      <c r="E1050" s="1">
        <v>5</v>
      </c>
      <c r="F1050" s="3" t="s">
        <v>1240</v>
      </c>
    </row>
    <row r="1051" spans="1:6" x14ac:dyDescent="0.3">
      <c r="A1051" s="2">
        <v>1050</v>
      </c>
      <c r="B1051" s="1">
        <v>195</v>
      </c>
      <c r="C1051" s="1">
        <v>1009</v>
      </c>
      <c r="D1051" s="1" t="s">
        <v>1240</v>
      </c>
      <c r="E1051" s="1">
        <v>11</v>
      </c>
      <c r="F1051" s="3" t="s">
        <v>1241</v>
      </c>
    </row>
    <row r="1052" spans="1:6" x14ac:dyDescent="0.3">
      <c r="A1052" s="2">
        <v>1051</v>
      </c>
      <c r="B1052" s="1">
        <v>182</v>
      </c>
      <c r="C1052" s="1">
        <v>2923</v>
      </c>
      <c r="D1052" s="1" t="s">
        <v>1241</v>
      </c>
      <c r="E1052" s="1">
        <v>7</v>
      </c>
      <c r="F1052" s="3" t="s">
        <v>1240</v>
      </c>
    </row>
    <row r="1053" spans="1:6" x14ac:dyDescent="0.3">
      <c r="A1053" s="2">
        <v>1052</v>
      </c>
      <c r="B1053" s="1">
        <v>819</v>
      </c>
      <c r="C1053" s="1">
        <v>564</v>
      </c>
      <c r="D1053" s="1" t="s">
        <v>1240</v>
      </c>
      <c r="E1053" s="1">
        <v>11</v>
      </c>
      <c r="F1053" s="3" t="s">
        <v>1240</v>
      </c>
    </row>
    <row r="1054" spans="1:6" x14ac:dyDescent="0.3">
      <c r="A1054" s="2">
        <v>1053</v>
      </c>
      <c r="B1054" s="1">
        <v>140</v>
      </c>
      <c r="C1054" s="1">
        <v>483</v>
      </c>
      <c r="D1054" s="1" t="s">
        <v>1240</v>
      </c>
      <c r="E1054" s="1">
        <v>6</v>
      </c>
      <c r="F1054" s="3" t="s">
        <v>1240</v>
      </c>
    </row>
    <row r="1055" spans="1:6" x14ac:dyDescent="0.3">
      <c r="A1055" s="2">
        <v>1054</v>
      </c>
      <c r="B1055" s="1">
        <v>557</v>
      </c>
      <c r="C1055" s="1">
        <v>861</v>
      </c>
      <c r="D1055" s="1" t="s">
        <v>1241</v>
      </c>
      <c r="E1055" s="1">
        <v>8</v>
      </c>
      <c r="F1055" s="3" t="s">
        <v>1240</v>
      </c>
    </row>
    <row r="1056" spans="1:6" x14ac:dyDescent="0.3">
      <c r="A1056" s="2">
        <v>1055</v>
      </c>
      <c r="B1056" s="1">
        <v>619</v>
      </c>
      <c r="C1056" s="1">
        <v>1199</v>
      </c>
      <c r="D1056" s="1" t="s">
        <v>1241</v>
      </c>
      <c r="E1056" s="1">
        <v>12</v>
      </c>
      <c r="F1056" s="3" t="s">
        <v>1241</v>
      </c>
    </row>
    <row r="1057" spans="1:6" x14ac:dyDescent="0.3">
      <c r="A1057" s="2">
        <v>1056</v>
      </c>
      <c r="B1057" s="1">
        <v>809</v>
      </c>
      <c r="C1057" s="1">
        <v>738</v>
      </c>
      <c r="D1057" s="1" t="s">
        <v>1241</v>
      </c>
      <c r="E1057" s="1">
        <v>10</v>
      </c>
      <c r="F1057" s="3" t="s">
        <v>1240</v>
      </c>
    </row>
    <row r="1058" spans="1:6" x14ac:dyDescent="0.3">
      <c r="A1058" s="2">
        <v>1057</v>
      </c>
      <c r="B1058" s="1">
        <v>419</v>
      </c>
      <c r="C1058" s="1">
        <v>2021</v>
      </c>
      <c r="D1058" s="1" t="s">
        <v>1241</v>
      </c>
      <c r="E1058" s="1">
        <v>4</v>
      </c>
      <c r="F1058" s="3" t="s">
        <v>1241</v>
      </c>
    </row>
    <row r="1059" spans="1:6" x14ac:dyDescent="0.3">
      <c r="A1059" s="2">
        <v>1058</v>
      </c>
      <c r="B1059" s="1">
        <v>670</v>
      </c>
      <c r="C1059" s="1">
        <v>995</v>
      </c>
      <c r="D1059" s="1" t="s">
        <v>1241</v>
      </c>
      <c r="E1059" s="1">
        <v>10</v>
      </c>
      <c r="F1059" s="3" t="s">
        <v>1240</v>
      </c>
    </row>
    <row r="1060" spans="1:6" x14ac:dyDescent="0.3">
      <c r="A1060" s="2">
        <v>1059</v>
      </c>
      <c r="B1060" s="1">
        <v>632</v>
      </c>
      <c r="C1060" s="1">
        <v>2042</v>
      </c>
      <c r="D1060" s="1" t="s">
        <v>1241</v>
      </c>
      <c r="E1060" s="1">
        <v>3</v>
      </c>
      <c r="F1060" s="3" t="s">
        <v>1241</v>
      </c>
    </row>
    <row r="1061" spans="1:6" x14ac:dyDescent="0.3">
      <c r="A1061" s="2">
        <v>1060</v>
      </c>
      <c r="B1061" s="1">
        <v>748</v>
      </c>
      <c r="C1061" s="1">
        <v>2510</v>
      </c>
      <c r="D1061" s="1" t="s">
        <v>1241</v>
      </c>
      <c r="E1061" s="1">
        <v>5</v>
      </c>
      <c r="F1061" s="3" t="s">
        <v>1241</v>
      </c>
    </row>
    <row r="1062" spans="1:6" x14ac:dyDescent="0.3">
      <c r="A1062" s="2">
        <v>1061</v>
      </c>
      <c r="B1062" s="1">
        <v>803</v>
      </c>
      <c r="C1062" s="1">
        <v>2080</v>
      </c>
      <c r="D1062" s="1" t="s">
        <v>1241</v>
      </c>
      <c r="E1062" s="1">
        <v>6</v>
      </c>
      <c r="F1062" s="3" t="s">
        <v>1240</v>
      </c>
    </row>
    <row r="1063" spans="1:6" x14ac:dyDescent="0.3">
      <c r="A1063" s="2">
        <v>1062</v>
      </c>
      <c r="B1063" s="1">
        <v>219</v>
      </c>
      <c r="C1063" s="1">
        <v>1307</v>
      </c>
      <c r="D1063" s="1" t="s">
        <v>1241</v>
      </c>
      <c r="E1063" s="1">
        <v>10</v>
      </c>
      <c r="F1063" s="3" t="s">
        <v>1240</v>
      </c>
    </row>
    <row r="1064" spans="1:6" x14ac:dyDescent="0.3">
      <c r="A1064" s="2">
        <v>1063</v>
      </c>
      <c r="B1064" s="1">
        <v>845</v>
      </c>
      <c r="C1064" s="1">
        <v>1180</v>
      </c>
      <c r="D1064" s="1" t="s">
        <v>1241</v>
      </c>
      <c r="E1064" s="1">
        <v>1</v>
      </c>
      <c r="F1064" s="3" t="s">
        <v>1241</v>
      </c>
    </row>
    <row r="1065" spans="1:6" x14ac:dyDescent="0.3">
      <c r="A1065" s="2">
        <v>1064</v>
      </c>
      <c r="B1065" s="1">
        <v>311</v>
      </c>
      <c r="C1065" s="1">
        <v>2228</v>
      </c>
      <c r="D1065" s="1" t="s">
        <v>1241</v>
      </c>
      <c r="E1065" s="1">
        <v>6</v>
      </c>
      <c r="F1065" s="3" t="s">
        <v>1241</v>
      </c>
    </row>
    <row r="1066" spans="1:6" x14ac:dyDescent="0.3">
      <c r="A1066" s="2">
        <v>1065</v>
      </c>
      <c r="B1066" s="1">
        <v>436</v>
      </c>
      <c r="C1066" s="1">
        <v>2836</v>
      </c>
      <c r="D1066" s="1" t="s">
        <v>1240</v>
      </c>
      <c r="E1066" s="1">
        <v>10</v>
      </c>
      <c r="F1066" s="3" t="s">
        <v>1241</v>
      </c>
    </row>
    <row r="1067" spans="1:6" x14ac:dyDescent="0.3">
      <c r="A1067" s="2">
        <v>1066</v>
      </c>
      <c r="B1067" s="1">
        <v>3</v>
      </c>
      <c r="C1067" s="1">
        <v>424</v>
      </c>
      <c r="D1067" s="1" t="s">
        <v>1240</v>
      </c>
      <c r="E1067" s="1">
        <v>7</v>
      </c>
      <c r="F1067" s="3" t="s">
        <v>1240</v>
      </c>
    </row>
    <row r="1068" spans="1:6" x14ac:dyDescent="0.3">
      <c r="A1068" s="2">
        <v>1067</v>
      </c>
      <c r="B1068" s="1">
        <v>458</v>
      </c>
      <c r="C1068" s="1">
        <v>2315</v>
      </c>
      <c r="D1068" s="1" t="s">
        <v>1241</v>
      </c>
      <c r="E1068" s="1">
        <v>1</v>
      </c>
      <c r="F1068" s="3" t="s">
        <v>1241</v>
      </c>
    </row>
    <row r="1069" spans="1:6" x14ac:dyDescent="0.3">
      <c r="A1069" s="2">
        <v>1068</v>
      </c>
      <c r="B1069" s="1">
        <v>186</v>
      </c>
      <c r="C1069" s="1">
        <v>1543</v>
      </c>
      <c r="D1069" s="1" t="s">
        <v>1240</v>
      </c>
      <c r="E1069" s="1">
        <v>3</v>
      </c>
      <c r="F1069" s="3" t="s">
        <v>1240</v>
      </c>
    </row>
    <row r="1070" spans="1:6" x14ac:dyDescent="0.3">
      <c r="A1070" s="2">
        <v>1069</v>
      </c>
      <c r="B1070" s="1">
        <v>539</v>
      </c>
      <c r="C1070" s="1">
        <v>1084</v>
      </c>
      <c r="D1070" s="1" t="s">
        <v>1240</v>
      </c>
      <c r="E1070" s="1">
        <v>10</v>
      </c>
      <c r="F1070" s="3" t="s">
        <v>1240</v>
      </c>
    </row>
    <row r="1071" spans="1:6" x14ac:dyDescent="0.3">
      <c r="A1071" s="2">
        <v>1070</v>
      </c>
      <c r="B1071" s="1">
        <v>806</v>
      </c>
      <c r="C1071" s="1">
        <v>1201</v>
      </c>
      <c r="D1071" s="1" t="s">
        <v>1241</v>
      </c>
      <c r="E1071" s="1">
        <v>1</v>
      </c>
      <c r="F1071" s="3" t="s">
        <v>1240</v>
      </c>
    </row>
    <row r="1072" spans="1:6" x14ac:dyDescent="0.3">
      <c r="A1072" s="2">
        <v>1071</v>
      </c>
      <c r="B1072" s="1">
        <v>546</v>
      </c>
      <c r="C1072" s="1">
        <v>2012</v>
      </c>
      <c r="D1072" s="1" t="s">
        <v>1241</v>
      </c>
      <c r="E1072" s="1">
        <v>10</v>
      </c>
      <c r="F1072" s="3" t="s">
        <v>1240</v>
      </c>
    </row>
    <row r="1073" spans="1:6" x14ac:dyDescent="0.3">
      <c r="A1073" s="2">
        <v>1072</v>
      </c>
      <c r="B1073" s="1">
        <v>929</v>
      </c>
      <c r="C1073" s="1">
        <v>2674</v>
      </c>
      <c r="D1073" s="1" t="s">
        <v>1241</v>
      </c>
      <c r="E1073" s="1">
        <v>7</v>
      </c>
      <c r="F1073" s="3" t="s">
        <v>1240</v>
      </c>
    </row>
    <row r="1074" spans="1:6" x14ac:dyDescent="0.3">
      <c r="A1074" s="2">
        <v>1073</v>
      </c>
      <c r="B1074" s="1">
        <v>952</v>
      </c>
      <c r="C1074" s="1">
        <v>1343</v>
      </c>
      <c r="D1074" s="1" t="s">
        <v>1240</v>
      </c>
      <c r="E1074" s="1">
        <v>3</v>
      </c>
      <c r="F1074" s="3" t="s">
        <v>1241</v>
      </c>
    </row>
    <row r="1075" spans="1:6" x14ac:dyDescent="0.3">
      <c r="A1075" s="2">
        <v>1074</v>
      </c>
      <c r="B1075" s="1">
        <v>161</v>
      </c>
      <c r="C1075" s="1">
        <v>2541</v>
      </c>
      <c r="D1075" s="1" t="s">
        <v>1240</v>
      </c>
      <c r="E1075" s="1">
        <v>6</v>
      </c>
      <c r="F1075" s="3" t="s">
        <v>1241</v>
      </c>
    </row>
    <row r="1076" spans="1:6" x14ac:dyDescent="0.3">
      <c r="A1076" s="2">
        <v>1075</v>
      </c>
      <c r="B1076" s="1">
        <v>65</v>
      </c>
      <c r="C1076" s="1">
        <v>1285</v>
      </c>
      <c r="D1076" s="1" t="s">
        <v>1241</v>
      </c>
      <c r="E1076" s="1">
        <v>7</v>
      </c>
      <c r="F1076" s="3" t="s">
        <v>1240</v>
      </c>
    </row>
    <row r="1077" spans="1:6" x14ac:dyDescent="0.3">
      <c r="A1077" s="2">
        <v>1076</v>
      </c>
      <c r="B1077" s="1">
        <v>898</v>
      </c>
      <c r="C1077" s="1">
        <v>1389</v>
      </c>
      <c r="D1077" s="1" t="s">
        <v>1240</v>
      </c>
      <c r="E1077" s="1">
        <v>3</v>
      </c>
      <c r="F1077" s="3" t="s">
        <v>1240</v>
      </c>
    </row>
    <row r="1078" spans="1:6" x14ac:dyDescent="0.3">
      <c r="A1078" s="2">
        <v>1077</v>
      </c>
      <c r="B1078" s="1">
        <v>663</v>
      </c>
      <c r="C1078" s="1">
        <v>873</v>
      </c>
      <c r="D1078" s="1" t="s">
        <v>1240</v>
      </c>
      <c r="E1078" s="1">
        <v>10</v>
      </c>
      <c r="F1078" s="3" t="s">
        <v>1241</v>
      </c>
    </row>
    <row r="1079" spans="1:6" x14ac:dyDescent="0.3">
      <c r="A1079" s="2">
        <v>1078</v>
      </c>
      <c r="B1079" s="1">
        <v>218</v>
      </c>
      <c r="C1079" s="1">
        <v>166</v>
      </c>
      <c r="D1079" s="1" t="s">
        <v>1241</v>
      </c>
      <c r="E1079" s="1">
        <v>12</v>
      </c>
      <c r="F1079" s="3" t="s">
        <v>1241</v>
      </c>
    </row>
    <row r="1080" spans="1:6" x14ac:dyDescent="0.3">
      <c r="A1080" s="2">
        <v>1079</v>
      </c>
      <c r="B1080" s="1">
        <v>903</v>
      </c>
      <c r="C1080" s="1">
        <v>2519</v>
      </c>
      <c r="D1080" s="1" t="s">
        <v>1240</v>
      </c>
      <c r="E1080" s="1">
        <v>3</v>
      </c>
      <c r="F1080" s="3" t="s">
        <v>1240</v>
      </c>
    </row>
    <row r="1081" spans="1:6" x14ac:dyDescent="0.3">
      <c r="A1081" s="2">
        <v>1080</v>
      </c>
      <c r="B1081" s="1">
        <v>641</v>
      </c>
      <c r="C1081" s="1">
        <v>717</v>
      </c>
      <c r="D1081" s="1" t="s">
        <v>1240</v>
      </c>
      <c r="E1081" s="1">
        <v>4</v>
      </c>
      <c r="F1081" s="3" t="s">
        <v>1241</v>
      </c>
    </row>
    <row r="1082" spans="1:6" x14ac:dyDescent="0.3">
      <c r="A1082" s="2">
        <v>1081</v>
      </c>
      <c r="B1082" s="1">
        <v>644</v>
      </c>
      <c r="C1082" s="1">
        <v>338</v>
      </c>
      <c r="D1082" s="1" t="s">
        <v>1241</v>
      </c>
      <c r="E1082" s="1">
        <v>1</v>
      </c>
      <c r="F1082" s="3" t="s">
        <v>1240</v>
      </c>
    </row>
    <row r="1083" spans="1:6" x14ac:dyDescent="0.3">
      <c r="A1083" s="2">
        <v>1082</v>
      </c>
      <c r="B1083" s="1">
        <v>681</v>
      </c>
      <c r="C1083" s="1">
        <v>1532</v>
      </c>
      <c r="D1083" s="1" t="s">
        <v>1241</v>
      </c>
      <c r="E1083" s="1">
        <v>8</v>
      </c>
      <c r="F1083" s="3" t="s">
        <v>1241</v>
      </c>
    </row>
    <row r="1084" spans="1:6" x14ac:dyDescent="0.3">
      <c r="A1084" s="2">
        <v>1083</v>
      </c>
      <c r="B1084" s="1">
        <v>645</v>
      </c>
      <c r="C1084" s="1">
        <v>1139</v>
      </c>
      <c r="D1084" s="1" t="s">
        <v>1241</v>
      </c>
      <c r="E1084" s="1">
        <v>2</v>
      </c>
      <c r="F1084" s="3" t="s">
        <v>1240</v>
      </c>
    </row>
    <row r="1085" spans="1:6" x14ac:dyDescent="0.3">
      <c r="A1085" s="2">
        <v>1084</v>
      </c>
      <c r="B1085" s="1">
        <v>933</v>
      </c>
      <c r="C1085" s="1">
        <v>2752</v>
      </c>
      <c r="D1085" s="1" t="s">
        <v>1240</v>
      </c>
      <c r="E1085" s="1">
        <v>9</v>
      </c>
      <c r="F1085" s="3" t="s">
        <v>1241</v>
      </c>
    </row>
    <row r="1086" spans="1:6" x14ac:dyDescent="0.3">
      <c r="A1086" s="2">
        <v>1085</v>
      </c>
      <c r="B1086" s="1">
        <v>298</v>
      </c>
      <c r="C1086" s="1">
        <v>224</v>
      </c>
      <c r="D1086" s="1" t="s">
        <v>1240</v>
      </c>
      <c r="E1086" s="1">
        <v>7</v>
      </c>
      <c r="F1086" s="3" t="s">
        <v>1241</v>
      </c>
    </row>
    <row r="1087" spans="1:6" x14ac:dyDescent="0.3">
      <c r="A1087" s="2">
        <v>1086</v>
      </c>
      <c r="B1087" s="1">
        <v>715</v>
      </c>
      <c r="C1087" s="1">
        <v>2490</v>
      </c>
      <c r="D1087" s="1" t="s">
        <v>1241</v>
      </c>
      <c r="E1087" s="1">
        <v>3</v>
      </c>
      <c r="F1087" s="3" t="s">
        <v>1241</v>
      </c>
    </row>
    <row r="1088" spans="1:6" x14ac:dyDescent="0.3">
      <c r="A1088" s="2">
        <v>1087</v>
      </c>
      <c r="B1088" s="1">
        <v>278</v>
      </c>
      <c r="C1088" s="1">
        <v>1054</v>
      </c>
      <c r="D1088" s="1" t="s">
        <v>1240</v>
      </c>
      <c r="E1088" s="1">
        <v>3</v>
      </c>
      <c r="F1088" s="3" t="s">
        <v>1240</v>
      </c>
    </row>
    <row r="1089" spans="1:6" x14ac:dyDescent="0.3">
      <c r="A1089" s="2">
        <v>1088</v>
      </c>
      <c r="B1089" s="1">
        <v>30</v>
      </c>
      <c r="C1089" s="1">
        <v>1475</v>
      </c>
      <c r="D1089" s="1" t="s">
        <v>1241</v>
      </c>
      <c r="E1089" s="1">
        <v>6</v>
      </c>
      <c r="F1089" s="3" t="s">
        <v>1240</v>
      </c>
    </row>
    <row r="1090" spans="1:6" x14ac:dyDescent="0.3">
      <c r="A1090" s="2">
        <v>1089</v>
      </c>
      <c r="B1090" s="1">
        <v>346</v>
      </c>
      <c r="C1090" s="1">
        <v>178</v>
      </c>
      <c r="D1090" s="1" t="s">
        <v>1240</v>
      </c>
      <c r="E1090" s="1">
        <v>2</v>
      </c>
      <c r="F1090" s="3" t="s">
        <v>1240</v>
      </c>
    </row>
    <row r="1091" spans="1:6" x14ac:dyDescent="0.3">
      <c r="A1091" s="2">
        <v>1090</v>
      </c>
      <c r="B1091" s="1">
        <v>596</v>
      </c>
      <c r="C1091" s="1">
        <v>716</v>
      </c>
      <c r="D1091" s="1" t="s">
        <v>1240</v>
      </c>
      <c r="E1091" s="1">
        <v>3</v>
      </c>
      <c r="F1091" s="3" t="s">
        <v>1240</v>
      </c>
    </row>
    <row r="1092" spans="1:6" x14ac:dyDescent="0.3">
      <c r="A1092" s="2">
        <v>1091</v>
      </c>
      <c r="B1092" s="1">
        <v>102</v>
      </c>
      <c r="C1092" s="1">
        <v>75</v>
      </c>
      <c r="D1092" s="1" t="s">
        <v>1241</v>
      </c>
      <c r="E1092" s="1">
        <v>3</v>
      </c>
      <c r="F1092" s="3" t="s">
        <v>1240</v>
      </c>
    </row>
    <row r="1093" spans="1:6" x14ac:dyDescent="0.3">
      <c r="A1093" s="2">
        <v>1092</v>
      </c>
      <c r="B1093" s="1">
        <v>106</v>
      </c>
      <c r="C1093" s="1">
        <v>827</v>
      </c>
      <c r="D1093" s="1" t="s">
        <v>1241</v>
      </c>
      <c r="E1093" s="1">
        <v>10</v>
      </c>
      <c r="F1093" s="3" t="s">
        <v>1241</v>
      </c>
    </row>
    <row r="1094" spans="1:6" x14ac:dyDescent="0.3">
      <c r="A1094" s="2">
        <v>1093</v>
      </c>
      <c r="B1094" s="1">
        <v>680</v>
      </c>
      <c r="C1094" s="1">
        <v>679</v>
      </c>
      <c r="D1094" s="1" t="s">
        <v>1241</v>
      </c>
      <c r="E1094" s="1">
        <v>12</v>
      </c>
      <c r="F1094" s="3" t="s">
        <v>1240</v>
      </c>
    </row>
    <row r="1095" spans="1:6" x14ac:dyDescent="0.3">
      <c r="A1095" s="2">
        <v>1094</v>
      </c>
      <c r="B1095" s="1">
        <v>485</v>
      </c>
      <c r="C1095" s="1">
        <v>363</v>
      </c>
      <c r="D1095" s="1" t="s">
        <v>1241</v>
      </c>
      <c r="E1095" s="1">
        <v>9</v>
      </c>
      <c r="F1095" s="3" t="s">
        <v>1240</v>
      </c>
    </row>
    <row r="1096" spans="1:6" x14ac:dyDescent="0.3">
      <c r="A1096" s="2">
        <v>1095</v>
      </c>
      <c r="B1096" s="1">
        <v>406</v>
      </c>
      <c r="C1096" s="1">
        <v>1353</v>
      </c>
      <c r="D1096" s="1" t="s">
        <v>1240</v>
      </c>
      <c r="E1096" s="1">
        <v>1</v>
      </c>
      <c r="F1096" s="3" t="s">
        <v>1240</v>
      </c>
    </row>
    <row r="1097" spans="1:6" x14ac:dyDescent="0.3">
      <c r="A1097" s="2">
        <v>1096</v>
      </c>
      <c r="B1097" s="1">
        <v>908</v>
      </c>
      <c r="C1097" s="1">
        <v>1469</v>
      </c>
      <c r="D1097" s="1" t="s">
        <v>1241</v>
      </c>
      <c r="E1097" s="1">
        <v>8</v>
      </c>
      <c r="F1097" s="3" t="s">
        <v>1241</v>
      </c>
    </row>
    <row r="1098" spans="1:6" x14ac:dyDescent="0.3">
      <c r="A1098" s="2">
        <v>1097</v>
      </c>
      <c r="B1098" s="1">
        <v>200</v>
      </c>
      <c r="C1098" s="1">
        <v>2873</v>
      </c>
      <c r="D1098" s="1" t="s">
        <v>1240</v>
      </c>
      <c r="E1098" s="1">
        <v>6</v>
      </c>
      <c r="F1098" s="3" t="s">
        <v>1241</v>
      </c>
    </row>
    <row r="1099" spans="1:6" x14ac:dyDescent="0.3">
      <c r="A1099" s="2">
        <v>1098</v>
      </c>
      <c r="B1099" s="1">
        <v>366</v>
      </c>
      <c r="C1099" s="1">
        <v>1259</v>
      </c>
      <c r="D1099" s="1" t="s">
        <v>1240</v>
      </c>
      <c r="E1099" s="1">
        <v>6</v>
      </c>
      <c r="F1099" s="3" t="s">
        <v>1240</v>
      </c>
    </row>
    <row r="1100" spans="1:6" x14ac:dyDescent="0.3">
      <c r="A1100" s="2">
        <v>1099</v>
      </c>
      <c r="B1100" s="1">
        <v>707</v>
      </c>
      <c r="C1100" s="1">
        <v>691</v>
      </c>
      <c r="D1100" s="1" t="s">
        <v>1240</v>
      </c>
      <c r="E1100" s="1">
        <v>10</v>
      </c>
      <c r="F1100" s="3" t="s">
        <v>1241</v>
      </c>
    </row>
    <row r="1101" spans="1:6" x14ac:dyDescent="0.3">
      <c r="A1101" s="2">
        <v>1100</v>
      </c>
      <c r="B1101" s="1">
        <v>992</v>
      </c>
      <c r="C1101" s="1">
        <v>1644</v>
      </c>
      <c r="D1101" s="1" t="s">
        <v>1240</v>
      </c>
      <c r="E1101" s="1">
        <v>12</v>
      </c>
      <c r="F1101" s="3" t="s">
        <v>1241</v>
      </c>
    </row>
    <row r="1102" spans="1:6" x14ac:dyDescent="0.3">
      <c r="A1102" s="2">
        <v>1101</v>
      </c>
      <c r="B1102" s="1">
        <v>288</v>
      </c>
      <c r="C1102" s="1">
        <v>1299</v>
      </c>
      <c r="D1102" s="1" t="s">
        <v>1241</v>
      </c>
      <c r="E1102" s="1">
        <v>1</v>
      </c>
      <c r="F1102" s="3" t="s">
        <v>1241</v>
      </c>
    </row>
    <row r="1103" spans="1:6" x14ac:dyDescent="0.3">
      <c r="A1103" s="2">
        <v>1102</v>
      </c>
      <c r="B1103" s="1">
        <v>814</v>
      </c>
      <c r="C1103" s="1">
        <v>1036</v>
      </c>
      <c r="D1103" s="1" t="s">
        <v>1240</v>
      </c>
      <c r="E1103" s="1">
        <v>8</v>
      </c>
      <c r="F1103" s="3" t="s">
        <v>1241</v>
      </c>
    </row>
    <row r="1104" spans="1:6" x14ac:dyDescent="0.3">
      <c r="A1104" s="2">
        <v>1103</v>
      </c>
      <c r="B1104" s="1">
        <v>66</v>
      </c>
      <c r="C1104" s="1">
        <v>851</v>
      </c>
      <c r="D1104" s="1" t="s">
        <v>1240</v>
      </c>
      <c r="E1104" s="1">
        <v>4</v>
      </c>
      <c r="F1104" s="3" t="s">
        <v>1241</v>
      </c>
    </row>
    <row r="1105" spans="1:6" x14ac:dyDescent="0.3">
      <c r="A1105" s="2">
        <v>1104</v>
      </c>
      <c r="B1105" s="1">
        <v>425</v>
      </c>
      <c r="C1105" s="1">
        <v>384</v>
      </c>
      <c r="D1105" s="1" t="s">
        <v>1241</v>
      </c>
      <c r="E1105" s="1">
        <v>10</v>
      </c>
      <c r="F1105" s="3" t="s">
        <v>1241</v>
      </c>
    </row>
    <row r="1106" spans="1:6" x14ac:dyDescent="0.3">
      <c r="A1106" s="2">
        <v>1105</v>
      </c>
      <c r="B1106" s="1">
        <v>354</v>
      </c>
      <c r="C1106" s="1">
        <v>2720</v>
      </c>
      <c r="D1106" s="1" t="s">
        <v>1240</v>
      </c>
      <c r="E1106" s="1">
        <v>8</v>
      </c>
      <c r="F1106" s="3" t="s">
        <v>1240</v>
      </c>
    </row>
    <row r="1107" spans="1:6" x14ac:dyDescent="0.3">
      <c r="A1107" s="2">
        <v>1106</v>
      </c>
      <c r="B1107" s="1">
        <v>400</v>
      </c>
      <c r="C1107" s="1">
        <v>1794</v>
      </c>
      <c r="D1107" s="1" t="s">
        <v>1241</v>
      </c>
      <c r="E1107" s="1">
        <v>4</v>
      </c>
      <c r="F1107" s="3" t="s">
        <v>1240</v>
      </c>
    </row>
    <row r="1108" spans="1:6" x14ac:dyDescent="0.3">
      <c r="A1108" s="2">
        <v>1107</v>
      </c>
      <c r="B1108" s="1">
        <v>619</v>
      </c>
      <c r="C1108" s="1">
        <v>1210</v>
      </c>
      <c r="D1108" s="1" t="s">
        <v>1240</v>
      </c>
      <c r="E1108" s="1">
        <v>1</v>
      </c>
      <c r="F1108" s="3" t="s">
        <v>1241</v>
      </c>
    </row>
    <row r="1109" spans="1:6" x14ac:dyDescent="0.3">
      <c r="A1109" s="2">
        <v>1108</v>
      </c>
      <c r="B1109" s="1">
        <v>76</v>
      </c>
      <c r="C1109" s="1">
        <v>857</v>
      </c>
      <c r="D1109" s="1" t="s">
        <v>1241</v>
      </c>
      <c r="E1109" s="1">
        <v>2</v>
      </c>
      <c r="F1109" s="3" t="s">
        <v>1240</v>
      </c>
    </row>
    <row r="1110" spans="1:6" x14ac:dyDescent="0.3">
      <c r="A1110" s="2">
        <v>1109</v>
      </c>
      <c r="B1110" s="1">
        <v>91</v>
      </c>
      <c r="C1110" s="1">
        <v>1662</v>
      </c>
      <c r="D1110" s="1" t="s">
        <v>1240</v>
      </c>
      <c r="E1110" s="1">
        <v>11</v>
      </c>
      <c r="F1110" s="3" t="s">
        <v>1241</v>
      </c>
    </row>
    <row r="1111" spans="1:6" x14ac:dyDescent="0.3">
      <c r="A1111" s="2">
        <v>1110</v>
      </c>
      <c r="B1111" s="1">
        <v>719</v>
      </c>
      <c r="C1111" s="1">
        <v>902</v>
      </c>
      <c r="D1111" s="1" t="s">
        <v>1241</v>
      </c>
      <c r="E1111" s="1">
        <v>8</v>
      </c>
      <c r="F1111" s="3" t="s">
        <v>1241</v>
      </c>
    </row>
    <row r="1112" spans="1:6" x14ac:dyDescent="0.3">
      <c r="A1112" s="2">
        <v>1111</v>
      </c>
      <c r="B1112" s="1">
        <v>689</v>
      </c>
      <c r="C1112" s="1">
        <v>2495</v>
      </c>
      <c r="D1112" s="1" t="s">
        <v>1241</v>
      </c>
      <c r="E1112" s="1">
        <v>5</v>
      </c>
      <c r="F1112" s="3" t="s">
        <v>1240</v>
      </c>
    </row>
    <row r="1113" spans="1:6" x14ac:dyDescent="0.3">
      <c r="A1113" s="2">
        <v>1112</v>
      </c>
      <c r="B1113" s="1">
        <v>538</v>
      </c>
      <c r="C1113" s="1">
        <v>223</v>
      </c>
      <c r="D1113" s="1" t="s">
        <v>1241</v>
      </c>
      <c r="E1113" s="1">
        <v>12</v>
      </c>
      <c r="F1113" s="3" t="s">
        <v>1241</v>
      </c>
    </row>
    <row r="1114" spans="1:6" x14ac:dyDescent="0.3">
      <c r="A1114" s="2">
        <v>1113</v>
      </c>
      <c r="B1114" s="1">
        <v>295</v>
      </c>
      <c r="C1114" s="1">
        <v>2854</v>
      </c>
      <c r="D1114" s="1" t="s">
        <v>1240</v>
      </c>
      <c r="E1114" s="1">
        <v>1</v>
      </c>
      <c r="F1114" s="3" t="s">
        <v>1241</v>
      </c>
    </row>
    <row r="1115" spans="1:6" x14ac:dyDescent="0.3">
      <c r="A1115" s="2">
        <v>1114</v>
      </c>
      <c r="B1115" s="1">
        <v>47</v>
      </c>
      <c r="C1115" s="1">
        <v>1641</v>
      </c>
      <c r="D1115" s="1" t="s">
        <v>1240</v>
      </c>
      <c r="E1115" s="1">
        <v>12</v>
      </c>
      <c r="F1115" s="3" t="s">
        <v>1241</v>
      </c>
    </row>
    <row r="1116" spans="1:6" x14ac:dyDescent="0.3">
      <c r="A1116" s="2">
        <v>1115</v>
      </c>
      <c r="B1116" s="1">
        <v>95</v>
      </c>
      <c r="C1116" s="1">
        <v>2390</v>
      </c>
      <c r="D1116" s="1" t="s">
        <v>1241</v>
      </c>
      <c r="E1116" s="1">
        <v>11</v>
      </c>
      <c r="F1116" s="3" t="s">
        <v>1240</v>
      </c>
    </row>
    <row r="1117" spans="1:6" x14ac:dyDescent="0.3">
      <c r="A1117" s="2">
        <v>1116</v>
      </c>
      <c r="B1117" s="1">
        <v>247</v>
      </c>
      <c r="C1117" s="1">
        <v>2040</v>
      </c>
      <c r="D1117" s="1" t="s">
        <v>1241</v>
      </c>
      <c r="E1117" s="1">
        <v>3</v>
      </c>
      <c r="F1117" s="3" t="s">
        <v>1240</v>
      </c>
    </row>
    <row r="1118" spans="1:6" x14ac:dyDescent="0.3">
      <c r="A1118" s="2">
        <v>1117</v>
      </c>
      <c r="B1118" s="1">
        <v>150</v>
      </c>
      <c r="C1118" s="1">
        <v>1016</v>
      </c>
      <c r="D1118" s="1" t="s">
        <v>1241</v>
      </c>
      <c r="E1118" s="1">
        <v>1</v>
      </c>
      <c r="F1118" s="3" t="s">
        <v>1241</v>
      </c>
    </row>
    <row r="1119" spans="1:6" x14ac:dyDescent="0.3">
      <c r="A1119" s="2">
        <v>1118</v>
      </c>
      <c r="B1119" s="1">
        <v>478</v>
      </c>
      <c r="C1119" s="1">
        <v>442</v>
      </c>
      <c r="D1119" s="1" t="s">
        <v>1241</v>
      </c>
      <c r="E1119" s="1">
        <v>2</v>
      </c>
      <c r="F1119" s="3" t="s">
        <v>1240</v>
      </c>
    </row>
    <row r="1120" spans="1:6" x14ac:dyDescent="0.3">
      <c r="A1120" s="2">
        <v>1119</v>
      </c>
      <c r="B1120" s="1">
        <v>264</v>
      </c>
      <c r="C1120" s="1">
        <v>490</v>
      </c>
      <c r="D1120" s="1" t="s">
        <v>1241</v>
      </c>
      <c r="E1120" s="1">
        <v>4</v>
      </c>
      <c r="F1120" s="3" t="s">
        <v>1240</v>
      </c>
    </row>
    <row r="1121" spans="1:6" x14ac:dyDescent="0.3">
      <c r="A1121" s="2">
        <v>1120</v>
      </c>
      <c r="B1121" s="1">
        <v>851</v>
      </c>
      <c r="C1121" s="1">
        <v>2768</v>
      </c>
      <c r="D1121" s="1" t="s">
        <v>1241</v>
      </c>
      <c r="E1121" s="1">
        <v>6</v>
      </c>
      <c r="F1121" s="3" t="s">
        <v>1241</v>
      </c>
    </row>
    <row r="1122" spans="1:6" x14ac:dyDescent="0.3">
      <c r="A1122" s="2">
        <v>1121</v>
      </c>
      <c r="B1122" s="1">
        <v>183</v>
      </c>
      <c r="C1122" s="1">
        <v>281</v>
      </c>
      <c r="D1122" s="1" t="s">
        <v>1240</v>
      </c>
      <c r="E1122" s="1">
        <v>11</v>
      </c>
      <c r="F1122" s="3" t="s">
        <v>1240</v>
      </c>
    </row>
    <row r="1123" spans="1:6" x14ac:dyDescent="0.3">
      <c r="A1123" s="2">
        <v>1122</v>
      </c>
      <c r="B1123" s="1">
        <v>724</v>
      </c>
      <c r="C1123" s="1">
        <v>1025</v>
      </c>
      <c r="D1123" s="1" t="s">
        <v>1241</v>
      </c>
      <c r="E1123" s="1">
        <v>12</v>
      </c>
      <c r="F1123" s="3" t="s">
        <v>1241</v>
      </c>
    </row>
    <row r="1124" spans="1:6" x14ac:dyDescent="0.3">
      <c r="A1124" s="2">
        <v>1123</v>
      </c>
      <c r="B1124" s="1">
        <v>647</v>
      </c>
      <c r="C1124" s="1">
        <v>1919</v>
      </c>
      <c r="D1124" s="1" t="s">
        <v>1240</v>
      </c>
      <c r="E1124" s="1">
        <v>2</v>
      </c>
      <c r="F1124" s="3" t="s">
        <v>1240</v>
      </c>
    </row>
    <row r="1125" spans="1:6" x14ac:dyDescent="0.3">
      <c r="A1125" s="2">
        <v>1124</v>
      </c>
      <c r="B1125" s="1">
        <v>174</v>
      </c>
      <c r="C1125" s="1">
        <v>1076</v>
      </c>
      <c r="D1125" s="1" t="s">
        <v>1240</v>
      </c>
      <c r="E1125" s="1">
        <v>2</v>
      </c>
      <c r="F1125" s="3" t="s">
        <v>1241</v>
      </c>
    </row>
    <row r="1126" spans="1:6" x14ac:dyDescent="0.3">
      <c r="A1126" s="2">
        <v>1125</v>
      </c>
      <c r="B1126" s="1">
        <v>607</v>
      </c>
      <c r="C1126" s="1">
        <v>2184</v>
      </c>
      <c r="D1126" s="1" t="s">
        <v>1241</v>
      </c>
      <c r="E1126" s="1">
        <v>10</v>
      </c>
      <c r="F1126" s="3" t="s">
        <v>1240</v>
      </c>
    </row>
    <row r="1127" spans="1:6" x14ac:dyDescent="0.3">
      <c r="A1127" s="2">
        <v>1126</v>
      </c>
      <c r="B1127" s="1">
        <v>598</v>
      </c>
      <c r="C1127" s="1">
        <v>2060</v>
      </c>
      <c r="D1127" s="1" t="s">
        <v>1241</v>
      </c>
      <c r="E1127" s="1">
        <v>7</v>
      </c>
      <c r="F1127" s="3" t="s">
        <v>1240</v>
      </c>
    </row>
    <row r="1128" spans="1:6" x14ac:dyDescent="0.3">
      <c r="A1128" s="2">
        <v>1127</v>
      </c>
      <c r="B1128" s="1">
        <v>473</v>
      </c>
      <c r="C1128" s="1">
        <v>1794</v>
      </c>
      <c r="D1128" s="1" t="s">
        <v>1240</v>
      </c>
      <c r="E1128" s="1">
        <v>3</v>
      </c>
      <c r="F1128" s="3" t="s">
        <v>1240</v>
      </c>
    </row>
    <row r="1129" spans="1:6" x14ac:dyDescent="0.3">
      <c r="A1129" s="2">
        <v>1128</v>
      </c>
      <c r="B1129" s="1">
        <v>26</v>
      </c>
      <c r="C1129" s="1">
        <v>2501</v>
      </c>
      <c r="D1129" s="1" t="s">
        <v>1241</v>
      </c>
      <c r="E1129" s="1">
        <v>8</v>
      </c>
      <c r="F1129" s="3" t="s">
        <v>1240</v>
      </c>
    </row>
    <row r="1130" spans="1:6" x14ac:dyDescent="0.3">
      <c r="A1130" s="2">
        <v>1129</v>
      </c>
      <c r="B1130" s="1">
        <v>63</v>
      </c>
      <c r="C1130" s="1">
        <v>398</v>
      </c>
      <c r="D1130" s="1" t="s">
        <v>1241</v>
      </c>
      <c r="E1130" s="1">
        <v>12</v>
      </c>
      <c r="F1130" s="3" t="s">
        <v>1241</v>
      </c>
    </row>
    <row r="1131" spans="1:6" x14ac:dyDescent="0.3">
      <c r="A1131" s="2">
        <v>1130</v>
      </c>
      <c r="B1131" s="1">
        <v>779</v>
      </c>
      <c r="C1131" s="1">
        <v>203</v>
      </c>
      <c r="D1131" s="1" t="s">
        <v>1240</v>
      </c>
      <c r="E1131" s="1">
        <v>7</v>
      </c>
      <c r="F1131" s="3" t="s">
        <v>1241</v>
      </c>
    </row>
    <row r="1132" spans="1:6" x14ac:dyDescent="0.3">
      <c r="A1132" s="2">
        <v>1131</v>
      </c>
      <c r="B1132" s="1">
        <v>647</v>
      </c>
      <c r="C1132" s="1">
        <v>533</v>
      </c>
      <c r="D1132" s="1" t="s">
        <v>1240</v>
      </c>
      <c r="E1132" s="1">
        <v>2</v>
      </c>
      <c r="F1132" s="3" t="s">
        <v>1240</v>
      </c>
    </row>
    <row r="1133" spans="1:6" x14ac:dyDescent="0.3">
      <c r="A1133" s="2">
        <v>1132</v>
      </c>
      <c r="B1133" s="1">
        <v>156</v>
      </c>
      <c r="C1133" s="1">
        <v>2892</v>
      </c>
      <c r="D1133" s="1" t="s">
        <v>1240</v>
      </c>
      <c r="E1133" s="1">
        <v>8</v>
      </c>
      <c r="F1133" s="3" t="s">
        <v>1240</v>
      </c>
    </row>
    <row r="1134" spans="1:6" x14ac:dyDescent="0.3">
      <c r="A1134" s="2">
        <v>1133</v>
      </c>
      <c r="B1134" s="1">
        <v>88</v>
      </c>
      <c r="C1134" s="1">
        <v>308</v>
      </c>
      <c r="D1134" s="1" t="s">
        <v>1240</v>
      </c>
      <c r="E1134" s="1">
        <v>4</v>
      </c>
      <c r="F1134" s="3" t="s">
        <v>1240</v>
      </c>
    </row>
    <row r="1135" spans="1:6" x14ac:dyDescent="0.3">
      <c r="A1135" s="2">
        <v>1134</v>
      </c>
      <c r="B1135" s="1">
        <v>981</v>
      </c>
      <c r="C1135" s="1">
        <v>1605</v>
      </c>
      <c r="D1135" s="1" t="s">
        <v>1240</v>
      </c>
      <c r="E1135" s="1">
        <v>9</v>
      </c>
      <c r="F1135" s="3" t="s">
        <v>1241</v>
      </c>
    </row>
    <row r="1136" spans="1:6" x14ac:dyDescent="0.3">
      <c r="A1136" s="2">
        <v>1135</v>
      </c>
      <c r="B1136" s="1">
        <v>626</v>
      </c>
      <c r="C1136" s="1">
        <v>1176</v>
      </c>
      <c r="D1136" s="1" t="s">
        <v>1241</v>
      </c>
      <c r="E1136" s="1">
        <v>12</v>
      </c>
      <c r="F1136" s="3" t="s">
        <v>1241</v>
      </c>
    </row>
    <row r="1137" spans="1:6" x14ac:dyDescent="0.3">
      <c r="A1137" s="2">
        <v>1136</v>
      </c>
      <c r="B1137" s="1">
        <v>210</v>
      </c>
      <c r="C1137" s="1">
        <v>57</v>
      </c>
      <c r="D1137" s="1" t="s">
        <v>1241</v>
      </c>
      <c r="E1137" s="1">
        <v>5</v>
      </c>
      <c r="F1137" s="3" t="s">
        <v>1241</v>
      </c>
    </row>
    <row r="1138" spans="1:6" x14ac:dyDescent="0.3">
      <c r="A1138" s="2">
        <v>1137</v>
      </c>
      <c r="B1138" s="1">
        <v>989</v>
      </c>
      <c r="C1138" s="1">
        <v>2855</v>
      </c>
      <c r="D1138" s="1" t="s">
        <v>1241</v>
      </c>
      <c r="E1138" s="1">
        <v>11</v>
      </c>
      <c r="F1138" s="3" t="s">
        <v>1241</v>
      </c>
    </row>
    <row r="1139" spans="1:6" x14ac:dyDescent="0.3">
      <c r="A1139" s="2">
        <v>1138</v>
      </c>
      <c r="B1139" s="1">
        <v>816</v>
      </c>
      <c r="C1139" s="1">
        <v>2621</v>
      </c>
      <c r="D1139" s="1" t="s">
        <v>1240</v>
      </c>
      <c r="E1139" s="1">
        <v>8</v>
      </c>
      <c r="F1139" s="3" t="s">
        <v>1241</v>
      </c>
    </row>
    <row r="1140" spans="1:6" x14ac:dyDescent="0.3">
      <c r="A1140" s="2">
        <v>1139</v>
      </c>
      <c r="B1140" s="1">
        <v>453</v>
      </c>
      <c r="C1140" s="1">
        <v>2365</v>
      </c>
      <c r="D1140" s="1" t="s">
        <v>1240</v>
      </c>
      <c r="E1140" s="1">
        <v>11</v>
      </c>
      <c r="F1140" s="3" t="s">
        <v>1240</v>
      </c>
    </row>
    <row r="1141" spans="1:6" x14ac:dyDescent="0.3">
      <c r="A1141" s="2">
        <v>1140</v>
      </c>
      <c r="B1141" s="1">
        <v>898</v>
      </c>
      <c r="C1141" s="1">
        <v>1147</v>
      </c>
      <c r="D1141" s="1" t="s">
        <v>1240</v>
      </c>
      <c r="E1141" s="1">
        <v>8</v>
      </c>
      <c r="F1141" s="3" t="s">
        <v>1240</v>
      </c>
    </row>
    <row r="1142" spans="1:6" x14ac:dyDescent="0.3">
      <c r="A1142" s="2">
        <v>1141</v>
      </c>
      <c r="B1142" s="1">
        <v>182</v>
      </c>
      <c r="C1142" s="1">
        <v>221</v>
      </c>
      <c r="D1142" s="1" t="s">
        <v>1240</v>
      </c>
      <c r="E1142" s="1">
        <v>8</v>
      </c>
      <c r="F1142" s="3" t="s">
        <v>1240</v>
      </c>
    </row>
    <row r="1143" spans="1:6" x14ac:dyDescent="0.3">
      <c r="A1143" s="2">
        <v>1142</v>
      </c>
      <c r="B1143" s="1">
        <v>706</v>
      </c>
      <c r="C1143" s="1">
        <v>2400</v>
      </c>
      <c r="D1143" s="1" t="s">
        <v>1240</v>
      </c>
      <c r="E1143" s="1">
        <v>6</v>
      </c>
      <c r="F1143" s="3" t="s">
        <v>1241</v>
      </c>
    </row>
    <row r="1144" spans="1:6" x14ac:dyDescent="0.3">
      <c r="A1144" s="2">
        <v>1143</v>
      </c>
      <c r="B1144" s="1">
        <v>830</v>
      </c>
      <c r="C1144" s="1">
        <v>809</v>
      </c>
      <c r="D1144" s="1" t="s">
        <v>1240</v>
      </c>
      <c r="E1144" s="1">
        <v>9</v>
      </c>
      <c r="F1144" s="3" t="s">
        <v>1240</v>
      </c>
    </row>
    <row r="1145" spans="1:6" x14ac:dyDescent="0.3">
      <c r="A1145" s="2">
        <v>1144</v>
      </c>
      <c r="B1145" s="1">
        <v>31</v>
      </c>
      <c r="C1145" s="1">
        <v>1887</v>
      </c>
      <c r="D1145" s="1" t="s">
        <v>1240</v>
      </c>
      <c r="E1145" s="1">
        <v>9</v>
      </c>
      <c r="F1145" s="3" t="s">
        <v>1241</v>
      </c>
    </row>
    <row r="1146" spans="1:6" x14ac:dyDescent="0.3">
      <c r="A1146" s="2">
        <v>1145</v>
      </c>
      <c r="B1146" s="1">
        <v>543</v>
      </c>
      <c r="C1146" s="1">
        <v>245</v>
      </c>
      <c r="D1146" s="1" t="s">
        <v>1240</v>
      </c>
      <c r="E1146" s="1">
        <v>1</v>
      </c>
      <c r="F1146" s="3" t="s">
        <v>1240</v>
      </c>
    </row>
    <row r="1147" spans="1:6" x14ac:dyDescent="0.3">
      <c r="A1147" s="2">
        <v>1146</v>
      </c>
      <c r="B1147" s="1">
        <v>959</v>
      </c>
      <c r="C1147" s="1">
        <v>243</v>
      </c>
      <c r="D1147" s="1" t="s">
        <v>1240</v>
      </c>
      <c r="E1147" s="1">
        <v>7</v>
      </c>
      <c r="F1147" s="3" t="s">
        <v>1241</v>
      </c>
    </row>
    <row r="1148" spans="1:6" x14ac:dyDescent="0.3">
      <c r="A1148" s="2">
        <v>1147</v>
      </c>
      <c r="B1148" s="1">
        <v>240</v>
      </c>
      <c r="C1148" s="1">
        <v>39</v>
      </c>
      <c r="D1148" s="1" t="s">
        <v>1240</v>
      </c>
      <c r="E1148" s="1">
        <v>7</v>
      </c>
      <c r="F1148" s="3" t="s">
        <v>1241</v>
      </c>
    </row>
    <row r="1149" spans="1:6" x14ac:dyDescent="0.3">
      <c r="A1149" s="2">
        <v>1148</v>
      </c>
      <c r="B1149" s="1">
        <v>803</v>
      </c>
      <c r="C1149" s="1">
        <v>2673</v>
      </c>
      <c r="D1149" s="1" t="s">
        <v>1241</v>
      </c>
      <c r="E1149" s="1">
        <v>9</v>
      </c>
      <c r="F1149" s="3" t="s">
        <v>1241</v>
      </c>
    </row>
    <row r="1150" spans="1:6" x14ac:dyDescent="0.3">
      <c r="A1150" s="2">
        <v>1149</v>
      </c>
      <c r="B1150" s="1">
        <v>630</v>
      </c>
      <c r="C1150" s="1">
        <v>1258</v>
      </c>
      <c r="D1150" s="1" t="s">
        <v>1240</v>
      </c>
      <c r="E1150" s="1">
        <v>2</v>
      </c>
      <c r="F1150" s="3" t="s">
        <v>1241</v>
      </c>
    </row>
    <row r="1151" spans="1:6" x14ac:dyDescent="0.3">
      <c r="A1151" s="2">
        <v>1150</v>
      </c>
      <c r="B1151" s="1">
        <v>214</v>
      </c>
      <c r="C1151" s="1">
        <v>2780</v>
      </c>
      <c r="D1151" s="1" t="s">
        <v>1240</v>
      </c>
      <c r="E1151" s="1">
        <v>6</v>
      </c>
      <c r="F1151" s="3" t="s">
        <v>1240</v>
      </c>
    </row>
    <row r="1152" spans="1:6" x14ac:dyDescent="0.3">
      <c r="A1152" s="2">
        <v>1151</v>
      </c>
      <c r="B1152" s="1">
        <v>203</v>
      </c>
      <c r="C1152" s="1">
        <v>2336</v>
      </c>
      <c r="D1152" s="1" t="s">
        <v>1241</v>
      </c>
      <c r="E1152" s="1">
        <v>3</v>
      </c>
      <c r="F1152" s="3" t="s">
        <v>1240</v>
      </c>
    </row>
    <row r="1153" spans="1:6" x14ac:dyDescent="0.3">
      <c r="A1153" s="2">
        <v>1152</v>
      </c>
      <c r="B1153" s="1">
        <v>839</v>
      </c>
      <c r="C1153" s="1">
        <v>2759</v>
      </c>
      <c r="D1153" s="1" t="s">
        <v>1241</v>
      </c>
      <c r="E1153" s="1">
        <v>1</v>
      </c>
      <c r="F1153" s="3" t="s">
        <v>1240</v>
      </c>
    </row>
    <row r="1154" spans="1:6" x14ac:dyDescent="0.3">
      <c r="A1154" s="2">
        <v>1153</v>
      </c>
      <c r="B1154" s="1">
        <v>252</v>
      </c>
      <c r="C1154" s="1">
        <v>1874</v>
      </c>
      <c r="D1154" s="1" t="s">
        <v>1241</v>
      </c>
      <c r="E1154" s="1">
        <v>7</v>
      </c>
      <c r="F1154" s="3" t="s">
        <v>1240</v>
      </c>
    </row>
    <row r="1155" spans="1:6" x14ac:dyDescent="0.3">
      <c r="A1155" s="2">
        <v>1154</v>
      </c>
      <c r="B1155" s="1">
        <v>551</v>
      </c>
      <c r="C1155" s="1">
        <v>568</v>
      </c>
      <c r="D1155" s="1" t="s">
        <v>1241</v>
      </c>
      <c r="E1155" s="1">
        <v>2</v>
      </c>
      <c r="F1155" s="3" t="s">
        <v>1241</v>
      </c>
    </row>
    <row r="1156" spans="1:6" x14ac:dyDescent="0.3">
      <c r="A1156" s="2">
        <v>1155</v>
      </c>
      <c r="B1156" s="1">
        <v>210</v>
      </c>
      <c r="C1156" s="1">
        <v>687</v>
      </c>
      <c r="D1156" s="1" t="s">
        <v>1240</v>
      </c>
      <c r="E1156" s="1">
        <v>7</v>
      </c>
      <c r="F1156" s="3" t="s">
        <v>1240</v>
      </c>
    </row>
    <row r="1157" spans="1:6" x14ac:dyDescent="0.3">
      <c r="A1157" s="2">
        <v>1156</v>
      </c>
      <c r="B1157" s="1">
        <v>628</v>
      </c>
      <c r="C1157" s="1">
        <v>682</v>
      </c>
      <c r="D1157" s="1" t="s">
        <v>1241</v>
      </c>
      <c r="E1157" s="1">
        <v>1</v>
      </c>
      <c r="F1157" s="3" t="s">
        <v>1241</v>
      </c>
    </row>
    <row r="1158" spans="1:6" x14ac:dyDescent="0.3">
      <c r="A1158" s="2">
        <v>1157</v>
      </c>
      <c r="B1158" s="1">
        <v>766</v>
      </c>
      <c r="C1158" s="1">
        <v>907</v>
      </c>
      <c r="D1158" s="1" t="s">
        <v>1241</v>
      </c>
      <c r="E1158" s="1">
        <v>12</v>
      </c>
      <c r="F1158" s="3" t="s">
        <v>1241</v>
      </c>
    </row>
    <row r="1159" spans="1:6" x14ac:dyDescent="0.3">
      <c r="A1159" s="2">
        <v>1158</v>
      </c>
      <c r="B1159" s="1">
        <v>552</v>
      </c>
      <c r="C1159" s="1">
        <v>1315</v>
      </c>
      <c r="D1159" s="1" t="s">
        <v>1241</v>
      </c>
      <c r="E1159" s="1">
        <v>2</v>
      </c>
      <c r="F1159" s="3" t="s">
        <v>1241</v>
      </c>
    </row>
    <row r="1160" spans="1:6" x14ac:dyDescent="0.3">
      <c r="A1160" s="2">
        <v>1159</v>
      </c>
      <c r="B1160" s="1">
        <v>178</v>
      </c>
      <c r="C1160" s="1">
        <v>1201</v>
      </c>
      <c r="D1160" s="1" t="s">
        <v>1241</v>
      </c>
      <c r="E1160" s="1">
        <v>5</v>
      </c>
      <c r="F1160" s="3" t="s">
        <v>1240</v>
      </c>
    </row>
    <row r="1161" spans="1:6" x14ac:dyDescent="0.3">
      <c r="A1161" s="2">
        <v>1160</v>
      </c>
      <c r="B1161" s="1">
        <v>913</v>
      </c>
      <c r="C1161" s="1">
        <v>1752</v>
      </c>
      <c r="D1161" s="1" t="s">
        <v>1241</v>
      </c>
      <c r="E1161" s="1">
        <v>9</v>
      </c>
      <c r="F1161" s="3" t="s">
        <v>1240</v>
      </c>
    </row>
    <row r="1162" spans="1:6" x14ac:dyDescent="0.3">
      <c r="A1162" s="2">
        <v>1161</v>
      </c>
      <c r="B1162" s="1">
        <v>582</v>
      </c>
      <c r="C1162" s="1">
        <v>683</v>
      </c>
      <c r="D1162" s="1" t="s">
        <v>1240</v>
      </c>
      <c r="E1162" s="1">
        <v>1</v>
      </c>
      <c r="F1162" s="3" t="s">
        <v>1240</v>
      </c>
    </row>
    <row r="1163" spans="1:6" x14ac:dyDescent="0.3">
      <c r="A1163" s="2">
        <v>1162</v>
      </c>
      <c r="B1163" s="1">
        <v>176</v>
      </c>
      <c r="C1163" s="1">
        <v>719</v>
      </c>
      <c r="D1163" s="1" t="s">
        <v>1241</v>
      </c>
      <c r="E1163" s="1">
        <v>8</v>
      </c>
      <c r="F1163" s="3" t="s">
        <v>1241</v>
      </c>
    </row>
    <row r="1164" spans="1:6" x14ac:dyDescent="0.3">
      <c r="A1164" s="2">
        <v>1163</v>
      </c>
      <c r="B1164" s="1">
        <v>372</v>
      </c>
      <c r="C1164" s="1">
        <v>1031</v>
      </c>
      <c r="D1164" s="1" t="s">
        <v>1240</v>
      </c>
      <c r="E1164" s="1">
        <v>11</v>
      </c>
      <c r="F1164" s="3" t="s">
        <v>1240</v>
      </c>
    </row>
    <row r="1165" spans="1:6" x14ac:dyDescent="0.3">
      <c r="A1165" s="2">
        <v>1164</v>
      </c>
      <c r="B1165" s="1">
        <v>451</v>
      </c>
      <c r="C1165" s="1">
        <v>2640</v>
      </c>
      <c r="D1165" s="1" t="s">
        <v>1240</v>
      </c>
      <c r="E1165" s="1">
        <v>3</v>
      </c>
      <c r="F1165" s="3" t="s">
        <v>1240</v>
      </c>
    </row>
    <row r="1166" spans="1:6" x14ac:dyDescent="0.3">
      <c r="A1166" s="2">
        <v>1165</v>
      </c>
      <c r="B1166" s="1">
        <v>432</v>
      </c>
      <c r="C1166" s="1">
        <v>248</v>
      </c>
      <c r="D1166" s="1" t="s">
        <v>1241</v>
      </c>
      <c r="E1166" s="1">
        <v>5</v>
      </c>
      <c r="F1166" s="3" t="s">
        <v>1240</v>
      </c>
    </row>
    <row r="1167" spans="1:6" x14ac:dyDescent="0.3">
      <c r="A1167" s="2">
        <v>1166</v>
      </c>
      <c r="B1167" s="1">
        <v>510</v>
      </c>
      <c r="C1167" s="1">
        <v>815</v>
      </c>
      <c r="D1167" s="1" t="s">
        <v>1240</v>
      </c>
      <c r="E1167" s="1">
        <v>2</v>
      </c>
      <c r="F1167" s="3" t="s">
        <v>1240</v>
      </c>
    </row>
    <row r="1168" spans="1:6" x14ac:dyDescent="0.3">
      <c r="A1168" s="2">
        <v>1167</v>
      </c>
      <c r="B1168" s="1">
        <v>480</v>
      </c>
      <c r="C1168" s="1">
        <v>2363</v>
      </c>
      <c r="D1168" s="1" t="s">
        <v>1241</v>
      </c>
      <c r="E1168" s="1">
        <v>11</v>
      </c>
      <c r="F1168" s="3" t="s">
        <v>1240</v>
      </c>
    </row>
    <row r="1169" spans="1:6" x14ac:dyDescent="0.3">
      <c r="A1169" s="2">
        <v>1168</v>
      </c>
      <c r="B1169" s="1">
        <v>323</v>
      </c>
      <c r="C1169" s="1">
        <v>2375</v>
      </c>
      <c r="D1169" s="1" t="s">
        <v>1241</v>
      </c>
      <c r="E1169" s="1">
        <v>12</v>
      </c>
      <c r="F1169" s="3" t="s">
        <v>1240</v>
      </c>
    </row>
    <row r="1170" spans="1:6" x14ac:dyDescent="0.3">
      <c r="A1170" s="2">
        <v>1169</v>
      </c>
      <c r="B1170" s="1">
        <v>402</v>
      </c>
      <c r="C1170" s="1">
        <v>2641</v>
      </c>
      <c r="D1170" s="1" t="s">
        <v>1241</v>
      </c>
      <c r="E1170" s="1">
        <v>7</v>
      </c>
      <c r="F1170" s="3" t="s">
        <v>1240</v>
      </c>
    </row>
    <row r="1171" spans="1:6" x14ac:dyDescent="0.3">
      <c r="A1171" s="2">
        <v>1170</v>
      </c>
      <c r="B1171" s="1">
        <v>749</v>
      </c>
      <c r="C1171" s="1">
        <v>2699</v>
      </c>
      <c r="D1171" s="1" t="s">
        <v>1241</v>
      </c>
      <c r="E1171" s="1">
        <v>4</v>
      </c>
      <c r="F1171" s="3" t="s">
        <v>1240</v>
      </c>
    </row>
    <row r="1172" spans="1:6" x14ac:dyDescent="0.3">
      <c r="A1172" s="2">
        <v>1171</v>
      </c>
      <c r="B1172" s="1">
        <v>190</v>
      </c>
      <c r="C1172" s="1">
        <v>777</v>
      </c>
      <c r="D1172" s="1" t="s">
        <v>1240</v>
      </c>
      <c r="E1172" s="1">
        <v>5</v>
      </c>
      <c r="F1172" s="3" t="s">
        <v>1240</v>
      </c>
    </row>
    <row r="1173" spans="1:6" x14ac:dyDescent="0.3">
      <c r="A1173" s="2">
        <v>1172</v>
      </c>
      <c r="B1173" s="1">
        <v>464</v>
      </c>
      <c r="C1173" s="1">
        <v>2122</v>
      </c>
      <c r="D1173" s="1" t="s">
        <v>1241</v>
      </c>
      <c r="E1173" s="1">
        <v>3</v>
      </c>
      <c r="F1173" s="3" t="s">
        <v>1240</v>
      </c>
    </row>
    <row r="1174" spans="1:6" x14ac:dyDescent="0.3">
      <c r="A1174" s="2">
        <v>1173</v>
      </c>
      <c r="B1174" s="1">
        <v>587</v>
      </c>
      <c r="C1174" s="1">
        <v>1194</v>
      </c>
      <c r="D1174" s="1" t="s">
        <v>1241</v>
      </c>
      <c r="E1174" s="1">
        <v>6</v>
      </c>
      <c r="F1174" s="3" t="s">
        <v>1241</v>
      </c>
    </row>
    <row r="1175" spans="1:6" x14ac:dyDescent="0.3">
      <c r="A1175" s="2">
        <v>1174</v>
      </c>
      <c r="B1175" s="1">
        <v>877</v>
      </c>
      <c r="C1175" s="1">
        <v>2907</v>
      </c>
      <c r="D1175" s="1" t="s">
        <v>1240</v>
      </c>
      <c r="E1175" s="1">
        <v>12</v>
      </c>
      <c r="F1175" s="3" t="s">
        <v>1241</v>
      </c>
    </row>
    <row r="1176" spans="1:6" x14ac:dyDescent="0.3">
      <c r="A1176" s="2">
        <v>1175</v>
      </c>
      <c r="B1176" s="1">
        <v>632</v>
      </c>
      <c r="C1176" s="1">
        <v>1825</v>
      </c>
      <c r="D1176" s="1" t="s">
        <v>1240</v>
      </c>
      <c r="E1176" s="1">
        <v>1</v>
      </c>
      <c r="F1176" s="3" t="s">
        <v>1240</v>
      </c>
    </row>
    <row r="1177" spans="1:6" x14ac:dyDescent="0.3">
      <c r="A1177" s="2">
        <v>1176</v>
      </c>
      <c r="B1177" s="1">
        <v>148</v>
      </c>
      <c r="C1177" s="1">
        <v>2042</v>
      </c>
      <c r="D1177" s="1" t="s">
        <v>1241</v>
      </c>
      <c r="E1177" s="1">
        <v>3</v>
      </c>
      <c r="F1177" s="3" t="s">
        <v>1241</v>
      </c>
    </row>
    <row r="1178" spans="1:6" x14ac:dyDescent="0.3">
      <c r="A1178" s="2">
        <v>1177</v>
      </c>
      <c r="B1178" s="1">
        <v>7</v>
      </c>
      <c r="C1178" s="1">
        <v>420</v>
      </c>
      <c r="D1178" s="1" t="s">
        <v>1241</v>
      </c>
      <c r="E1178" s="1">
        <v>11</v>
      </c>
      <c r="F1178" s="3" t="s">
        <v>1241</v>
      </c>
    </row>
    <row r="1179" spans="1:6" x14ac:dyDescent="0.3">
      <c r="A1179" s="2">
        <v>1178</v>
      </c>
      <c r="B1179" s="1">
        <v>247</v>
      </c>
      <c r="C1179" s="1">
        <v>1303</v>
      </c>
      <c r="D1179" s="1" t="s">
        <v>1240</v>
      </c>
      <c r="E1179" s="1">
        <v>4</v>
      </c>
      <c r="F1179" s="3" t="s">
        <v>1241</v>
      </c>
    </row>
    <row r="1180" spans="1:6" x14ac:dyDescent="0.3">
      <c r="A1180" s="2">
        <v>1179</v>
      </c>
      <c r="B1180" s="1">
        <v>995</v>
      </c>
      <c r="C1180" s="1">
        <v>2653</v>
      </c>
      <c r="D1180" s="1" t="s">
        <v>1241</v>
      </c>
      <c r="E1180" s="1">
        <v>8</v>
      </c>
      <c r="F1180" s="3" t="s">
        <v>1241</v>
      </c>
    </row>
    <row r="1181" spans="1:6" x14ac:dyDescent="0.3">
      <c r="A1181" s="2">
        <v>1180</v>
      </c>
      <c r="B1181" s="1">
        <v>207</v>
      </c>
      <c r="C1181" s="1">
        <v>1467</v>
      </c>
      <c r="D1181" s="1" t="s">
        <v>1240</v>
      </c>
      <c r="E1181" s="1">
        <v>8</v>
      </c>
      <c r="F1181" s="3" t="s">
        <v>1240</v>
      </c>
    </row>
    <row r="1182" spans="1:6" x14ac:dyDescent="0.3">
      <c r="A1182" s="2">
        <v>1181</v>
      </c>
      <c r="B1182" s="1">
        <v>69</v>
      </c>
      <c r="C1182" s="1">
        <v>2117</v>
      </c>
      <c r="D1182" s="1" t="s">
        <v>1241</v>
      </c>
      <c r="E1182" s="1">
        <v>12</v>
      </c>
      <c r="F1182" s="3" t="s">
        <v>1241</v>
      </c>
    </row>
    <row r="1183" spans="1:6" x14ac:dyDescent="0.3">
      <c r="A1183" s="2">
        <v>1182</v>
      </c>
      <c r="B1183" s="1">
        <v>617</v>
      </c>
      <c r="C1183" s="1">
        <v>1102</v>
      </c>
      <c r="D1183" s="1" t="s">
        <v>1240</v>
      </c>
      <c r="E1183" s="1">
        <v>1</v>
      </c>
      <c r="F1183" s="3" t="s">
        <v>1240</v>
      </c>
    </row>
    <row r="1184" spans="1:6" x14ac:dyDescent="0.3">
      <c r="A1184" s="2">
        <v>1183</v>
      </c>
      <c r="B1184" s="1">
        <v>508</v>
      </c>
      <c r="C1184" s="1">
        <v>753</v>
      </c>
      <c r="D1184" s="1" t="s">
        <v>1241</v>
      </c>
      <c r="E1184" s="1">
        <v>8</v>
      </c>
      <c r="F1184" s="3" t="s">
        <v>1241</v>
      </c>
    </row>
    <row r="1185" spans="1:6" x14ac:dyDescent="0.3">
      <c r="A1185" s="2">
        <v>1184</v>
      </c>
      <c r="B1185" s="1">
        <v>132</v>
      </c>
      <c r="C1185" s="1">
        <v>1879</v>
      </c>
      <c r="D1185" s="1" t="s">
        <v>1241</v>
      </c>
      <c r="E1185" s="1">
        <v>1</v>
      </c>
      <c r="F1185" s="3" t="s">
        <v>1241</v>
      </c>
    </row>
    <row r="1186" spans="1:6" x14ac:dyDescent="0.3">
      <c r="A1186" s="2">
        <v>1185</v>
      </c>
      <c r="B1186" s="1">
        <v>274</v>
      </c>
      <c r="C1186" s="1">
        <v>1518</v>
      </c>
      <c r="D1186" s="1" t="s">
        <v>1240</v>
      </c>
      <c r="E1186" s="1">
        <v>9</v>
      </c>
      <c r="F1186" s="3" t="s">
        <v>1240</v>
      </c>
    </row>
    <row r="1187" spans="1:6" x14ac:dyDescent="0.3">
      <c r="A1187" s="2">
        <v>1186</v>
      </c>
      <c r="B1187" s="1">
        <v>606</v>
      </c>
      <c r="C1187" s="1">
        <v>1889</v>
      </c>
      <c r="D1187" s="1" t="s">
        <v>1241</v>
      </c>
      <c r="E1187" s="1">
        <v>7</v>
      </c>
      <c r="F1187" s="3" t="s">
        <v>1241</v>
      </c>
    </row>
    <row r="1188" spans="1:6" x14ac:dyDescent="0.3">
      <c r="A1188" s="2">
        <v>1187</v>
      </c>
      <c r="B1188" s="1">
        <v>529</v>
      </c>
      <c r="C1188" s="1">
        <v>1715</v>
      </c>
      <c r="D1188" s="1" t="s">
        <v>1241</v>
      </c>
      <c r="E1188" s="1">
        <v>5</v>
      </c>
      <c r="F1188" s="3" t="s">
        <v>1241</v>
      </c>
    </row>
    <row r="1189" spans="1:6" x14ac:dyDescent="0.3">
      <c r="A1189" s="2">
        <v>1188</v>
      </c>
      <c r="B1189" s="1">
        <v>173</v>
      </c>
      <c r="C1189" s="1">
        <v>996</v>
      </c>
      <c r="D1189" s="1" t="s">
        <v>1241</v>
      </c>
      <c r="E1189" s="1">
        <v>11</v>
      </c>
      <c r="F1189" s="3" t="s">
        <v>1241</v>
      </c>
    </row>
    <row r="1190" spans="1:6" x14ac:dyDescent="0.3">
      <c r="A1190" s="2">
        <v>1189</v>
      </c>
      <c r="B1190" s="1">
        <v>145</v>
      </c>
      <c r="C1190" s="1">
        <v>1178</v>
      </c>
      <c r="D1190" s="1" t="s">
        <v>1241</v>
      </c>
      <c r="E1190" s="1">
        <v>4</v>
      </c>
      <c r="F1190" s="3" t="s">
        <v>1240</v>
      </c>
    </row>
    <row r="1191" spans="1:6" x14ac:dyDescent="0.3">
      <c r="A1191" s="2">
        <v>1190</v>
      </c>
      <c r="B1191" s="1">
        <v>703</v>
      </c>
      <c r="C1191" s="1">
        <v>589</v>
      </c>
      <c r="D1191" s="1" t="s">
        <v>1240</v>
      </c>
      <c r="E1191" s="1">
        <v>12</v>
      </c>
      <c r="F1191" s="3" t="s">
        <v>1240</v>
      </c>
    </row>
    <row r="1192" spans="1:6" x14ac:dyDescent="0.3">
      <c r="A1192" s="2">
        <v>1191</v>
      </c>
      <c r="B1192" s="1">
        <v>591</v>
      </c>
      <c r="C1192" s="1">
        <v>2375</v>
      </c>
      <c r="D1192" s="1" t="s">
        <v>1241</v>
      </c>
      <c r="E1192" s="1">
        <v>5</v>
      </c>
      <c r="F1192" s="3" t="s">
        <v>1241</v>
      </c>
    </row>
    <row r="1193" spans="1:6" x14ac:dyDescent="0.3">
      <c r="A1193" s="2">
        <v>1192</v>
      </c>
      <c r="B1193" s="1">
        <v>599</v>
      </c>
      <c r="C1193" s="1">
        <v>2233</v>
      </c>
      <c r="D1193" s="1" t="s">
        <v>1240</v>
      </c>
      <c r="E1193" s="1">
        <v>12</v>
      </c>
      <c r="F1193" s="3" t="s">
        <v>1241</v>
      </c>
    </row>
    <row r="1194" spans="1:6" x14ac:dyDescent="0.3">
      <c r="A1194" s="2">
        <v>1193</v>
      </c>
      <c r="B1194" s="1">
        <v>63</v>
      </c>
      <c r="C1194" s="1">
        <v>1697</v>
      </c>
      <c r="D1194" s="1" t="s">
        <v>1240</v>
      </c>
      <c r="E1194" s="1">
        <v>8</v>
      </c>
      <c r="F1194" s="3" t="s">
        <v>1241</v>
      </c>
    </row>
    <row r="1195" spans="1:6" x14ac:dyDescent="0.3">
      <c r="A1195" s="2">
        <v>1194</v>
      </c>
      <c r="B1195" s="1">
        <v>847</v>
      </c>
      <c r="C1195" s="1">
        <v>1724</v>
      </c>
      <c r="D1195" s="1" t="s">
        <v>1241</v>
      </c>
      <c r="E1195" s="1">
        <v>2</v>
      </c>
      <c r="F1195" s="3" t="s">
        <v>1240</v>
      </c>
    </row>
    <row r="1196" spans="1:6" x14ac:dyDescent="0.3">
      <c r="A1196" s="2">
        <v>1195</v>
      </c>
      <c r="B1196" s="1">
        <v>775</v>
      </c>
      <c r="C1196" s="1">
        <v>1611</v>
      </c>
      <c r="D1196" s="1" t="s">
        <v>1240</v>
      </c>
      <c r="E1196" s="1">
        <v>7</v>
      </c>
      <c r="F1196" s="3" t="s">
        <v>1241</v>
      </c>
    </row>
    <row r="1197" spans="1:6" x14ac:dyDescent="0.3">
      <c r="A1197" s="2">
        <v>1196</v>
      </c>
      <c r="B1197" s="1">
        <v>116</v>
      </c>
      <c r="C1197" s="1">
        <v>1585</v>
      </c>
      <c r="D1197" s="1" t="s">
        <v>1240</v>
      </c>
      <c r="E1197" s="1">
        <v>11</v>
      </c>
      <c r="F1197" s="3" t="s">
        <v>1241</v>
      </c>
    </row>
    <row r="1198" spans="1:6" x14ac:dyDescent="0.3">
      <c r="A1198" s="2">
        <v>1197</v>
      </c>
      <c r="B1198" s="1">
        <v>516</v>
      </c>
      <c r="C1198" s="1">
        <v>2420</v>
      </c>
      <c r="D1198" s="1" t="s">
        <v>1241</v>
      </c>
      <c r="E1198" s="1">
        <v>4</v>
      </c>
      <c r="F1198" s="3" t="s">
        <v>1240</v>
      </c>
    </row>
    <row r="1199" spans="1:6" x14ac:dyDescent="0.3">
      <c r="A1199" s="2">
        <v>1198</v>
      </c>
      <c r="B1199" s="1">
        <v>476</v>
      </c>
      <c r="C1199" s="1">
        <v>1310</v>
      </c>
      <c r="D1199" s="1" t="s">
        <v>1241</v>
      </c>
      <c r="E1199" s="1">
        <v>8</v>
      </c>
      <c r="F1199" s="3" t="s">
        <v>1240</v>
      </c>
    </row>
    <row r="1200" spans="1:6" x14ac:dyDescent="0.3">
      <c r="A1200" s="2">
        <v>1199</v>
      </c>
      <c r="B1200" s="1">
        <v>152</v>
      </c>
      <c r="C1200" s="1">
        <v>389</v>
      </c>
      <c r="D1200" s="1" t="s">
        <v>1240</v>
      </c>
      <c r="E1200" s="1">
        <v>4</v>
      </c>
      <c r="F1200" s="3" t="s">
        <v>1240</v>
      </c>
    </row>
    <row r="1201" spans="1:6" x14ac:dyDescent="0.3">
      <c r="A1201" s="2">
        <v>1200</v>
      </c>
      <c r="B1201" s="1">
        <v>281</v>
      </c>
      <c r="C1201" s="1">
        <v>2615</v>
      </c>
      <c r="D1201" s="1" t="s">
        <v>1240</v>
      </c>
      <c r="E1201" s="1">
        <v>1</v>
      </c>
      <c r="F1201" s="3" t="s">
        <v>1241</v>
      </c>
    </row>
    <row r="1202" spans="1:6" x14ac:dyDescent="0.3">
      <c r="A1202" s="2">
        <v>1201</v>
      </c>
      <c r="B1202" s="1">
        <v>163</v>
      </c>
      <c r="C1202" s="1">
        <v>186</v>
      </c>
      <c r="D1202" s="1" t="s">
        <v>1240</v>
      </c>
      <c r="E1202" s="1">
        <v>7</v>
      </c>
      <c r="F1202" s="3" t="s">
        <v>1241</v>
      </c>
    </row>
    <row r="1203" spans="1:6" x14ac:dyDescent="0.3">
      <c r="A1203" s="2">
        <v>1202</v>
      </c>
      <c r="B1203" s="1">
        <v>505</v>
      </c>
      <c r="C1203" s="1">
        <v>2734</v>
      </c>
      <c r="D1203" s="1" t="s">
        <v>1241</v>
      </c>
      <c r="E1203" s="1">
        <v>1</v>
      </c>
      <c r="F1203" s="3" t="s">
        <v>1240</v>
      </c>
    </row>
    <row r="1204" spans="1:6" x14ac:dyDescent="0.3">
      <c r="A1204" s="2">
        <v>1203</v>
      </c>
      <c r="B1204" s="1">
        <v>314</v>
      </c>
      <c r="C1204" s="1">
        <v>2639</v>
      </c>
      <c r="D1204" s="1" t="s">
        <v>1241</v>
      </c>
      <c r="E1204" s="1">
        <v>11</v>
      </c>
      <c r="F1204" s="3" t="s">
        <v>1240</v>
      </c>
    </row>
    <row r="1205" spans="1:6" x14ac:dyDescent="0.3">
      <c r="A1205" s="2">
        <v>1204</v>
      </c>
      <c r="B1205" s="1">
        <v>742</v>
      </c>
      <c r="C1205" s="1">
        <v>503</v>
      </c>
      <c r="D1205" s="1" t="s">
        <v>1241</v>
      </c>
      <c r="E1205" s="1">
        <v>4</v>
      </c>
      <c r="F1205" s="3" t="s">
        <v>1241</v>
      </c>
    </row>
    <row r="1206" spans="1:6" x14ac:dyDescent="0.3">
      <c r="A1206" s="2">
        <v>1205</v>
      </c>
      <c r="B1206" s="1">
        <v>959</v>
      </c>
      <c r="C1206" s="1">
        <v>1266</v>
      </c>
      <c r="D1206" s="1" t="s">
        <v>1241</v>
      </c>
      <c r="E1206" s="1">
        <v>8</v>
      </c>
      <c r="F1206" s="3" t="s">
        <v>1240</v>
      </c>
    </row>
    <row r="1207" spans="1:6" x14ac:dyDescent="0.3">
      <c r="A1207" s="2">
        <v>1206</v>
      </c>
      <c r="B1207" s="1">
        <v>713</v>
      </c>
      <c r="C1207" s="1">
        <v>2178</v>
      </c>
      <c r="D1207" s="1" t="s">
        <v>1241</v>
      </c>
      <c r="E1207" s="1">
        <v>4</v>
      </c>
      <c r="F1207" s="3" t="s">
        <v>1241</v>
      </c>
    </row>
    <row r="1208" spans="1:6" x14ac:dyDescent="0.3">
      <c r="A1208" s="2">
        <v>1207</v>
      </c>
      <c r="B1208" s="1">
        <v>938</v>
      </c>
      <c r="C1208" s="1">
        <v>2466</v>
      </c>
      <c r="D1208" s="1" t="s">
        <v>1241</v>
      </c>
      <c r="E1208" s="1">
        <v>7</v>
      </c>
      <c r="F1208" s="3" t="s">
        <v>1241</v>
      </c>
    </row>
    <row r="1209" spans="1:6" x14ac:dyDescent="0.3">
      <c r="A1209" s="2">
        <v>1208</v>
      </c>
      <c r="B1209" s="1">
        <v>824</v>
      </c>
      <c r="C1209" s="1">
        <v>29</v>
      </c>
      <c r="D1209" s="1" t="s">
        <v>1240</v>
      </c>
      <c r="E1209" s="1">
        <v>11</v>
      </c>
      <c r="F1209" s="3" t="s">
        <v>1241</v>
      </c>
    </row>
    <row r="1210" spans="1:6" x14ac:dyDescent="0.3">
      <c r="A1210" s="2">
        <v>1209</v>
      </c>
      <c r="B1210" s="1">
        <v>434</v>
      </c>
      <c r="C1210" s="1">
        <v>1266</v>
      </c>
      <c r="D1210" s="1" t="s">
        <v>1240</v>
      </c>
      <c r="E1210" s="1">
        <v>4</v>
      </c>
      <c r="F1210" s="3" t="s">
        <v>1240</v>
      </c>
    </row>
    <row r="1211" spans="1:6" x14ac:dyDescent="0.3">
      <c r="A1211" s="2">
        <v>1210</v>
      </c>
      <c r="B1211" s="1">
        <v>223</v>
      </c>
      <c r="C1211" s="1">
        <v>2984</v>
      </c>
      <c r="D1211" s="1" t="s">
        <v>1240</v>
      </c>
      <c r="E1211" s="1">
        <v>2</v>
      </c>
      <c r="F1211" s="3" t="s">
        <v>1240</v>
      </c>
    </row>
    <row r="1212" spans="1:6" x14ac:dyDescent="0.3">
      <c r="A1212" s="2">
        <v>1211</v>
      </c>
      <c r="B1212" s="1">
        <v>548</v>
      </c>
      <c r="C1212" s="1">
        <v>52</v>
      </c>
      <c r="D1212" s="1" t="s">
        <v>1240</v>
      </c>
      <c r="E1212" s="1">
        <v>12</v>
      </c>
      <c r="F1212" s="3" t="s">
        <v>1240</v>
      </c>
    </row>
    <row r="1213" spans="1:6" x14ac:dyDescent="0.3">
      <c r="A1213" s="2">
        <v>1212</v>
      </c>
      <c r="B1213" s="1">
        <v>714</v>
      </c>
      <c r="C1213" s="1">
        <v>463</v>
      </c>
      <c r="D1213" s="1" t="s">
        <v>1241</v>
      </c>
      <c r="E1213" s="1">
        <v>3</v>
      </c>
      <c r="F1213" s="3" t="s">
        <v>1241</v>
      </c>
    </row>
    <row r="1214" spans="1:6" x14ac:dyDescent="0.3">
      <c r="A1214" s="2">
        <v>1213</v>
      </c>
      <c r="B1214" s="1">
        <v>11</v>
      </c>
      <c r="C1214" s="1">
        <v>2601</v>
      </c>
      <c r="D1214" s="1" t="s">
        <v>1240</v>
      </c>
      <c r="E1214" s="1">
        <v>6</v>
      </c>
      <c r="F1214" s="3" t="s">
        <v>1240</v>
      </c>
    </row>
    <row r="1215" spans="1:6" x14ac:dyDescent="0.3">
      <c r="A1215" s="2">
        <v>1214</v>
      </c>
      <c r="B1215" s="1">
        <v>724</v>
      </c>
      <c r="C1215" s="1">
        <v>2106</v>
      </c>
      <c r="D1215" s="1" t="s">
        <v>1240</v>
      </c>
      <c r="E1215" s="1">
        <v>11</v>
      </c>
      <c r="F1215" s="3" t="s">
        <v>1241</v>
      </c>
    </row>
    <row r="1216" spans="1:6" x14ac:dyDescent="0.3">
      <c r="A1216" s="2">
        <v>1215</v>
      </c>
      <c r="B1216" s="1">
        <v>200</v>
      </c>
      <c r="C1216" s="1">
        <v>2441</v>
      </c>
      <c r="D1216" s="1" t="s">
        <v>1241</v>
      </c>
      <c r="E1216" s="1">
        <v>7</v>
      </c>
      <c r="F1216" s="3" t="s">
        <v>1241</v>
      </c>
    </row>
    <row r="1217" spans="1:6" x14ac:dyDescent="0.3">
      <c r="A1217" s="2">
        <v>1216</v>
      </c>
      <c r="B1217" s="1">
        <v>524</v>
      </c>
      <c r="C1217" s="1">
        <v>795</v>
      </c>
      <c r="D1217" s="1" t="s">
        <v>1240</v>
      </c>
      <c r="E1217" s="1">
        <v>9</v>
      </c>
      <c r="F1217" s="3" t="s">
        <v>1240</v>
      </c>
    </row>
    <row r="1218" spans="1:6" x14ac:dyDescent="0.3">
      <c r="A1218" s="2">
        <v>1217</v>
      </c>
      <c r="B1218" s="1">
        <v>217</v>
      </c>
      <c r="C1218" s="1">
        <v>1478</v>
      </c>
      <c r="D1218" s="1" t="s">
        <v>1241</v>
      </c>
      <c r="E1218" s="1">
        <v>8</v>
      </c>
      <c r="F1218" s="3" t="s">
        <v>1241</v>
      </c>
    </row>
    <row r="1219" spans="1:6" x14ac:dyDescent="0.3">
      <c r="A1219" s="2">
        <v>1218</v>
      </c>
      <c r="B1219" s="1">
        <v>450</v>
      </c>
      <c r="C1219" s="1">
        <v>771</v>
      </c>
      <c r="D1219" s="1" t="s">
        <v>1240</v>
      </c>
      <c r="E1219" s="1">
        <v>9</v>
      </c>
      <c r="F1219" s="3" t="s">
        <v>1240</v>
      </c>
    </row>
    <row r="1220" spans="1:6" x14ac:dyDescent="0.3">
      <c r="A1220" s="2">
        <v>1219</v>
      </c>
      <c r="B1220" s="1">
        <v>107</v>
      </c>
      <c r="C1220" s="1">
        <v>2715</v>
      </c>
      <c r="D1220" s="1" t="s">
        <v>1241</v>
      </c>
      <c r="E1220" s="1">
        <v>7</v>
      </c>
      <c r="F1220" s="3" t="s">
        <v>1241</v>
      </c>
    </row>
    <row r="1221" spans="1:6" x14ac:dyDescent="0.3">
      <c r="A1221" s="2">
        <v>1220</v>
      </c>
      <c r="B1221" s="1">
        <v>318</v>
      </c>
      <c r="C1221" s="1">
        <v>1302</v>
      </c>
      <c r="D1221" s="1" t="s">
        <v>1241</v>
      </c>
      <c r="E1221" s="1">
        <v>5</v>
      </c>
      <c r="F1221" s="3" t="s">
        <v>1240</v>
      </c>
    </row>
    <row r="1222" spans="1:6" x14ac:dyDescent="0.3">
      <c r="A1222" s="2">
        <v>1221</v>
      </c>
      <c r="B1222" s="1">
        <v>251</v>
      </c>
      <c r="C1222" s="1">
        <v>1332</v>
      </c>
      <c r="D1222" s="1" t="s">
        <v>1241</v>
      </c>
      <c r="E1222" s="1">
        <v>12</v>
      </c>
      <c r="F1222" s="3" t="s">
        <v>1241</v>
      </c>
    </row>
    <row r="1223" spans="1:6" x14ac:dyDescent="0.3">
      <c r="A1223" s="2">
        <v>1222</v>
      </c>
      <c r="B1223" s="1">
        <v>377</v>
      </c>
      <c r="C1223" s="1">
        <v>2530</v>
      </c>
      <c r="D1223" s="1" t="s">
        <v>1241</v>
      </c>
      <c r="E1223" s="1">
        <v>7</v>
      </c>
      <c r="F1223" s="3" t="s">
        <v>1240</v>
      </c>
    </row>
    <row r="1224" spans="1:6" x14ac:dyDescent="0.3">
      <c r="A1224" s="2">
        <v>1223</v>
      </c>
      <c r="B1224" s="1">
        <v>272</v>
      </c>
      <c r="C1224" s="1">
        <v>2809</v>
      </c>
      <c r="D1224" s="1" t="s">
        <v>1240</v>
      </c>
      <c r="E1224" s="1">
        <v>9</v>
      </c>
      <c r="F1224" s="3" t="s">
        <v>1240</v>
      </c>
    </row>
    <row r="1225" spans="1:6" x14ac:dyDescent="0.3">
      <c r="A1225" s="2">
        <v>1224</v>
      </c>
      <c r="B1225" s="1">
        <v>957</v>
      </c>
      <c r="C1225" s="1">
        <v>1552</v>
      </c>
      <c r="D1225" s="1" t="s">
        <v>1240</v>
      </c>
      <c r="E1225" s="1">
        <v>1</v>
      </c>
      <c r="F1225" s="3" t="s">
        <v>1241</v>
      </c>
    </row>
    <row r="1226" spans="1:6" x14ac:dyDescent="0.3">
      <c r="A1226" s="2">
        <v>1225</v>
      </c>
      <c r="B1226" s="1">
        <v>421</v>
      </c>
      <c r="C1226" s="1">
        <v>1486</v>
      </c>
      <c r="D1226" s="1" t="s">
        <v>1240</v>
      </c>
      <c r="E1226" s="1">
        <v>2</v>
      </c>
      <c r="F1226" s="3" t="s">
        <v>1241</v>
      </c>
    </row>
    <row r="1227" spans="1:6" x14ac:dyDescent="0.3">
      <c r="A1227" s="2">
        <v>1226</v>
      </c>
      <c r="B1227" s="1">
        <v>329</v>
      </c>
      <c r="C1227" s="1">
        <v>783</v>
      </c>
      <c r="D1227" s="1" t="s">
        <v>1241</v>
      </c>
      <c r="E1227" s="1">
        <v>12</v>
      </c>
      <c r="F1227" s="3" t="s">
        <v>1241</v>
      </c>
    </row>
    <row r="1228" spans="1:6" x14ac:dyDescent="0.3">
      <c r="A1228" s="2">
        <v>1227</v>
      </c>
      <c r="B1228" s="1">
        <v>864</v>
      </c>
      <c r="C1228" s="1">
        <v>2838</v>
      </c>
      <c r="D1228" s="1" t="s">
        <v>1240</v>
      </c>
      <c r="E1228" s="1">
        <v>12</v>
      </c>
      <c r="F1228" s="3" t="s">
        <v>1240</v>
      </c>
    </row>
    <row r="1229" spans="1:6" x14ac:dyDescent="0.3">
      <c r="A1229" s="2">
        <v>1228</v>
      </c>
      <c r="B1229" s="1">
        <v>458</v>
      </c>
      <c r="C1229" s="1">
        <v>2949</v>
      </c>
      <c r="D1229" s="1" t="s">
        <v>1241</v>
      </c>
      <c r="E1229" s="1">
        <v>12</v>
      </c>
      <c r="F1229" s="3" t="s">
        <v>1240</v>
      </c>
    </row>
    <row r="1230" spans="1:6" x14ac:dyDescent="0.3">
      <c r="A1230" s="2">
        <v>1229</v>
      </c>
      <c r="B1230" s="1">
        <v>242</v>
      </c>
      <c r="C1230" s="1">
        <v>607</v>
      </c>
      <c r="D1230" s="1" t="s">
        <v>1240</v>
      </c>
      <c r="E1230" s="1">
        <v>7</v>
      </c>
      <c r="F1230" s="3" t="s">
        <v>1240</v>
      </c>
    </row>
    <row r="1231" spans="1:6" x14ac:dyDescent="0.3">
      <c r="A1231" s="2">
        <v>1230</v>
      </c>
      <c r="B1231" s="1">
        <v>707</v>
      </c>
      <c r="C1231" s="1">
        <v>1668</v>
      </c>
      <c r="D1231" s="1" t="s">
        <v>1241</v>
      </c>
      <c r="E1231" s="1">
        <v>10</v>
      </c>
      <c r="F1231" s="3" t="s">
        <v>1240</v>
      </c>
    </row>
    <row r="1232" spans="1:6" x14ac:dyDescent="0.3">
      <c r="A1232" s="2">
        <v>1231</v>
      </c>
      <c r="B1232" s="1">
        <v>993</v>
      </c>
      <c r="C1232" s="1">
        <v>604</v>
      </c>
      <c r="D1232" s="1" t="s">
        <v>1240</v>
      </c>
      <c r="E1232" s="1">
        <v>12</v>
      </c>
      <c r="F1232" s="3" t="s">
        <v>1240</v>
      </c>
    </row>
    <row r="1233" spans="1:6" x14ac:dyDescent="0.3">
      <c r="A1233" s="2">
        <v>1232</v>
      </c>
      <c r="B1233" s="1">
        <v>522</v>
      </c>
      <c r="C1233" s="1">
        <v>1896</v>
      </c>
      <c r="D1233" s="1" t="s">
        <v>1241</v>
      </c>
      <c r="E1233" s="1">
        <v>12</v>
      </c>
      <c r="F1233" s="3" t="s">
        <v>1241</v>
      </c>
    </row>
    <row r="1234" spans="1:6" x14ac:dyDescent="0.3">
      <c r="A1234" s="2">
        <v>1233</v>
      </c>
      <c r="B1234" s="1">
        <v>755</v>
      </c>
      <c r="C1234" s="1">
        <v>203</v>
      </c>
      <c r="D1234" s="1" t="s">
        <v>1240</v>
      </c>
      <c r="E1234" s="1">
        <v>11</v>
      </c>
      <c r="F1234" s="3" t="s">
        <v>1240</v>
      </c>
    </row>
    <row r="1235" spans="1:6" x14ac:dyDescent="0.3">
      <c r="A1235" s="2">
        <v>1234</v>
      </c>
      <c r="B1235" s="1">
        <v>173</v>
      </c>
      <c r="C1235" s="1">
        <v>2799</v>
      </c>
      <c r="D1235" s="1" t="s">
        <v>1240</v>
      </c>
      <c r="E1235" s="1">
        <v>10</v>
      </c>
      <c r="F1235" s="3" t="s">
        <v>1240</v>
      </c>
    </row>
    <row r="1236" spans="1:6" x14ac:dyDescent="0.3">
      <c r="A1236" s="2">
        <v>1235</v>
      </c>
      <c r="B1236" s="1">
        <v>841</v>
      </c>
      <c r="C1236" s="1">
        <v>1150</v>
      </c>
      <c r="D1236" s="1" t="s">
        <v>1241</v>
      </c>
      <c r="E1236" s="1">
        <v>7</v>
      </c>
      <c r="F1236" s="3" t="s">
        <v>1240</v>
      </c>
    </row>
    <row r="1237" spans="1:6" x14ac:dyDescent="0.3">
      <c r="A1237" s="2">
        <v>1236</v>
      </c>
      <c r="B1237" s="1">
        <v>371</v>
      </c>
      <c r="C1237" s="1">
        <v>2965</v>
      </c>
      <c r="D1237" s="1" t="s">
        <v>1240</v>
      </c>
      <c r="E1237" s="1">
        <v>10</v>
      </c>
      <c r="F1237" s="3" t="s">
        <v>1240</v>
      </c>
    </row>
    <row r="1238" spans="1:6" x14ac:dyDescent="0.3">
      <c r="A1238" s="2">
        <v>1237</v>
      </c>
      <c r="B1238" s="1">
        <v>727</v>
      </c>
      <c r="C1238" s="1">
        <v>1605</v>
      </c>
      <c r="D1238" s="1" t="s">
        <v>1240</v>
      </c>
      <c r="E1238" s="1">
        <v>9</v>
      </c>
      <c r="F1238" s="3" t="s">
        <v>1241</v>
      </c>
    </row>
    <row r="1239" spans="1:6" x14ac:dyDescent="0.3">
      <c r="A1239" s="2">
        <v>1238</v>
      </c>
      <c r="B1239" s="1">
        <v>394</v>
      </c>
      <c r="C1239" s="1">
        <v>205</v>
      </c>
      <c r="D1239" s="1" t="s">
        <v>1241</v>
      </c>
      <c r="E1239" s="1">
        <v>2</v>
      </c>
      <c r="F1239" s="3" t="s">
        <v>1241</v>
      </c>
    </row>
    <row r="1240" spans="1:6" x14ac:dyDescent="0.3">
      <c r="A1240" s="2">
        <v>1239</v>
      </c>
      <c r="B1240" s="1">
        <v>998</v>
      </c>
      <c r="C1240" s="1">
        <v>1927</v>
      </c>
      <c r="D1240" s="1" t="s">
        <v>1240</v>
      </c>
      <c r="E1240" s="1">
        <v>11</v>
      </c>
      <c r="F1240" s="3" t="s">
        <v>1240</v>
      </c>
    </row>
    <row r="1241" spans="1:6" x14ac:dyDescent="0.3">
      <c r="A1241" s="2">
        <v>1240</v>
      </c>
      <c r="B1241" s="1">
        <v>646</v>
      </c>
      <c r="C1241" s="1">
        <v>606</v>
      </c>
      <c r="D1241" s="1" t="s">
        <v>1241</v>
      </c>
      <c r="E1241" s="1">
        <v>2</v>
      </c>
      <c r="F1241" s="3" t="s">
        <v>1240</v>
      </c>
    </row>
    <row r="1242" spans="1:6" x14ac:dyDescent="0.3">
      <c r="A1242" s="2">
        <v>1241</v>
      </c>
      <c r="B1242" s="1">
        <v>930</v>
      </c>
      <c r="C1242" s="1">
        <v>967</v>
      </c>
      <c r="D1242" s="1" t="s">
        <v>1241</v>
      </c>
      <c r="E1242" s="1">
        <v>10</v>
      </c>
      <c r="F1242" s="3" t="s">
        <v>1241</v>
      </c>
    </row>
    <row r="1243" spans="1:6" x14ac:dyDescent="0.3">
      <c r="A1243" s="2">
        <v>1242</v>
      </c>
      <c r="B1243" s="1">
        <v>154</v>
      </c>
      <c r="C1243" s="1">
        <v>530</v>
      </c>
      <c r="D1243" s="1" t="s">
        <v>1241</v>
      </c>
      <c r="E1243" s="1">
        <v>12</v>
      </c>
      <c r="F1243" s="3" t="s">
        <v>1240</v>
      </c>
    </row>
    <row r="1244" spans="1:6" x14ac:dyDescent="0.3">
      <c r="A1244" s="2">
        <v>1243</v>
      </c>
      <c r="B1244" s="1">
        <v>842</v>
      </c>
      <c r="C1244" s="1">
        <v>2760</v>
      </c>
      <c r="D1244" s="1" t="s">
        <v>1241</v>
      </c>
      <c r="E1244" s="1">
        <v>7</v>
      </c>
      <c r="F1244" s="3" t="s">
        <v>1241</v>
      </c>
    </row>
    <row r="1245" spans="1:6" x14ac:dyDescent="0.3">
      <c r="A1245" s="2">
        <v>1244</v>
      </c>
      <c r="B1245" s="1">
        <v>588</v>
      </c>
      <c r="C1245" s="1">
        <v>2799</v>
      </c>
      <c r="D1245" s="1" t="s">
        <v>1241</v>
      </c>
      <c r="E1245" s="1">
        <v>12</v>
      </c>
      <c r="F1245" s="3" t="s">
        <v>1241</v>
      </c>
    </row>
    <row r="1246" spans="1:6" x14ac:dyDescent="0.3">
      <c r="A1246" s="2">
        <v>1245</v>
      </c>
      <c r="B1246" s="1">
        <v>325</v>
      </c>
      <c r="C1246" s="1">
        <v>2529</v>
      </c>
      <c r="D1246" s="1" t="s">
        <v>1240</v>
      </c>
      <c r="E1246" s="1">
        <v>7</v>
      </c>
      <c r="F1246" s="3" t="s">
        <v>1241</v>
      </c>
    </row>
    <row r="1247" spans="1:6" x14ac:dyDescent="0.3">
      <c r="A1247" s="2">
        <v>1246</v>
      </c>
      <c r="B1247" s="1">
        <v>672</v>
      </c>
      <c r="C1247" s="1">
        <v>659</v>
      </c>
      <c r="D1247" s="1" t="s">
        <v>1241</v>
      </c>
      <c r="E1247" s="1">
        <v>1</v>
      </c>
      <c r="F1247" s="3" t="s">
        <v>1241</v>
      </c>
    </row>
    <row r="1248" spans="1:6" x14ac:dyDescent="0.3">
      <c r="A1248" s="2">
        <v>1247</v>
      </c>
      <c r="B1248" s="1">
        <v>783</v>
      </c>
      <c r="C1248" s="1">
        <v>1555</v>
      </c>
      <c r="D1248" s="1" t="s">
        <v>1241</v>
      </c>
      <c r="E1248" s="1">
        <v>2</v>
      </c>
      <c r="F1248" s="3" t="s">
        <v>1240</v>
      </c>
    </row>
    <row r="1249" spans="1:6" x14ac:dyDescent="0.3">
      <c r="A1249" s="2">
        <v>1248</v>
      </c>
      <c r="B1249" s="1">
        <v>924</v>
      </c>
      <c r="C1249" s="1">
        <v>1443</v>
      </c>
      <c r="D1249" s="1" t="s">
        <v>1241</v>
      </c>
      <c r="E1249" s="1">
        <v>4</v>
      </c>
      <c r="F1249" s="3" t="s">
        <v>1240</v>
      </c>
    </row>
    <row r="1250" spans="1:6" x14ac:dyDescent="0.3">
      <c r="A1250" s="2">
        <v>1249</v>
      </c>
      <c r="B1250" s="1">
        <v>295</v>
      </c>
      <c r="C1250" s="1">
        <v>1271</v>
      </c>
      <c r="D1250" s="1" t="s">
        <v>1240</v>
      </c>
      <c r="E1250" s="1">
        <v>8</v>
      </c>
      <c r="F1250" s="3" t="s">
        <v>1241</v>
      </c>
    </row>
    <row r="1251" spans="1:6" x14ac:dyDescent="0.3">
      <c r="A1251" s="2">
        <v>1250</v>
      </c>
      <c r="B1251" s="1">
        <v>930</v>
      </c>
      <c r="C1251" s="1">
        <v>2813</v>
      </c>
      <c r="D1251" s="1" t="s">
        <v>1241</v>
      </c>
      <c r="E1251" s="1">
        <v>1</v>
      </c>
      <c r="F1251" s="3" t="s">
        <v>1241</v>
      </c>
    </row>
    <row r="1252" spans="1:6" x14ac:dyDescent="0.3">
      <c r="A1252" s="2">
        <v>1251</v>
      </c>
      <c r="B1252" s="1">
        <v>969</v>
      </c>
      <c r="C1252" s="1">
        <v>1095</v>
      </c>
      <c r="D1252" s="1" t="s">
        <v>1240</v>
      </c>
      <c r="E1252" s="1">
        <v>2</v>
      </c>
      <c r="F1252" s="3" t="s">
        <v>1241</v>
      </c>
    </row>
    <row r="1253" spans="1:6" x14ac:dyDescent="0.3">
      <c r="A1253" s="2">
        <v>1252</v>
      </c>
      <c r="B1253" s="1">
        <v>705</v>
      </c>
      <c r="C1253" s="1">
        <v>1</v>
      </c>
      <c r="D1253" s="1" t="s">
        <v>1241</v>
      </c>
      <c r="E1253" s="1">
        <v>1</v>
      </c>
      <c r="F1253" s="3" t="s">
        <v>1240</v>
      </c>
    </row>
    <row r="1254" spans="1:6" x14ac:dyDescent="0.3">
      <c r="A1254" s="2">
        <v>1253</v>
      </c>
      <c r="B1254" s="1">
        <v>250</v>
      </c>
      <c r="C1254" s="1">
        <v>1455</v>
      </c>
      <c r="D1254" s="1" t="s">
        <v>1240</v>
      </c>
      <c r="E1254" s="1">
        <v>3</v>
      </c>
      <c r="F1254" s="3" t="s">
        <v>1241</v>
      </c>
    </row>
    <row r="1255" spans="1:6" x14ac:dyDescent="0.3">
      <c r="A1255" s="2">
        <v>1254</v>
      </c>
      <c r="B1255" s="1">
        <v>921</v>
      </c>
      <c r="C1255" s="1">
        <v>1001</v>
      </c>
      <c r="D1255" s="1" t="s">
        <v>1241</v>
      </c>
      <c r="E1255" s="1">
        <v>5</v>
      </c>
      <c r="F1255" s="3" t="s">
        <v>1241</v>
      </c>
    </row>
    <row r="1256" spans="1:6" x14ac:dyDescent="0.3">
      <c r="A1256" s="2">
        <v>1255</v>
      </c>
      <c r="B1256" s="1">
        <v>93</v>
      </c>
      <c r="C1256" s="1">
        <v>1123</v>
      </c>
      <c r="D1256" s="1" t="s">
        <v>1240</v>
      </c>
      <c r="E1256" s="1">
        <v>8</v>
      </c>
      <c r="F1256" s="3" t="s">
        <v>1241</v>
      </c>
    </row>
    <row r="1257" spans="1:6" x14ac:dyDescent="0.3">
      <c r="A1257" s="2">
        <v>1256</v>
      </c>
      <c r="B1257" s="1">
        <v>315</v>
      </c>
      <c r="C1257" s="1">
        <v>1526</v>
      </c>
      <c r="D1257" s="1" t="s">
        <v>1241</v>
      </c>
      <c r="E1257" s="1">
        <v>10</v>
      </c>
      <c r="F1257" s="3" t="s">
        <v>1241</v>
      </c>
    </row>
    <row r="1258" spans="1:6" x14ac:dyDescent="0.3">
      <c r="A1258" s="2">
        <v>1257</v>
      </c>
      <c r="B1258" s="1">
        <v>598</v>
      </c>
      <c r="C1258" s="1">
        <v>2567</v>
      </c>
      <c r="D1258" s="1" t="s">
        <v>1240</v>
      </c>
      <c r="E1258" s="1">
        <v>9</v>
      </c>
      <c r="F1258" s="3" t="s">
        <v>1241</v>
      </c>
    </row>
    <row r="1259" spans="1:6" x14ac:dyDescent="0.3">
      <c r="A1259" s="2">
        <v>1258</v>
      </c>
      <c r="B1259" s="1">
        <v>911</v>
      </c>
      <c r="C1259" s="1">
        <v>771</v>
      </c>
      <c r="D1259" s="1" t="s">
        <v>1240</v>
      </c>
      <c r="E1259" s="1">
        <v>5</v>
      </c>
      <c r="F1259" s="3" t="s">
        <v>1241</v>
      </c>
    </row>
    <row r="1260" spans="1:6" x14ac:dyDescent="0.3">
      <c r="A1260" s="2">
        <v>1259</v>
      </c>
      <c r="B1260" s="1">
        <v>570</v>
      </c>
      <c r="C1260" s="1">
        <v>1117</v>
      </c>
      <c r="D1260" s="1" t="s">
        <v>1240</v>
      </c>
      <c r="E1260" s="1">
        <v>7</v>
      </c>
      <c r="F1260" s="3" t="s">
        <v>1240</v>
      </c>
    </row>
    <row r="1261" spans="1:6" x14ac:dyDescent="0.3">
      <c r="A1261" s="2">
        <v>1260</v>
      </c>
      <c r="B1261" s="1">
        <v>775</v>
      </c>
      <c r="C1261" s="1">
        <v>1546</v>
      </c>
      <c r="D1261" s="1" t="s">
        <v>1240</v>
      </c>
      <c r="E1261" s="1">
        <v>7</v>
      </c>
      <c r="F1261" s="3" t="s">
        <v>1241</v>
      </c>
    </row>
    <row r="1262" spans="1:6" x14ac:dyDescent="0.3">
      <c r="A1262" s="2">
        <v>1261</v>
      </c>
      <c r="B1262" s="1">
        <v>691</v>
      </c>
      <c r="C1262" s="1">
        <v>2486</v>
      </c>
      <c r="D1262" s="1" t="s">
        <v>1240</v>
      </c>
      <c r="E1262" s="1">
        <v>1</v>
      </c>
      <c r="F1262" s="3" t="s">
        <v>1240</v>
      </c>
    </row>
    <row r="1263" spans="1:6" x14ac:dyDescent="0.3">
      <c r="A1263" s="2">
        <v>1262</v>
      </c>
      <c r="B1263" s="1">
        <v>280</v>
      </c>
      <c r="C1263" s="1">
        <v>2656</v>
      </c>
      <c r="D1263" s="1" t="s">
        <v>1240</v>
      </c>
      <c r="E1263" s="1">
        <v>3</v>
      </c>
      <c r="F1263" s="3" t="s">
        <v>1240</v>
      </c>
    </row>
    <row r="1264" spans="1:6" x14ac:dyDescent="0.3">
      <c r="A1264" s="2">
        <v>1263</v>
      </c>
      <c r="B1264" s="1">
        <v>757</v>
      </c>
      <c r="C1264" s="1">
        <v>1420</v>
      </c>
      <c r="D1264" s="1" t="s">
        <v>1240</v>
      </c>
      <c r="E1264" s="1">
        <v>4</v>
      </c>
      <c r="F1264" s="3" t="s">
        <v>1240</v>
      </c>
    </row>
    <row r="1265" spans="1:6" x14ac:dyDescent="0.3">
      <c r="A1265" s="2">
        <v>1264</v>
      </c>
      <c r="B1265" s="1">
        <v>783</v>
      </c>
      <c r="C1265" s="1">
        <v>2893</v>
      </c>
      <c r="D1265" s="1" t="s">
        <v>1240</v>
      </c>
      <c r="E1265" s="1">
        <v>8</v>
      </c>
      <c r="F1265" s="3" t="s">
        <v>1240</v>
      </c>
    </row>
    <row r="1266" spans="1:6" x14ac:dyDescent="0.3">
      <c r="A1266" s="2">
        <v>1265</v>
      </c>
      <c r="B1266" s="1">
        <v>46</v>
      </c>
      <c r="C1266" s="1">
        <v>1686</v>
      </c>
      <c r="D1266" s="1" t="s">
        <v>1240</v>
      </c>
      <c r="E1266" s="1">
        <v>12</v>
      </c>
      <c r="F1266" s="3" t="s">
        <v>1241</v>
      </c>
    </row>
    <row r="1267" spans="1:6" x14ac:dyDescent="0.3">
      <c r="A1267" s="2">
        <v>1266</v>
      </c>
      <c r="B1267" s="1">
        <v>16</v>
      </c>
      <c r="C1267" s="1">
        <v>453</v>
      </c>
      <c r="D1267" s="1" t="s">
        <v>1240</v>
      </c>
      <c r="E1267" s="1">
        <v>7</v>
      </c>
      <c r="F1267" s="3" t="s">
        <v>1240</v>
      </c>
    </row>
    <row r="1268" spans="1:6" x14ac:dyDescent="0.3">
      <c r="A1268" s="2">
        <v>1267</v>
      </c>
      <c r="B1268" s="1">
        <v>597</v>
      </c>
      <c r="C1268" s="1">
        <v>2480</v>
      </c>
      <c r="D1268" s="1" t="s">
        <v>1241</v>
      </c>
      <c r="E1268" s="1">
        <v>7</v>
      </c>
      <c r="F1268" s="3" t="s">
        <v>1240</v>
      </c>
    </row>
    <row r="1269" spans="1:6" x14ac:dyDescent="0.3">
      <c r="A1269" s="2">
        <v>1268</v>
      </c>
      <c r="B1269" s="1">
        <v>30</v>
      </c>
      <c r="C1269" s="1">
        <v>521</v>
      </c>
      <c r="D1269" s="1" t="s">
        <v>1241</v>
      </c>
      <c r="E1269" s="1">
        <v>12</v>
      </c>
      <c r="F1269" s="3" t="s">
        <v>1241</v>
      </c>
    </row>
    <row r="1270" spans="1:6" x14ac:dyDescent="0.3">
      <c r="A1270" s="2">
        <v>1269</v>
      </c>
      <c r="B1270" s="1">
        <v>874</v>
      </c>
      <c r="C1270" s="1">
        <v>681</v>
      </c>
      <c r="D1270" s="1" t="s">
        <v>1240</v>
      </c>
      <c r="E1270" s="1">
        <v>3</v>
      </c>
      <c r="F1270" s="3" t="s">
        <v>1240</v>
      </c>
    </row>
    <row r="1271" spans="1:6" x14ac:dyDescent="0.3">
      <c r="A1271" s="2">
        <v>1270</v>
      </c>
      <c r="B1271" s="1">
        <v>22</v>
      </c>
      <c r="C1271" s="1">
        <v>1725</v>
      </c>
      <c r="D1271" s="1" t="s">
        <v>1240</v>
      </c>
      <c r="E1271" s="1">
        <v>8</v>
      </c>
      <c r="F1271" s="3" t="s">
        <v>1241</v>
      </c>
    </row>
    <row r="1272" spans="1:6" x14ac:dyDescent="0.3">
      <c r="A1272" s="2">
        <v>1271</v>
      </c>
      <c r="B1272" s="1">
        <v>677</v>
      </c>
      <c r="C1272" s="1">
        <v>1838</v>
      </c>
      <c r="D1272" s="1" t="s">
        <v>1241</v>
      </c>
      <c r="E1272" s="1">
        <v>3</v>
      </c>
      <c r="F1272" s="3" t="s">
        <v>1240</v>
      </c>
    </row>
    <row r="1273" spans="1:6" x14ac:dyDescent="0.3">
      <c r="A1273" s="2">
        <v>1272</v>
      </c>
      <c r="B1273" s="1">
        <v>975</v>
      </c>
      <c r="C1273" s="1">
        <v>1922</v>
      </c>
      <c r="D1273" s="1" t="s">
        <v>1241</v>
      </c>
      <c r="E1273" s="1">
        <v>5</v>
      </c>
      <c r="F1273" s="3" t="s">
        <v>1241</v>
      </c>
    </row>
    <row r="1274" spans="1:6" x14ac:dyDescent="0.3">
      <c r="A1274" s="2">
        <v>1273</v>
      </c>
      <c r="B1274" s="1">
        <v>472</v>
      </c>
      <c r="C1274" s="1">
        <v>1712</v>
      </c>
      <c r="D1274" s="1" t="s">
        <v>1240</v>
      </c>
      <c r="E1274" s="1">
        <v>7</v>
      </c>
      <c r="F1274" s="3" t="s">
        <v>1241</v>
      </c>
    </row>
    <row r="1275" spans="1:6" x14ac:dyDescent="0.3">
      <c r="A1275" s="2">
        <v>1274</v>
      </c>
      <c r="B1275" s="1">
        <v>455</v>
      </c>
      <c r="C1275" s="1">
        <v>1209</v>
      </c>
      <c r="D1275" s="1" t="s">
        <v>1241</v>
      </c>
      <c r="E1275" s="1">
        <v>10</v>
      </c>
      <c r="F1275" s="3" t="s">
        <v>1241</v>
      </c>
    </row>
    <row r="1276" spans="1:6" x14ac:dyDescent="0.3">
      <c r="A1276" s="2">
        <v>1275</v>
      </c>
      <c r="B1276" s="1">
        <v>639</v>
      </c>
      <c r="C1276" s="1">
        <v>2161</v>
      </c>
      <c r="D1276" s="1" t="s">
        <v>1241</v>
      </c>
      <c r="E1276" s="1">
        <v>3</v>
      </c>
      <c r="F1276" s="3" t="s">
        <v>1241</v>
      </c>
    </row>
    <row r="1277" spans="1:6" x14ac:dyDescent="0.3">
      <c r="A1277" s="2">
        <v>1276</v>
      </c>
      <c r="B1277" s="1">
        <v>890</v>
      </c>
      <c r="C1277" s="1">
        <v>944</v>
      </c>
      <c r="D1277" s="1" t="s">
        <v>1241</v>
      </c>
      <c r="E1277" s="1">
        <v>11</v>
      </c>
      <c r="F1277" s="3" t="s">
        <v>1241</v>
      </c>
    </row>
    <row r="1278" spans="1:6" x14ac:dyDescent="0.3">
      <c r="A1278" s="2">
        <v>1277</v>
      </c>
      <c r="B1278" s="1">
        <v>580</v>
      </c>
      <c r="C1278" s="1">
        <v>1632</v>
      </c>
      <c r="D1278" s="1" t="s">
        <v>1241</v>
      </c>
      <c r="E1278" s="1">
        <v>9</v>
      </c>
      <c r="F1278" s="3" t="s">
        <v>1241</v>
      </c>
    </row>
    <row r="1279" spans="1:6" x14ac:dyDescent="0.3">
      <c r="A1279" s="2">
        <v>1278</v>
      </c>
      <c r="B1279" s="1">
        <v>410</v>
      </c>
      <c r="C1279" s="1">
        <v>1740</v>
      </c>
      <c r="D1279" s="1" t="s">
        <v>1241</v>
      </c>
      <c r="E1279" s="1">
        <v>11</v>
      </c>
      <c r="F1279" s="3" t="s">
        <v>1240</v>
      </c>
    </row>
    <row r="1280" spans="1:6" x14ac:dyDescent="0.3">
      <c r="A1280" s="2">
        <v>1279</v>
      </c>
      <c r="B1280" s="1">
        <v>595</v>
      </c>
      <c r="C1280" s="1">
        <v>996</v>
      </c>
      <c r="D1280" s="1" t="s">
        <v>1240</v>
      </c>
      <c r="E1280" s="1">
        <v>4</v>
      </c>
      <c r="F1280" s="3" t="s">
        <v>1241</v>
      </c>
    </row>
    <row r="1281" spans="1:6" x14ac:dyDescent="0.3">
      <c r="A1281" s="2">
        <v>1280</v>
      </c>
      <c r="B1281" s="1">
        <v>376</v>
      </c>
      <c r="C1281" s="1">
        <v>1007</v>
      </c>
      <c r="D1281" s="1" t="s">
        <v>1241</v>
      </c>
      <c r="E1281" s="1">
        <v>5</v>
      </c>
      <c r="F1281" s="3" t="s">
        <v>1241</v>
      </c>
    </row>
    <row r="1282" spans="1:6" x14ac:dyDescent="0.3">
      <c r="A1282" s="2">
        <v>1281</v>
      </c>
      <c r="B1282" s="1">
        <v>81</v>
      </c>
      <c r="C1282" s="1">
        <v>47</v>
      </c>
      <c r="D1282" s="1" t="s">
        <v>1240</v>
      </c>
      <c r="E1282" s="1">
        <v>1</v>
      </c>
      <c r="F1282" s="3" t="s">
        <v>1241</v>
      </c>
    </row>
    <row r="1283" spans="1:6" x14ac:dyDescent="0.3">
      <c r="A1283" s="2">
        <v>1282</v>
      </c>
      <c r="B1283" s="1">
        <v>588</v>
      </c>
      <c r="C1283" s="1">
        <v>955</v>
      </c>
      <c r="D1283" s="1" t="s">
        <v>1240</v>
      </c>
      <c r="E1283" s="1">
        <v>10</v>
      </c>
      <c r="F1283" s="3" t="s">
        <v>1240</v>
      </c>
    </row>
    <row r="1284" spans="1:6" x14ac:dyDescent="0.3">
      <c r="A1284" s="2">
        <v>1283</v>
      </c>
      <c r="B1284" s="1">
        <v>239</v>
      </c>
      <c r="C1284" s="1">
        <v>2503</v>
      </c>
      <c r="D1284" s="1" t="s">
        <v>1241</v>
      </c>
      <c r="E1284" s="1">
        <v>11</v>
      </c>
      <c r="F1284" s="3" t="s">
        <v>1240</v>
      </c>
    </row>
    <row r="1285" spans="1:6" x14ac:dyDescent="0.3">
      <c r="A1285" s="2">
        <v>1284</v>
      </c>
      <c r="B1285" s="1">
        <v>780</v>
      </c>
      <c r="C1285" s="1">
        <v>1672</v>
      </c>
      <c r="D1285" s="1" t="s">
        <v>1241</v>
      </c>
      <c r="E1285" s="1">
        <v>8</v>
      </c>
      <c r="F1285" s="3" t="s">
        <v>1241</v>
      </c>
    </row>
    <row r="1286" spans="1:6" x14ac:dyDescent="0.3">
      <c r="A1286" s="2">
        <v>1285</v>
      </c>
      <c r="B1286" s="1">
        <v>791</v>
      </c>
      <c r="C1286" s="1">
        <v>119</v>
      </c>
      <c r="D1286" s="1" t="s">
        <v>1240</v>
      </c>
      <c r="E1286" s="1">
        <v>8</v>
      </c>
      <c r="F1286" s="3" t="s">
        <v>1241</v>
      </c>
    </row>
    <row r="1287" spans="1:6" x14ac:dyDescent="0.3">
      <c r="A1287" s="2">
        <v>1286</v>
      </c>
      <c r="B1287" s="1">
        <v>455</v>
      </c>
      <c r="C1287" s="1">
        <v>1862</v>
      </c>
      <c r="D1287" s="1" t="s">
        <v>1241</v>
      </c>
      <c r="E1287" s="1">
        <v>2</v>
      </c>
      <c r="F1287" s="3" t="s">
        <v>1240</v>
      </c>
    </row>
    <row r="1288" spans="1:6" x14ac:dyDescent="0.3">
      <c r="A1288" s="2">
        <v>1287</v>
      </c>
      <c r="B1288" s="1">
        <v>343</v>
      </c>
      <c r="C1288" s="1">
        <v>1877</v>
      </c>
      <c r="D1288" s="1" t="s">
        <v>1241</v>
      </c>
      <c r="E1288" s="1">
        <v>3</v>
      </c>
      <c r="F1288" s="3" t="s">
        <v>1240</v>
      </c>
    </row>
    <row r="1289" spans="1:6" x14ac:dyDescent="0.3">
      <c r="A1289" s="2">
        <v>1288</v>
      </c>
      <c r="B1289" s="1">
        <v>253</v>
      </c>
      <c r="C1289" s="1">
        <v>1312</v>
      </c>
      <c r="D1289" s="1" t="s">
        <v>1240</v>
      </c>
      <c r="E1289" s="1">
        <v>6</v>
      </c>
      <c r="F1289" s="3" t="s">
        <v>1241</v>
      </c>
    </row>
    <row r="1290" spans="1:6" x14ac:dyDescent="0.3">
      <c r="A1290" s="2">
        <v>1289</v>
      </c>
      <c r="B1290" s="1">
        <v>450</v>
      </c>
      <c r="C1290" s="1">
        <v>1191</v>
      </c>
      <c r="D1290" s="1" t="s">
        <v>1241</v>
      </c>
      <c r="E1290" s="1">
        <v>3</v>
      </c>
      <c r="F1290" s="3" t="s">
        <v>1240</v>
      </c>
    </row>
    <row r="1291" spans="1:6" x14ac:dyDescent="0.3">
      <c r="A1291" s="2">
        <v>1290</v>
      </c>
      <c r="B1291" s="1">
        <v>433</v>
      </c>
      <c r="C1291" s="1">
        <v>2498</v>
      </c>
      <c r="D1291" s="1" t="s">
        <v>1240</v>
      </c>
      <c r="E1291" s="1">
        <v>3</v>
      </c>
      <c r="F1291" s="3" t="s">
        <v>1241</v>
      </c>
    </row>
    <row r="1292" spans="1:6" x14ac:dyDescent="0.3">
      <c r="A1292" s="2">
        <v>1291</v>
      </c>
      <c r="B1292" s="1">
        <v>234</v>
      </c>
      <c r="C1292" s="1">
        <v>620</v>
      </c>
      <c r="D1292" s="1" t="s">
        <v>1241</v>
      </c>
      <c r="E1292" s="1">
        <v>8</v>
      </c>
      <c r="F1292" s="3" t="s">
        <v>1241</v>
      </c>
    </row>
    <row r="1293" spans="1:6" x14ac:dyDescent="0.3">
      <c r="A1293" s="2">
        <v>1292</v>
      </c>
      <c r="B1293" s="1">
        <v>396</v>
      </c>
      <c r="C1293" s="1">
        <v>1411</v>
      </c>
      <c r="D1293" s="1" t="s">
        <v>1240</v>
      </c>
      <c r="E1293" s="1">
        <v>10</v>
      </c>
      <c r="F1293" s="3" t="s">
        <v>1240</v>
      </c>
    </row>
    <row r="1294" spans="1:6" x14ac:dyDescent="0.3">
      <c r="A1294" s="2">
        <v>1293</v>
      </c>
      <c r="B1294" s="1">
        <v>199</v>
      </c>
      <c r="C1294" s="1">
        <v>2325</v>
      </c>
      <c r="D1294" s="1" t="s">
        <v>1241</v>
      </c>
      <c r="E1294" s="1">
        <v>8</v>
      </c>
      <c r="F1294" s="3" t="s">
        <v>1240</v>
      </c>
    </row>
    <row r="1295" spans="1:6" x14ac:dyDescent="0.3">
      <c r="A1295" s="2">
        <v>1294</v>
      </c>
      <c r="B1295" s="1">
        <v>553</v>
      </c>
      <c r="C1295" s="1">
        <v>1003</v>
      </c>
      <c r="D1295" s="1" t="s">
        <v>1241</v>
      </c>
      <c r="E1295" s="1">
        <v>10</v>
      </c>
      <c r="F1295" s="3" t="s">
        <v>1240</v>
      </c>
    </row>
    <row r="1296" spans="1:6" x14ac:dyDescent="0.3">
      <c r="A1296" s="2">
        <v>1295</v>
      </c>
      <c r="B1296" s="1">
        <v>683</v>
      </c>
      <c r="C1296" s="1">
        <v>2675</v>
      </c>
      <c r="D1296" s="1" t="s">
        <v>1240</v>
      </c>
      <c r="E1296" s="1">
        <v>12</v>
      </c>
      <c r="F1296" s="3" t="s">
        <v>1241</v>
      </c>
    </row>
    <row r="1297" spans="1:6" x14ac:dyDescent="0.3">
      <c r="A1297" s="2">
        <v>1296</v>
      </c>
      <c r="B1297" s="1">
        <v>975</v>
      </c>
      <c r="C1297" s="1">
        <v>2774</v>
      </c>
      <c r="D1297" s="1" t="s">
        <v>1240</v>
      </c>
      <c r="E1297" s="1">
        <v>1</v>
      </c>
      <c r="F1297" s="3" t="s">
        <v>1240</v>
      </c>
    </row>
    <row r="1298" spans="1:6" x14ac:dyDescent="0.3">
      <c r="A1298" s="2">
        <v>1297</v>
      </c>
      <c r="B1298" s="1">
        <v>652</v>
      </c>
      <c r="C1298" s="1">
        <v>1800</v>
      </c>
      <c r="D1298" s="1" t="s">
        <v>1241</v>
      </c>
      <c r="E1298" s="1">
        <v>4</v>
      </c>
      <c r="F1298" s="3" t="s">
        <v>1241</v>
      </c>
    </row>
    <row r="1299" spans="1:6" x14ac:dyDescent="0.3">
      <c r="A1299" s="2">
        <v>1298</v>
      </c>
      <c r="B1299" s="1">
        <v>341</v>
      </c>
      <c r="C1299" s="1">
        <v>2158</v>
      </c>
      <c r="D1299" s="1" t="s">
        <v>1241</v>
      </c>
      <c r="E1299" s="1">
        <v>4</v>
      </c>
      <c r="F1299" s="3" t="s">
        <v>1240</v>
      </c>
    </row>
    <row r="1300" spans="1:6" x14ac:dyDescent="0.3">
      <c r="A1300" s="2">
        <v>1299</v>
      </c>
      <c r="B1300" s="1">
        <v>380</v>
      </c>
      <c r="C1300" s="1">
        <v>722</v>
      </c>
      <c r="D1300" s="1" t="s">
        <v>1241</v>
      </c>
      <c r="E1300" s="1">
        <v>2</v>
      </c>
      <c r="F1300" s="3" t="s">
        <v>1240</v>
      </c>
    </row>
    <row r="1301" spans="1:6" x14ac:dyDescent="0.3">
      <c r="A1301" s="2">
        <v>1300</v>
      </c>
      <c r="B1301" s="1">
        <v>921</v>
      </c>
      <c r="C1301" s="1">
        <v>980</v>
      </c>
      <c r="D1301" s="1" t="s">
        <v>1241</v>
      </c>
      <c r="E1301" s="1">
        <v>1</v>
      </c>
      <c r="F1301" s="3" t="s">
        <v>1241</v>
      </c>
    </row>
    <row r="1302" spans="1:6" x14ac:dyDescent="0.3">
      <c r="A1302" s="2">
        <v>1301</v>
      </c>
      <c r="B1302" s="1">
        <v>736</v>
      </c>
      <c r="C1302" s="1">
        <v>1651</v>
      </c>
      <c r="D1302" s="1" t="s">
        <v>1241</v>
      </c>
      <c r="E1302" s="1">
        <v>11</v>
      </c>
      <c r="F1302" s="3" t="s">
        <v>1241</v>
      </c>
    </row>
    <row r="1303" spans="1:6" x14ac:dyDescent="0.3">
      <c r="A1303" s="2">
        <v>1302</v>
      </c>
      <c r="B1303" s="1">
        <v>586</v>
      </c>
      <c r="C1303" s="1">
        <v>1973</v>
      </c>
      <c r="D1303" s="1" t="s">
        <v>1240</v>
      </c>
      <c r="E1303" s="1">
        <v>2</v>
      </c>
      <c r="F1303" s="3" t="s">
        <v>1241</v>
      </c>
    </row>
    <row r="1304" spans="1:6" x14ac:dyDescent="0.3">
      <c r="A1304" s="2">
        <v>1303</v>
      </c>
      <c r="B1304" s="1">
        <v>204</v>
      </c>
      <c r="C1304" s="1">
        <v>1936</v>
      </c>
      <c r="D1304" s="1" t="s">
        <v>1241</v>
      </c>
      <c r="E1304" s="1">
        <v>12</v>
      </c>
      <c r="F1304" s="3" t="s">
        <v>1240</v>
      </c>
    </row>
    <row r="1305" spans="1:6" x14ac:dyDescent="0.3">
      <c r="A1305" s="2">
        <v>1304</v>
      </c>
      <c r="B1305" s="1">
        <v>158</v>
      </c>
      <c r="C1305" s="1">
        <v>852</v>
      </c>
      <c r="D1305" s="1" t="s">
        <v>1241</v>
      </c>
      <c r="E1305" s="1">
        <v>1</v>
      </c>
      <c r="F1305" s="3" t="s">
        <v>1241</v>
      </c>
    </row>
    <row r="1306" spans="1:6" x14ac:dyDescent="0.3">
      <c r="A1306" s="2">
        <v>1305</v>
      </c>
      <c r="B1306" s="1">
        <v>694</v>
      </c>
      <c r="C1306" s="1">
        <v>138</v>
      </c>
      <c r="D1306" s="1" t="s">
        <v>1241</v>
      </c>
      <c r="E1306" s="1">
        <v>8</v>
      </c>
      <c r="F1306" s="3" t="s">
        <v>1241</v>
      </c>
    </row>
    <row r="1307" spans="1:6" x14ac:dyDescent="0.3">
      <c r="A1307" s="2">
        <v>1306</v>
      </c>
      <c r="B1307" s="1">
        <v>213</v>
      </c>
      <c r="C1307" s="1">
        <v>2493</v>
      </c>
      <c r="D1307" s="1" t="s">
        <v>1240</v>
      </c>
      <c r="E1307" s="1">
        <v>2</v>
      </c>
      <c r="F1307" s="3" t="s">
        <v>1241</v>
      </c>
    </row>
    <row r="1308" spans="1:6" x14ac:dyDescent="0.3">
      <c r="A1308" s="2">
        <v>1307</v>
      </c>
      <c r="B1308" s="1">
        <v>955</v>
      </c>
      <c r="C1308" s="1">
        <v>1601</v>
      </c>
      <c r="D1308" s="1" t="s">
        <v>1240</v>
      </c>
      <c r="E1308" s="1">
        <v>6</v>
      </c>
      <c r="F1308" s="3" t="s">
        <v>1240</v>
      </c>
    </row>
    <row r="1309" spans="1:6" x14ac:dyDescent="0.3">
      <c r="A1309" s="2">
        <v>1308</v>
      </c>
      <c r="B1309" s="1">
        <v>687</v>
      </c>
      <c r="C1309" s="1">
        <v>2389</v>
      </c>
      <c r="D1309" s="1" t="s">
        <v>1240</v>
      </c>
      <c r="E1309" s="1">
        <v>2</v>
      </c>
      <c r="F1309" s="3" t="s">
        <v>1240</v>
      </c>
    </row>
    <row r="1310" spans="1:6" x14ac:dyDescent="0.3">
      <c r="A1310" s="2">
        <v>1309</v>
      </c>
      <c r="B1310" s="1">
        <v>279</v>
      </c>
      <c r="C1310" s="1">
        <v>2752</v>
      </c>
      <c r="D1310" s="1" t="s">
        <v>1240</v>
      </c>
      <c r="E1310" s="1">
        <v>11</v>
      </c>
      <c r="F1310" s="3" t="s">
        <v>1241</v>
      </c>
    </row>
    <row r="1311" spans="1:6" x14ac:dyDescent="0.3">
      <c r="A1311" s="2">
        <v>1310</v>
      </c>
      <c r="B1311" s="1">
        <v>60</v>
      </c>
      <c r="C1311" s="1">
        <v>836</v>
      </c>
      <c r="D1311" s="1" t="s">
        <v>1241</v>
      </c>
      <c r="E1311" s="1">
        <v>12</v>
      </c>
      <c r="F1311" s="3" t="s">
        <v>1241</v>
      </c>
    </row>
    <row r="1312" spans="1:6" x14ac:dyDescent="0.3">
      <c r="A1312" s="2">
        <v>1311</v>
      </c>
      <c r="B1312" s="1">
        <v>494</v>
      </c>
      <c r="C1312" s="1">
        <v>336</v>
      </c>
      <c r="D1312" s="1" t="s">
        <v>1241</v>
      </c>
      <c r="E1312" s="1">
        <v>4</v>
      </c>
      <c r="F1312" s="3" t="s">
        <v>1240</v>
      </c>
    </row>
    <row r="1313" spans="1:6" x14ac:dyDescent="0.3">
      <c r="A1313" s="2">
        <v>1312</v>
      </c>
      <c r="B1313" s="1">
        <v>476</v>
      </c>
      <c r="C1313" s="1">
        <v>981</v>
      </c>
      <c r="D1313" s="1" t="s">
        <v>1241</v>
      </c>
      <c r="E1313" s="1">
        <v>5</v>
      </c>
      <c r="F1313" s="3" t="s">
        <v>1241</v>
      </c>
    </row>
    <row r="1314" spans="1:6" x14ac:dyDescent="0.3">
      <c r="A1314" s="2">
        <v>1313</v>
      </c>
      <c r="B1314" s="1">
        <v>293</v>
      </c>
      <c r="C1314" s="1">
        <v>2006</v>
      </c>
      <c r="D1314" s="1" t="s">
        <v>1240</v>
      </c>
      <c r="E1314" s="1">
        <v>3</v>
      </c>
      <c r="F1314" s="3" t="s">
        <v>1241</v>
      </c>
    </row>
    <row r="1315" spans="1:6" x14ac:dyDescent="0.3">
      <c r="A1315" s="2">
        <v>1314</v>
      </c>
      <c r="B1315" s="1">
        <v>460</v>
      </c>
      <c r="C1315" s="1">
        <v>1189</v>
      </c>
      <c r="D1315" s="1" t="s">
        <v>1240</v>
      </c>
      <c r="E1315" s="1">
        <v>4</v>
      </c>
      <c r="F1315" s="3" t="s">
        <v>1240</v>
      </c>
    </row>
    <row r="1316" spans="1:6" x14ac:dyDescent="0.3">
      <c r="A1316" s="2">
        <v>1315</v>
      </c>
      <c r="B1316" s="1">
        <v>157</v>
      </c>
      <c r="C1316" s="1">
        <v>163</v>
      </c>
      <c r="D1316" s="1" t="s">
        <v>1240</v>
      </c>
      <c r="E1316" s="1">
        <v>1</v>
      </c>
      <c r="F1316" s="3" t="s">
        <v>1240</v>
      </c>
    </row>
    <row r="1317" spans="1:6" x14ac:dyDescent="0.3">
      <c r="A1317" s="2">
        <v>1316</v>
      </c>
      <c r="B1317" s="1">
        <v>196</v>
      </c>
      <c r="C1317" s="1">
        <v>700</v>
      </c>
      <c r="D1317" s="1" t="s">
        <v>1241</v>
      </c>
      <c r="E1317" s="1">
        <v>6</v>
      </c>
      <c r="F1317" s="3" t="s">
        <v>1240</v>
      </c>
    </row>
    <row r="1318" spans="1:6" x14ac:dyDescent="0.3">
      <c r="A1318" s="2">
        <v>1317</v>
      </c>
      <c r="B1318" s="1">
        <v>479</v>
      </c>
      <c r="C1318" s="1">
        <v>2821</v>
      </c>
      <c r="D1318" s="1" t="s">
        <v>1240</v>
      </c>
      <c r="E1318" s="1">
        <v>6</v>
      </c>
      <c r="F1318" s="3" t="s">
        <v>1241</v>
      </c>
    </row>
    <row r="1319" spans="1:6" x14ac:dyDescent="0.3">
      <c r="A1319" s="2">
        <v>1318</v>
      </c>
      <c r="B1319" s="1">
        <v>722</v>
      </c>
      <c r="C1319" s="1">
        <v>2260</v>
      </c>
      <c r="D1319" s="1" t="s">
        <v>1241</v>
      </c>
      <c r="E1319" s="1">
        <v>11</v>
      </c>
      <c r="F1319" s="3" t="s">
        <v>1241</v>
      </c>
    </row>
    <row r="1320" spans="1:6" x14ac:dyDescent="0.3">
      <c r="A1320" s="2">
        <v>1319</v>
      </c>
      <c r="B1320" s="1">
        <v>67</v>
      </c>
      <c r="C1320" s="1">
        <v>2344</v>
      </c>
      <c r="D1320" s="1" t="s">
        <v>1240</v>
      </c>
      <c r="E1320" s="1">
        <v>7</v>
      </c>
      <c r="F1320" s="3" t="s">
        <v>1241</v>
      </c>
    </row>
    <row r="1321" spans="1:6" x14ac:dyDescent="0.3">
      <c r="A1321" s="2">
        <v>1320</v>
      </c>
      <c r="B1321" s="1">
        <v>189</v>
      </c>
      <c r="C1321" s="1">
        <v>1661</v>
      </c>
      <c r="D1321" s="1" t="s">
        <v>1240</v>
      </c>
      <c r="E1321" s="1">
        <v>4</v>
      </c>
      <c r="F1321" s="3" t="s">
        <v>1241</v>
      </c>
    </row>
    <row r="1322" spans="1:6" x14ac:dyDescent="0.3">
      <c r="A1322" s="2">
        <v>1321</v>
      </c>
      <c r="B1322" s="1">
        <v>426</v>
      </c>
      <c r="C1322" s="1">
        <v>677</v>
      </c>
      <c r="D1322" s="1" t="s">
        <v>1241</v>
      </c>
      <c r="E1322" s="1">
        <v>5</v>
      </c>
      <c r="F1322" s="3" t="s">
        <v>1241</v>
      </c>
    </row>
    <row r="1323" spans="1:6" x14ac:dyDescent="0.3">
      <c r="A1323" s="2">
        <v>1322</v>
      </c>
      <c r="B1323" s="1">
        <v>385</v>
      </c>
      <c r="C1323" s="1">
        <v>2702</v>
      </c>
      <c r="D1323" s="1" t="s">
        <v>1241</v>
      </c>
      <c r="E1323" s="1">
        <v>3</v>
      </c>
      <c r="F1323" s="3" t="s">
        <v>1241</v>
      </c>
    </row>
    <row r="1324" spans="1:6" x14ac:dyDescent="0.3">
      <c r="A1324" s="2">
        <v>1323</v>
      </c>
      <c r="B1324" s="1">
        <v>619</v>
      </c>
      <c r="C1324" s="1">
        <v>410</v>
      </c>
      <c r="D1324" s="1" t="s">
        <v>1241</v>
      </c>
      <c r="E1324" s="1">
        <v>5</v>
      </c>
      <c r="F1324" s="3" t="s">
        <v>1240</v>
      </c>
    </row>
    <row r="1325" spans="1:6" x14ac:dyDescent="0.3">
      <c r="A1325" s="2">
        <v>1324</v>
      </c>
      <c r="B1325" s="1">
        <v>489</v>
      </c>
      <c r="C1325" s="1">
        <v>637</v>
      </c>
      <c r="D1325" s="1" t="s">
        <v>1240</v>
      </c>
      <c r="E1325" s="1">
        <v>8</v>
      </c>
      <c r="F1325" s="3" t="s">
        <v>1240</v>
      </c>
    </row>
    <row r="1326" spans="1:6" x14ac:dyDescent="0.3">
      <c r="A1326" s="2">
        <v>1325</v>
      </c>
      <c r="B1326" s="1">
        <v>6</v>
      </c>
      <c r="C1326" s="1">
        <v>1397</v>
      </c>
      <c r="D1326" s="1" t="s">
        <v>1240</v>
      </c>
      <c r="E1326" s="1">
        <v>8</v>
      </c>
      <c r="F1326" s="3" t="s">
        <v>1241</v>
      </c>
    </row>
    <row r="1327" spans="1:6" x14ac:dyDescent="0.3">
      <c r="A1327" s="2">
        <v>1326</v>
      </c>
      <c r="B1327" s="1">
        <v>335</v>
      </c>
      <c r="C1327" s="1">
        <v>141</v>
      </c>
      <c r="D1327" s="1" t="s">
        <v>1241</v>
      </c>
      <c r="E1327" s="1">
        <v>7</v>
      </c>
      <c r="F1327" s="3" t="s">
        <v>1241</v>
      </c>
    </row>
    <row r="1328" spans="1:6" x14ac:dyDescent="0.3">
      <c r="A1328" s="2">
        <v>1327</v>
      </c>
      <c r="B1328" s="1">
        <v>220</v>
      </c>
      <c r="C1328" s="1">
        <v>869</v>
      </c>
      <c r="D1328" s="1" t="s">
        <v>1241</v>
      </c>
      <c r="E1328" s="1">
        <v>3</v>
      </c>
      <c r="F1328" s="3" t="s">
        <v>1240</v>
      </c>
    </row>
    <row r="1329" spans="1:6" x14ac:dyDescent="0.3">
      <c r="A1329" s="2">
        <v>1328</v>
      </c>
      <c r="B1329" s="1">
        <v>958</v>
      </c>
      <c r="C1329" s="1">
        <v>1299</v>
      </c>
      <c r="D1329" s="1" t="s">
        <v>1240</v>
      </c>
      <c r="E1329" s="1">
        <v>5</v>
      </c>
      <c r="F1329" s="3" t="s">
        <v>1240</v>
      </c>
    </row>
    <row r="1330" spans="1:6" x14ac:dyDescent="0.3">
      <c r="A1330" s="2">
        <v>1329</v>
      </c>
      <c r="B1330" s="1">
        <v>856</v>
      </c>
      <c r="C1330" s="1">
        <v>875</v>
      </c>
      <c r="D1330" s="1" t="s">
        <v>1240</v>
      </c>
      <c r="E1330" s="1">
        <v>7</v>
      </c>
      <c r="F1330" s="3" t="s">
        <v>1240</v>
      </c>
    </row>
    <row r="1331" spans="1:6" x14ac:dyDescent="0.3">
      <c r="A1331" s="2">
        <v>1330</v>
      </c>
      <c r="B1331" s="1">
        <v>301</v>
      </c>
      <c r="C1331" s="1">
        <v>2219</v>
      </c>
      <c r="D1331" s="1" t="s">
        <v>1241</v>
      </c>
      <c r="E1331" s="1">
        <v>12</v>
      </c>
      <c r="F1331" s="3" t="s">
        <v>1241</v>
      </c>
    </row>
    <row r="1332" spans="1:6" x14ac:dyDescent="0.3">
      <c r="A1332" s="2">
        <v>1331</v>
      </c>
      <c r="B1332" s="1">
        <v>739</v>
      </c>
      <c r="C1332" s="1">
        <v>265</v>
      </c>
      <c r="D1332" s="1" t="s">
        <v>1241</v>
      </c>
      <c r="E1332" s="1">
        <v>11</v>
      </c>
      <c r="F1332" s="3" t="s">
        <v>1241</v>
      </c>
    </row>
    <row r="1333" spans="1:6" x14ac:dyDescent="0.3">
      <c r="A1333" s="2">
        <v>1332</v>
      </c>
      <c r="B1333" s="1">
        <v>769</v>
      </c>
      <c r="C1333" s="1">
        <v>672</v>
      </c>
      <c r="D1333" s="1" t="s">
        <v>1241</v>
      </c>
      <c r="E1333" s="1">
        <v>1</v>
      </c>
      <c r="F1333" s="3" t="s">
        <v>1240</v>
      </c>
    </row>
    <row r="1334" spans="1:6" x14ac:dyDescent="0.3">
      <c r="A1334" s="2">
        <v>1333</v>
      </c>
      <c r="B1334" s="1">
        <v>325</v>
      </c>
      <c r="C1334" s="1">
        <v>383</v>
      </c>
      <c r="D1334" s="1" t="s">
        <v>1241</v>
      </c>
      <c r="E1334" s="1">
        <v>7</v>
      </c>
      <c r="F1334" s="3" t="s">
        <v>1241</v>
      </c>
    </row>
    <row r="1335" spans="1:6" x14ac:dyDescent="0.3">
      <c r="A1335" s="2">
        <v>1334</v>
      </c>
      <c r="B1335" s="1">
        <v>580</v>
      </c>
      <c r="C1335" s="1">
        <v>2579</v>
      </c>
      <c r="D1335" s="1" t="s">
        <v>1240</v>
      </c>
      <c r="E1335" s="1">
        <v>2</v>
      </c>
      <c r="F1335" s="3" t="s">
        <v>1240</v>
      </c>
    </row>
    <row r="1336" spans="1:6" x14ac:dyDescent="0.3">
      <c r="A1336" s="2">
        <v>1335</v>
      </c>
      <c r="B1336" s="1">
        <v>931</v>
      </c>
      <c r="C1336" s="1">
        <v>41</v>
      </c>
      <c r="D1336" s="1" t="s">
        <v>1241</v>
      </c>
      <c r="E1336" s="1">
        <v>4</v>
      </c>
      <c r="F1336" s="3" t="s">
        <v>1240</v>
      </c>
    </row>
    <row r="1337" spans="1:6" x14ac:dyDescent="0.3">
      <c r="A1337" s="2">
        <v>1336</v>
      </c>
      <c r="B1337" s="1">
        <v>287</v>
      </c>
      <c r="C1337" s="1">
        <v>1759</v>
      </c>
      <c r="D1337" s="1" t="s">
        <v>1241</v>
      </c>
      <c r="E1337" s="1">
        <v>6</v>
      </c>
      <c r="F1337" s="3" t="s">
        <v>1240</v>
      </c>
    </row>
    <row r="1338" spans="1:6" x14ac:dyDescent="0.3">
      <c r="A1338" s="2">
        <v>1337</v>
      </c>
      <c r="B1338" s="1">
        <v>757</v>
      </c>
      <c r="C1338" s="1">
        <v>2876</v>
      </c>
      <c r="D1338" s="1" t="s">
        <v>1241</v>
      </c>
      <c r="E1338" s="1">
        <v>1</v>
      </c>
      <c r="F1338" s="3" t="s">
        <v>1241</v>
      </c>
    </row>
    <row r="1339" spans="1:6" x14ac:dyDescent="0.3">
      <c r="A1339" s="2">
        <v>1338</v>
      </c>
      <c r="B1339" s="1">
        <v>993</v>
      </c>
      <c r="C1339" s="1">
        <v>2020</v>
      </c>
      <c r="D1339" s="1" t="s">
        <v>1241</v>
      </c>
      <c r="E1339" s="1">
        <v>8</v>
      </c>
      <c r="F1339" s="3" t="s">
        <v>1240</v>
      </c>
    </row>
    <row r="1340" spans="1:6" x14ac:dyDescent="0.3">
      <c r="A1340" s="2">
        <v>1339</v>
      </c>
      <c r="B1340" s="1">
        <v>493</v>
      </c>
      <c r="C1340" s="1">
        <v>2508</v>
      </c>
      <c r="D1340" s="1" t="s">
        <v>1240</v>
      </c>
      <c r="E1340" s="1">
        <v>1</v>
      </c>
      <c r="F1340" s="3" t="s">
        <v>1240</v>
      </c>
    </row>
    <row r="1341" spans="1:6" x14ac:dyDescent="0.3">
      <c r="A1341" s="2">
        <v>1340</v>
      </c>
      <c r="B1341" s="1">
        <v>743</v>
      </c>
      <c r="C1341" s="1">
        <v>742</v>
      </c>
      <c r="D1341" s="1" t="s">
        <v>1241</v>
      </c>
      <c r="E1341" s="1">
        <v>2</v>
      </c>
      <c r="F1341" s="3" t="s">
        <v>1240</v>
      </c>
    </row>
    <row r="1342" spans="1:6" x14ac:dyDescent="0.3">
      <c r="A1342" s="2">
        <v>1341</v>
      </c>
      <c r="B1342" s="1">
        <v>990</v>
      </c>
      <c r="C1342" s="1">
        <v>621</v>
      </c>
      <c r="D1342" s="1" t="s">
        <v>1240</v>
      </c>
      <c r="E1342" s="1">
        <v>11</v>
      </c>
      <c r="F1342" s="3" t="s">
        <v>1241</v>
      </c>
    </row>
    <row r="1343" spans="1:6" x14ac:dyDescent="0.3">
      <c r="A1343" s="2">
        <v>1342</v>
      </c>
      <c r="B1343" s="1">
        <v>50</v>
      </c>
      <c r="C1343" s="1">
        <v>1841</v>
      </c>
      <c r="D1343" s="1" t="s">
        <v>1240</v>
      </c>
      <c r="E1343" s="1">
        <v>11</v>
      </c>
      <c r="F1343" s="3" t="s">
        <v>1241</v>
      </c>
    </row>
    <row r="1344" spans="1:6" x14ac:dyDescent="0.3">
      <c r="A1344" s="2">
        <v>1343</v>
      </c>
      <c r="B1344" s="1">
        <v>369</v>
      </c>
      <c r="C1344" s="1">
        <v>1032</v>
      </c>
      <c r="D1344" s="1" t="s">
        <v>1240</v>
      </c>
      <c r="E1344" s="1">
        <v>10</v>
      </c>
      <c r="F1344" s="3" t="s">
        <v>1241</v>
      </c>
    </row>
    <row r="1345" spans="1:6" x14ac:dyDescent="0.3">
      <c r="A1345" s="2">
        <v>1344</v>
      </c>
      <c r="B1345" s="1">
        <v>765</v>
      </c>
      <c r="C1345" s="1">
        <v>1723</v>
      </c>
      <c r="D1345" s="1" t="s">
        <v>1241</v>
      </c>
      <c r="E1345" s="1">
        <v>7</v>
      </c>
      <c r="F1345" s="3" t="s">
        <v>1241</v>
      </c>
    </row>
    <row r="1346" spans="1:6" x14ac:dyDescent="0.3">
      <c r="A1346" s="2">
        <v>1345</v>
      </c>
      <c r="B1346" s="1">
        <v>423</v>
      </c>
      <c r="C1346" s="1">
        <v>2989</v>
      </c>
      <c r="D1346" s="1" t="s">
        <v>1241</v>
      </c>
      <c r="E1346" s="1">
        <v>1</v>
      </c>
      <c r="F1346" s="3" t="s">
        <v>1241</v>
      </c>
    </row>
    <row r="1347" spans="1:6" x14ac:dyDescent="0.3">
      <c r="A1347" s="2">
        <v>1346</v>
      </c>
      <c r="B1347" s="1">
        <v>671</v>
      </c>
      <c r="C1347" s="1">
        <v>2689</v>
      </c>
      <c r="D1347" s="1" t="s">
        <v>1240</v>
      </c>
      <c r="E1347" s="1">
        <v>7</v>
      </c>
      <c r="F1347" s="3" t="s">
        <v>1240</v>
      </c>
    </row>
    <row r="1348" spans="1:6" x14ac:dyDescent="0.3">
      <c r="A1348" s="2">
        <v>1347</v>
      </c>
      <c r="B1348" s="1">
        <v>134</v>
      </c>
      <c r="C1348" s="1">
        <v>1103</v>
      </c>
      <c r="D1348" s="1" t="s">
        <v>1240</v>
      </c>
      <c r="E1348" s="1">
        <v>6</v>
      </c>
      <c r="F1348" s="3" t="s">
        <v>1241</v>
      </c>
    </row>
    <row r="1349" spans="1:6" x14ac:dyDescent="0.3">
      <c r="A1349" s="2">
        <v>1348</v>
      </c>
      <c r="B1349" s="1">
        <v>105</v>
      </c>
      <c r="C1349" s="1">
        <v>76</v>
      </c>
      <c r="D1349" s="1" t="s">
        <v>1240</v>
      </c>
      <c r="E1349" s="1">
        <v>3</v>
      </c>
      <c r="F1349" s="3" t="s">
        <v>1241</v>
      </c>
    </row>
    <row r="1350" spans="1:6" x14ac:dyDescent="0.3">
      <c r="A1350" s="2">
        <v>1349</v>
      </c>
      <c r="B1350" s="1">
        <v>248</v>
      </c>
      <c r="C1350" s="1">
        <v>1907</v>
      </c>
      <c r="D1350" s="1" t="s">
        <v>1240</v>
      </c>
      <c r="E1350" s="1">
        <v>7</v>
      </c>
      <c r="F1350" s="3" t="s">
        <v>1241</v>
      </c>
    </row>
    <row r="1351" spans="1:6" x14ac:dyDescent="0.3">
      <c r="A1351" s="2">
        <v>1350</v>
      </c>
      <c r="B1351" s="1">
        <v>794</v>
      </c>
      <c r="C1351" s="1">
        <v>2540</v>
      </c>
      <c r="D1351" s="1" t="s">
        <v>1241</v>
      </c>
      <c r="E1351" s="1">
        <v>8</v>
      </c>
      <c r="F1351" s="3" t="s">
        <v>1241</v>
      </c>
    </row>
    <row r="1352" spans="1:6" x14ac:dyDescent="0.3">
      <c r="A1352" s="2">
        <v>1351</v>
      </c>
      <c r="B1352" s="1">
        <v>921</v>
      </c>
      <c r="C1352" s="1">
        <v>2582</v>
      </c>
      <c r="D1352" s="1" t="s">
        <v>1241</v>
      </c>
      <c r="E1352" s="1">
        <v>4</v>
      </c>
      <c r="F1352" s="3" t="s">
        <v>1241</v>
      </c>
    </row>
    <row r="1353" spans="1:6" x14ac:dyDescent="0.3">
      <c r="A1353" s="2">
        <v>1352</v>
      </c>
      <c r="B1353" s="1">
        <v>7</v>
      </c>
      <c r="C1353" s="1">
        <v>2746</v>
      </c>
      <c r="D1353" s="1" t="s">
        <v>1241</v>
      </c>
      <c r="E1353" s="1">
        <v>9</v>
      </c>
      <c r="F1353" s="3" t="s">
        <v>1241</v>
      </c>
    </row>
    <row r="1354" spans="1:6" x14ac:dyDescent="0.3">
      <c r="A1354" s="2">
        <v>1353</v>
      </c>
      <c r="B1354" s="1">
        <v>404</v>
      </c>
      <c r="C1354" s="1">
        <v>1355</v>
      </c>
      <c r="D1354" s="1" t="s">
        <v>1241</v>
      </c>
      <c r="E1354" s="1">
        <v>9</v>
      </c>
      <c r="F1354" s="3" t="s">
        <v>1240</v>
      </c>
    </row>
    <row r="1355" spans="1:6" x14ac:dyDescent="0.3">
      <c r="A1355" s="2">
        <v>1354</v>
      </c>
      <c r="B1355" s="1">
        <v>662</v>
      </c>
      <c r="C1355" s="1">
        <v>1818</v>
      </c>
      <c r="D1355" s="1" t="s">
        <v>1240</v>
      </c>
      <c r="E1355" s="1">
        <v>6</v>
      </c>
      <c r="F1355" s="3" t="s">
        <v>1240</v>
      </c>
    </row>
    <row r="1356" spans="1:6" x14ac:dyDescent="0.3">
      <c r="A1356" s="2">
        <v>1355</v>
      </c>
      <c r="B1356" s="1">
        <v>799</v>
      </c>
      <c r="C1356" s="1">
        <v>331</v>
      </c>
      <c r="D1356" s="1" t="s">
        <v>1240</v>
      </c>
      <c r="E1356" s="1">
        <v>9</v>
      </c>
      <c r="F1356" s="3" t="s">
        <v>1240</v>
      </c>
    </row>
    <row r="1357" spans="1:6" x14ac:dyDescent="0.3">
      <c r="A1357" s="2">
        <v>1356</v>
      </c>
      <c r="B1357" s="1">
        <v>257</v>
      </c>
      <c r="C1357" s="1">
        <v>659</v>
      </c>
      <c r="D1357" s="1" t="s">
        <v>1240</v>
      </c>
      <c r="E1357" s="1">
        <v>12</v>
      </c>
      <c r="F1357" s="3" t="s">
        <v>1241</v>
      </c>
    </row>
    <row r="1358" spans="1:6" x14ac:dyDescent="0.3">
      <c r="A1358" s="2">
        <v>1357</v>
      </c>
      <c r="B1358" s="1">
        <v>323</v>
      </c>
      <c r="C1358" s="1">
        <v>1482</v>
      </c>
      <c r="D1358" s="1" t="s">
        <v>1240</v>
      </c>
      <c r="E1358" s="1">
        <v>10</v>
      </c>
      <c r="F1358" s="3" t="s">
        <v>1241</v>
      </c>
    </row>
    <row r="1359" spans="1:6" x14ac:dyDescent="0.3">
      <c r="A1359" s="2">
        <v>1358</v>
      </c>
      <c r="B1359" s="1">
        <v>28</v>
      </c>
      <c r="C1359" s="1">
        <v>1144</v>
      </c>
      <c r="D1359" s="1" t="s">
        <v>1241</v>
      </c>
      <c r="E1359" s="1">
        <v>9</v>
      </c>
      <c r="F1359" s="3" t="s">
        <v>1241</v>
      </c>
    </row>
    <row r="1360" spans="1:6" x14ac:dyDescent="0.3">
      <c r="A1360" s="2">
        <v>1359</v>
      </c>
      <c r="B1360" s="1">
        <v>251</v>
      </c>
      <c r="C1360" s="1">
        <v>1592</v>
      </c>
      <c r="D1360" s="1" t="s">
        <v>1240</v>
      </c>
      <c r="E1360" s="1">
        <v>1</v>
      </c>
      <c r="F1360" s="3" t="s">
        <v>1241</v>
      </c>
    </row>
    <row r="1361" spans="1:6" x14ac:dyDescent="0.3">
      <c r="A1361" s="2">
        <v>1360</v>
      </c>
      <c r="B1361" s="1">
        <v>596</v>
      </c>
      <c r="C1361" s="1">
        <v>2698</v>
      </c>
      <c r="D1361" s="1" t="s">
        <v>1241</v>
      </c>
      <c r="E1361" s="1">
        <v>10</v>
      </c>
      <c r="F1361" s="3" t="s">
        <v>1240</v>
      </c>
    </row>
    <row r="1362" spans="1:6" x14ac:dyDescent="0.3">
      <c r="A1362" s="2">
        <v>1361</v>
      </c>
      <c r="B1362" s="1">
        <v>923</v>
      </c>
      <c r="C1362" s="1">
        <v>827</v>
      </c>
      <c r="D1362" s="1" t="s">
        <v>1241</v>
      </c>
      <c r="E1362" s="1">
        <v>10</v>
      </c>
      <c r="F1362" s="3" t="s">
        <v>1241</v>
      </c>
    </row>
    <row r="1363" spans="1:6" x14ac:dyDescent="0.3">
      <c r="A1363" s="2">
        <v>1362</v>
      </c>
      <c r="B1363" s="1">
        <v>907</v>
      </c>
      <c r="C1363" s="1">
        <v>173</v>
      </c>
      <c r="D1363" s="1" t="s">
        <v>1240</v>
      </c>
      <c r="E1363" s="1">
        <v>10</v>
      </c>
      <c r="F1363" s="3" t="s">
        <v>1240</v>
      </c>
    </row>
    <row r="1364" spans="1:6" x14ac:dyDescent="0.3">
      <c r="A1364" s="2">
        <v>1363</v>
      </c>
      <c r="B1364" s="1">
        <v>114</v>
      </c>
      <c r="C1364" s="1">
        <v>188</v>
      </c>
      <c r="D1364" s="1" t="s">
        <v>1240</v>
      </c>
      <c r="E1364" s="1">
        <v>4</v>
      </c>
      <c r="F1364" s="3" t="s">
        <v>1240</v>
      </c>
    </row>
    <row r="1365" spans="1:6" x14ac:dyDescent="0.3">
      <c r="A1365" s="2">
        <v>1364</v>
      </c>
      <c r="B1365" s="1">
        <v>630</v>
      </c>
      <c r="C1365" s="1">
        <v>1409</v>
      </c>
      <c r="D1365" s="1" t="s">
        <v>1240</v>
      </c>
      <c r="E1365" s="1">
        <v>7</v>
      </c>
      <c r="F1365" s="3" t="s">
        <v>1240</v>
      </c>
    </row>
    <row r="1366" spans="1:6" x14ac:dyDescent="0.3">
      <c r="A1366" s="2">
        <v>1365</v>
      </c>
      <c r="B1366" s="1">
        <v>76</v>
      </c>
      <c r="C1366" s="1">
        <v>902</v>
      </c>
      <c r="D1366" s="1" t="s">
        <v>1241</v>
      </c>
      <c r="E1366" s="1">
        <v>9</v>
      </c>
      <c r="F1366" s="3" t="s">
        <v>1240</v>
      </c>
    </row>
    <row r="1367" spans="1:6" x14ac:dyDescent="0.3">
      <c r="A1367" s="2">
        <v>1366</v>
      </c>
      <c r="B1367" s="1">
        <v>945</v>
      </c>
      <c r="C1367" s="1">
        <v>835</v>
      </c>
      <c r="D1367" s="1" t="s">
        <v>1240</v>
      </c>
      <c r="E1367" s="1">
        <v>3</v>
      </c>
      <c r="F1367" s="3" t="s">
        <v>1241</v>
      </c>
    </row>
    <row r="1368" spans="1:6" x14ac:dyDescent="0.3">
      <c r="A1368" s="2">
        <v>1367</v>
      </c>
      <c r="B1368" s="1">
        <v>368</v>
      </c>
      <c r="C1368" s="1">
        <v>1867</v>
      </c>
      <c r="D1368" s="1" t="s">
        <v>1241</v>
      </c>
      <c r="E1368" s="1">
        <v>11</v>
      </c>
      <c r="F1368" s="3" t="s">
        <v>1241</v>
      </c>
    </row>
    <row r="1369" spans="1:6" x14ac:dyDescent="0.3">
      <c r="A1369" s="2">
        <v>1368</v>
      </c>
      <c r="B1369" s="1">
        <v>234</v>
      </c>
      <c r="C1369" s="1">
        <v>1762</v>
      </c>
      <c r="D1369" s="1" t="s">
        <v>1241</v>
      </c>
      <c r="E1369" s="1">
        <v>10</v>
      </c>
      <c r="F1369" s="3" t="s">
        <v>1240</v>
      </c>
    </row>
    <row r="1370" spans="1:6" x14ac:dyDescent="0.3">
      <c r="A1370" s="2">
        <v>1369</v>
      </c>
      <c r="B1370" s="1">
        <v>36</v>
      </c>
      <c r="C1370" s="1">
        <v>1631</v>
      </c>
      <c r="D1370" s="1" t="s">
        <v>1241</v>
      </c>
      <c r="E1370" s="1">
        <v>5</v>
      </c>
      <c r="F1370" s="3" t="s">
        <v>1240</v>
      </c>
    </row>
    <row r="1371" spans="1:6" x14ac:dyDescent="0.3">
      <c r="A1371" s="2">
        <v>1370</v>
      </c>
      <c r="B1371" s="1">
        <v>529</v>
      </c>
      <c r="C1371" s="1">
        <v>958</v>
      </c>
      <c r="D1371" s="1" t="s">
        <v>1241</v>
      </c>
      <c r="E1371" s="1">
        <v>10</v>
      </c>
      <c r="F1371" s="3" t="s">
        <v>1240</v>
      </c>
    </row>
    <row r="1372" spans="1:6" x14ac:dyDescent="0.3">
      <c r="A1372" s="2">
        <v>1371</v>
      </c>
      <c r="B1372" s="1">
        <v>531</v>
      </c>
      <c r="C1372" s="1">
        <v>571</v>
      </c>
      <c r="D1372" s="1" t="s">
        <v>1241</v>
      </c>
      <c r="E1372" s="1">
        <v>6</v>
      </c>
      <c r="F1372" s="3" t="s">
        <v>1241</v>
      </c>
    </row>
    <row r="1373" spans="1:6" x14ac:dyDescent="0.3">
      <c r="A1373" s="2">
        <v>1372</v>
      </c>
      <c r="B1373" s="1">
        <v>224</v>
      </c>
      <c r="C1373" s="1">
        <v>831</v>
      </c>
      <c r="D1373" s="1" t="s">
        <v>1240</v>
      </c>
      <c r="E1373" s="1">
        <v>4</v>
      </c>
      <c r="F1373" s="3" t="s">
        <v>1241</v>
      </c>
    </row>
    <row r="1374" spans="1:6" x14ac:dyDescent="0.3">
      <c r="A1374" s="2">
        <v>1373</v>
      </c>
      <c r="B1374" s="1">
        <v>978</v>
      </c>
      <c r="C1374" s="1">
        <v>2254</v>
      </c>
      <c r="D1374" s="1" t="s">
        <v>1241</v>
      </c>
      <c r="E1374" s="1">
        <v>10</v>
      </c>
      <c r="F1374" s="3" t="s">
        <v>1241</v>
      </c>
    </row>
    <row r="1375" spans="1:6" x14ac:dyDescent="0.3">
      <c r="A1375" s="2">
        <v>1374</v>
      </c>
      <c r="B1375" s="1">
        <v>181</v>
      </c>
      <c r="C1375" s="1">
        <v>324</v>
      </c>
      <c r="D1375" s="1" t="s">
        <v>1241</v>
      </c>
      <c r="E1375" s="1">
        <v>12</v>
      </c>
      <c r="F1375" s="3" t="s">
        <v>1241</v>
      </c>
    </row>
    <row r="1376" spans="1:6" x14ac:dyDescent="0.3">
      <c r="A1376" s="2">
        <v>1375</v>
      </c>
      <c r="B1376" s="1">
        <v>592</v>
      </c>
      <c r="C1376" s="1">
        <v>1547</v>
      </c>
      <c r="D1376" s="1" t="s">
        <v>1240</v>
      </c>
      <c r="E1376" s="1">
        <v>8</v>
      </c>
      <c r="F1376" s="3" t="s">
        <v>1240</v>
      </c>
    </row>
    <row r="1377" spans="1:6" x14ac:dyDescent="0.3">
      <c r="A1377" s="2">
        <v>1376</v>
      </c>
      <c r="B1377" s="1">
        <v>141</v>
      </c>
      <c r="C1377" s="1">
        <v>295</v>
      </c>
      <c r="D1377" s="1" t="s">
        <v>1241</v>
      </c>
      <c r="E1377" s="1">
        <v>3</v>
      </c>
      <c r="F1377" s="3" t="s">
        <v>1241</v>
      </c>
    </row>
    <row r="1378" spans="1:6" x14ac:dyDescent="0.3">
      <c r="A1378" s="2">
        <v>1377</v>
      </c>
      <c r="B1378" s="1">
        <v>786</v>
      </c>
      <c r="C1378" s="1">
        <v>679</v>
      </c>
      <c r="D1378" s="1" t="s">
        <v>1240</v>
      </c>
      <c r="E1378" s="1">
        <v>1</v>
      </c>
      <c r="F1378" s="3" t="s">
        <v>1240</v>
      </c>
    </row>
    <row r="1379" spans="1:6" x14ac:dyDescent="0.3">
      <c r="A1379" s="2">
        <v>1378</v>
      </c>
      <c r="B1379" s="1">
        <v>399</v>
      </c>
      <c r="C1379" s="1">
        <v>1574</v>
      </c>
      <c r="D1379" s="1" t="s">
        <v>1241</v>
      </c>
      <c r="E1379" s="1">
        <v>7</v>
      </c>
      <c r="F1379" s="3" t="s">
        <v>1240</v>
      </c>
    </row>
    <row r="1380" spans="1:6" x14ac:dyDescent="0.3">
      <c r="A1380" s="2">
        <v>1379</v>
      </c>
      <c r="B1380" s="1">
        <v>621</v>
      </c>
      <c r="C1380" s="1">
        <v>2022</v>
      </c>
      <c r="D1380" s="1" t="s">
        <v>1241</v>
      </c>
      <c r="E1380" s="1">
        <v>7</v>
      </c>
      <c r="F1380" s="3" t="s">
        <v>1240</v>
      </c>
    </row>
    <row r="1381" spans="1:6" x14ac:dyDescent="0.3">
      <c r="A1381" s="2">
        <v>1380</v>
      </c>
      <c r="B1381" s="1">
        <v>940</v>
      </c>
      <c r="C1381" s="1">
        <v>1075</v>
      </c>
      <c r="D1381" s="1" t="s">
        <v>1241</v>
      </c>
      <c r="E1381" s="1">
        <v>9</v>
      </c>
      <c r="F1381" s="3" t="s">
        <v>1240</v>
      </c>
    </row>
    <row r="1382" spans="1:6" x14ac:dyDescent="0.3">
      <c r="A1382" s="2">
        <v>1381</v>
      </c>
      <c r="B1382" s="1">
        <v>517</v>
      </c>
      <c r="C1382" s="1">
        <v>1334</v>
      </c>
      <c r="D1382" s="1" t="s">
        <v>1241</v>
      </c>
      <c r="E1382" s="1">
        <v>4</v>
      </c>
      <c r="F1382" s="3" t="s">
        <v>1240</v>
      </c>
    </row>
    <row r="1383" spans="1:6" x14ac:dyDescent="0.3">
      <c r="A1383" s="2">
        <v>1382</v>
      </c>
      <c r="B1383" s="1">
        <v>761</v>
      </c>
      <c r="C1383" s="1">
        <v>172</v>
      </c>
      <c r="D1383" s="1" t="s">
        <v>1241</v>
      </c>
      <c r="E1383" s="1">
        <v>2</v>
      </c>
      <c r="F1383" s="3" t="s">
        <v>1240</v>
      </c>
    </row>
    <row r="1384" spans="1:6" x14ac:dyDescent="0.3">
      <c r="A1384" s="2">
        <v>1383</v>
      </c>
      <c r="B1384" s="1">
        <v>769</v>
      </c>
      <c r="C1384" s="1">
        <v>35</v>
      </c>
      <c r="D1384" s="1" t="s">
        <v>1241</v>
      </c>
      <c r="E1384" s="1">
        <v>11</v>
      </c>
      <c r="F1384" s="3" t="s">
        <v>1241</v>
      </c>
    </row>
    <row r="1385" spans="1:6" x14ac:dyDescent="0.3">
      <c r="A1385" s="2">
        <v>1384</v>
      </c>
      <c r="B1385" s="1">
        <v>46</v>
      </c>
      <c r="C1385" s="1">
        <v>859</v>
      </c>
      <c r="D1385" s="1" t="s">
        <v>1241</v>
      </c>
      <c r="E1385" s="1">
        <v>4</v>
      </c>
      <c r="F1385" s="3" t="s">
        <v>1241</v>
      </c>
    </row>
    <row r="1386" spans="1:6" x14ac:dyDescent="0.3">
      <c r="A1386" s="2">
        <v>1385</v>
      </c>
      <c r="B1386" s="1">
        <v>887</v>
      </c>
      <c r="C1386" s="1">
        <v>1833</v>
      </c>
      <c r="D1386" s="1" t="s">
        <v>1241</v>
      </c>
      <c r="E1386" s="1">
        <v>12</v>
      </c>
      <c r="F1386" s="3" t="s">
        <v>1240</v>
      </c>
    </row>
    <row r="1387" spans="1:6" x14ac:dyDescent="0.3">
      <c r="A1387" s="2">
        <v>1386</v>
      </c>
      <c r="B1387" s="1">
        <v>307</v>
      </c>
      <c r="C1387" s="1">
        <v>629</v>
      </c>
      <c r="D1387" s="1" t="s">
        <v>1240</v>
      </c>
      <c r="E1387" s="1">
        <v>12</v>
      </c>
      <c r="F1387" s="3" t="s">
        <v>1241</v>
      </c>
    </row>
    <row r="1388" spans="1:6" x14ac:dyDescent="0.3">
      <c r="A1388" s="2">
        <v>1387</v>
      </c>
      <c r="B1388" s="1">
        <v>876</v>
      </c>
      <c r="C1388" s="1">
        <v>1615</v>
      </c>
      <c r="D1388" s="1" t="s">
        <v>1240</v>
      </c>
      <c r="E1388" s="1">
        <v>2</v>
      </c>
      <c r="F1388" s="3" t="s">
        <v>1240</v>
      </c>
    </row>
    <row r="1389" spans="1:6" x14ac:dyDescent="0.3">
      <c r="A1389" s="2">
        <v>1388</v>
      </c>
      <c r="B1389" s="1">
        <v>713</v>
      </c>
      <c r="C1389" s="1">
        <v>2345</v>
      </c>
      <c r="D1389" s="1" t="s">
        <v>1241</v>
      </c>
      <c r="E1389" s="1">
        <v>7</v>
      </c>
      <c r="F1389" s="3" t="s">
        <v>1240</v>
      </c>
    </row>
    <row r="1390" spans="1:6" x14ac:dyDescent="0.3">
      <c r="A1390" s="2">
        <v>1389</v>
      </c>
      <c r="B1390" s="1">
        <v>46</v>
      </c>
      <c r="C1390" s="1">
        <v>1322</v>
      </c>
      <c r="D1390" s="1" t="s">
        <v>1241</v>
      </c>
      <c r="E1390" s="1">
        <v>10</v>
      </c>
      <c r="F1390" s="3" t="s">
        <v>1240</v>
      </c>
    </row>
    <row r="1391" spans="1:6" x14ac:dyDescent="0.3">
      <c r="A1391" s="2">
        <v>1390</v>
      </c>
      <c r="B1391" s="1">
        <v>200</v>
      </c>
      <c r="C1391" s="1">
        <v>1272</v>
      </c>
      <c r="D1391" s="1" t="s">
        <v>1241</v>
      </c>
      <c r="E1391" s="1">
        <v>7</v>
      </c>
      <c r="F1391" s="3" t="s">
        <v>1241</v>
      </c>
    </row>
    <row r="1392" spans="1:6" x14ac:dyDescent="0.3">
      <c r="A1392" s="2">
        <v>1391</v>
      </c>
      <c r="B1392" s="1">
        <v>454</v>
      </c>
      <c r="C1392" s="1">
        <v>397</v>
      </c>
      <c r="D1392" s="1" t="s">
        <v>1240</v>
      </c>
      <c r="E1392" s="1">
        <v>9</v>
      </c>
      <c r="F1392" s="3" t="s">
        <v>1241</v>
      </c>
    </row>
    <row r="1393" spans="1:6" x14ac:dyDescent="0.3">
      <c r="A1393" s="2">
        <v>1392</v>
      </c>
      <c r="B1393" s="1">
        <v>396</v>
      </c>
      <c r="C1393" s="1">
        <v>1297</v>
      </c>
      <c r="D1393" s="1" t="s">
        <v>1240</v>
      </c>
      <c r="E1393" s="1">
        <v>6</v>
      </c>
      <c r="F1393" s="3" t="s">
        <v>1241</v>
      </c>
    </row>
    <row r="1394" spans="1:6" x14ac:dyDescent="0.3">
      <c r="A1394" s="2">
        <v>1393</v>
      </c>
      <c r="B1394" s="1">
        <v>121</v>
      </c>
      <c r="C1394" s="1">
        <v>2630</v>
      </c>
      <c r="D1394" s="1" t="s">
        <v>1240</v>
      </c>
      <c r="E1394" s="1">
        <v>6</v>
      </c>
      <c r="F1394" s="3" t="s">
        <v>1241</v>
      </c>
    </row>
    <row r="1395" spans="1:6" x14ac:dyDescent="0.3">
      <c r="A1395" s="2">
        <v>1394</v>
      </c>
      <c r="B1395" s="1">
        <v>298</v>
      </c>
      <c r="C1395" s="1">
        <v>2298</v>
      </c>
      <c r="D1395" s="1" t="s">
        <v>1241</v>
      </c>
      <c r="E1395" s="1">
        <v>3</v>
      </c>
      <c r="F1395" s="3" t="s">
        <v>1241</v>
      </c>
    </row>
    <row r="1396" spans="1:6" x14ac:dyDescent="0.3">
      <c r="A1396" s="2">
        <v>1395</v>
      </c>
      <c r="B1396" s="1">
        <v>856</v>
      </c>
      <c r="C1396" s="1">
        <v>56</v>
      </c>
      <c r="D1396" s="1" t="s">
        <v>1241</v>
      </c>
      <c r="E1396" s="1">
        <v>8</v>
      </c>
      <c r="F1396" s="3" t="s">
        <v>1241</v>
      </c>
    </row>
    <row r="1397" spans="1:6" x14ac:dyDescent="0.3">
      <c r="A1397" s="2">
        <v>1396</v>
      </c>
      <c r="B1397" s="1">
        <v>654</v>
      </c>
      <c r="C1397" s="1">
        <v>1035</v>
      </c>
      <c r="D1397" s="1" t="s">
        <v>1241</v>
      </c>
      <c r="E1397" s="1">
        <v>1</v>
      </c>
      <c r="F1397" s="3" t="s">
        <v>1241</v>
      </c>
    </row>
    <row r="1398" spans="1:6" x14ac:dyDescent="0.3">
      <c r="A1398" s="2">
        <v>1397</v>
      </c>
      <c r="B1398" s="1">
        <v>150</v>
      </c>
      <c r="C1398" s="1">
        <v>1785</v>
      </c>
      <c r="D1398" s="1" t="s">
        <v>1241</v>
      </c>
      <c r="E1398" s="1">
        <v>6</v>
      </c>
      <c r="F1398" s="3" t="s">
        <v>1240</v>
      </c>
    </row>
    <row r="1399" spans="1:6" x14ac:dyDescent="0.3">
      <c r="A1399" s="2">
        <v>1398</v>
      </c>
      <c r="B1399" s="1">
        <v>437</v>
      </c>
      <c r="C1399" s="1">
        <v>108</v>
      </c>
      <c r="D1399" s="1" t="s">
        <v>1241</v>
      </c>
      <c r="E1399" s="1">
        <v>6</v>
      </c>
      <c r="F1399" s="3" t="s">
        <v>1240</v>
      </c>
    </row>
    <row r="1400" spans="1:6" x14ac:dyDescent="0.3">
      <c r="A1400" s="2">
        <v>1399</v>
      </c>
      <c r="B1400" s="1">
        <v>825</v>
      </c>
      <c r="C1400" s="1">
        <v>820</v>
      </c>
      <c r="D1400" s="1" t="s">
        <v>1241</v>
      </c>
      <c r="E1400" s="1">
        <v>5</v>
      </c>
      <c r="F1400" s="3" t="s">
        <v>1241</v>
      </c>
    </row>
    <row r="1401" spans="1:6" x14ac:dyDescent="0.3">
      <c r="A1401" s="2">
        <v>1400</v>
      </c>
      <c r="B1401" s="1">
        <v>130</v>
      </c>
      <c r="C1401" s="1">
        <v>2808</v>
      </c>
      <c r="D1401" s="1" t="s">
        <v>1240</v>
      </c>
      <c r="E1401" s="1">
        <v>3</v>
      </c>
      <c r="F1401" s="3" t="s">
        <v>1240</v>
      </c>
    </row>
    <row r="1402" spans="1:6" x14ac:dyDescent="0.3">
      <c r="A1402" s="2">
        <v>1401</v>
      </c>
      <c r="B1402" s="1">
        <v>886</v>
      </c>
      <c r="C1402" s="1">
        <v>671</v>
      </c>
      <c r="D1402" s="1" t="s">
        <v>1241</v>
      </c>
      <c r="E1402" s="1">
        <v>12</v>
      </c>
      <c r="F1402" s="3" t="s">
        <v>1240</v>
      </c>
    </row>
    <row r="1403" spans="1:6" x14ac:dyDescent="0.3">
      <c r="A1403" s="2">
        <v>1402</v>
      </c>
      <c r="B1403" s="1">
        <v>959</v>
      </c>
      <c r="C1403" s="1">
        <v>854</v>
      </c>
      <c r="D1403" s="1" t="s">
        <v>1241</v>
      </c>
      <c r="E1403" s="1">
        <v>5</v>
      </c>
      <c r="F1403" s="3" t="s">
        <v>1241</v>
      </c>
    </row>
    <row r="1404" spans="1:6" x14ac:dyDescent="0.3">
      <c r="A1404" s="2">
        <v>1403</v>
      </c>
      <c r="B1404" s="1">
        <v>847</v>
      </c>
      <c r="C1404" s="1">
        <v>61</v>
      </c>
      <c r="D1404" s="1" t="s">
        <v>1241</v>
      </c>
      <c r="E1404" s="1">
        <v>9</v>
      </c>
      <c r="F1404" s="3" t="s">
        <v>1241</v>
      </c>
    </row>
    <row r="1405" spans="1:6" x14ac:dyDescent="0.3">
      <c r="A1405" s="2">
        <v>1404</v>
      </c>
      <c r="B1405" s="1">
        <v>490</v>
      </c>
      <c r="C1405" s="1">
        <v>98</v>
      </c>
      <c r="D1405" s="1" t="s">
        <v>1241</v>
      </c>
      <c r="E1405" s="1">
        <v>2</v>
      </c>
      <c r="F1405" s="3" t="s">
        <v>1241</v>
      </c>
    </row>
    <row r="1406" spans="1:6" x14ac:dyDescent="0.3">
      <c r="A1406" s="2">
        <v>1405</v>
      </c>
      <c r="B1406" s="1">
        <v>658</v>
      </c>
      <c r="C1406" s="1">
        <v>1638</v>
      </c>
      <c r="D1406" s="1" t="s">
        <v>1240</v>
      </c>
      <c r="E1406" s="1">
        <v>11</v>
      </c>
      <c r="F1406" s="3" t="s">
        <v>1240</v>
      </c>
    </row>
    <row r="1407" spans="1:6" x14ac:dyDescent="0.3">
      <c r="A1407" s="2">
        <v>1406</v>
      </c>
      <c r="B1407" s="1">
        <v>900</v>
      </c>
      <c r="C1407" s="1">
        <v>1202</v>
      </c>
      <c r="D1407" s="1" t="s">
        <v>1240</v>
      </c>
      <c r="E1407" s="1">
        <v>11</v>
      </c>
      <c r="F1407" s="3" t="s">
        <v>1240</v>
      </c>
    </row>
    <row r="1408" spans="1:6" x14ac:dyDescent="0.3">
      <c r="A1408" s="2">
        <v>1407</v>
      </c>
      <c r="B1408" s="1">
        <v>300</v>
      </c>
      <c r="C1408" s="1">
        <v>2225</v>
      </c>
      <c r="D1408" s="1" t="s">
        <v>1240</v>
      </c>
      <c r="E1408" s="1">
        <v>9</v>
      </c>
      <c r="F1408" s="3" t="s">
        <v>1240</v>
      </c>
    </row>
    <row r="1409" spans="1:6" x14ac:dyDescent="0.3">
      <c r="A1409" s="2">
        <v>1408</v>
      </c>
      <c r="B1409" s="1">
        <v>977</v>
      </c>
      <c r="C1409" s="1">
        <v>1101</v>
      </c>
      <c r="D1409" s="1" t="s">
        <v>1241</v>
      </c>
      <c r="E1409" s="1">
        <v>1</v>
      </c>
      <c r="F1409" s="3" t="s">
        <v>1241</v>
      </c>
    </row>
    <row r="1410" spans="1:6" x14ac:dyDescent="0.3">
      <c r="A1410" s="2">
        <v>1409</v>
      </c>
      <c r="B1410" s="1">
        <v>262</v>
      </c>
      <c r="C1410" s="1">
        <v>2993</v>
      </c>
      <c r="D1410" s="1" t="s">
        <v>1240</v>
      </c>
      <c r="E1410" s="1">
        <v>7</v>
      </c>
      <c r="F1410" s="3" t="s">
        <v>1240</v>
      </c>
    </row>
    <row r="1411" spans="1:6" x14ac:dyDescent="0.3">
      <c r="A1411" s="2">
        <v>1410</v>
      </c>
      <c r="B1411" s="1">
        <v>539</v>
      </c>
      <c r="C1411" s="1">
        <v>1374</v>
      </c>
      <c r="D1411" s="1" t="s">
        <v>1241</v>
      </c>
      <c r="E1411" s="1">
        <v>9</v>
      </c>
      <c r="F1411" s="3" t="s">
        <v>1241</v>
      </c>
    </row>
    <row r="1412" spans="1:6" x14ac:dyDescent="0.3">
      <c r="A1412" s="2">
        <v>1411</v>
      </c>
      <c r="B1412" s="1">
        <v>236</v>
      </c>
      <c r="C1412" s="1">
        <v>704</v>
      </c>
      <c r="D1412" s="1" t="s">
        <v>1241</v>
      </c>
      <c r="E1412" s="1">
        <v>5</v>
      </c>
      <c r="F1412" s="3" t="s">
        <v>1240</v>
      </c>
    </row>
    <row r="1413" spans="1:6" x14ac:dyDescent="0.3">
      <c r="A1413" s="2">
        <v>1412</v>
      </c>
      <c r="B1413" s="1">
        <v>729</v>
      </c>
      <c r="C1413" s="1">
        <v>2044</v>
      </c>
      <c r="D1413" s="1" t="s">
        <v>1241</v>
      </c>
      <c r="E1413" s="1">
        <v>12</v>
      </c>
      <c r="F1413" s="3" t="s">
        <v>1240</v>
      </c>
    </row>
    <row r="1414" spans="1:6" x14ac:dyDescent="0.3">
      <c r="A1414" s="2">
        <v>1413</v>
      </c>
      <c r="B1414" s="1">
        <v>30</v>
      </c>
      <c r="C1414" s="1">
        <v>1900</v>
      </c>
      <c r="D1414" s="1" t="s">
        <v>1241</v>
      </c>
      <c r="E1414" s="1">
        <v>6</v>
      </c>
      <c r="F1414" s="3" t="s">
        <v>1241</v>
      </c>
    </row>
    <row r="1415" spans="1:6" x14ac:dyDescent="0.3">
      <c r="A1415" s="2">
        <v>1414</v>
      </c>
      <c r="B1415" s="1">
        <v>995</v>
      </c>
      <c r="C1415" s="1">
        <v>41</v>
      </c>
      <c r="D1415" s="1" t="s">
        <v>1240</v>
      </c>
      <c r="E1415" s="1">
        <v>10</v>
      </c>
      <c r="F1415" s="3" t="s">
        <v>1241</v>
      </c>
    </row>
    <row r="1416" spans="1:6" x14ac:dyDescent="0.3">
      <c r="A1416" s="2">
        <v>1415</v>
      </c>
      <c r="B1416" s="1">
        <v>894</v>
      </c>
      <c r="C1416" s="1">
        <v>1962</v>
      </c>
      <c r="D1416" s="1" t="s">
        <v>1240</v>
      </c>
      <c r="E1416" s="1">
        <v>12</v>
      </c>
      <c r="F1416" s="3" t="s">
        <v>1240</v>
      </c>
    </row>
    <row r="1417" spans="1:6" x14ac:dyDescent="0.3">
      <c r="A1417" s="2">
        <v>1416</v>
      </c>
      <c r="B1417" s="1">
        <v>450</v>
      </c>
      <c r="C1417" s="1">
        <v>1554</v>
      </c>
      <c r="D1417" s="1" t="s">
        <v>1240</v>
      </c>
      <c r="E1417" s="1">
        <v>1</v>
      </c>
      <c r="F1417" s="3" t="s">
        <v>1240</v>
      </c>
    </row>
    <row r="1418" spans="1:6" x14ac:dyDescent="0.3">
      <c r="A1418" s="2">
        <v>1417</v>
      </c>
      <c r="B1418" s="1">
        <v>428</v>
      </c>
      <c r="C1418" s="1">
        <v>785</v>
      </c>
      <c r="D1418" s="1" t="s">
        <v>1240</v>
      </c>
      <c r="E1418" s="1">
        <v>5</v>
      </c>
      <c r="F1418" s="3" t="s">
        <v>1240</v>
      </c>
    </row>
    <row r="1419" spans="1:6" x14ac:dyDescent="0.3">
      <c r="A1419" s="2">
        <v>1418</v>
      </c>
      <c r="B1419" s="1">
        <v>797</v>
      </c>
      <c r="C1419" s="1">
        <v>1782</v>
      </c>
      <c r="D1419" s="1" t="s">
        <v>1241</v>
      </c>
      <c r="E1419" s="1">
        <v>3</v>
      </c>
      <c r="F1419" s="3" t="s">
        <v>1240</v>
      </c>
    </row>
    <row r="1420" spans="1:6" x14ac:dyDescent="0.3">
      <c r="A1420" s="2">
        <v>1419</v>
      </c>
      <c r="B1420" s="1">
        <v>391</v>
      </c>
      <c r="C1420" s="1">
        <v>2449</v>
      </c>
      <c r="D1420" s="1" t="s">
        <v>1240</v>
      </c>
      <c r="E1420" s="1">
        <v>9</v>
      </c>
      <c r="F1420" s="3" t="s">
        <v>1241</v>
      </c>
    </row>
    <row r="1421" spans="1:6" x14ac:dyDescent="0.3">
      <c r="A1421" s="2">
        <v>1420</v>
      </c>
      <c r="B1421" s="1">
        <v>727</v>
      </c>
      <c r="C1421" s="1">
        <v>1474</v>
      </c>
      <c r="D1421" s="1" t="s">
        <v>1241</v>
      </c>
      <c r="E1421" s="1">
        <v>4</v>
      </c>
      <c r="F1421" s="3" t="s">
        <v>1241</v>
      </c>
    </row>
    <row r="1422" spans="1:6" x14ac:dyDescent="0.3">
      <c r="A1422" s="2">
        <v>1421</v>
      </c>
      <c r="B1422" s="1">
        <v>714</v>
      </c>
      <c r="C1422" s="1">
        <v>1150</v>
      </c>
      <c r="D1422" s="1" t="s">
        <v>1241</v>
      </c>
      <c r="E1422" s="1">
        <v>2</v>
      </c>
      <c r="F1422" s="3" t="s">
        <v>1241</v>
      </c>
    </row>
    <row r="1423" spans="1:6" x14ac:dyDescent="0.3">
      <c r="A1423" s="2">
        <v>1422</v>
      </c>
      <c r="B1423" s="1">
        <v>897</v>
      </c>
      <c r="C1423" s="1">
        <v>2647</v>
      </c>
      <c r="D1423" s="1" t="s">
        <v>1240</v>
      </c>
      <c r="E1423" s="1">
        <v>1</v>
      </c>
      <c r="F1423" s="3" t="s">
        <v>1241</v>
      </c>
    </row>
    <row r="1424" spans="1:6" x14ac:dyDescent="0.3">
      <c r="A1424" s="2">
        <v>1423</v>
      </c>
      <c r="B1424" s="1">
        <v>494</v>
      </c>
      <c r="C1424" s="1">
        <v>2060</v>
      </c>
      <c r="D1424" s="1" t="s">
        <v>1241</v>
      </c>
      <c r="E1424" s="1">
        <v>8</v>
      </c>
      <c r="F1424" s="3" t="s">
        <v>1240</v>
      </c>
    </row>
    <row r="1425" spans="1:6" x14ac:dyDescent="0.3">
      <c r="A1425" s="2">
        <v>1424</v>
      </c>
      <c r="B1425" s="1">
        <v>938</v>
      </c>
      <c r="C1425" s="1">
        <v>1</v>
      </c>
      <c r="D1425" s="1" t="s">
        <v>1240</v>
      </c>
      <c r="E1425" s="1">
        <v>10</v>
      </c>
      <c r="F1425" s="3" t="s">
        <v>1240</v>
      </c>
    </row>
    <row r="1426" spans="1:6" x14ac:dyDescent="0.3">
      <c r="A1426" s="2">
        <v>1425</v>
      </c>
      <c r="B1426" s="1">
        <v>31</v>
      </c>
      <c r="C1426" s="1">
        <v>1407</v>
      </c>
      <c r="D1426" s="1" t="s">
        <v>1241</v>
      </c>
      <c r="E1426" s="1">
        <v>12</v>
      </c>
      <c r="F1426" s="3" t="s">
        <v>1241</v>
      </c>
    </row>
    <row r="1427" spans="1:6" x14ac:dyDescent="0.3">
      <c r="A1427" s="2">
        <v>1426</v>
      </c>
      <c r="B1427" s="1">
        <v>263</v>
      </c>
      <c r="C1427" s="1">
        <v>588</v>
      </c>
      <c r="D1427" s="1" t="s">
        <v>1241</v>
      </c>
      <c r="E1427" s="1">
        <v>4</v>
      </c>
      <c r="F1427" s="3" t="s">
        <v>1240</v>
      </c>
    </row>
    <row r="1428" spans="1:6" x14ac:dyDescent="0.3">
      <c r="A1428" s="2">
        <v>1427</v>
      </c>
      <c r="B1428" s="1">
        <v>361</v>
      </c>
      <c r="C1428" s="1">
        <v>253</v>
      </c>
      <c r="D1428" s="1" t="s">
        <v>1241</v>
      </c>
      <c r="E1428" s="1">
        <v>12</v>
      </c>
      <c r="F1428" s="3" t="s">
        <v>1241</v>
      </c>
    </row>
    <row r="1429" spans="1:6" x14ac:dyDescent="0.3">
      <c r="A1429" s="2">
        <v>1428</v>
      </c>
      <c r="B1429" s="1">
        <v>361</v>
      </c>
      <c r="C1429" s="1">
        <v>1982</v>
      </c>
      <c r="D1429" s="1" t="s">
        <v>1240</v>
      </c>
      <c r="E1429" s="1">
        <v>2</v>
      </c>
      <c r="F1429" s="3" t="s">
        <v>1241</v>
      </c>
    </row>
    <row r="1430" spans="1:6" x14ac:dyDescent="0.3">
      <c r="A1430" s="2">
        <v>1429</v>
      </c>
      <c r="B1430" s="1">
        <v>934</v>
      </c>
      <c r="C1430" s="1">
        <v>1760</v>
      </c>
      <c r="D1430" s="1" t="s">
        <v>1241</v>
      </c>
      <c r="E1430" s="1">
        <v>3</v>
      </c>
      <c r="F1430" s="3" t="s">
        <v>1240</v>
      </c>
    </row>
    <row r="1431" spans="1:6" x14ac:dyDescent="0.3">
      <c r="A1431" s="2">
        <v>1430</v>
      </c>
      <c r="B1431" s="1">
        <v>526</v>
      </c>
      <c r="C1431" s="1">
        <v>1979</v>
      </c>
      <c r="D1431" s="1" t="s">
        <v>1240</v>
      </c>
      <c r="E1431" s="1">
        <v>1</v>
      </c>
      <c r="F1431" s="3" t="s">
        <v>1240</v>
      </c>
    </row>
    <row r="1432" spans="1:6" x14ac:dyDescent="0.3">
      <c r="A1432" s="2">
        <v>1431</v>
      </c>
      <c r="B1432" s="1">
        <v>707</v>
      </c>
      <c r="C1432" s="1">
        <v>2606</v>
      </c>
      <c r="D1432" s="1" t="s">
        <v>1240</v>
      </c>
      <c r="E1432" s="1">
        <v>6</v>
      </c>
      <c r="F1432" s="3" t="s">
        <v>1241</v>
      </c>
    </row>
    <row r="1433" spans="1:6" x14ac:dyDescent="0.3">
      <c r="A1433" s="2">
        <v>1432</v>
      </c>
      <c r="B1433" s="1">
        <v>314</v>
      </c>
      <c r="C1433" s="1">
        <v>1041</v>
      </c>
      <c r="D1433" s="1" t="s">
        <v>1240</v>
      </c>
      <c r="E1433" s="1">
        <v>6</v>
      </c>
      <c r="F1433" s="3" t="s">
        <v>1241</v>
      </c>
    </row>
    <row r="1434" spans="1:6" x14ac:dyDescent="0.3">
      <c r="A1434" s="2">
        <v>1433</v>
      </c>
      <c r="B1434" s="1">
        <v>410</v>
      </c>
      <c r="C1434" s="1">
        <v>1742</v>
      </c>
      <c r="D1434" s="1" t="s">
        <v>1240</v>
      </c>
      <c r="E1434" s="1">
        <v>11</v>
      </c>
      <c r="F1434" s="3" t="s">
        <v>1240</v>
      </c>
    </row>
    <row r="1435" spans="1:6" x14ac:dyDescent="0.3">
      <c r="A1435" s="2">
        <v>1434</v>
      </c>
      <c r="B1435" s="1">
        <v>63</v>
      </c>
      <c r="C1435" s="1">
        <v>1345</v>
      </c>
      <c r="D1435" s="1" t="s">
        <v>1240</v>
      </c>
      <c r="E1435" s="1">
        <v>3</v>
      </c>
      <c r="F1435" s="3" t="s">
        <v>1240</v>
      </c>
    </row>
    <row r="1436" spans="1:6" x14ac:dyDescent="0.3">
      <c r="A1436" s="2">
        <v>1435</v>
      </c>
      <c r="B1436" s="1">
        <v>343</v>
      </c>
      <c r="C1436" s="1">
        <v>2505</v>
      </c>
      <c r="D1436" s="1" t="s">
        <v>1241</v>
      </c>
      <c r="E1436" s="1">
        <v>11</v>
      </c>
      <c r="F1436" s="3" t="s">
        <v>1241</v>
      </c>
    </row>
    <row r="1437" spans="1:6" x14ac:dyDescent="0.3">
      <c r="A1437" s="2">
        <v>1436</v>
      </c>
      <c r="B1437" s="1">
        <v>325</v>
      </c>
      <c r="C1437" s="1">
        <v>1890</v>
      </c>
      <c r="D1437" s="1" t="s">
        <v>1240</v>
      </c>
      <c r="E1437" s="1">
        <v>7</v>
      </c>
      <c r="F1437" s="3" t="s">
        <v>1241</v>
      </c>
    </row>
    <row r="1438" spans="1:6" x14ac:dyDescent="0.3">
      <c r="A1438" s="2">
        <v>1437</v>
      </c>
      <c r="B1438" s="1">
        <v>217</v>
      </c>
      <c r="C1438" s="1">
        <v>2822</v>
      </c>
      <c r="D1438" s="1" t="s">
        <v>1241</v>
      </c>
      <c r="E1438" s="1">
        <v>9</v>
      </c>
      <c r="F1438" s="3" t="s">
        <v>1240</v>
      </c>
    </row>
    <row r="1439" spans="1:6" x14ac:dyDescent="0.3">
      <c r="A1439" s="2">
        <v>1438</v>
      </c>
      <c r="B1439" s="1">
        <v>468</v>
      </c>
      <c r="C1439" s="1">
        <v>525</v>
      </c>
      <c r="D1439" s="1" t="s">
        <v>1240</v>
      </c>
      <c r="E1439" s="1">
        <v>5</v>
      </c>
      <c r="F1439" s="3" t="s">
        <v>1241</v>
      </c>
    </row>
    <row r="1440" spans="1:6" x14ac:dyDescent="0.3">
      <c r="A1440" s="2">
        <v>1439</v>
      </c>
      <c r="B1440" s="1">
        <v>490</v>
      </c>
      <c r="C1440" s="1">
        <v>2850</v>
      </c>
      <c r="D1440" s="1" t="s">
        <v>1241</v>
      </c>
      <c r="E1440" s="1">
        <v>6</v>
      </c>
      <c r="F1440" s="3" t="s">
        <v>1240</v>
      </c>
    </row>
    <row r="1441" spans="1:6" x14ac:dyDescent="0.3">
      <c r="A1441" s="2">
        <v>1440</v>
      </c>
      <c r="B1441" s="1">
        <v>498</v>
      </c>
      <c r="C1441" s="1">
        <v>1381</v>
      </c>
      <c r="D1441" s="1" t="s">
        <v>1240</v>
      </c>
      <c r="E1441" s="1">
        <v>8</v>
      </c>
      <c r="F1441" s="3" t="s">
        <v>1240</v>
      </c>
    </row>
    <row r="1442" spans="1:6" x14ac:dyDescent="0.3">
      <c r="A1442" s="2">
        <v>1441</v>
      </c>
      <c r="B1442" s="1">
        <v>517</v>
      </c>
      <c r="C1442" s="1">
        <v>1528</v>
      </c>
      <c r="D1442" s="1" t="s">
        <v>1241</v>
      </c>
      <c r="E1442" s="1">
        <v>6</v>
      </c>
      <c r="F1442" s="3" t="s">
        <v>1241</v>
      </c>
    </row>
    <row r="1443" spans="1:6" x14ac:dyDescent="0.3">
      <c r="A1443" s="2">
        <v>1442</v>
      </c>
      <c r="B1443" s="1">
        <v>555</v>
      </c>
      <c r="C1443" s="1">
        <v>2568</v>
      </c>
      <c r="D1443" s="1" t="s">
        <v>1240</v>
      </c>
      <c r="E1443" s="1">
        <v>12</v>
      </c>
      <c r="F1443" s="3" t="s">
        <v>1241</v>
      </c>
    </row>
    <row r="1444" spans="1:6" x14ac:dyDescent="0.3">
      <c r="A1444" s="2">
        <v>1443</v>
      </c>
      <c r="B1444" s="1">
        <v>321</v>
      </c>
      <c r="C1444" s="1">
        <v>1432</v>
      </c>
      <c r="D1444" s="1" t="s">
        <v>1240</v>
      </c>
      <c r="E1444" s="1">
        <v>5</v>
      </c>
      <c r="F1444" s="3" t="s">
        <v>1240</v>
      </c>
    </row>
    <row r="1445" spans="1:6" x14ac:dyDescent="0.3">
      <c r="A1445" s="2">
        <v>1444</v>
      </c>
      <c r="B1445" s="1">
        <v>984</v>
      </c>
      <c r="C1445" s="1">
        <v>1284</v>
      </c>
      <c r="D1445" s="1" t="s">
        <v>1241</v>
      </c>
      <c r="E1445" s="1">
        <v>6</v>
      </c>
      <c r="F1445" s="3" t="s">
        <v>1241</v>
      </c>
    </row>
    <row r="1446" spans="1:6" x14ac:dyDescent="0.3">
      <c r="A1446" s="2">
        <v>1445</v>
      </c>
      <c r="B1446" s="1">
        <v>313</v>
      </c>
      <c r="C1446" s="1">
        <v>1087</v>
      </c>
      <c r="D1446" s="1" t="s">
        <v>1241</v>
      </c>
      <c r="E1446" s="1">
        <v>7</v>
      </c>
      <c r="F1446" s="3" t="s">
        <v>1241</v>
      </c>
    </row>
    <row r="1447" spans="1:6" x14ac:dyDescent="0.3">
      <c r="A1447" s="2">
        <v>1446</v>
      </c>
      <c r="B1447" s="1">
        <v>206</v>
      </c>
      <c r="C1447" s="1">
        <v>1151</v>
      </c>
      <c r="D1447" s="1" t="s">
        <v>1240</v>
      </c>
      <c r="E1447" s="1">
        <v>2</v>
      </c>
      <c r="F1447" s="3" t="s">
        <v>1240</v>
      </c>
    </row>
    <row r="1448" spans="1:6" x14ac:dyDescent="0.3">
      <c r="A1448" s="2">
        <v>1447</v>
      </c>
      <c r="B1448" s="1">
        <v>203</v>
      </c>
      <c r="C1448" s="1">
        <v>1220</v>
      </c>
      <c r="D1448" s="1" t="s">
        <v>1240</v>
      </c>
      <c r="E1448" s="1">
        <v>10</v>
      </c>
      <c r="F1448" s="3" t="s">
        <v>1240</v>
      </c>
    </row>
    <row r="1449" spans="1:6" x14ac:dyDescent="0.3">
      <c r="A1449" s="2">
        <v>1448</v>
      </c>
      <c r="B1449" s="1">
        <v>864</v>
      </c>
      <c r="C1449" s="1">
        <v>394</v>
      </c>
      <c r="D1449" s="1" t="s">
        <v>1241</v>
      </c>
      <c r="E1449" s="1">
        <v>8</v>
      </c>
      <c r="F1449" s="3" t="s">
        <v>1241</v>
      </c>
    </row>
    <row r="1450" spans="1:6" x14ac:dyDescent="0.3">
      <c r="A1450" s="2">
        <v>1449</v>
      </c>
      <c r="B1450" s="1">
        <v>840</v>
      </c>
      <c r="C1450" s="1">
        <v>940</v>
      </c>
      <c r="D1450" s="1" t="s">
        <v>1241</v>
      </c>
      <c r="E1450" s="1">
        <v>3</v>
      </c>
      <c r="F1450" s="3" t="s">
        <v>1241</v>
      </c>
    </row>
    <row r="1451" spans="1:6" x14ac:dyDescent="0.3">
      <c r="A1451" s="2">
        <v>1450</v>
      </c>
      <c r="B1451" s="1">
        <v>692</v>
      </c>
      <c r="C1451" s="1">
        <v>911</v>
      </c>
      <c r="D1451" s="1" t="s">
        <v>1241</v>
      </c>
      <c r="E1451" s="1">
        <v>3</v>
      </c>
      <c r="F1451" s="3" t="s">
        <v>1240</v>
      </c>
    </row>
    <row r="1452" spans="1:6" x14ac:dyDescent="0.3">
      <c r="A1452" s="2">
        <v>1451</v>
      </c>
      <c r="B1452" s="1">
        <v>893</v>
      </c>
      <c r="C1452" s="1">
        <v>308</v>
      </c>
      <c r="D1452" s="1" t="s">
        <v>1241</v>
      </c>
      <c r="E1452" s="1">
        <v>1</v>
      </c>
      <c r="F1452" s="3" t="s">
        <v>1240</v>
      </c>
    </row>
    <row r="1453" spans="1:6" x14ac:dyDescent="0.3">
      <c r="A1453" s="2">
        <v>1452</v>
      </c>
      <c r="B1453" s="1">
        <v>107</v>
      </c>
      <c r="C1453" s="1">
        <v>1644</v>
      </c>
      <c r="D1453" s="1" t="s">
        <v>1240</v>
      </c>
      <c r="E1453" s="1">
        <v>12</v>
      </c>
      <c r="F1453" s="3" t="s">
        <v>1240</v>
      </c>
    </row>
    <row r="1454" spans="1:6" x14ac:dyDescent="0.3">
      <c r="A1454" s="2">
        <v>1453</v>
      </c>
      <c r="B1454" s="1">
        <v>729</v>
      </c>
      <c r="C1454" s="1">
        <v>2318</v>
      </c>
      <c r="D1454" s="1" t="s">
        <v>1240</v>
      </c>
      <c r="E1454" s="1">
        <v>11</v>
      </c>
      <c r="F1454" s="3" t="s">
        <v>1240</v>
      </c>
    </row>
    <row r="1455" spans="1:6" x14ac:dyDescent="0.3">
      <c r="A1455" s="2">
        <v>1454</v>
      </c>
      <c r="B1455" s="1">
        <v>670</v>
      </c>
      <c r="C1455" s="1">
        <v>2632</v>
      </c>
      <c r="D1455" s="1" t="s">
        <v>1240</v>
      </c>
      <c r="E1455" s="1">
        <v>11</v>
      </c>
      <c r="F1455" s="3" t="s">
        <v>1241</v>
      </c>
    </row>
    <row r="1456" spans="1:6" x14ac:dyDescent="0.3">
      <c r="A1456" s="2">
        <v>1455</v>
      </c>
      <c r="B1456" s="1">
        <v>860</v>
      </c>
      <c r="C1456" s="1">
        <v>1255</v>
      </c>
      <c r="D1456" s="1" t="s">
        <v>1240</v>
      </c>
      <c r="E1456" s="1">
        <v>10</v>
      </c>
      <c r="F1456" s="3" t="s">
        <v>1240</v>
      </c>
    </row>
    <row r="1457" spans="1:6" x14ac:dyDescent="0.3">
      <c r="A1457" s="2">
        <v>1456</v>
      </c>
      <c r="B1457" s="1">
        <v>887</v>
      </c>
      <c r="C1457" s="1">
        <v>533</v>
      </c>
      <c r="D1457" s="1" t="s">
        <v>1240</v>
      </c>
      <c r="E1457" s="1">
        <v>2</v>
      </c>
      <c r="F1457" s="3" t="s">
        <v>1241</v>
      </c>
    </row>
    <row r="1458" spans="1:6" x14ac:dyDescent="0.3">
      <c r="A1458" s="2">
        <v>1457</v>
      </c>
      <c r="B1458" s="1">
        <v>332</v>
      </c>
      <c r="C1458" s="1">
        <v>2184</v>
      </c>
      <c r="D1458" s="1" t="s">
        <v>1240</v>
      </c>
      <c r="E1458" s="1">
        <v>4</v>
      </c>
      <c r="F1458" s="3" t="s">
        <v>1240</v>
      </c>
    </row>
    <row r="1459" spans="1:6" x14ac:dyDescent="0.3">
      <c r="A1459" s="2">
        <v>1458</v>
      </c>
      <c r="B1459" s="1">
        <v>128</v>
      </c>
      <c r="C1459" s="1">
        <v>2363</v>
      </c>
      <c r="D1459" s="1" t="s">
        <v>1240</v>
      </c>
      <c r="E1459" s="1">
        <v>11</v>
      </c>
      <c r="F1459" s="3" t="s">
        <v>1240</v>
      </c>
    </row>
    <row r="1460" spans="1:6" x14ac:dyDescent="0.3">
      <c r="A1460" s="2">
        <v>1459</v>
      </c>
      <c r="B1460" s="1">
        <v>176</v>
      </c>
      <c r="C1460" s="1">
        <v>1629</v>
      </c>
      <c r="D1460" s="1" t="s">
        <v>1241</v>
      </c>
      <c r="E1460" s="1">
        <v>3</v>
      </c>
      <c r="F1460" s="3" t="s">
        <v>1240</v>
      </c>
    </row>
    <row r="1461" spans="1:6" x14ac:dyDescent="0.3">
      <c r="A1461" s="2">
        <v>1460</v>
      </c>
      <c r="B1461" s="1">
        <v>968</v>
      </c>
      <c r="C1461" s="1">
        <v>316</v>
      </c>
      <c r="D1461" s="1" t="s">
        <v>1241</v>
      </c>
      <c r="E1461" s="1">
        <v>9</v>
      </c>
      <c r="F1461" s="3" t="s">
        <v>1240</v>
      </c>
    </row>
    <row r="1462" spans="1:6" x14ac:dyDescent="0.3">
      <c r="A1462" s="2">
        <v>1461</v>
      </c>
      <c r="B1462" s="1">
        <v>225</v>
      </c>
      <c r="C1462" s="1">
        <v>742</v>
      </c>
      <c r="D1462" s="1" t="s">
        <v>1241</v>
      </c>
      <c r="E1462" s="1">
        <v>2</v>
      </c>
      <c r="F1462" s="3" t="s">
        <v>1240</v>
      </c>
    </row>
    <row r="1463" spans="1:6" x14ac:dyDescent="0.3">
      <c r="A1463" s="2">
        <v>1462</v>
      </c>
      <c r="B1463" s="1">
        <v>534</v>
      </c>
      <c r="C1463" s="1">
        <v>128</v>
      </c>
      <c r="D1463" s="1" t="s">
        <v>1240</v>
      </c>
      <c r="E1463" s="1">
        <v>2</v>
      </c>
      <c r="F1463" s="3" t="s">
        <v>1240</v>
      </c>
    </row>
    <row r="1464" spans="1:6" x14ac:dyDescent="0.3">
      <c r="A1464" s="2">
        <v>1463</v>
      </c>
      <c r="B1464" s="1">
        <v>913</v>
      </c>
      <c r="C1464" s="1">
        <v>963</v>
      </c>
      <c r="D1464" s="1" t="s">
        <v>1240</v>
      </c>
      <c r="E1464" s="1">
        <v>10</v>
      </c>
      <c r="F1464" s="3" t="s">
        <v>1241</v>
      </c>
    </row>
    <row r="1465" spans="1:6" x14ac:dyDescent="0.3">
      <c r="A1465" s="2">
        <v>1464</v>
      </c>
      <c r="B1465" s="1">
        <v>51</v>
      </c>
      <c r="C1465" s="1">
        <v>2508</v>
      </c>
      <c r="D1465" s="1" t="s">
        <v>1240</v>
      </c>
      <c r="E1465" s="1">
        <v>3</v>
      </c>
      <c r="F1465" s="3" t="s">
        <v>1241</v>
      </c>
    </row>
    <row r="1466" spans="1:6" x14ac:dyDescent="0.3">
      <c r="A1466" s="2">
        <v>1465</v>
      </c>
      <c r="B1466" s="1">
        <v>12</v>
      </c>
      <c r="C1466" s="1">
        <v>650</v>
      </c>
      <c r="D1466" s="1" t="s">
        <v>1240</v>
      </c>
      <c r="E1466" s="1">
        <v>10</v>
      </c>
      <c r="F1466" s="3" t="s">
        <v>1240</v>
      </c>
    </row>
    <row r="1467" spans="1:6" x14ac:dyDescent="0.3">
      <c r="A1467" s="2">
        <v>1466</v>
      </c>
      <c r="B1467" s="1">
        <v>183</v>
      </c>
      <c r="C1467" s="1">
        <v>2686</v>
      </c>
      <c r="D1467" s="1" t="s">
        <v>1241</v>
      </c>
      <c r="E1467" s="1">
        <v>7</v>
      </c>
      <c r="F1467" s="3" t="s">
        <v>1240</v>
      </c>
    </row>
    <row r="1468" spans="1:6" x14ac:dyDescent="0.3">
      <c r="A1468" s="2">
        <v>1467</v>
      </c>
      <c r="B1468" s="1">
        <v>177</v>
      </c>
      <c r="C1468" s="1">
        <v>2862</v>
      </c>
      <c r="D1468" s="1" t="s">
        <v>1241</v>
      </c>
      <c r="E1468" s="1">
        <v>5</v>
      </c>
      <c r="F1468" s="3" t="s">
        <v>1240</v>
      </c>
    </row>
    <row r="1469" spans="1:6" x14ac:dyDescent="0.3">
      <c r="A1469" s="2">
        <v>1468</v>
      </c>
      <c r="B1469" s="1">
        <v>317</v>
      </c>
      <c r="C1469" s="1">
        <v>738</v>
      </c>
      <c r="D1469" s="1" t="s">
        <v>1241</v>
      </c>
      <c r="E1469" s="1">
        <v>1</v>
      </c>
      <c r="F1469" s="3" t="s">
        <v>1241</v>
      </c>
    </row>
    <row r="1470" spans="1:6" x14ac:dyDescent="0.3">
      <c r="A1470" s="2">
        <v>1469</v>
      </c>
      <c r="B1470" s="1">
        <v>288</v>
      </c>
      <c r="C1470" s="1">
        <v>1860</v>
      </c>
      <c r="D1470" s="1" t="s">
        <v>1241</v>
      </c>
      <c r="E1470" s="1">
        <v>7</v>
      </c>
      <c r="F1470" s="3" t="s">
        <v>1241</v>
      </c>
    </row>
    <row r="1471" spans="1:6" x14ac:dyDescent="0.3">
      <c r="A1471" s="2">
        <v>1470</v>
      </c>
      <c r="B1471" s="1">
        <v>162</v>
      </c>
      <c r="C1471" s="1">
        <v>1803</v>
      </c>
      <c r="D1471" s="1" t="s">
        <v>1241</v>
      </c>
      <c r="E1471" s="1">
        <v>9</v>
      </c>
      <c r="F1471" s="3" t="s">
        <v>1240</v>
      </c>
    </row>
    <row r="1472" spans="1:6" x14ac:dyDescent="0.3">
      <c r="A1472" s="2">
        <v>1471</v>
      </c>
      <c r="B1472" s="1">
        <v>790</v>
      </c>
      <c r="C1472" s="1">
        <v>491</v>
      </c>
      <c r="D1472" s="1" t="s">
        <v>1240</v>
      </c>
      <c r="E1472" s="1">
        <v>1</v>
      </c>
      <c r="F1472" s="3" t="s">
        <v>1241</v>
      </c>
    </row>
    <row r="1473" spans="1:6" x14ac:dyDescent="0.3">
      <c r="A1473" s="2">
        <v>1472</v>
      </c>
      <c r="B1473" s="1">
        <v>11</v>
      </c>
      <c r="C1473" s="1">
        <v>1464</v>
      </c>
      <c r="D1473" s="1" t="s">
        <v>1240</v>
      </c>
      <c r="E1473" s="1">
        <v>3</v>
      </c>
      <c r="F1473" s="3" t="s">
        <v>1241</v>
      </c>
    </row>
    <row r="1474" spans="1:6" x14ac:dyDescent="0.3">
      <c r="A1474" s="2">
        <v>1473</v>
      </c>
      <c r="B1474" s="1">
        <v>245</v>
      </c>
      <c r="C1474" s="1">
        <v>2336</v>
      </c>
      <c r="D1474" s="1" t="s">
        <v>1240</v>
      </c>
      <c r="E1474" s="1">
        <v>9</v>
      </c>
      <c r="F1474" s="3" t="s">
        <v>1240</v>
      </c>
    </row>
    <row r="1475" spans="1:6" x14ac:dyDescent="0.3">
      <c r="A1475" s="2">
        <v>1474</v>
      </c>
      <c r="B1475" s="1">
        <v>510</v>
      </c>
      <c r="C1475" s="1">
        <v>2266</v>
      </c>
      <c r="D1475" s="1" t="s">
        <v>1241</v>
      </c>
      <c r="E1475" s="1">
        <v>3</v>
      </c>
      <c r="F1475" s="3" t="s">
        <v>1241</v>
      </c>
    </row>
    <row r="1476" spans="1:6" x14ac:dyDescent="0.3">
      <c r="A1476" s="2">
        <v>1475</v>
      </c>
      <c r="B1476" s="1">
        <v>234</v>
      </c>
      <c r="C1476" s="1">
        <v>2043</v>
      </c>
      <c r="D1476" s="1" t="s">
        <v>1240</v>
      </c>
      <c r="E1476" s="1">
        <v>1</v>
      </c>
      <c r="F1476" s="3" t="s">
        <v>1241</v>
      </c>
    </row>
    <row r="1477" spans="1:6" x14ac:dyDescent="0.3">
      <c r="A1477" s="2">
        <v>1476</v>
      </c>
      <c r="B1477" s="1">
        <v>79</v>
      </c>
      <c r="C1477" s="1">
        <v>652</v>
      </c>
      <c r="D1477" s="1" t="s">
        <v>1241</v>
      </c>
      <c r="E1477" s="1">
        <v>11</v>
      </c>
      <c r="F1477" s="3" t="s">
        <v>1240</v>
      </c>
    </row>
    <row r="1478" spans="1:6" x14ac:dyDescent="0.3">
      <c r="A1478" s="2">
        <v>1477</v>
      </c>
      <c r="B1478" s="1">
        <v>208</v>
      </c>
      <c r="C1478" s="1">
        <v>560</v>
      </c>
      <c r="D1478" s="1" t="s">
        <v>1240</v>
      </c>
      <c r="E1478" s="1">
        <v>4</v>
      </c>
      <c r="F1478" s="3" t="s">
        <v>1241</v>
      </c>
    </row>
    <row r="1479" spans="1:6" x14ac:dyDescent="0.3">
      <c r="A1479" s="2">
        <v>1478</v>
      </c>
      <c r="B1479" s="1">
        <v>355</v>
      </c>
      <c r="C1479" s="1">
        <v>2896</v>
      </c>
      <c r="D1479" s="1" t="s">
        <v>1240</v>
      </c>
      <c r="E1479" s="1">
        <v>12</v>
      </c>
      <c r="F1479" s="3" t="s">
        <v>1240</v>
      </c>
    </row>
    <row r="1480" spans="1:6" x14ac:dyDescent="0.3">
      <c r="A1480" s="2">
        <v>1479</v>
      </c>
      <c r="B1480" s="1">
        <v>859</v>
      </c>
      <c r="C1480" s="1">
        <v>321</v>
      </c>
      <c r="D1480" s="1" t="s">
        <v>1241</v>
      </c>
      <c r="E1480" s="1">
        <v>2</v>
      </c>
      <c r="F1480" s="3" t="s">
        <v>1240</v>
      </c>
    </row>
    <row r="1481" spans="1:6" x14ac:dyDescent="0.3">
      <c r="A1481" s="2">
        <v>1480</v>
      </c>
      <c r="B1481" s="1">
        <v>155</v>
      </c>
      <c r="C1481" s="1">
        <v>684</v>
      </c>
      <c r="D1481" s="1" t="s">
        <v>1241</v>
      </c>
      <c r="E1481" s="1">
        <v>11</v>
      </c>
      <c r="F1481" s="3" t="s">
        <v>1240</v>
      </c>
    </row>
    <row r="1482" spans="1:6" x14ac:dyDescent="0.3">
      <c r="A1482" s="2">
        <v>1481</v>
      </c>
      <c r="B1482" s="1">
        <v>204</v>
      </c>
      <c r="C1482" s="1">
        <v>363</v>
      </c>
      <c r="D1482" s="1" t="s">
        <v>1241</v>
      </c>
      <c r="E1482" s="1">
        <v>1</v>
      </c>
      <c r="F1482" s="3" t="s">
        <v>1240</v>
      </c>
    </row>
    <row r="1483" spans="1:6" x14ac:dyDescent="0.3">
      <c r="A1483" s="2">
        <v>1482</v>
      </c>
      <c r="B1483" s="1">
        <v>373</v>
      </c>
      <c r="C1483" s="1">
        <v>1002</v>
      </c>
      <c r="D1483" s="1" t="s">
        <v>1241</v>
      </c>
      <c r="E1483" s="1">
        <v>5</v>
      </c>
      <c r="F1483" s="3" t="s">
        <v>1241</v>
      </c>
    </row>
    <row r="1484" spans="1:6" x14ac:dyDescent="0.3">
      <c r="A1484" s="2">
        <v>1483</v>
      </c>
      <c r="B1484" s="1">
        <v>733</v>
      </c>
      <c r="C1484" s="1">
        <v>1995</v>
      </c>
      <c r="D1484" s="1" t="s">
        <v>1241</v>
      </c>
      <c r="E1484" s="1">
        <v>1</v>
      </c>
      <c r="F1484" s="3" t="s">
        <v>1240</v>
      </c>
    </row>
    <row r="1485" spans="1:6" x14ac:dyDescent="0.3">
      <c r="A1485" s="2">
        <v>1484</v>
      </c>
      <c r="B1485" s="1">
        <v>470</v>
      </c>
      <c r="C1485" s="1">
        <v>1762</v>
      </c>
      <c r="D1485" s="1" t="s">
        <v>1241</v>
      </c>
      <c r="E1485" s="1">
        <v>9</v>
      </c>
      <c r="F1485" s="3" t="s">
        <v>1241</v>
      </c>
    </row>
    <row r="1486" spans="1:6" x14ac:dyDescent="0.3">
      <c r="A1486" s="2">
        <v>1485</v>
      </c>
      <c r="B1486" s="1">
        <v>683</v>
      </c>
      <c r="C1486" s="1">
        <v>2842</v>
      </c>
      <c r="D1486" s="1" t="s">
        <v>1240</v>
      </c>
      <c r="E1486" s="1">
        <v>8</v>
      </c>
      <c r="F1486" s="3" t="s">
        <v>1240</v>
      </c>
    </row>
    <row r="1487" spans="1:6" x14ac:dyDescent="0.3">
      <c r="A1487" s="2">
        <v>1486</v>
      </c>
      <c r="B1487" s="1">
        <v>192</v>
      </c>
      <c r="C1487" s="1">
        <v>2530</v>
      </c>
      <c r="D1487" s="1" t="s">
        <v>1240</v>
      </c>
      <c r="E1487" s="1">
        <v>1</v>
      </c>
      <c r="F1487" s="3" t="s">
        <v>1240</v>
      </c>
    </row>
    <row r="1488" spans="1:6" x14ac:dyDescent="0.3">
      <c r="A1488" s="2">
        <v>1487</v>
      </c>
      <c r="B1488" s="1">
        <v>686</v>
      </c>
      <c r="C1488" s="1">
        <v>1385</v>
      </c>
      <c r="D1488" s="1" t="s">
        <v>1241</v>
      </c>
      <c r="E1488" s="1">
        <v>1</v>
      </c>
      <c r="F1488" s="3" t="s">
        <v>1241</v>
      </c>
    </row>
    <row r="1489" spans="1:6" x14ac:dyDescent="0.3">
      <c r="A1489" s="2">
        <v>1488</v>
      </c>
      <c r="B1489" s="1">
        <v>559</v>
      </c>
      <c r="C1489" s="1">
        <v>663</v>
      </c>
      <c r="D1489" s="1" t="s">
        <v>1240</v>
      </c>
      <c r="E1489" s="1">
        <v>4</v>
      </c>
      <c r="F1489" s="3" t="s">
        <v>1241</v>
      </c>
    </row>
    <row r="1490" spans="1:6" x14ac:dyDescent="0.3">
      <c r="A1490" s="2">
        <v>1489</v>
      </c>
      <c r="B1490" s="1">
        <v>536</v>
      </c>
      <c r="C1490" s="1">
        <v>1102</v>
      </c>
      <c r="D1490" s="1" t="s">
        <v>1240</v>
      </c>
      <c r="E1490" s="1">
        <v>7</v>
      </c>
      <c r="F1490" s="3" t="s">
        <v>1240</v>
      </c>
    </row>
    <row r="1491" spans="1:6" x14ac:dyDescent="0.3">
      <c r="A1491" s="2">
        <v>1490</v>
      </c>
      <c r="B1491" s="1">
        <v>110</v>
      </c>
      <c r="C1491" s="1">
        <v>2427</v>
      </c>
      <c r="D1491" s="1" t="s">
        <v>1240</v>
      </c>
      <c r="E1491" s="1">
        <v>10</v>
      </c>
      <c r="F1491" s="3" t="s">
        <v>1240</v>
      </c>
    </row>
    <row r="1492" spans="1:6" x14ac:dyDescent="0.3">
      <c r="A1492" s="2">
        <v>1491</v>
      </c>
      <c r="B1492" s="1">
        <v>184</v>
      </c>
      <c r="C1492" s="1">
        <v>1527</v>
      </c>
      <c r="D1492" s="1" t="s">
        <v>1241</v>
      </c>
      <c r="E1492" s="1">
        <v>12</v>
      </c>
      <c r="F1492" s="3" t="s">
        <v>1241</v>
      </c>
    </row>
    <row r="1493" spans="1:6" x14ac:dyDescent="0.3">
      <c r="A1493" s="2">
        <v>1492</v>
      </c>
      <c r="B1493" s="1">
        <v>484</v>
      </c>
      <c r="C1493" s="1">
        <v>2047</v>
      </c>
      <c r="D1493" s="1" t="s">
        <v>1240</v>
      </c>
      <c r="E1493" s="1">
        <v>8</v>
      </c>
      <c r="F1493" s="3" t="s">
        <v>1240</v>
      </c>
    </row>
    <row r="1494" spans="1:6" x14ac:dyDescent="0.3">
      <c r="A1494" s="2">
        <v>1493</v>
      </c>
      <c r="B1494" s="1">
        <v>954</v>
      </c>
      <c r="C1494" s="1">
        <v>561</v>
      </c>
      <c r="D1494" s="1" t="s">
        <v>1240</v>
      </c>
      <c r="E1494" s="1">
        <v>9</v>
      </c>
      <c r="F1494" s="3" t="s">
        <v>1240</v>
      </c>
    </row>
    <row r="1495" spans="1:6" x14ac:dyDescent="0.3">
      <c r="A1495" s="2">
        <v>1494</v>
      </c>
      <c r="B1495" s="1">
        <v>861</v>
      </c>
      <c r="C1495" s="1">
        <v>1631</v>
      </c>
      <c r="D1495" s="1" t="s">
        <v>1240</v>
      </c>
      <c r="E1495" s="1">
        <v>10</v>
      </c>
      <c r="F1495" s="3" t="s">
        <v>1241</v>
      </c>
    </row>
    <row r="1496" spans="1:6" x14ac:dyDescent="0.3">
      <c r="A1496" s="2">
        <v>1495</v>
      </c>
      <c r="B1496" s="1">
        <v>707</v>
      </c>
      <c r="C1496" s="1">
        <v>157</v>
      </c>
      <c r="D1496" s="1" t="s">
        <v>1241</v>
      </c>
      <c r="E1496" s="1">
        <v>11</v>
      </c>
      <c r="F1496" s="3" t="s">
        <v>1240</v>
      </c>
    </row>
    <row r="1497" spans="1:6" x14ac:dyDescent="0.3">
      <c r="A1497" s="2">
        <v>1496</v>
      </c>
      <c r="B1497" s="1">
        <v>188</v>
      </c>
      <c r="C1497" s="1">
        <v>1807</v>
      </c>
      <c r="D1497" s="1" t="s">
        <v>1240</v>
      </c>
      <c r="E1497" s="1">
        <v>12</v>
      </c>
      <c r="F1497" s="3" t="s">
        <v>1240</v>
      </c>
    </row>
    <row r="1498" spans="1:6" x14ac:dyDescent="0.3">
      <c r="A1498" s="2">
        <v>1497</v>
      </c>
      <c r="B1498" s="1">
        <v>391</v>
      </c>
      <c r="C1498" s="1">
        <v>2726</v>
      </c>
      <c r="D1498" s="1" t="s">
        <v>1240</v>
      </c>
      <c r="E1498" s="1">
        <v>9</v>
      </c>
      <c r="F1498" s="3" t="s">
        <v>1241</v>
      </c>
    </row>
    <row r="1499" spans="1:6" x14ac:dyDescent="0.3">
      <c r="A1499" s="2">
        <v>1498</v>
      </c>
      <c r="B1499" s="1">
        <v>878</v>
      </c>
      <c r="C1499" s="1">
        <v>1121</v>
      </c>
      <c r="D1499" s="1" t="s">
        <v>1241</v>
      </c>
      <c r="E1499" s="1">
        <v>12</v>
      </c>
      <c r="F1499" s="3" t="s">
        <v>1241</v>
      </c>
    </row>
    <row r="1500" spans="1:6" x14ac:dyDescent="0.3">
      <c r="A1500" s="2">
        <v>1499</v>
      </c>
      <c r="B1500" s="1">
        <v>978</v>
      </c>
      <c r="C1500" s="1">
        <v>1232</v>
      </c>
      <c r="D1500" s="1" t="s">
        <v>1241</v>
      </c>
      <c r="E1500" s="1">
        <v>3</v>
      </c>
      <c r="F1500" s="3" t="s">
        <v>1240</v>
      </c>
    </row>
    <row r="1501" spans="1:6" x14ac:dyDescent="0.3">
      <c r="A1501" s="7">
        <v>1500</v>
      </c>
      <c r="B1501" s="8">
        <v>903</v>
      </c>
      <c r="C1501" s="8">
        <v>1427</v>
      </c>
      <c r="D1501" s="8" t="s">
        <v>1240</v>
      </c>
      <c r="E1501" s="8">
        <v>9</v>
      </c>
      <c r="F1501" s="9" t="s">
        <v>1240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AA9E-2A39-4C7A-A234-266944C9809F}">
  <dimension ref="A1:S906"/>
  <sheetViews>
    <sheetView topLeftCell="I1" workbookViewId="0">
      <selection activeCell="L9" sqref="L9"/>
    </sheetView>
  </sheetViews>
  <sheetFormatPr defaultRowHeight="14.4" x14ac:dyDescent="0.3"/>
  <cols>
    <col min="1" max="1" width="14.21875" bestFit="1" customWidth="1"/>
    <col min="2" max="2" width="20.109375" bestFit="1" customWidth="1"/>
    <col min="3" max="3" width="6.6640625" customWidth="1"/>
    <col min="4" max="4" width="11.109375" customWidth="1"/>
    <col min="5" max="5" width="19.33203125" customWidth="1"/>
    <col min="6" max="6" width="11.5546875" customWidth="1"/>
    <col min="7" max="7" width="19.33203125" customWidth="1"/>
    <col min="8" max="8" width="18.33203125" customWidth="1"/>
    <col min="9" max="9" width="18.5546875" style="11" bestFit="1" customWidth="1"/>
    <col min="10" max="10" width="19" style="11" bestFit="1" customWidth="1"/>
    <col min="11" max="11" width="18.109375" style="34" bestFit="1" customWidth="1"/>
    <col min="12" max="12" width="20.5546875" bestFit="1" customWidth="1"/>
    <col min="13" max="13" width="15.5546875" bestFit="1" customWidth="1"/>
    <col min="14" max="14" width="21.77734375" bestFit="1" customWidth="1"/>
    <col min="15" max="15" width="12.33203125" bestFit="1" customWidth="1"/>
    <col min="16" max="16" width="14.109375" bestFit="1" customWidth="1"/>
    <col min="17" max="17" width="22.21875" style="31" bestFit="1" customWidth="1"/>
    <col min="18" max="18" width="15.77734375" style="31" bestFit="1" customWidth="1"/>
    <col min="19" max="19" width="22.21875" bestFit="1" customWidth="1"/>
  </cols>
  <sheetData>
    <row r="1" spans="1:19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26" t="s">
        <v>1256</v>
      </c>
      <c r="J1" s="26" t="s">
        <v>1257</v>
      </c>
      <c r="K1" s="32" t="s">
        <v>1258</v>
      </c>
      <c r="L1" s="5" t="s">
        <v>1259</v>
      </c>
      <c r="M1" s="5" t="s">
        <v>1019</v>
      </c>
      <c r="N1" s="5" t="s">
        <v>1260</v>
      </c>
      <c r="O1" s="5" t="s">
        <v>1261</v>
      </c>
      <c r="P1" s="5" t="s">
        <v>1262</v>
      </c>
      <c r="Q1" s="29" t="s">
        <v>1263</v>
      </c>
      <c r="R1" s="29" t="s">
        <v>1264</v>
      </c>
      <c r="S1" s="5" t="s">
        <v>1265</v>
      </c>
    </row>
    <row r="2" spans="1:19" x14ac:dyDescent="0.3">
      <c r="A2" s="1">
        <v>2</v>
      </c>
      <c r="B2" s="1" t="s">
        <v>9</v>
      </c>
      <c r="C2" s="1">
        <v>51</v>
      </c>
      <c r="D2" s="1" t="s">
        <v>1009</v>
      </c>
      <c r="E2" s="1" t="s">
        <v>1011</v>
      </c>
      <c r="F2" s="1">
        <v>16.87490420506488</v>
      </c>
      <c r="G2" s="1">
        <v>5</v>
      </c>
      <c r="H2" s="1">
        <v>5</v>
      </c>
      <c r="I2" s="10">
        <f>_xlfn.XLOOKUP(Master[[#This Row],[Patient_ID]],Hospitals[Patient_ID],Hospitals[Admission_Date])</f>
        <v>44868</v>
      </c>
      <c r="J2" s="10">
        <f>_xlfn.XLOOKUP(Master[[#This Row],[Patient_ID]],Hospitals[Patient_ID],Hospitals[Discharge_Date])</f>
        <v>44871</v>
      </c>
      <c r="K2" s="33">
        <f>_xlfn.XLOOKUP(Master[[#This Row],[Patient_ID]],Financials[Patient_ID],Financials[Total_Bill_Amount])</f>
        <v>19876</v>
      </c>
      <c r="L2" s="1" t="str">
        <f>_xlfn.XLOOKUP(Master[[#This Row],[Patient_ID]],Hospitals[Patient_ID],Hospitals[Hospital_Bed])</f>
        <v>Private Room</v>
      </c>
      <c r="M2" s="1" t="str">
        <f>_xlfn.XLOOKUP(Master[[#This Row],[Patient_ID]],Hospitals[Patient_ID],Hospitals[Department])</f>
        <v>Orthopedics</v>
      </c>
      <c r="N2" s="28" t="str">
        <f>_xlfn.XLOOKUP(Master[[#This Row],[Patient_ID]],Hospitals[Patient_ID],Hospitals[Medical_Condition])</f>
        <v>Fracture</v>
      </c>
      <c r="O2" s="28">
        <f>IFERROR(_xlfn.XLOOKUP(Master[[#This Row],[Patient_ID]],Emergency[Patient_ID],Emergency[ER_Visit_ID]),"No Visits")</f>
        <v>134</v>
      </c>
      <c r="P2" s="28">
        <f>_xlfn.XLOOKUP(Master[[#This Row],[Patient_ID]],Hospitals[Patient_ID],Hospitals[Doctor_ID])</f>
        <v>74</v>
      </c>
      <c r="Q2" s="30">
        <f>_xlfn.XLOOKUP(Master[[#This Row],[Patient_ID]],Financials[Patient_ID],Financials[Insurance_Coverage])</f>
        <v>17417.63263325256</v>
      </c>
      <c r="R2" s="30">
        <f>_xlfn.XLOOKUP(Master[[#This Row],[Patient_ID]],Financials[Patient_ID],Financials[Balance_Due])</f>
        <v>2458.3673667474359</v>
      </c>
      <c r="S2" s="28">
        <f>_xlfn.XLOOKUP(Master[[#This Row],[Doctors ID]],Medicals[Doctor_ID],Medicals[Nurse_to_Patient_Ratio])</f>
        <v>8</v>
      </c>
    </row>
    <row r="3" spans="1:19" x14ac:dyDescent="0.3">
      <c r="A3" s="1">
        <v>3</v>
      </c>
      <c r="B3" s="1" t="s">
        <v>10</v>
      </c>
      <c r="C3" s="1">
        <v>64</v>
      </c>
      <c r="D3" s="1" t="s">
        <v>1008</v>
      </c>
      <c r="E3" s="1" t="s">
        <v>1010</v>
      </c>
      <c r="F3" s="1">
        <v>18.974860903111811</v>
      </c>
      <c r="G3" s="1">
        <v>1</v>
      </c>
      <c r="H3" s="1">
        <v>5</v>
      </c>
      <c r="I3" s="10">
        <f>_xlfn.XLOOKUP(Master[[#This Row],[Patient_ID]],Hospitals[Patient_ID],Hospitals[Admission_Date])</f>
        <v>44914</v>
      </c>
      <c r="J3" s="10">
        <f>_xlfn.XLOOKUP(Master[[#This Row],[Patient_ID]],Hospitals[Patient_ID],Hospitals[Discharge_Date])</f>
        <v>44918</v>
      </c>
      <c r="K3" s="33">
        <f>_xlfn.XLOOKUP(Master[[#This Row],[Patient_ID]],Financials[Patient_ID],Financials[Total_Bill_Amount])</f>
        <v>9475</v>
      </c>
      <c r="L3" s="1" t="str">
        <f>_xlfn.XLOOKUP(Master[[#This Row],[Patient_ID]],Hospitals[Patient_ID],Hospitals[Hospital_Bed])</f>
        <v>ICU</v>
      </c>
      <c r="M3" s="1" t="str">
        <f>_xlfn.XLOOKUP(Master[[#This Row],[Patient_ID]],Hospitals[Patient_ID],Hospitals[Department])</f>
        <v>Neurology</v>
      </c>
      <c r="N3" s="28" t="str">
        <f>_xlfn.XLOOKUP(Master[[#This Row],[Patient_ID]],Hospitals[Patient_ID],Hospitals[Medical_Condition])</f>
        <v>Seizures</v>
      </c>
      <c r="O3" s="28">
        <f>IFERROR(_xlfn.XLOOKUP(Master[[#This Row],[Patient_ID]],Emergency[Patient_ID],Emergency[ER_Visit_ID]),"No Visits")</f>
        <v>2</v>
      </c>
      <c r="P3" s="28">
        <f>_xlfn.XLOOKUP(Master[[#This Row],[Patient_ID]],Hospitals[Patient_ID],Hospitals[Doctor_ID])</f>
        <v>131</v>
      </c>
      <c r="Q3" s="30">
        <f>_xlfn.XLOOKUP(Master[[#This Row],[Patient_ID]],Financials[Patient_ID],Financials[Insurance_Coverage])</f>
        <v>7080.871594633114</v>
      </c>
      <c r="R3" s="30">
        <f>_xlfn.XLOOKUP(Master[[#This Row],[Patient_ID]],Financials[Patient_ID],Financials[Balance_Due])</f>
        <v>2394.128405366886</v>
      </c>
      <c r="S3" s="28">
        <f>_xlfn.XLOOKUP(Master[[#This Row],[Doctors ID]],Medicals[Doctor_ID],Medicals[Nurse_to_Patient_Ratio])</f>
        <v>16</v>
      </c>
    </row>
    <row r="4" spans="1:19" x14ac:dyDescent="0.3">
      <c r="A4" s="1">
        <v>4</v>
      </c>
      <c r="B4" s="1" t="s">
        <v>11</v>
      </c>
      <c r="C4" s="1">
        <v>87</v>
      </c>
      <c r="D4" s="1" t="s">
        <v>1009</v>
      </c>
      <c r="E4" s="1" t="s">
        <v>1012</v>
      </c>
      <c r="F4" s="1">
        <v>28.728963587985302</v>
      </c>
      <c r="G4" s="1">
        <v>2</v>
      </c>
      <c r="H4" s="1">
        <v>7</v>
      </c>
      <c r="I4" s="10">
        <f>_xlfn.XLOOKUP(Master[[#This Row],[Patient_ID]],Hospitals[Patient_ID],Hospitals[Admission_Date])</f>
        <v>45540</v>
      </c>
      <c r="J4" s="10">
        <f>_xlfn.XLOOKUP(Master[[#This Row],[Patient_ID]],Hospitals[Patient_ID],Hospitals[Discharge_Date])</f>
        <v>45555</v>
      </c>
      <c r="K4" s="33">
        <f>_xlfn.XLOOKUP(Master[[#This Row],[Patient_ID]],Financials[Patient_ID],Financials[Total_Bill_Amount])</f>
        <v>6419</v>
      </c>
      <c r="L4" s="1" t="str">
        <f>_xlfn.XLOOKUP(Master[[#This Row],[Patient_ID]],Hospitals[Patient_ID],Hospitals[Hospital_Bed])</f>
        <v>Private Room</v>
      </c>
      <c r="M4" s="1" t="str">
        <f>_xlfn.XLOOKUP(Master[[#This Row],[Patient_ID]],Hospitals[Patient_ID],Hospitals[Department])</f>
        <v>Oncology</v>
      </c>
      <c r="N4" s="28" t="str">
        <f>_xlfn.XLOOKUP(Master[[#This Row],[Patient_ID]],Hospitals[Patient_ID],Hospitals[Medical_Condition])</f>
        <v>Cancer</v>
      </c>
      <c r="O4" s="28" t="str">
        <f>IFERROR(_xlfn.XLOOKUP(Master[[#This Row],[Patient_ID]],Emergency[Patient_ID],Emergency[ER_Visit_ID]),"No Visits")</f>
        <v>No Visits</v>
      </c>
      <c r="P4" s="28">
        <f>_xlfn.XLOOKUP(Master[[#This Row],[Patient_ID]],Hospitals[Patient_ID],Hospitals[Doctor_ID])</f>
        <v>177</v>
      </c>
      <c r="Q4" s="30">
        <f>_xlfn.XLOOKUP(Master[[#This Row],[Patient_ID]],Financials[Patient_ID],Financials[Insurance_Coverage])</f>
        <v>4874.0772584971792</v>
      </c>
      <c r="R4" s="30">
        <f>_xlfn.XLOOKUP(Master[[#This Row],[Patient_ID]],Financials[Patient_ID],Financials[Balance_Due])</f>
        <v>1544.9227415028211</v>
      </c>
      <c r="S4" s="28">
        <f>_xlfn.XLOOKUP(Master[[#This Row],[Doctors ID]],Medicals[Doctor_ID],Medicals[Nurse_to_Patient_Ratio])</f>
        <v>18</v>
      </c>
    </row>
    <row r="5" spans="1:19" x14ac:dyDescent="0.3">
      <c r="A5" s="1">
        <v>5</v>
      </c>
      <c r="B5" s="1" t="s">
        <v>12</v>
      </c>
      <c r="C5" s="1">
        <v>28</v>
      </c>
      <c r="D5" s="1" t="s">
        <v>1008</v>
      </c>
      <c r="E5" s="1" t="s">
        <v>1013</v>
      </c>
      <c r="F5" s="1">
        <v>15.82339461427534</v>
      </c>
      <c r="G5" s="1">
        <v>2</v>
      </c>
      <c r="H5" s="1">
        <v>8</v>
      </c>
      <c r="I5" s="10">
        <f>_xlfn.XLOOKUP(Master[[#This Row],[Patient_ID]],Hospitals[Patient_ID],Hospitals[Admission_Date])</f>
        <v>45506</v>
      </c>
      <c r="J5" s="10">
        <f>_xlfn.XLOOKUP(Master[[#This Row],[Patient_ID]],Hospitals[Patient_ID],Hospitals[Discharge_Date])</f>
        <v>45512</v>
      </c>
      <c r="K5" s="33">
        <f>_xlfn.XLOOKUP(Master[[#This Row],[Patient_ID]],Financials[Patient_ID],Financials[Total_Bill_Amount])</f>
        <v>29713</v>
      </c>
      <c r="L5" s="1" t="str">
        <f>_xlfn.XLOOKUP(Master[[#This Row],[Patient_ID]],Hospitals[Patient_ID],Hospitals[Hospital_Bed])</f>
        <v>Semi-Private Room</v>
      </c>
      <c r="M5" s="1" t="str">
        <f>_xlfn.XLOOKUP(Master[[#This Row],[Patient_ID]],Hospitals[Patient_ID],Hospitals[Department])</f>
        <v>Cardiology</v>
      </c>
      <c r="N5" s="28" t="str">
        <f>_xlfn.XLOOKUP(Master[[#This Row],[Patient_ID]],Hospitals[Patient_ID],Hospitals[Medical_Condition])</f>
        <v>Heart Attack (STEMI)</v>
      </c>
      <c r="O5" s="28">
        <f>IFERROR(_xlfn.XLOOKUP(Master[[#This Row],[Patient_ID]],Emergency[Patient_ID],Emergency[ER_Visit_ID]),"No Visits")</f>
        <v>595</v>
      </c>
      <c r="P5" s="28">
        <f>_xlfn.XLOOKUP(Master[[#This Row],[Patient_ID]],Hospitals[Patient_ID],Hospitals[Doctor_ID])</f>
        <v>200</v>
      </c>
      <c r="Q5" s="30">
        <f>_xlfn.XLOOKUP(Master[[#This Row],[Patient_ID]],Financials[Patient_ID],Financials[Insurance_Coverage])</f>
        <v>17579.196408784999</v>
      </c>
      <c r="R5" s="30">
        <f>_xlfn.XLOOKUP(Master[[#This Row],[Patient_ID]],Financials[Patient_ID],Financials[Balance_Due])</f>
        <v>12133.803591215001</v>
      </c>
      <c r="S5" s="28">
        <f>_xlfn.XLOOKUP(Master[[#This Row],[Doctors ID]],Medicals[Doctor_ID],Medicals[Nurse_to_Patient_Ratio])</f>
        <v>21</v>
      </c>
    </row>
    <row r="6" spans="1:19" x14ac:dyDescent="0.3">
      <c r="A6" s="1">
        <v>6</v>
      </c>
      <c r="B6" s="1" t="s">
        <v>13</v>
      </c>
      <c r="C6" s="1">
        <v>35</v>
      </c>
      <c r="D6" s="1" t="s">
        <v>1009</v>
      </c>
      <c r="E6" s="1" t="s">
        <v>1011</v>
      </c>
      <c r="F6" s="1">
        <v>38.865810040406217</v>
      </c>
      <c r="G6" s="1">
        <v>3</v>
      </c>
      <c r="H6" s="1">
        <v>5</v>
      </c>
      <c r="I6" s="10">
        <f>_xlfn.XLOOKUP(Master[[#This Row],[Patient_ID]],Hospitals[Patient_ID],Hospitals[Admission_Date])</f>
        <v>44775</v>
      </c>
      <c r="J6" s="10">
        <f>_xlfn.XLOOKUP(Master[[#This Row],[Patient_ID]],Hospitals[Patient_ID],Hospitals[Discharge_Date])</f>
        <v>44783</v>
      </c>
      <c r="K6" s="33">
        <f>_xlfn.XLOOKUP(Master[[#This Row],[Patient_ID]],Financials[Patient_ID],Financials[Total_Bill_Amount])</f>
        <v>4046</v>
      </c>
      <c r="L6" s="1" t="str">
        <f>_xlfn.XLOOKUP(Master[[#This Row],[Patient_ID]],Hospitals[Patient_ID],Hospitals[Hospital_Bed])</f>
        <v>General Ward</v>
      </c>
      <c r="M6" s="1" t="str">
        <f>_xlfn.XLOOKUP(Master[[#This Row],[Patient_ID]],Hospitals[Patient_ID],Hospitals[Department])</f>
        <v>Oncology</v>
      </c>
      <c r="N6" s="28" t="str">
        <f>_xlfn.XLOOKUP(Master[[#This Row],[Patient_ID]],Hospitals[Patient_ID],Hospitals[Medical_Condition])</f>
        <v>Tumor</v>
      </c>
      <c r="O6" s="28">
        <f>IFERROR(_xlfn.XLOOKUP(Master[[#This Row],[Patient_ID]],Emergency[Patient_ID],Emergency[ER_Visit_ID]),"No Visits")</f>
        <v>82</v>
      </c>
      <c r="P6" s="28">
        <f>_xlfn.XLOOKUP(Master[[#This Row],[Patient_ID]],Hospitals[Patient_ID],Hospitals[Doctor_ID])</f>
        <v>174</v>
      </c>
      <c r="Q6" s="30">
        <f>_xlfn.XLOOKUP(Master[[#This Row],[Patient_ID]],Financials[Patient_ID],Financials[Insurance_Coverage])</f>
        <v>2751.2937201853119</v>
      </c>
      <c r="R6" s="30">
        <f>_xlfn.XLOOKUP(Master[[#This Row],[Patient_ID]],Financials[Patient_ID],Financials[Balance_Due])</f>
        <v>1294.7062798146881</v>
      </c>
      <c r="S6" s="28">
        <f>_xlfn.XLOOKUP(Master[[#This Row],[Doctors ID]],Medicals[Doctor_ID],Medicals[Nurse_to_Patient_Ratio])</f>
        <v>12</v>
      </c>
    </row>
    <row r="7" spans="1:19" x14ac:dyDescent="0.3">
      <c r="A7" s="1">
        <v>7</v>
      </c>
      <c r="B7" s="1" t="s">
        <v>14</v>
      </c>
      <c r="C7" s="1">
        <v>31</v>
      </c>
      <c r="D7" s="1" t="s">
        <v>1008</v>
      </c>
      <c r="E7" s="1" t="s">
        <v>1010</v>
      </c>
      <c r="F7" s="1">
        <v>33.666066605382369</v>
      </c>
      <c r="G7" s="1">
        <v>1</v>
      </c>
      <c r="H7" s="1">
        <v>2</v>
      </c>
      <c r="I7" s="10">
        <f>_xlfn.XLOOKUP(Master[[#This Row],[Patient_ID]],Hospitals[Patient_ID],Hospitals[Admission_Date])</f>
        <v>44726</v>
      </c>
      <c r="J7" s="10">
        <f>_xlfn.XLOOKUP(Master[[#This Row],[Patient_ID]],Hospitals[Patient_ID],Hospitals[Discharge_Date])</f>
        <v>44738</v>
      </c>
      <c r="K7" s="33">
        <f>_xlfn.XLOOKUP(Master[[#This Row],[Patient_ID]],Financials[Patient_ID],Financials[Total_Bill_Amount])</f>
        <v>8795</v>
      </c>
      <c r="L7" s="1" t="str">
        <f>_xlfn.XLOOKUP(Master[[#This Row],[Patient_ID]],Hospitals[Patient_ID],Hospitals[Hospital_Bed])</f>
        <v>Private Room</v>
      </c>
      <c r="M7" s="1" t="str">
        <f>_xlfn.XLOOKUP(Master[[#This Row],[Patient_ID]],Hospitals[Patient_ID],Hospitals[Department])</f>
        <v>Oncology</v>
      </c>
      <c r="N7" s="28" t="str">
        <f>_xlfn.XLOOKUP(Master[[#This Row],[Patient_ID]],Hospitals[Patient_ID],Hospitals[Medical_Condition])</f>
        <v>Tumor</v>
      </c>
      <c r="O7" s="28">
        <f>IFERROR(_xlfn.XLOOKUP(Master[[#This Row],[Patient_ID]],Emergency[Patient_ID],Emergency[ER_Visit_ID]),"No Visits")</f>
        <v>1177</v>
      </c>
      <c r="P7" s="28">
        <f>_xlfn.XLOOKUP(Master[[#This Row],[Patient_ID]],Hospitals[Patient_ID],Hospitals[Doctor_ID])</f>
        <v>85</v>
      </c>
      <c r="Q7" s="30">
        <f>_xlfn.XLOOKUP(Master[[#This Row],[Patient_ID]],Financials[Patient_ID],Financials[Insurance_Coverage])</f>
        <v>6166.5519231953867</v>
      </c>
      <c r="R7" s="30">
        <f>_xlfn.XLOOKUP(Master[[#This Row],[Patient_ID]],Financials[Patient_ID],Financials[Balance_Due])</f>
        <v>2628.4480768046128</v>
      </c>
      <c r="S7" s="28">
        <f>_xlfn.XLOOKUP(Master[[#This Row],[Doctors ID]],Medicals[Doctor_ID],Medicals[Nurse_to_Patient_Ratio])</f>
        <v>21</v>
      </c>
    </row>
    <row r="8" spans="1:19" x14ac:dyDescent="0.3">
      <c r="A8" s="1">
        <v>8</v>
      </c>
      <c r="B8" s="1" t="s">
        <v>15</v>
      </c>
      <c r="C8" s="1">
        <v>45</v>
      </c>
      <c r="D8" s="1" t="s">
        <v>1009</v>
      </c>
      <c r="E8" s="1" t="s">
        <v>1012</v>
      </c>
      <c r="F8" s="1">
        <v>23.13599560440958</v>
      </c>
      <c r="G8" s="1">
        <v>2</v>
      </c>
      <c r="H8" s="1">
        <v>4</v>
      </c>
      <c r="I8" s="10">
        <f>_xlfn.XLOOKUP(Master[[#This Row],[Patient_ID]],Hospitals[Patient_ID],Hospitals[Admission_Date])</f>
        <v>44737</v>
      </c>
      <c r="J8" s="10">
        <f>_xlfn.XLOOKUP(Master[[#This Row],[Patient_ID]],Hospitals[Patient_ID],Hospitals[Discharge_Date])</f>
        <v>44742</v>
      </c>
      <c r="K8" s="33">
        <f>_xlfn.XLOOKUP(Master[[#This Row],[Patient_ID]],Financials[Patient_ID],Financials[Total_Bill_Amount])</f>
        <v>11163</v>
      </c>
      <c r="L8" s="1" t="str">
        <f>_xlfn.XLOOKUP(Master[[#This Row],[Patient_ID]],Hospitals[Patient_ID],Hospitals[Hospital_Bed])</f>
        <v>Private Room</v>
      </c>
      <c r="M8" s="1" t="str">
        <f>_xlfn.XLOOKUP(Master[[#This Row],[Patient_ID]],Hospitals[Patient_ID],Hospitals[Department])</f>
        <v>Neurology</v>
      </c>
      <c r="N8" s="28" t="str">
        <f>_xlfn.XLOOKUP(Master[[#This Row],[Patient_ID]],Hospitals[Patient_ID],Hospitals[Medical_Condition])</f>
        <v>Stroke</v>
      </c>
      <c r="O8" s="28">
        <f>IFERROR(_xlfn.XLOOKUP(Master[[#This Row],[Patient_ID]],Emergency[Patient_ID],Emergency[ER_Visit_ID]),"No Visits")</f>
        <v>670</v>
      </c>
      <c r="P8" s="28">
        <f>_xlfn.XLOOKUP(Master[[#This Row],[Patient_ID]],Hospitals[Patient_ID],Hospitals[Doctor_ID])</f>
        <v>3</v>
      </c>
      <c r="Q8" s="30">
        <f>_xlfn.XLOOKUP(Master[[#This Row],[Patient_ID]],Financials[Patient_ID],Financials[Insurance_Coverage])</f>
        <v>9529.7589167494025</v>
      </c>
      <c r="R8" s="30">
        <f>_xlfn.XLOOKUP(Master[[#This Row],[Patient_ID]],Financials[Patient_ID],Financials[Balance_Due])</f>
        <v>1633.241083250598</v>
      </c>
      <c r="S8" s="28">
        <f>_xlfn.XLOOKUP(Master[[#This Row],[Doctors ID]],Medicals[Doctor_ID],Medicals[Nurse_to_Patient_Ratio])</f>
        <v>20</v>
      </c>
    </row>
    <row r="9" spans="1:19" x14ac:dyDescent="0.3">
      <c r="A9" s="1">
        <v>9</v>
      </c>
      <c r="B9" s="1" t="s">
        <v>16</v>
      </c>
      <c r="C9" s="1">
        <v>37</v>
      </c>
      <c r="D9" s="1" t="s">
        <v>1008</v>
      </c>
      <c r="E9" s="1" t="s">
        <v>1010</v>
      </c>
      <c r="F9" s="1">
        <v>23.70240617668901</v>
      </c>
      <c r="G9" s="1">
        <v>2</v>
      </c>
      <c r="H9" s="1">
        <v>4</v>
      </c>
      <c r="I9" s="10">
        <f>_xlfn.XLOOKUP(Master[[#This Row],[Patient_ID]],Hospitals[Patient_ID],Hospitals[Admission_Date])</f>
        <v>45100</v>
      </c>
      <c r="J9" s="10">
        <f>_xlfn.XLOOKUP(Master[[#This Row],[Patient_ID]],Hospitals[Patient_ID],Hospitals[Discharge_Date])</f>
        <v>45107</v>
      </c>
      <c r="K9" s="33">
        <f>_xlfn.XLOOKUP(Master[[#This Row],[Patient_ID]],Financials[Patient_ID],Financials[Total_Bill_Amount])</f>
        <v>13416</v>
      </c>
      <c r="L9" s="1" t="str">
        <f>_xlfn.XLOOKUP(Master[[#This Row],[Patient_ID]],Hospitals[Patient_ID],Hospitals[Hospital_Bed])</f>
        <v>Private Room</v>
      </c>
      <c r="M9" s="1" t="str">
        <f>_xlfn.XLOOKUP(Master[[#This Row],[Patient_ID]],Hospitals[Patient_ID],Hospitals[Department])</f>
        <v>Cardiology</v>
      </c>
      <c r="N9" s="28" t="str">
        <f>_xlfn.XLOOKUP(Master[[#This Row],[Patient_ID]],Hospitals[Patient_ID],Hospitals[Medical_Condition])</f>
        <v>Heart Disease</v>
      </c>
      <c r="O9" s="28">
        <f>IFERROR(_xlfn.XLOOKUP(Master[[#This Row],[Patient_ID]],Emergency[Patient_ID],Emergency[ER_Visit_ID]),"No Visits")</f>
        <v>965</v>
      </c>
      <c r="P9" s="28">
        <f>_xlfn.XLOOKUP(Master[[#This Row],[Patient_ID]],Hospitals[Patient_ID],Hospitals[Doctor_ID])</f>
        <v>175</v>
      </c>
      <c r="Q9" s="30">
        <f>_xlfn.XLOOKUP(Master[[#This Row],[Patient_ID]],Financials[Patient_ID],Financials[Insurance_Coverage])</f>
        <v>11469.83019592153</v>
      </c>
      <c r="R9" s="30">
        <f>_xlfn.XLOOKUP(Master[[#This Row],[Patient_ID]],Financials[Patient_ID],Financials[Balance_Due])</f>
        <v>1946.169804078472</v>
      </c>
      <c r="S9" s="28">
        <f>_xlfn.XLOOKUP(Master[[#This Row],[Doctors ID]],Medicals[Doctor_ID],Medicals[Nurse_to_Patient_Ratio])</f>
        <v>21</v>
      </c>
    </row>
    <row r="10" spans="1:19" x14ac:dyDescent="0.3">
      <c r="A10" s="1">
        <v>10</v>
      </c>
      <c r="B10" s="1" t="s">
        <v>17</v>
      </c>
      <c r="C10" s="1">
        <v>23</v>
      </c>
      <c r="D10" s="1" t="s">
        <v>1008</v>
      </c>
      <c r="E10" s="1" t="s">
        <v>1012</v>
      </c>
      <c r="F10" s="1">
        <v>39.344671703761414</v>
      </c>
      <c r="G10" s="1">
        <v>3</v>
      </c>
      <c r="H10" s="1">
        <v>3</v>
      </c>
      <c r="I10" s="10">
        <f>_xlfn.XLOOKUP(Master[[#This Row],[Patient_ID]],Hospitals[Patient_ID],Hospitals[Admission_Date])</f>
        <v>44678</v>
      </c>
      <c r="J10" s="10">
        <f>_xlfn.XLOOKUP(Master[[#This Row],[Patient_ID]],Hospitals[Patient_ID],Hospitals[Discharge_Date])</f>
        <v>44683</v>
      </c>
      <c r="K10" s="33">
        <f>_xlfn.XLOOKUP(Master[[#This Row],[Patient_ID]],Financials[Patient_ID],Financials[Total_Bill_Amount])</f>
        <v>13834</v>
      </c>
      <c r="L10" s="1" t="str">
        <f>_xlfn.XLOOKUP(Master[[#This Row],[Patient_ID]],Hospitals[Patient_ID],Hospitals[Hospital_Bed])</f>
        <v>General Ward</v>
      </c>
      <c r="M10" s="1" t="str">
        <f>_xlfn.XLOOKUP(Master[[#This Row],[Patient_ID]],Hospitals[Patient_ID],Hospitals[Department])</f>
        <v>Orthopedics</v>
      </c>
      <c r="N10" s="28" t="str">
        <f>_xlfn.XLOOKUP(Master[[#This Row],[Patient_ID]],Hospitals[Patient_ID],Hospitals[Medical_Condition])</f>
        <v>Fracture</v>
      </c>
      <c r="O10" s="28">
        <f>IFERROR(_xlfn.XLOOKUP(Master[[#This Row],[Patient_ID]],Emergency[Patient_ID],Emergency[ER_Visit_ID]),"No Visits")</f>
        <v>1</v>
      </c>
      <c r="P10" s="28">
        <f>_xlfn.XLOOKUP(Master[[#This Row],[Patient_ID]],Hospitals[Patient_ID],Hospitals[Doctor_ID])</f>
        <v>121</v>
      </c>
      <c r="Q10" s="30">
        <f>_xlfn.XLOOKUP(Master[[#This Row],[Patient_ID]],Financials[Patient_ID],Financials[Insurance_Coverage])</f>
        <v>12364.32561216927</v>
      </c>
      <c r="R10" s="30">
        <f>_xlfn.XLOOKUP(Master[[#This Row],[Patient_ID]],Financials[Patient_ID],Financials[Balance_Due])</f>
        <v>1469.6743878307259</v>
      </c>
      <c r="S10" s="28">
        <f>_xlfn.XLOOKUP(Master[[#This Row],[Doctors ID]],Medicals[Doctor_ID],Medicals[Nurse_to_Patient_Ratio])</f>
        <v>20</v>
      </c>
    </row>
    <row r="11" spans="1:19" x14ac:dyDescent="0.3">
      <c r="A11" s="1">
        <v>13</v>
      </c>
      <c r="B11" s="1" t="s">
        <v>20</v>
      </c>
      <c r="C11" s="1">
        <v>3</v>
      </c>
      <c r="D11" s="1" t="s">
        <v>1008</v>
      </c>
      <c r="E11" s="1" t="s">
        <v>1010</v>
      </c>
      <c r="F11" s="1">
        <v>16.426628205518359</v>
      </c>
      <c r="G11" s="1">
        <v>5</v>
      </c>
      <c r="H11" s="1">
        <v>1</v>
      </c>
      <c r="I11" s="10">
        <f>_xlfn.XLOOKUP(Master[[#This Row],[Patient_ID]],Hospitals[Patient_ID],Hospitals[Admission_Date])</f>
        <v>44859</v>
      </c>
      <c r="J11" s="10">
        <f>_xlfn.XLOOKUP(Master[[#This Row],[Patient_ID]],Hospitals[Patient_ID],Hospitals[Discharge_Date])</f>
        <v>44860</v>
      </c>
      <c r="K11" s="33">
        <f>_xlfn.XLOOKUP(Master[[#This Row],[Patient_ID]],Financials[Patient_ID],Financials[Total_Bill_Amount])</f>
        <v>20516</v>
      </c>
      <c r="L11" s="1" t="str">
        <f>_xlfn.XLOOKUP(Master[[#This Row],[Patient_ID]],Hospitals[Patient_ID],Hospitals[Hospital_Bed])</f>
        <v>Private Room</v>
      </c>
      <c r="M11" s="1" t="str">
        <f>_xlfn.XLOOKUP(Master[[#This Row],[Patient_ID]],Hospitals[Patient_ID],Hospitals[Department])</f>
        <v>Emergency</v>
      </c>
      <c r="N11" s="28" t="str">
        <f>_xlfn.XLOOKUP(Master[[#This Row],[Patient_ID]],Hospitals[Patient_ID],Hospitals[Medical_Condition])</f>
        <v>Severe Trauma</v>
      </c>
      <c r="O11" s="28" t="str">
        <f>IFERROR(_xlfn.XLOOKUP(Master[[#This Row],[Patient_ID]],Emergency[Patient_ID],Emergency[ER_Visit_ID]),"No Visits")</f>
        <v>No Visits</v>
      </c>
      <c r="P11" s="28">
        <f>_xlfn.XLOOKUP(Master[[#This Row],[Patient_ID]],Hospitals[Patient_ID],Hospitals[Doctor_ID])</f>
        <v>151</v>
      </c>
      <c r="Q11" s="30">
        <f>_xlfn.XLOOKUP(Master[[#This Row],[Patient_ID]],Financials[Patient_ID],Financials[Insurance_Coverage])</f>
        <v>13753.979436336689</v>
      </c>
      <c r="R11" s="30">
        <f>_xlfn.XLOOKUP(Master[[#This Row],[Patient_ID]],Financials[Patient_ID],Financials[Balance_Due])</f>
        <v>6762.0205636633127</v>
      </c>
      <c r="S11" s="28">
        <f>_xlfn.XLOOKUP(Master[[#This Row],[Doctors ID]],Medicals[Doctor_ID],Medicals[Nurse_to_Patient_Ratio])</f>
        <v>29</v>
      </c>
    </row>
    <row r="12" spans="1:19" x14ac:dyDescent="0.3">
      <c r="A12" s="1">
        <v>14</v>
      </c>
      <c r="B12" s="1" t="s">
        <v>21</v>
      </c>
      <c r="C12" s="1">
        <v>14</v>
      </c>
      <c r="D12" s="1" t="s">
        <v>1009</v>
      </c>
      <c r="E12" s="1" t="s">
        <v>1010</v>
      </c>
      <c r="F12" s="1">
        <v>28.138500772701551</v>
      </c>
      <c r="G12" s="1">
        <v>5</v>
      </c>
      <c r="H12" s="1">
        <v>2</v>
      </c>
      <c r="I12" s="10">
        <f>_xlfn.XLOOKUP(Master[[#This Row],[Patient_ID]],Hospitals[Patient_ID],Hospitals[Admission_Date])</f>
        <v>44722</v>
      </c>
      <c r="J12" s="10">
        <f>_xlfn.XLOOKUP(Master[[#This Row],[Patient_ID]],Hospitals[Patient_ID],Hospitals[Discharge_Date])</f>
        <v>44725</v>
      </c>
      <c r="K12" s="33">
        <f>_xlfn.XLOOKUP(Master[[#This Row],[Patient_ID]],Financials[Patient_ID],Financials[Total_Bill_Amount])</f>
        <v>5583</v>
      </c>
      <c r="L12" s="1" t="str">
        <f>_xlfn.XLOOKUP(Master[[#This Row],[Patient_ID]],Hospitals[Patient_ID],Hospitals[Hospital_Bed])</f>
        <v>Semi-Private Room</v>
      </c>
      <c r="M12" s="1" t="str">
        <f>_xlfn.XLOOKUP(Master[[#This Row],[Patient_ID]],Hospitals[Patient_ID],Hospitals[Department])</f>
        <v>Emergency</v>
      </c>
      <c r="N12" s="28" t="str">
        <f>_xlfn.XLOOKUP(Master[[#This Row],[Patient_ID]],Hospitals[Patient_ID],Hospitals[Medical_Condition])</f>
        <v>Internal Bleeding</v>
      </c>
      <c r="O12" s="28" t="str">
        <f>IFERROR(_xlfn.XLOOKUP(Master[[#This Row],[Patient_ID]],Emergency[Patient_ID],Emergency[ER_Visit_ID]),"No Visits")</f>
        <v>No Visits</v>
      </c>
      <c r="P12" s="28">
        <f>_xlfn.XLOOKUP(Master[[#This Row],[Patient_ID]],Hospitals[Patient_ID],Hospitals[Doctor_ID])</f>
        <v>21</v>
      </c>
      <c r="Q12" s="30">
        <f>_xlfn.XLOOKUP(Master[[#This Row],[Patient_ID]],Financials[Patient_ID],Financials[Insurance_Coverage])</f>
        <v>4869.2122675224282</v>
      </c>
      <c r="R12" s="30">
        <f>_xlfn.XLOOKUP(Master[[#This Row],[Patient_ID]],Financials[Patient_ID],Financials[Balance_Due])</f>
        <v>713.78773247757181</v>
      </c>
      <c r="S12" s="28">
        <f>_xlfn.XLOOKUP(Master[[#This Row],[Doctors ID]],Medicals[Doctor_ID],Medicals[Nurse_to_Patient_Ratio])</f>
        <v>24</v>
      </c>
    </row>
    <row r="13" spans="1:19" x14ac:dyDescent="0.3">
      <c r="A13" s="1">
        <v>15</v>
      </c>
      <c r="B13" s="1" t="s">
        <v>22</v>
      </c>
      <c r="C13" s="1">
        <v>64</v>
      </c>
      <c r="D13" s="1" t="s">
        <v>1008</v>
      </c>
      <c r="E13" s="1" t="s">
        <v>1010</v>
      </c>
      <c r="F13" s="1">
        <v>26.386953950993309</v>
      </c>
      <c r="G13" s="1">
        <v>3</v>
      </c>
      <c r="H13" s="1">
        <v>10</v>
      </c>
      <c r="I13" s="10">
        <f>_xlfn.XLOOKUP(Master[[#This Row],[Patient_ID]],Hospitals[Patient_ID],Hospitals[Admission_Date])</f>
        <v>44645</v>
      </c>
      <c r="J13" s="10">
        <f>_xlfn.XLOOKUP(Master[[#This Row],[Patient_ID]],Hospitals[Patient_ID],Hospitals[Discharge_Date])</f>
        <v>44651</v>
      </c>
      <c r="K13" s="33">
        <f>_xlfn.XLOOKUP(Master[[#This Row],[Patient_ID]],Financials[Patient_ID],Financials[Total_Bill_Amount])</f>
        <v>28961</v>
      </c>
      <c r="L13" s="1" t="str">
        <f>_xlfn.XLOOKUP(Master[[#This Row],[Patient_ID]],Hospitals[Patient_ID],Hospitals[Hospital_Bed])</f>
        <v>Semi-Private Room</v>
      </c>
      <c r="M13" s="1" t="str">
        <f>_xlfn.XLOOKUP(Master[[#This Row],[Patient_ID]],Hospitals[Patient_ID],Hospitals[Department])</f>
        <v>Oncology</v>
      </c>
      <c r="N13" s="28" t="str">
        <f>_xlfn.XLOOKUP(Master[[#This Row],[Patient_ID]],Hospitals[Patient_ID],Hospitals[Medical_Condition])</f>
        <v>Cancer</v>
      </c>
      <c r="O13" s="28">
        <f>IFERROR(_xlfn.XLOOKUP(Master[[#This Row],[Patient_ID]],Emergency[Patient_ID],Emergency[ER_Visit_ID]),"No Visits")</f>
        <v>16</v>
      </c>
      <c r="P13" s="28">
        <f>_xlfn.XLOOKUP(Master[[#This Row],[Patient_ID]],Hospitals[Patient_ID],Hospitals[Doctor_ID])</f>
        <v>153</v>
      </c>
      <c r="Q13" s="30">
        <f>_xlfn.XLOOKUP(Master[[#This Row],[Patient_ID]],Financials[Patient_ID],Financials[Insurance_Coverage])</f>
        <v>19885.310552427549</v>
      </c>
      <c r="R13" s="30">
        <f>_xlfn.XLOOKUP(Master[[#This Row],[Patient_ID]],Financials[Patient_ID],Financials[Balance_Due])</f>
        <v>9075.6894475724475</v>
      </c>
      <c r="S13" s="28">
        <f>_xlfn.XLOOKUP(Master[[#This Row],[Doctors ID]],Medicals[Doctor_ID],Medicals[Nurse_to_Patient_Ratio])</f>
        <v>26</v>
      </c>
    </row>
    <row r="14" spans="1:19" x14ac:dyDescent="0.3">
      <c r="A14" s="1">
        <v>16</v>
      </c>
      <c r="B14" s="1" t="s">
        <v>23</v>
      </c>
      <c r="C14" s="1">
        <v>54</v>
      </c>
      <c r="D14" s="1" t="s">
        <v>1009</v>
      </c>
      <c r="E14" s="1" t="s">
        <v>1010</v>
      </c>
      <c r="F14" s="1">
        <v>24.024475727635441</v>
      </c>
      <c r="G14" s="1">
        <v>4</v>
      </c>
      <c r="H14" s="1">
        <v>5</v>
      </c>
      <c r="I14" s="10">
        <f>_xlfn.XLOOKUP(Master[[#This Row],[Patient_ID]],Hospitals[Patient_ID],Hospitals[Admission_Date])</f>
        <v>44601</v>
      </c>
      <c r="J14" s="10">
        <f>_xlfn.XLOOKUP(Master[[#This Row],[Patient_ID]],Hospitals[Patient_ID],Hospitals[Discharge_Date])</f>
        <v>44604</v>
      </c>
      <c r="K14" s="33">
        <f>_xlfn.XLOOKUP(Master[[#This Row],[Patient_ID]],Financials[Patient_ID],Financials[Total_Bill_Amount])</f>
        <v>29747</v>
      </c>
      <c r="L14" s="1" t="str">
        <f>_xlfn.XLOOKUP(Master[[#This Row],[Patient_ID]],Hospitals[Patient_ID],Hospitals[Hospital_Bed])</f>
        <v>General Ward</v>
      </c>
      <c r="M14" s="1" t="str">
        <f>_xlfn.XLOOKUP(Master[[#This Row],[Patient_ID]],Hospitals[Patient_ID],Hospitals[Department])</f>
        <v>Orthopedics</v>
      </c>
      <c r="N14" s="28" t="str">
        <f>_xlfn.XLOOKUP(Master[[#This Row],[Patient_ID]],Hospitals[Patient_ID],Hospitals[Medical_Condition])</f>
        <v>Arthritis</v>
      </c>
      <c r="O14" s="28">
        <f>IFERROR(_xlfn.XLOOKUP(Master[[#This Row],[Patient_ID]],Emergency[Patient_ID],Emergency[ER_Visit_ID]),"No Visits")</f>
        <v>1266</v>
      </c>
      <c r="P14" s="28">
        <f>_xlfn.XLOOKUP(Master[[#This Row],[Patient_ID]],Hospitals[Patient_ID],Hospitals[Doctor_ID])</f>
        <v>84</v>
      </c>
      <c r="Q14" s="30">
        <f>_xlfn.XLOOKUP(Master[[#This Row],[Patient_ID]],Financials[Patient_ID],Financials[Insurance_Coverage])</f>
        <v>16167.28312907888</v>
      </c>
      <c r="R14" s="30">
        <f>_xlfn.XLOOKUP(Master[[#This Row],[Patient_ID]],Financials[Patient_ID],Financials[Balance_Due])</f>
        <v>13579.71687092112</v>
      </c>
      <c r="S14" s="28">
        <f>_xlfn.XLOOKUP(Master[[#This Row],[Doctors ID]],Medicals[Doctor_ID],Medicals[Nurse_to_Patient_Ratio])</f>
        <v>16</v>
      </c>
    </row>
    <row r="15" spans="1:19" x14ac:dyDescent="0.3">
      <c r="A15" s="1">
        <v>18</v>
      </c>
      <c r="B15" s="1" t="s">
        <v>25</v>
      </c>
      <c r="C15" s="1">
        <v>45</v>
      </c>
      <c r="D15" s="1" t="s">
        <v>1009</v>
      </c>
      <c r="E15" s="1" t="s">
        <v>1013</v>
      </c>
      <c r="F15" s="1">
        <v>27.170101356885059</v>
      </c>
      <c r="G15" s="1">
        <v>2</v>
      </c>
      <c r="H15" s="1">
        <v>3</v>
      </c>
      <c r="I15" s="10">
        <f>_xlfn.XLOOKUP(Master[[#This Row],[Patient_ID]],Hospitals[Patient_ID],Hospitals[Admission_Date])</f>
        <v>44574</v>
      </c>
      <c r="J15" s="10">
        <f>_xlfn.XLOOKUP(Master[[#This Row],[Patient_ID]],Hospitals[Patient_ID],Hospitals[Discharge_Date])</f>
        <v>44580</v>
      </c>
      <c r="K15" s="33">
        <f>_xlfn.XLOOKUP(Master[[#This Row],[Patient_ID]],Financials[Patient_ID],Financials[Total_Bill_Amount])</f>
        <v>7305</v>
      </c>
      <c r="L15" s="1" t="str">
        <f>_xlfn.XLOOKUP(Master[[#This Row],[Patient_ID]],Hospitals[Patient_ID],Hospitals[Hospital_Bed])</f>
        <v>Private Room</v>
      </c>
      <c r="M15" s="1" t="str">
        <f>_xlfn.XLOOKUP(Master[[#This Row],[Patient_ID]],Hospitals[Patient_ID],Hospitals[Department])</f>
        <v>Oncology</v>
      </c>
      <c r="N15" s="28" t="str">
        <f>_xlfn.XLOOKUP(Master[[#This Row],[Patient_ID]],Hospitals[Patient_ID],Hospitals[Medical_Condition])</f>
        <v>Cancer</v>
      </c>
      <c r="O15" s="28">
        <f>IFERROR(_xlfn.XLOOKUP(Master[[#This Row],[Patient_ID]],Emergency[Patient_ID],Emergency[ER_Visit_ID]),"No Visits")</f>
        <v>729</v>
      </c>
      <c r="P15" s="28">
        <f>_xlfn.XLOOKUP(Master[[#This Row],[Patient_ID]],Hospitals[Patient_ID],Hospitals[Doctor_ID])</f>
        <v>129</v>
      </c>
      <c r="Q15" s="30">
        <f>_xlfn.XLOOKUP(Master[[#This Row],[Patient_ID]],Financials[Patient_ID],Financials[Insurance_Coverage])</f>
        <v>4518.0981591185873</v>
      </c>
      <c r="R15" s="30">
        <f>_xlfn.XLOOKUP(Master[[#This Row],[Patient_ID]],Financials[Patient_ID],Financials[Balance_Due])</f>
        <v>2786.9018408814131</v>
      </c>
      <c r="S15" s="28">
        <f>_xlfn.XLOOKUP(Master[[#This Row],[Doctors ID]],Medicals[Doctor_ID],Medicals[Nurse_to_Patient_Ratio])</f>
        <v>15</v>
      </c>
    </row>
    <row r="16" spans="1:19" x14ac:dyDescent="0.3">
      <c r="A16" s="1">
        <v>19</v>
      </c>
      <c r="B16" s="1" t="s">
        <v>26</v>
      </c>
      <c r="C16" s="1">
        <v>61</v>
      </c>
      <c r="D16" s="1" t="s">
        <v>1008</v>
      </c>
      <c r="E16" s="1" t="s">
        <v>1012</v>
      </c>
      <c r="F16" s="1">
        <v>18.42475230542475</v>
      </c>
      <c r="G16" s="1">
        <v>1</v>
      </c>
      <c r="H16" s="1">
        <v>8</v>
      </c>
      <c r="I16" s="10">
        <f>_xlfn.XLOOKUP(Master[[#This Row],[Patient_ID]],Hospitals[Patient_ID],Hospitals[Admission_Date])</f>
        <v>44829</v>
      </c>
      <c r="J16" s="10">
        <f>_xlfn.XLOOKUP(Master[[#This Row],[Patient_ID]],Hospitals[Patient_ID],Hospitals[Discharge_Date])</f>
        <v>44833</v>
      </c>
      <c r="K16" s="33">
        <f>_xlfn.XLOOKUP(Master[[#This Row],[Patient_ID]],Financials[Patient_ID],Financials[Total_Bill_Amount])</f>
        <v>17846</v>
      </c>
      <c r="L16" s="1" t="str">
        <f>_xlfn.XLOOKUP(Master[[#This Row],[Patient_ID]],Hospitals[Patient_ID],Hospitals[Hospital_Bed])</f>
        <v>General Ward</v>
      </c>
      <c r="M16" s="1" t="str">
        <f>_xlfn.XLOOKUP(Master[[#This Row],[Patient_ID]],Hospitals[Patient_ID],Hospitals[Department])</f>
        <v>Orthopedics</v>
      </c>
      <c r="N16" s="28" t="str">
        <f>_xlfn.XLOOKUP(Master[[#This Row],[Patient_ID]],Hospitals[Patient_ID],Hospitals[Medical_Condition])</f>
        <v>Arthritis</v>
      </c>
      <c r="O16" s="28">
        <f>IFERROR(_xlfn.XLOOKUP(Master[[#This Row],[Patient_ID]],Emergency[Patient_ID],Emergency[ER_Visit_ID]),"No Visits")</f>
        <v>722</v>
      </c>
      <c r="P16" s="28">
        <f>_xlfn.XLOOKUP(Master[[#This Row],[Patient_ID]],Hospitals[Patient_ID],Hospitals[Doctor_ID])</f>
        <v>153</v>
      </c>
      <c r="Q16" s="30">
        <f>_xlfn.XLOOKUP(Master[[#This Row],[Patient_ID]],Financials[Patient_ID],Financials[Insurance_Coverage])</f>
        <v>10616.92684250027</v>
      </c>
      <c r="R16" s="30">
        <f>_xlfn.XLOOKUP(Master[[#This Row],[Patient_ID]],Financials[Patient_ID],Financials[Balance_Due])</f>
        <v>7229.0731574997262</v>
      </c>
      <c r="S16" s="28">
        <f>_xlfn.XLOOKUP(Master[[#This Row],[Doctors ID]],Medicals[Doctor_ID],Medicals[Nurse_to_Patient_Ratio])</f>
        <v>26</v>
      </c>
    </row>
    <row r="17" spans="1:19" x14ac:dyDescent="0.3">
      <c r="A17" s="1">
        <v>20</v>
      </c>
      <c r="B17" s="1" t="s">
        <v>27</v>
      </c>
      <c r="C17" s="1">
        <v>52</v>
      </c>
      <c r="D17" s="1" t="s">
        <v>1009</v>
      </c>
      <c r="E17" s="1" t="s">
        <v>1012</v>
      </c>
      <c r="F17" s="1">
        <v>19.559166240641741</v>
      </c>
      <c r="G17" s="1">
        <v>3</v>
      </c>
      <c r="H17" s="1">
        <v>2</v>
      </c>
      <c r="I17" s="10">
        <f>_xlfn.XLOOKUP(Master[[#This Row],[Patient_ID]],Hospitals[Patient_ID],Hospitals[Admission_Date])</f>
        <v>44622</v>
      </c>
      <c r="J17" s="10">
        <f>_xlfn.XLOOKUP(Master[[#This Row],[Patient_ID]],Hospitals[Patient_ID],Hospitals[Discharge_Date])</f>
        <v>44627</v>
      </c>
      <c r="K17" s="33">
        <f>_xlfn.XLOOKUP(Master[[#This Row],[Patient_ID]],Financials[Patient_ID],Financials[Total_Bill_Amount])</f>
        <v>31664</v>
      </c>
      <c r="L17" s="1" t="str">
        <f>_xlfn.XLOOKUP(Master[[#This Row],[Patient_ID]],Hospitals[Patient_ID],Hospitals[Hospital_Bed])</f>
        <v>Private Room</v>
      </c>
      <c r="M17" s="1" t="str">
        <f>_xlfn.XLOOKUP(Master[[#This Row],[Patient_ID]],Hospitals[Patient_ID],Hospitals[Department])</f>
        <v>Cardiology</v>
      </c>
      <c r="N17" s="28" t="str">
        <f>_xlfn.XLOOKUP(Master[[#This Row],[Patient_ID]],Hospitals[Patient_ID],Hospitals[Medical_Condition])</f>
        <v>Heart Disease</v>
      </c>
      <c r="O17" s="28" t="str">
        <f>IFERROR(_xlfn.XLOOKUP(Master[[#This Row],[Patient_ID]],Emergency[Patient_ID],Emergency[ER_Visit_ID]),"No Visits")</f>
        <v>No Visits</v>
      </c>
      <c r="P17" s="28">
        <f>_xlfn.XLOOKUP(Master[[#This Row],[Patient_ID]],Hospitals[Patient_ID],Hospitals[Doctor_ID])</f>
        <v>75</v>
      </c>
      <c r="Q17" s="30">
        <f>_xlfn.XLOOKUP(Master[[#This Row],[Patient_ID]],Financials[Patient_ID],Financials[Insurance_Coverage])</f>
        <v>21385.91176808497</v>
      </c>
      <c r="R17" s="30">
        <f>_xlfn.XLOOKUP(Master[[#This Row],[Patient_ID]],Financials[Patient_ID],Financials[Balance_Due])</f>
        <v>10278.08823191503</v>
      </c>
      <c r="S17" s="28">
        <f>_xlfn.XLOOKUP(Master[[#This Row],[Doctors ID]],Medicals[Doctor_ID],Medicals[Nurse_to_Patient_Ratio])</f>
        <v>10</v>
      </c>
    </row>
    <row r="18" spans="1:19" x14ac:dyDescent="0.3">
      <c r="A18" s="1">
        <v>21</v>
      </c>
      <c r="B18" s="1" t="s">
        <v>28</v>
      </c>
      <c r="C18" s="1">
        <v>60</v>
      </c>
      <c r="D18" s="1" t="s">
        <v>1009</v>
      </c>
      <c r="E18" s="1" t="s">
        <v>1013</v>
      </c>
      <c r="F18" s="1">
        <v>20.3286251727395</v>
      </c>
      <c r="G18" s="1">
        <v>5</v>
      </c>
      <c r="H18" s="1">
        <v>3</v>
      </c>
      <c r="I18" s="10">
        <f>_xlfn.XLOOKUP(Master[[#This Row],[Patient_ID]],Hospitals[Patient_ID],Hospitals[Admission_Date])</f>
        <v>44682</v>
      </c>
      <c r="J18" s="10">
        <f>_xlfn.XLOOKUP(Master[[#This Row],[Patient_ID]],Hospitals[Patient_ID],Hospitals[Discharge_Date])</f>
        <v>44685</v>
      </c>
      <c r="K18" s="33">
        <f>_xlfn.XLOOKUP(Master[[#This Row],[Patient_ID]],Financials[Patient_ID],Financials[Total_Bill_Amount])</f>
        <v>47290</v>
      </c>
      <c r="L18" s="1" t="str">
        <f>_xlfn.XLOOKUP(Master[[#This Row],[Patient_ID]],Hospitals[Patient_ID],Hospitals[Hospital_Bed])</f>
        <v>Private Room</v>
      </c>
      <c r="M18" s="1" t="str">
        <f>_xlfn.XLOOKUP(Master[[#This Row],[Patient_ID]],Hospitals[Patient_ID],Hospitals[Department])</f>
        <v>Pediatrics</v>
      </c>
      <c r="N18" s="28" t="str">
        <f>_xlfn.XLOOKUP(Master[[#This Row],[Patient_ID]],Hospitals[Patient_ID],Hospitals[Medical_Condition])</f>
        <v>Allergies</v>
      </c>
      <c r="O18" s="28">
        <f>IFERROR(_xlfn.XLOOKUP(Master[[#This Row],[Patient_ID]],Emergency[Patient_ID],Emergency[ER_Visit_ID]),"No Visits")</f>
        <v>135</v>
      </c>
      <c r="P18" s="28">
        <f>_xlfn.XLOOKUP(Master[[#This Row],[Patient_ID]],Hospitals[Patient_ID],Hospitals[Doctor_ID])</f>
        <v>98</v>
      </c>
      <c r="Q18" s="30">
        <f>_xlfn.XLOOKUP(Master[[#This Row],[Patient_ID]],Financials[Patient_ID],Financials[Insurance_Coverage])</f>
        <v>32720.4087338424</v>
      </c>
      <c r="R18" s="30">
        <f>_xlfn.XLOOKUP(Master[[#This Row],[Patient_ID]],Financials[Patient_ID],Financials[Balance_Due])</f>
        <v>14569.5912661576</v>
      </c>
      <c r="S18" s="28">
        <f>_xlfn.XLOOKUP(Master[[#This Row],[Doctors ID]],Medicals[Doctor_ID],Medicals[Nurse_to_Patient_Ratio])</f>
        <v>5</v>
      </c>
    </row>
    <row r="19" spans="1:19" x14ac:dyDescent="0.3">
      <c r="A19" s="1">
        <v>22</v>
      </c>
      <c r="B19" s="1" t="s">
        <v>29</v>
      </c>
      <c r="C19" s="1">
        <v>72</v>
      </c>
      <c r="D19" s="1" t="s">
        <v>1008</v>
      </c>
      <c r="E19" s="1" t="s">
        <v>1010</v>
      </c>
      <c r="F19" s="1">
        <v>29.716248407795771</v>
      </c>
      <c r="G19" s="1">
        <v>1</v>
      </c>
      <c r="H19" s="1">
        <v>6</v>
      </c>
      <c r="I19" s="10">
        <f>_xlfn.XLOOKUP(Master[[#This Row],[Patient_ID]],Hospitals[Patient_ID],Hospitals[Admission_Date])</f>
        <v>44586</v>
      </c>
      <c r="J19" s="10">
        <f>_xlfn.XLOOKUP(Master[[#This Row],[Patient_ID]],Hospitals[Patient_ID],Hospitals[Discharge_Date])</f>
        <v>44591</v>
      </c>
      <c r="K19" s="33">
        <f>_xlfn.XLOOKUP(Master[[#This Row],[Patient_ID]],Financials[Patient_ID],Financials[Total_Bill_Amount])</f>
        <v>26545</v>
      </c>
      <c r="L19" s="1" t="str">
        <f>_xlfn.XLOOKUP(Master[[#This Row],[Patient_ID]],Hospitals[Patient_ID],Hospitals[Hospital_Bed])</f>
        <v>Semi-Private Room</v>
      </c>
      <c r="M19" s="1" t="str">
        <f>_xlfn.XLOOKUP(Master[[#This Row],[Patient_ID]],Hospitals[Patient_ID],Hospitals[Department])</f>
        <v>Orthopedics</v>
      </c>
      <c r="N19" s="28" t="str">
        <f>_xlfn.XLOOKUP(Master[[#This Row],[Patient_ID]],Hospitals[Patient_ID],Hospitals[Medical_Condition])</f>
        <v>Fracture</v>
      </c>
      <c r="O19" s="28">
        <f>IFERROR(_xlfn.XLOOKUP(Master[[#This Row],[Patient_ID]],Emergency[Patient_ID],Emergency[ER_Visit_ID]),"No Visits")</f>
        <v>887</v>
      </c>
      <c r="P19" s="28">
        <f>_xlfn.XLOOKUP(Master[[#This Row],[Patient_ID]],Hospitals[Patient_ID],Hospitals[Doctor_ID])</f>
        <v>44</v>
      </c>
      <c r="Q19" s="30">
        <f>_xlfn.XLOOKUP(Master[[#This Row],[Patient_ID]],Financials[Patient_ID],Financials[Insurance_Coverage])</f>
        <v>13757.295470558111</v>
      </c>
      <c r="R19" s="30">
        <f>_xlfn.XLOOKUP(Master[[#This Row],[Patient_ID]],Financials[Patient_ID],Financials[Balance_Due])</f>
        <v>12787.704529441889</v>
      </c>
      <c r="S19" s="28">
        <f>_xlfn.XLOOKUP(Master[[#This Row],[Doctors ID]],Medicals[Doctor_ID],Medicals[Nurse_to_Patient_Ratio])</f>
        <v>23</v>
      </c>
    </row>
    <row r="20" spans="1:19" x14ac:dyDescent="0.3">
      <c r="A20" s="1">
        <v>23</v>
      </c>
      <c r="B20" s="1" t="s">
        <v>30</v>
      </c>
      <c r="C20" s="1">
        <v>30</v>
      </c>
      <c r="D20" s="1" t="s">
        <v>1009</v>
      </c>
      <c r="E20" s="1" t="s">
        <v>1011</v>
      </c>
      <c r="F20" s="1">
        <v>17.254035135068591</v>
      </c>
      <c r="G20" s="1">
        <v>1</v>
      </c>
      <c r="H20" s="1">
        <v>9</v>
      </c>
      <c r="I20" s="10">
        <f>_xlfn.XLOOKUP(Master[[#This Row],[Patient_ID]],Hospitals[Patient_ID],Hospitals[Admission_Date])</f>
        <v>44658</v>
      </c>
      <c r="J20" s="10">
        <f>_xlfn.XLOOKUP(Master[[#This Row],[Patient_ID]],Hospitals[Patient_ID],Hospitals[Discharge_Date])</f>
        <v>44671</v>
      </c>
      <c r="K20" s="33">
        <f>_xlfn.XLOOKUP(Master[[#This Row],[Patient_ID]],Financials[Patient_ID],Financials[Total_Bill_Amount])</f>
        <v>20885</v>
      </c>
      <c r="L20" s="1" t="str">
        <f>_xlfn.XLOOKUP(Master[[#This Row],[Patient_ID]],Hospitals[Patient_ID],Hospitals[Hospital_Bed])</f>
        <v>ICU</v>
      </c>
      <c r="M20" s="1" t="str">
        <f>_xlfn.XLOOKUP(Master[[#This Row],[Patient_ID]],Hospitals[Patient_ID],Hospitals[Department])</f>
        <v>Oncology</v>
      </c>
      <c r="N20" s="28" t="str">
        <f>_xlfn.XLOOKUP(Master[[#This Row],[Patient_ID]],Hospitals[Patient_ID],Hospitals[Medical_Condition])</f>
        <v>Cancer</v>
      </c>
      <c r="O20" s="28">
        <f>IFERROR(_xlfn.XLOOKUP(Master[[#This Row],[Patient_ID]],Emergency[Patient_ID],Emergency[ER_Visit_ID]),"No Visits")</f>
        <v>727</v>
      </c>
      <c r="P20" s="28">
        <f>_xlfn.XLOOKUP(Master[[#This Row],[Patient_ID]],Hospitals[Patient_ID],Hospitals[Doctor_ID])</f>
        <v>17</v>
      </c>
      <c r="Q20" s="30">
        <f>_xlfn.XLOOKUP(Master[[#This Row],[Patient_ID]],Financials[Patient_ID],Financials[Insurance_Coverage])</f>
        <v>16498.638703501321</v>
      </c>
      <c r="R20" s="30">
        <f>_xlfn.XLOOKUP(Master[[#This Row],[Patient_ID]],Financials[Patient_ID],Financials[Balance_Due])</f>
        <v>4386.3612964986787</v>
      </c>
      <c r="S20" s="28">
        <f>_xlfn.XLOOKUP(Master[[#This Row],[Doctors ID]],Medicals[Doctor_ID],Medicals[Nurse_to_Patient_Ratio])</f>
        <v>8</v>
      </c>
    </row>
    <row r="21" spans="1:19" x14ac:dyDescent="0.3">
      <c r="A21" s="1">
        <v>24</v>
      </c>
      <c r="B21" s="1" t="s">
        <v>31</v>
      </c>
      <c r="C21" s="1">
        <v>39</v>
      </c>
      <c r="D21" s="1" t="s">
        <v>1009</v>
      </c>
      <c r="E21" s="1" t="s">
        <v>1013</v>
      </c>
      <c r="F21" s="1">
        <v>32.394125842354171</v>
      </c>
      <c r="G21" s="1">
        <v>4</v>
      </c>
      <c r="H21" s="1">
        <v>3</v>
      </c>
      <c r="I21" s="10">
        <f>_xlfn.XLOOKUP(Master[[#This Row],[Patient_ID]],Hospitals[Patient_ID],Hospitals[Admission_Date])</f>
        <v>45197</v>
      </c>
      <c r="J21" s="10">
        <f>_xlfn.XLOOKUP(Master[[#This Row],[Patient_ID]],Hospitals[Patient_ID],Hospitals[Discharge_Date])</f>
        <v>45203</v>
      </c>
      <c r="K21" s="33">
        <f>_xlfn.XLOOKUP(Master[[#This Row],[Patient_ID]],Financials[Patient_ID],Financials[Total_Bill_Amount])</f>
        <v>21553</v>
      </c>
      <c r="L21" s="1" t="str">
        <f>_xlfn.XLOOKUP(Master[[#This Row],[Patient_ID]],Hospitals[Patient_ID],Hospitals[Hospital_Bed])</f>
        <v>Semi-Private Room</v>
      </c>
      <c r="M21" s="1" t="str">
        <f>_xlfn.XLOOKUP(Master[[#This Row],[Patient_ID]],Hospitals[Patient_ID],Hospitals[Department])</f>
        <v>Emergency</v>
      </c>
      <c r="N21" s="28" t="str">
        <f>_xlfn.XLOOKUP(Master[[#This Row],[Patient_ID]],Hospitals[Patient_ID],Hospitals[Medical_Condition])</f>
        <v>Internal Bleeding</v>
      </c>
      <c r="O21" s="28">
        <f>IFERROR(_xlfn.XLOOKUP(Master[[#This Row],[Patient_ID]],Emergency[Patient_ID],Emergency[ER_Visit_ID]),"No Visits")</f>
        <v>663</v>
      </c>
      <c r="P21" s="28">
        <f>_xlfn.XLOOKUP(Master[[#This Row],[Patient_ID]],Hospitals[Patient_ID],Hospitals[Doctor_ID])</f>
        <v>32</v>
      </c>
      <c r="Q21" s="30">
        <f>_xlfn.XLOOKUP(Master[[#This Row],[Patient_ID]],Financials[Patient_ID],Financials[Insurance_Coverage])</f>
        <v>14977.67363691277</v>
      </c>
      <c r="R21" s="30">
        <f>_xlfn.XLOOKUP(Master[[#This Row],[Patient_ID]],Financials[Patient_ID],Financials[Balance_Due])</f>
        <v>6575.3263630872261</v>
      </c>
      <c r="S21" s="28">
        <f>_xlfn.XLOOKUP(Master[[#This Row],[Doctors ID]],Medicals[Doctor_ID],Medicals[Nurse_to_Patient_Ratio])</f>
        <v>6</v>
      </c>
    </row>
    <row r="22" spans="1:19" x14ac:dyDescent="0.3">
      <c r="A22" s="1">
        <v>25</v>
      </c>
      <c r="B22" s="1" t="s">
        <v>32</v>
      </c>
      <c r="C22" s="1">
        <v>65</v>
      </c>
      <c r="D22" s="1" t="s">
        <v>1008</v>
      </c>
      <c r="E22" s="1" t="s">
        <v>1013</v>
      </c>
      <c r="F22" s="1">
        <v>16.002249956110649</v>
      </c>
      <c r="G22" s="1">
        <v>3</v>
      </c>
      <c r="H22" s="1">
        <v>9</v>
      </c>
      <c r="I22" s="10">
        <f>_xlfn.XLOOKUP(Master[[#This Row],[Patient_ID]],Hospitals[Patient_ID],Hospitals[Admission_Date])</f>
        <v>44988</v>
      </c>
      <c r="J22" s="10">
        <f>_xlfn.XLOOKUP(Master[[#This Row],[Patient_ID]],Hospitals[Patient_ID],Hospitals[Discharge_Date])</f>
        <v>44996</v>
      </c>
      <c r="K22" s="33">
        <f>_xlfn.XLOOKUP(Master[[#This Row],[Patient_ID]],Financials[Patient_ID],Financials[Total_Bill_Amount])</f>
        <v>8856</v>
      </c>
      <c r="L22" s="1" t="str">
        <f>_xlfn.XLOOKUP(Master[[#This Row],[Patient_ID]],Hospitals[Patient_ID],Hospitals[Hospital_Bed])</f>
        <v>Private Room</v>
      </c>
      <c r="M22" s="1" t="str">
        <f>_xlfn.XLOOKUP(Master[[#This Row],[Patient_ID]],Hospitals[Patient_ID],Hospitals[Department])</f>
        <v>Neurology</v>
      </c>
      <c r="N22" s="28" t="str">
        <f>_xlfn.XLOOKUP(Master[[#This Row],[Patient_ID]],Hospitals[Patient_ID],Hospitals[Medical_Condition])</f>
        <v>Stroke</v>
      </c>
      <c r="O22" s="28" t="str">
        <f>IFERROR(_xlfn.XLOOKUP(Master[[#This Row],[Patient_ID]],Emergency[Patient_ID],Emergency[ER_Visit_ID]),"No Visits")</f>
        <v>No Visits</v>
      </c>
      <c r="P22" s="28">
        <f>_xlfn.XLOOKUP(Master[[#This Row],[Patient_ID]],Hospitals[Patient_ID],Hospitals[Doctor_ID])</f>
        <v>123</v>
      </c>
      <c r="Q22" s="30">
        <f>_xlfn.XLOOKUP(Master[[#This Row],[Patient_ID]],Financials[Patient_ID],Financials[Insurance_Coverage])</f>
        <v>5209.5483995476779</v>
      </c>
      <c r="R22" s="30">
        <f>_xlfn.XLOOKUP(Master[[#This Row],[Patient_ID]],Financials[Patient_ID],Financials[Balance_Due])</f>
        <v>3646.4516004523221</v>
      </c>
      <c r="S22" s="28">
        <f>_xlfn.XLOOKUP(Master[[#This Row],[Doctors ID]],Medicals[Doctor_ID],Medicals[Nurse_to_Patient_Ratio])</f>
        <v>5</v>
      </c>
    </row>
    <row r="23" spans="1:19" x14ac:dyDescent="0.3">
      <c r="A23" s="1">
        <v>26</v>
      </c>
      <c r="B23" s="1" t="s">
        <v>33</v>
      </c>
      <c r="C23" s="1">
        <v>43</v>
      </c>
      <c r="D23" s="1" t="s">
        <v>1009</v>
      </c>
      <c r="E23" s="1" t="s">
        <v>1010</v>
      </c>
      <c r="F23" s="1">
        <v>19.260967878380509</v>
      </c>
      <c r="G23" s="1">
        <v>5</v>
      </c>
      <c r="H23" s="1">
        <v>1</v>
      </c>
      <c r="I23" s="10">
        <f>_xlfn.XLOOKUP(Master[[#This Row],[Patient_ID]],Hospitals[Patient_ID],Hospitals[Admission_Date])</f>
        <v>44687</v>
      </c>
      <c r="J23" s="10">
        <f>_xlfn.XLOOKUP(Master[[#This Row],[Patient_ID]],Hospitals[Patient_ID],Hospitals[Discharge_Date])</f>
        <v>44693</v>
      </c>
      <c r="K23" s="33">
        <f>_xlfn.XLOOKUP(Master[[#This Row],[Patient_ID]],Financials[Patient_ID],Financials[Total_Bill_Amount])</f>
        <v>5977</v>
      </c>
      <c r="L23" s="1" t="str">
        <f>_xlfn.XLOOKUP(Master[[#This Row],[Patient_ID]],Hospitals[Patient_ID],Hospitals[Hospital_Bed])</f>
        <v>ICU</v>
      </c>
      <c r="M23" s="1" t="str">
        <f>_xlfn.XLOOKUP(Master[[#This Row],[Patient_ID]],Hospitals[Patient_ID],Hospitals[Department])</f>
        <v>Neurology</v>
      </c>
      <c r="N23" s="28" t="str">
        <f>_xlfn.XLOOKUP(Master[[#This Row],[Patient_ID]],Hospitals[Patient_ID],Hospitals[Medical_Condition])</f>
        <v>Stroke</v>
      </c>
      <c r="O23" s="28">
        <f>IFERROR(_xlfn.XLOOKUP(Master[[#This Row],[Patient_ID]],Emergency[Patient_ID],Emergency[ER_Visit_ID]),"No Visits")</f>
        <v>279</v>
      </c>
      <c r="P23" s="28">
        <f>_xlfn.XLOOKUP(Master[[#This Row],[Patient_ID]],Hospitals[Patient_ID],Hospitals[Doctor_ID])</f>
        <v>176</v>
      </c>
      <c r="Q23" s="30">
        <f>_xlfn.XLOOKUP(Master[[#This Row],[Patient_ID]],Financials[Patient_ID],Financials[Insurance_Coverage])</f>
        <v>3702.947269648495</v>
      </c>
      <c r="R23" s="30">
        <f>_xlfn.XLOOKUP(Master[[#This Row],[Patient_ID]],Financials[Patient_ID],Financials[Balance_Due])</f>
        <v>2274.052730351505</v>
      </c>
      <c r="S23" s="28">
        <f>_xlfn.XLOOKUP(Master[[#This Row],[Doctors ID]],Medicals[Doctor_ID],Medicals[Nurse_to_Patient_Ratio])</f>
        <v>8</v>
      </c>
    </row>
    <row r="24" spans="1:19" x14ac:dyDescent="0.3">
      <c r="A24" s="1">
        <v>27</v>
      </c>
      <c r="B24" s="1" t="s">
        <v>34</v>
      </c>
      <c r="C24" s="1">
        <v>25</v>
      </c>
      <c r="D24" s="1" t="s">
        <v>1008</v>
      </c>
      <c r="E24" s="1" t="s">
        <v>1011</v>
      </c>
      <c r="F24" s="1">
        <v>27.657543726686121</v>
      </c>
      <c r="G24" s="1">
        <v>1</v>
      </c>
      <c r="H24" s="1">
        <v>3</v>
      </c>
      <c r="I24" s="10">
        <f>_xlfn.XLOOKUP(Master[[#This Row],[Patient_ID]],Hospitals[Patient_ID],Hospitals[Admission_Date])</f>
        <v>44675</v>
      </c>
      <c r="J24" s="10">
        <f>_xlfn.XLOOKUP(Master[[#This Row],[Patient_ID]],Hospitals[Patient_ID],Hospitals[Discharge_Date])</f>
        <v>44677</v>
      </c>
      <c r="K24" s="33">
        <f>_xlfn.XLOOKUP(Master[[#This Row],[Patient_ID]],Financials[Patient_ID],Financials[Total_Bill_Amount])</f>
        <v>12293</v>
      </c>
      <c r="L24" s="1" t="str">
        <f>_xlfn.XLOOKUP(Master[[#This Row],[Patient_ID]],Hospitals[Patient_ID],Hospitals[Hospital_Bed])</f>
        <v>Semi-Private Room</v>
      </c>
      <c r="M24" s="1" t="str">
        <f>_xlfn.XLOOKUP(Master[[#This Row],[Patient_ID]],Hospitals[Patient_ID],Hospitals[Department])</f>
        <v>Emergency</v>
      </c>
      <c r="N24" s="28" t="str">
        <f>_xlfn.XLOOKUP(Master[[#This Row],[Patient_ID]],Hospitals[Patient_ID],Hospitals[Medical_Condition])</f>
        <v>Severe Trauma</v>
      </c>
      <c r="O24" s="28" t="str">
        <f>IFERROR(_xlfn.XLOOKUP(Master[[#This Row],[Patient_ID]],Emergency[Patient_ID],Emergency[ER_Visit_ID]),"No Visits")</f>
        <v>No Visits</v>
      </c>
      <c r="P24" s="28">
        <f>_xlfn.XLOOKUP(Master[[#This Row],[Patient_ID]],Hospitals[Patient_ID],Hospitals[Doctor_ID])</f>
        <v>155</v>
      </c>
      <c r="Q24" s="30">
        <f>_xlfn.XLOOKUP(Master[[#This Row],[Patient_ID]],Financials[Patient_ID],Financials[Insurance_Coverage])</f>
        <v>7345.8892468643662</v>
      </c>
      <c r="R24" s="30">
        <f>_xlfn.XLOOKUP(Master[[#This Row],[Patient_ID]],Financials[Patient_ID],Financials[Balance_Due])</f>
        <v>4947.1107531356338</v>
      </c>
      <c r="S24" s="28">
        <f>_xlfn.XLOOKUP(Master[[#This Row],[Doctors ID]],Medicals[Doctor_ID],Medicals[Nurse_to_Patient_Ratio])</f>
        <v>12</v>
      </c>
    </row>
    <row r="25" spans="1:19" x14ac:dyDescent="0.3">
      <c r="A25" s="1">
        <v>28</v>
      </c>
      <c r="B25" s="1" t="s">
        <v>35</v>
      </c>
      <c r="C25" s="1">
        <v>41</v>
      </c>
      <c r="D25" s="1" t="s">
        <v>1009</v>
      </c>
      <c r="E25" s="1" t="s">
        <v>1010</v>
      </c>
      <c r="F25" s="1">
        <v>29.818040197475771</v>
      </c>
      <c r="G25" s="1">
        <v>3</v>
      </c>
      <c r="H25" s="1">
        <v>7</v>
      </c>
      <c r="I25" s="10">
        <f>_xlfn.XLOOKUP(Master[[#This Row],[Patient_ID]],Hospitals[Patient_ID],Hospitals[Admission_Date])</f>
        <v>44644</v>
      </c>
      <c r="J25" s="10">
        <f>_xlfn.XLOOKUP(Master[[#This Row],[Patient_ID]],Hospitals[Patient_ID],Hospitals[Discharge_Date])</f>
        <v>44649</v>
      </c>
      <c r="K25" s="33">
        <f>_xlfn.XLOOKUP(Master[[#This Row],[Patient_ID]],Financials[Patient_ID],Financials[Total_Bill_Amount])</f>
        <v>12008</v>
      </c>
      <c r="L25" s="1" t="str">
        <f>_xlfn.XLOOKUP(Master[[#This Row],[Patient_ID]],Hospitals[Patient_ID],Hospitals[Hospital_Bed])</f>
        <v>ICU</v>
      </c>
      <c r="M25" s="1" t="str">
        <f>_xlfn.XLOOKUP(Master[[#This Row],[Patient_ID]],Hospitals[Patient_ID],Hospitals[Department])</f>
        <v>Orthopedics</v>
      </c>
      <c r="N25" s="28" t="str">
        <f>_xlfn.XLOOKUP(Master[[#This Row],[Patient_ID]],Hospitals[Patient_ID],Hospitals[Medical_Condition])</f>
        <v>Fracture</v>
      </c>
      <c r="O25" s="28">
        <f>IFERROR(_xlfn.XLOOKUP(Master[[#This Row],[Patient_ID]],Emergency[Patient_ID],Emergency[ER_Visit_ID]),"No Visits")</f>
        <v>746</v>
      </c>
      <c r="P25" s="28">
        <f>_xlfn.XLOOKUP(Master[[#This Row],[Patient_ID]],Hospitals[Patient_ID],Hospitals[Doctor_ID])</f>
        <v>132</v>
      </c>
      <c r="Q25" s="30">
        <f>_xlfn.XLOOKUP(Master[[#This Row],[Patient_ID]],Financials[Patient_ID],Financials[Insurance_Coverage])</f>
        <v>9285.5645395278843</v>
      </c>
      <c r="R25" s="30">
        <f>_xlfn.XLOOKUP(Master[[#This Row],[Patient_ID]],Financials[Patient_ID],Financials[Balance_Due])</f>
        <v>2722.4354604721161</v>
      </c>
      <c r="S25" s="28">
        <f>_xlfn.XLOOKUP(Master[[#This Row],[Doctors ID]],Medicals[Doctor_ID],Medicals[Nurse_to_Patient_Ratio])</f>
        <v>14</v>
      </c>
    </row>
    <row r="26" spans="1:19" x14ac:dyDescent="0.3">
      <c r="A26" s="1">
        <v>30</v>
      </c>
      <c r="B26" s="1" t="s">
        <v>37</v>
      </c>
      <c r="C26" s="1">
        <v>1</v>
      </c>
      <c r="D26" s="1" t="s">
        <v>1008</v>
      </c>
      <c r="E26" s="1" t="s">
        <v>1013</v>
      </c>
      <c r="F26" s="1">
        <v>34.943808605730602</v>
      </c>
      <c r="G26" s="1">
        <v>5</v>
      </c>
      <c r="H26" s="1">
        <v>7</v>
      </c>
      <c r="I26" s="10">
        <f>_xlfn.XLOOKUP(Master[[#This Row],[Patient_ID]],Hospitals[Patient_ID],Hospitals[Admission_Date])</f>
        <v>44923</v>
      </c>
      <c r="J26" s="10">
        <f>_xlfn.XLOOKUP(Master[[#This Row],[Patient_ID]],Hospitals[Patient_ID],Hospitals[Discharge_Date])</f>
        <v>44926</v>
      </c>
      <c r="K26" s="33">
        <f>_xlfn.XLOOKUP(Master[[#This Row],[Patient_ID]],Financials[Patient_ID],Financials[Total_Bill_Amount])</f>
        <v>14302</v>
      </c>
      <c r="L26" s="1" t="str">
        <f>_xlfn.XLOOKUP(Master[[#This Row],[Patient_ID]],Hospitals[Patient_ID],Hospitals[Hospital_Bed])</f>
        <v>ICU</v>
      </c>
      <c r="M26" s="1" t="str">
        <f>_xlfn.XLOOKUP(Master[[#This Row],[Patient_ID]],Hospitals[Patient_ID],Hospitals[Department])</f>
        <v>Orthopedics</v>
      </c>
      <c r="N26" s="28" t="str">
        <f>_xlfn.XLOOKUP(Master[[#This Row],[Patient_ID]],Hospitals[Patient_ID],Hospitals[Medical_Condition])</f>
        <v>Fracture</v>
      </c>
      <c r="O26" s="28">
        <f>IFERROR(_xlfn.XLOOKUP(Master[[#This Row],[Patient_ID]],Emergency[Patient_ID],Emergency[ER_Visit_ID]),"No Visits")</f>
        <v>81</v>
      </c>
      <c r="P26" s="28">
        <f>_xlfn.XLOOKUP(Master[[#This Row],[Patient_ID]],Hospitals[Patient_ID],Hospitals[Doctor_ID])</f>
        <v>109</v>
      </c>
      <c r="Q26" s="30">
        <f>_xlfn.XLOOKUP(Master[[#This Row],[Patient_ID]],Financials[Patient_ID],Financials[Insurance_Coverage])</f>
        <v>8674.1318470237547</v>
      </c>
      <c r="R26" s="30">
        <f>_xlfn.XLOOKUP(Master[[#This Row],[Patient_ID]],Financials[Patient_ID],Financials[Balance_Due])</f>
        <v>5627.8681529762453</v>
      </c>
      <c r="S26" s="28">
        <f>_xlfn.XLOOKUP(Master[[#This Row],[Doctors ID]],Medicals[Doctor_ID],Medicals[Nurse_to_Patient_Ratio])</f>
        <v>13</v>
      </c>
    </row>
    <row r="27" spans="1:19" x14ac:dyDescent="0.3">
      <c r="A27" s="1">
        <v>31</v>
      </c>
      <c r="B27" s="1" t="s">
        <v>38</v>
      </c>
      <c r="C27" s="1">
        <v>63</v>
      </c>
      <c r="D27" s="1" t="s">
        <v>1008</v>
      </c>
      <c r="E27" s="1" t="s">
        <v>1012</v>
      </c>
      <c r="F27" s="1">
        <v>33.437653344188597</v>
      </c>
      <c r="G27" s="1">
        <v>3</v>
      </c>
      <c r="H27" s="1">
        <v>2</v>
      </c>
      <c r="I27" s="10">
        <f>_xlfn.XLOOKUP(Master[[#This Row],[Patient_ID]],Hospitals[Patient_ID],Hospitals[Admission_Date])</f>
        <v>44666</v>
      </c>
      <c r="J27" s="10">
        <f>_xlfn.XLOOKUP(Master[[#This Row],[Patient_ID]],Hospitals[Patient_ID],Hospitals[Discharge_Date])</f>
        <v>44684</v>
      </c>
      <c r="K27" s="33">
        <f>_xlfn.XLOOKUP(Master[[#This Row],[Patient_ID]],Financials[Patient_ID],Financials[Total_Bill_Amount])</f>
        <v>23090</v>
      </c>
      <c r="L27" s="1" t="str">
        <f>_xlfn.XLOOKUP(Master[[#This Row],[Patient_ID]],Hospitals[Patient_ID],Hospitals[Hospital_Bed])</f>
        <v>Private Room</v>
      </c>
      <c r="M27" s="1" t="str">
        <f>_xlfn.XLOOKUP(Master[[#This Row],[Patient_ID]],Hospitals[Patient_ID],Hospitals[Department])</f>
        <v>Oncology</v>
      </c>
      <c r="N27" s="28" t="str">
        <f>_xlfn.XLOOKUP(Master[[#This Row],[Patient_ID]],Hospitals[Patient_ID],Hospitals[Medical_Condition])</f>
        <v>Cancer</v>
      </c>
      <c r="O27" s="28">
        <f>IFERROR(_xlfn.XLOOKUP(Master[[#This Row],[Patient_ID]],Emergency[Patient_ID],Emergency[ER_Visit_ID]),"No Visits")</f>
        <v>1144</v>
      </c>
      <c r="P27" s="28">
        <f>_xlfn.XLOOKUP(Master[[#This Row],[Patient_ID]],Hospitals[Patient_ID],Hospitals[Doctor_ID])</f>
        <v>167</v>
      </c>
      <c r="Q27" s="30">
        <f>_xlfn.XLOOKUP(Master[[#This Row],[Patient_ID]],Financials[Patient_ID],Financials[Insurance_Coverage])</f>
        <v>18563.88818968349</v>
      </c>
      <c r="R27" s="30">
        <f>_xlfn.XLOOKUP(Master[[#This Row],[Patient_ID]],Financials[Patient_ID],Financials[Balance_Due])</f>
        <v>4526.1118103165063</v>
      </c>
      <c r="S27" s="28">
        <f>_xlfn.XLOOKUP(Master[[#This Row],[Doctors ID]],Medicals[Doctor_ID],Medicals[Nurse_to_Patient_Ratio])</f>
        <v>7</v>
      </c>
    </row>
    <row r="28" spans="1:19" x14ac:dyDescent="0.3">
      <c r="A28" s="1">
        <v>32</v>
      </c>
      <c r="B28" s="1" t="s">
        <v>39</v>
      </c>
      <c r="C28" s="1">
        <v>75</v>
      </c>
      <c r="D28" s="1" t="s">
        <v>1009</v>
      </c>
      <c r="E28" s="1" t="s">
        <v>1013</v>
      </c>
      <c r="F28" s="1">
        <v>18.358649764074521</v>
      </c>
      <c r="G28" s="1">
        <v>4</v>
      </c>
      <c r="H28" s="1">
        <v>5</v>
      </c>
      <c r="I28" s="10">
        <f>_xlfn.XLOOKUP(Master[[#This Row],[Patient_ID]],Hospitals[Patient_ID],Hospitals[Admission_Date])</f>
        <v>44588</v>
      </c>
      <c r="J28" s="10">
        <f>_xlfn.XLOOKUP(Master[[#This Row],[Patient_ID]],Hospitals[Patient_ID],Hospitals[Discharge_Date])</f>
        <v>44601</v>
      </c>
      <c r="K28" s="33">
        <f>_xlfn.XLOOKUP(Master[[#This Row],[Patient_ID]],Financials[Patient_ID],Financials[Total_Bill_Amount])</f>
        <v>10027</v>
      </c>
      <c r="L28" s="1" t="str">
        <f>_xlfn.XLOOKUP(Master[[#This Row],[Patient_ID]],Hospitals[Patient_ID],Hospitals[Hospital_Bed])</f>
        <v>ICU</v>
      </c>
      <c r="M28" s="1" t="str">
        <f>_xlfn.XLOOKUP(Master[[#This Row],[Patient_ID]],Hospitals[Patient_ID],Hospitals[Department])</f>
        <v>Oncology</v>
      </c>
      <c r="N28" s="28" t="str">
        <f>_xlfn.XLOOKUP(Master[[#This Row],[Patient_ID]],Hospitals[Patient_ID],Hospitals[Medical_Condition])</f>
        <v>Tumor</v>
      </c>
      <c r="O28" s="28" t="str">
        <f>IFERROR(_xlfn.XLOOKUP(Master[[#This Row],[Patient_ID]],Emergency[Patient_ID],Emergency[ER_Visit_ID]),"No Visits")</f>
        <v>No Visits</v>
      </c>
      <c r="P28" s="28">
        <f>_xlfn.XLOOKUP(Master[[#This Row],[Patient_ID]],Hospitals[Patient_ID],Hospitals[Doctor_ID])</f>
        <v>4</v>
      </c>
      <c r="Q28" s="30">
        <f>_xlfn.XLOOKUP(Master[[#This Row],[Patient_ID]],Financials[Patient_ID],Financials[Insurance_Coverage])</f>
        <v>8858.5815890355043</v>
      </c>
      <c r="R28" s="30">
        <f>_xlfn.XLOOKUP(Master[[#This Row],[Patient_ID]],Financials[Patient_ID],Financials[Balance_Due])</f>
        <v>1168.4184109644959</v>
      </c>
      <c r="S28" s="28">
        <f>_xlfn.XLOOKUP(Master[[#This Row],[Doctors ID]],Medicals[Doctor_ID],Medicals[Nurse_to_Patient_Ratio])</f>
        <v>23</v>
      </c>
    </row>
    <row r="29" spans="1:19" x14ac:dyDescent="0.3">
      <c r="A29" s="1">
        <v>33</v>
      </c>
      <c r="B29" s="1" t="s">
        <v>40</v>
      </c>
      <c r="C29" s="1">
        <v>72</v>
      </c>
      <c r="D29" s="1" t="s">
        <v>1008</v>
      </c>
      <c r="E29" s="1" t="s">
        <v>1012</v>
      </c>
      <c r="F29" s="1">
        <v>31.87861179002612</v>
      </c>
      <c r="G29" s="1">
        <v>2</v>
      </c>
      <c r="H29" s="1">
        <v>6</v>
      </c>
      <c r="I29" s="10">
        <f>_xlfn.XLOOKUP(Master[[#This Row],[Patient_ID]],Hospitals[Patient_ID],Hospitals[Admission_Date])</f>
        <v>45175</v>
      </c>
      <c r="J29" s="10">
        <f>_xlfn.XLOOKUP(Master[[#This Row],[Patient_ID]],Hospitals[Patient_ID],Hospitals[Discharge_Date])</f>
        <v>45179</v>
      </c>
      <c r="K29" s="33">
        <f>_xlfn.XLOOKUP(Master[[#This Row],[Patient_ID]],Financials[Patient_ID],Financials[Total_Bill_Amount])</f>
        <v>5651</v>
      </c>
      <c r="L29" s="1" t="str">
        <f>_xlfn.XLOOKUP(Master[[#This Row],[Patient_ID]],Hospitals[Patient_ID],Hospitals[Hospital_Bed])</f>
        <v>Semi-Private Room</v>
      </c>
      <c r="M29" s="1" t="str">
        <f>_xlfn.XLOOKUP(Master[[#This Row],[Patient_ID]],Hospitals[Patient_ID],Hospitals[Department])</f>
        <v>Emergency</v>
      </c>
      <c r="N29" s="28" t="str">
        <f>_xlfn.XLOOKUP(Master[[#This Row],[Patient_ID]],Hospitals[Patient_ID],Hospitals[Medical_Condition])</f>
        <v>Severe Trauma</v>
      </c>
      <c r="O29" s="28" t="str">
        <f>IFERROR(_xlfn.XLOOKUP(Master[[#This Row],[Patient_ID]],Emergency[Patient_ID],Emergency[ER_Visit_ID]),"No Visits")</f>
        <v>No Visits</v>
      </c>
      <c r="P29" s="28">
        <f>_xlfn.XLOOKUP(Master[[#This Row],[Patient_ID]],Hospitals[Patient_ID],Hospitals[Doctor_ID])</f>
        <v>138</v>
      </c>
      <c r="Q29" s="30">
        <f>_xlfn.XLOOKUP(Master[[#This Row],[Patient_ID]],Financials[Patient_ID],Financials[Insurance_Coverage])</f>
        <v>3464.0392125514109</v>
      </c>
      <c r="R29" s="30">
        <f>_xlfn.XLOOKUP(Master[[#This Row],[Patient_ID]],Financials[Patient_ID],Financials[Balance_Due])</f>
        <v>2186.9607874485891</v>
      </c>
      <c r="S29" s="28">
        <f>_xlfn.XLOOKUP(Master[[#This Row],[Doctors ID]],Medicals[Doctor_ID],Medicals[Nurse_to_Patient_Ratio])</f>
        <v>23</v>
      </c>
    </row>
    <row r="30" spans="1:19" x14ac:dyDescent="0.3">
      <c r="A30" s="1">
        <v>34</v>
      </c>
      <c r="B30" s="1" t="s">
        <v>41</v>
      </c>
      <c r="C30" s="1">
        <v>43</v>
      </c>
      <c r="D30" s="1" t="s">
        <v>1008</v>
      </c>
      <c r="E30" s="1" t="s">
        <v>1012</v>
      </c>
      <c r="F30" s="1">
        <v>37.502820289392993</v>
      </c>
      <c r="G30" s="1">
        <v>0</v>
      </c>
      <c r="H30" s="1">
        <v>4</v>
      </c>
      <c r="I30" s="10">
        <f>_xlfn.XLOOKUP(Master[[#This Row],[Patient_ID]],Hospitals[Patient_ID],Hospitals[Admission_Date])</f>
        <v>45130</v>
      </c>
      <c r="J30" s="10">
        <f>_xlfn.XLOOKUP(Master[[#This Row],[Patient_ID]],Hospitals[Patient_ID],Hospitals[Discharge_Date])</f>
        <v>45135</v>
      </c>
      <c r="K30" s="33">
        <f>_xlfn.XLOOKUP(Master[[#This Row],[Patient_ID]],Financials[Patient_ID],Financials[Total_Bill_Amount])</f>
        <v>26168</v>
      </c>
      <c r="L30" s="1" t="str">
        <f>_xlfn.XLOOKUP(Master[[#This Row],[Patient_ID]],Hospitals[Patient_ID],Hospitals[Hospital_Bed])</f>
        <v>Semi-Private Room</v>
      </c>
      <c r="M30" s="1" t="str">
        <f>_xlfn.XLOOKUP(Master[[#This Row],[Patient_ID]],Hospitals[Patient_ID],Hospitals[Department])</f>
        <v>Neurology</v>
      </c>
      <c r="N30" s="28" t="str">
        <f>_xlfn.XLOOKUP(Master[[#This Row],[Patient_ID]],Hospitals[Patient_ID],Hospitals[Medical_Condition])</f>
        <v>Seizures</v>
      </c>
      <c r="O30" s="28">
        <f>IFERROR(_xlfn.XLOOKUP(Master[[#This Row],[Patient_ID]],Emergency[Patient_ID],Emergency[ER_Visit_ID]),"No Visits")</f>
        <v>970</v>
      </c>
      <c r="P30" s="28">
        <f>_xlfn.XLOOKUP(Master[[#This Row],[Patient_ID]],Hospitals[Patient_ID],Hospitals[Doctor_ID])</f>
        <v>193</v>
      </c>
      <c r="Q30" s="30">
        <f>_xlfn.XLOOKUP(Master[[#This Row],[Patient_ID]],Financials[Patient_ID],Financials[Insurance_Coverage])</f>
        <v>20980.363445287461</v>
      </c>
      <c r="R30" s="30">
        <f>_xlfn.XLOOKUP(Master[[#This Row],[Patient_ID]],Financials[Patient_ID],Financials[Balance_Due])</f>
        <v>5187.6365547125388</v>
      </c>
      <c r="S30" s="28">
        <f>_xlfn.XLOOKUP(Master[[#This Row],[Doctors ID]],Medicals[Doctor_ID],Medicals[Nurse_to_Patient_Ratio])</f>
        <v>28</v>
      </c>
    </row>
    <row r="31" spans="1:19" x14ac:dyDescent="0.3">
      <c r="A31" s="1">
        <v>35</v>
      </c>
      <c r="B31" s="1" t="s">
        <v>42</v>
      </c>
      <c r="C31" s="1">
        <v>23</v>
      </c>
      <c r="D31" s="1" t="s">
        <v>1009</v>
      </c>
      <c r="E31" s="1" t="s">
        <v>1011</v>
      </c>
      <c r="F31" s="1">
        <v>21.56577573375241</v>
      </c>
      <c r="G31" s="1">
        <v>0</v>
      </c>
      <c r="H31" s="1">
        <v>8</v>
      </c>
      <c r="I31" s="10">
        <f>_xlfn.XLOOKUP(Master[[#This Row],[Patient_ID]],Hospitals[Patient_ID],Hospitals[Admission_Date])</f>
        <v>44572</v>
      </c>
      <c r="J31" s="10">
        <f>_xlfn.XLOOKUP(Master[[#This Row],[Patient_ID]],Hospitals[Patient_ID],Hospitals[Discharge_Date])</f>
        <v>44579</v>
      </c>
      <c r="K31" s="33">
        <f>_xlfn.XLOOKUP(Master[[#This Row],[Patient_ID]],Financials[Patient_ID],Financials[Total_Bill_Amount])</f>
        <v>4904</v>
      </c>
      <c r="L31" s="1" t="str">
        <f>_xlfn.XLOOKUP(Master[[#This Row],[Patient_ID]],Hospitals[Patient_ID],Hospitals[Hospital_Bed])</f>
        <v>Semi-Private Room</v>
      </c>
      <c r="M31" s="1" t="str">
        <f>_xlfn.XLOOKUP(Master[[#This Row],[Patient_ID]],Hospitals[Patient_ID],Hospitals[Department])</f>
        <v>Emergency</v>
      </c>
      <c r="N31" s="28" t="str">
        <f>_xlfn.XLOOKUP(Master[[#This Row],[Patient_ID]],Hospitals[Patient_ID],Hospitals[Medical_Condition])</f>
        <v>Internal Bleeding</v>
      </c>
      <c r="O31" s="28" t="str">
        <f>IFERROR(_xlfn.XLOOKUP(Master[[#This Row],[Patient_ID]],Emergency[Patient_ID],Emergency[ER_Visit_ID]),"No Visits")</f>
        <v>No Visits</v>
      </c>
      <c r="P31" s="28">
        <f>_xlfn.XLOOKUP(Master[[#This Row],[Patient_ID]],Hospitals[Patient_ID],Hospitals[Doctor_ID])</f>
        <v>171</v>
      </c>
      <c r="Q31" s="30">
        <f>_xlfn.XLOOKUP(Master[[#This Row],[Patient_ID]],Financials[Patient_ID],Financials[Insurance_Coverage])</f>
        <v>3947.068926953134</v>
      </c>
      <c r="R31" s="30">
        <f>_xlfn.XLOOKUP(Master[[#This Row],[Patient_ID]],Financials[Patient_ID],Financials[Balance_Due])</f>
        <v>956.93107304686555</v>
      </c>
      <c r="S31" s="28">
        <f>_xlfn.XLOOKUP(Master[[#This Row],[Doctors ID]],Medicals[Doctor_ID],Medicals[Nurse_to_Patient_Ratio])</f>
        <v>14</v>
      </c>
    </row>
    <row r="32" spans="1:19" x14ac:dyDescent="0.3">
      <c r="A32" s="1">
        <v>36</v>
      </c>
      <c r="B32" s="1" t="s">
        <v>43</v>
      </c>
      <c r="C32" s="1">
        <v>83</v>
      </c>
      <c r="D32" s="1" t="s">
        <v>1008</v>
      </c>
      <c r="E32" s="1" t="s">
        <v>1011</v>
      </c>
      <c r="F32" s="1">
        <v>18.864178568869981</v>
      </c>
      <c r="G32" s="1">
        <v>5</v>
      </c>
      <c r="H32" s="1">
        <v>6</v>
      </c>
      <c r="I32" s="10">
        <f>_xlfn.XLOOKUP(Master[[#This Row],[Patient_ID]],Hospitals[Patient_ID],Hospitals[Admission_Date])</f>
        <v>44600</v>
      </c>
      <c r="J32" s="10">
        <f>_xlfn.XLOOKUP(Master[[#This Row],[Patient_ID]],Hospitals[Patient_ID],Hospitals[Discharge_Date])</f>
        <v>44605</v>
      </c>
      <c r="K32" s="33">
        <f>_xlfn.XLOOKUP(Master[[#This Row],[Patient_ID]],Financials[Patient_ID],Financials[Total_Bill_Amount])</f>
        <v>11066</v>
      </c>
      <c r="L32" s="1" t="str">
        <f>_xlfn.XLOOKUP(Master[[#This Row],[Patient_ID]],Hospitals[Patient_ID],Hospitals[Hospital_Bed])</f>
        <v>Private Room</v>
      </c>
      <c r="M32" s="1" t="str">
        <f>_xlfn.XLOOKUP(Master[[#This Row],[Patient_ID]],Hospitals[Patient_ID],Hospitals[Department])</f>
        <v>Orthopedics</v>
      </c>
      <c r="N32" s="28" t="str">
        <f>_xlfn.XLOOKUP(Master[[#This Row],[Patient_ID]],Hospitals[Patient_ID],Hospitals[Medical_Condition])</f>
        <v>Fracture</v>
      </c>
      <c r="O32" s="28">
        <f>IFERROR(_xlfn.XLOOKUP(Master[[#This Row],[Patient_ID]],Emergency[Patient_ID],Emergency[ER_Visit_ID]),"No Visits")</f>
        <v>730</v>
      </c>
      <c r="P32" s="28">
        <f>_xlfn.XLOOKUP(Master[[#This Row],[Patient_ID]],Hospitals[Patient_ID],Hospitals[Doctor_ID])</f>
        <v>121</v>
      </c>
      <c r="Q32" s="30">
        <f>_xlfn.XLOOKUP(Master[[#This Row],[Patient_ID]],Financials[Patient_ID],Financials[Insurance_Coverage])</f>
        <v>6534.5844597785299</v>
      </c>
      <c r="R32" s="30">
        <f>_xlfn.XLOOKUP(Master[[#This Row],[Patient_ID]],Financials[Patient_ID],Financials[Balance_Due])</f>
        <v>4531.4155402214701</v>
      </c>
      <c r="S32" s="28">
        <f>_xlfn.XLOOKUP(Master[[#This Row],[Doctors ID]],Medicals[Doctor_ID],Medicals[Nurse_to_Patient_Ratio])</f>
        <v>20</v>
      </c>
    </row>
    <row r="33" spans="1:19" x14ac:dyDescent="0.3">
      <c r="A33" s="1">
        <v>37</v>
      </c>
      <c r="B33" s="1" t="s">
        <v>44</v>
      </c>
      <c r="C33" s="1">
        <v>65</v>
      </c>
      <c r="D33" s="1" t="s">
        <v>1009</v>
      </c>
      <c r="E33" s="1" t="s">
        <v>1011</v>
      </c>
      <c r="F33" s="1">
        <v>26.205291273961119</v>
      </c>
      <c r="G33" s="1">
        <v>0</v>
      </c>
      <c r="H33" s="1">
        <v>10</v>
      </c>
      <c r="I33" s="10">
        <f>_xlfn.XLOOKUP(Master[[#This Row],[Patient_ID]],Hospitals[Patient_ID],Hospitals[Admission_Date])</f>
        <v>44590</v>
      </c>
      <c r="J33" s="10">
        <f>_xlfn.XLOOKUP(Master[[#This Row],[Patient_ID]],Hospitals[Patient_ID],Hospitals[Discharge_Date])</f>
        <v>44597</v>
      </c>
      <c r="K33" s="33">
        <f>_xlfn.XLOOKUP(Master[[#This Row],[Patient_ID]],Financials[Patient_ID],Financials[Total_Bill_Amount])</f>
        <v>20847</v>
      </c>
      <c r="L33" s="1" t="str">
        <f>_xlfn.XLOOKUP(Master[[#This Row],[Patient_ID]],Hospitals[Patient_ID],Hospitals[Hospital_Bed])</f>
        <v>ICU</v>
      </c>
      <c r="M33" s="1" t="str">
        <f>_xlfn.XLOOKUP(Master[[#This Row],[Patient_ID]],Hospitals[Patient_ID],Hospitals[Department])</f>
        <v>Emergency</v>
      </c>
      <c r="N33" s="28" t="str">
        <f>_xlfn.XLOOKUP(Master[[#This Row],[Patient_ID]],Hospitals[Patient_ID],Hospitals[Medical_Condition])</f>
        <v>Internal Bleeding</v>
      </c>
      <c r="O33" s="28" t="str">
        <f>IFERROR(_xlfn.XLOOKUP(Master[[#This Row],[Patient_ID]],Emergency[Patient_ID],Emergency[ER_Visit_ID]),"No Visits")</f>
        <v>No Visits</v>
      </c>
      <c r="P33" s="28">
        <f>_xlfn.XLOOKUP(Master[[#This Row],[Patient_ID]],Hospitals[Patient_ID],Hospitals[Doctor_ID])</f>
        <v>59</v>
      </c>
      <c r="Q33" s="30">
        <f>_xlfn.XLOOKUP(Master[[#This Row],[Patient_ID]],Financials[Patient_ID],Financials[Insurance_Coverage])</f>
        <v>16908.780982349541</v>
      </c>
      <c r="R33" s="30">
        <f>_xlfn.XLOOKUP(Master[[#This Row],[Patient_ID]],Financials[Patient_ID],Financials[Balance_Due])</f>
        <v>3938.219017650455</v>
      </c>
      <c r="S33" s="28">
        <f>_xlfn.XLOOKUP(Master[[#This Row],[Doctors ID]],Medicals[Doctor_ID],Medicals[Nurse_to_Patient_Ratio])</f>
        <v>20</v>
      </c>
    </row>
    <row r="34" spans="1:19" x14ac:dyDescent="0.3">
      <c r="A34" s="1">
        <v>38</v>
      </c>
      <c r="B34" s="1" t="s">
        <v>45</v>
      </c>
      <c r="C34" s="1">
        <v>42</v>
      </c>
      <c r="D34" s="1" t="s">
        <v>1009</v>
      </c>
      <c r="E34" s="1" t="s">
        <v>1012</v>
      </c>
      <c r="F34" s="1">
        <v>16.92024051372389</v>
      </c>
      <c r="G34" s="1">
        <v>3</v>
      </c>
      <c r="H34" s="1">
        <v>4</v>
      </c>
      <c r="I34" s="10">
        <f>_xlfn.XLOOKUP(Master[[#This Row],[Patient_ID]],Hospitals[Patient_ID],Hospitals[Admission_Date])</f>
        <v>44626</v>
      </c>
      <c r="J34" s="10">
        <f>_xlfn.XLOOKUP(Master[[#This Row],[Patient_ID]],Hospitals[Patient_ID],Hospitals[Discharge_Date])</f>
        <v>44631</v>
      </c>
      <c r="K34" s="33">
        <f>_xlfn.XLOOKUP(Master[[#This Row],[Patient_ID]],Financials[Patient_ID],Financials[Total_Bill_Amount])</f>
        <v>19635</v>
      </c>
      <c r="L34" s="1" t="str">
        <f>_xlfn.XLOOKUP(Master[[#This Row],[Patient_ID]],Hospitals[Patient_ID],Hospitals[Hospital_Bed])</f>
        <v>General Ward</v>
      </c>
      <c r="M34" s="1" t="str">
        <f>_xlfn.XLOOKUP(Master[[#This Row],[Patient_ID]],Hospitals[Patient_ID],Hospitals[Department])</f>
        <v>Emergency</v>
      </c>
      <c r="N34" s="28" t="str">
        <f>_xlfn.XLOOKUP(Master[[#This Row],[Patient_ID]],Hospitals[Patient_ID],Hospitals[Medical_Condition])</f>
        <v>Severe Trauma</v>
      </c>
      <c r="O34" s="28" t="str">
        <f>IFERROR(_xlfn.XLOOKUP(Master[[#This Row],[Patient_ID]],Emergency[Patient_ID],Emergency[ER_Visit_ID]),"No Visits")</f>
        <v>No Visits</v>
      </c>
      <c r="P34" s="28">
        <f>_xlfn.XLOOKUP(Master[[#This Row],[Patient_ID]],Hospitals[Patient_ID],Hospitals[Doctor_ID])</f>
        <v>90</v>
      </c>
      <c r="Q34" s="30">
        <f>_xlfn.XLOOKUP(Master[[#This Row],[Patient_ID]],Financials[Patient_ID],Financials[Insurance_Coverage])</f>
        <v>14728.44077926854</v>
      </c>
      <c r="R34" s="30">
        <f>_xlfn.XLOOKUP(Master[[#This Row],[Patient_ID]],Financials[Patient_ID],Financials[Balance_Due])</f>
        <v>4906.5592207314621</v>
      </c>
      <c r="S34" s="28">
        <f>_xlfn.XLOOKUP(Master[[#This Row],[Doctors ID]],Medicals[Doctor_ID],Medicals[Nurse_to_Patient_Ratio])</f>
        <v>12</v>
      </c>
    </row>
    <row r="35" spans="1:19" x14ac:dyDescent="0.3">
      <c r="A35" s="1">
        <v>39</v>
      </c>
      <c r="B35" s="1" t="s">
        <v>46</v>
      </c>
      <c r="C35" s="1">
        <v>58</v>
      </c>
      <c r="D35" s="1" t="s">
        <v>1008</v>
      </c>
      <c r="E35" s="1" t="s">
        <v>1010</v>
      </c>
      <c r="F35" s="1">
        <v>35.483930511824489</v>
      </c>
      <c r="G35" s="1">
        <v>4</v>
      </c>
      <c r="H35" s="1">
        <v>7</v>
      </c>
      <c r="I35" s="10">
        <f>_xlfn.XLOOKUP(Master[[#This Row],[Patient_ID]],Hospitals[Patient_ID],Hospitals[Admission_Date])</f>
        <v>45229</v>
      </c>
      <c r="J35" s="10">
        <f>_xlfn.XLOOKUP(Master[[#This Row],[Patient_ID]],Hospitals[Patient_ID],Hospitals[Discharge_Date])</f>
        <v>45237</v>
      </c>
      <c r="K35" s="33">
        <f>_xlfn.XLOOKUP(Master[[#This Row],[Patient_ID]],Financials[Patient_ID],Financials[Total_Bill_Amount])</f>
        <v>14694</v>
      </c>
      <c r="L35" s="1" t="str">
        <f>_xlfn.XLOOKUP(Master[[#This Row],[Patient_ID]],Hospitals[Patient_ID],Hospitals[Hospital_Bed])</f>
        <v>Semi-Private Room</v>
      </c>
      <c r="M35" s="1" t="str">
        <f>_xlfn.XLOOKUP(Master[[#This Row],[Patient_ID]],Hospitals[Patient_ID],Hospitals[Department])</f>
        <v>Emergency</v>
      </c>
      <c r="N35" s="28" t="str">
        <f>_xlfn.XLOOKUP(Master[[#This Row],[Patient_ID]],Hospitals[Patient_ID],Hospitals[Medical_Condition])</f>
        <v>Internal Bleeding</v>
      </c>
      <c r="O35" s="28">
        <f>IFERROR(_xlfn.XLOOKUP(Master[[#This Row],[Patient_ID]],Emergency[Patient_ID],Emergency[ER_Visit_ID]),"No Visits")</f>
        <v>748</v>
      </c>
      <c r="P35" s="28">
        <f>_xlfn.XLOOKUP(Master[[#This Row],[Patient_ID]],Hospitals[Patient_ID],Hospitals[Doctor_ID])</f>
        <v>95</v>
      </c>
      <c r="Q35" s="30">
        <f>_xlfn.XLOOKUP(Master[[#This Row],[Patient_ID]],Financials[Patient_ID],Financials[Insurance_Coverage])</f>
        <v>8311.9002331710235</v>
      </c>
      <c r="R35" s="30">
        <f>_xlfn.XLOOKUP(Master[[#This Row],[Patient_ID]],Financials[Patient_ID],Financials[Balance_Due])</f>
        <v>6382.0997668289756</v>
      </c>
      <c r="S35" s="28">
        <f>_xlfn.XLOOKUP(Master[[#This Row],[Doctors ID]],Medicals[Doctor_ID],Medicals[Nurse_to_Patient_Ratio])</f>
        <v>8</v>
      </c>
    </row>
    <row r="36" spans="1:19" x14ac:dyDescent="0.3">
      <c r="A36" s="1">
        <v>40</v>
      </c>
      <c r="B36" s="1" t="s">
        <v>47</v>
      </c>
      <c r="C36" s="1">
        <v>30</v>
      </c>
      <c r="D36" s="1" t="s">
        <v>1009</v>
      </c>
      <c r="E36" s="1" t="s">
        <v>1013</v>
      </c>
      <c r="F36" s="1">
        <v>16.164685233333181</v>
      </c>
      <c r="G36" s="1">
        <v>1</v>
      </c>
      <c r="H36" s="1">
        <v>8</v>
      </c>
      <c r="I36" s="10">
        <f>_xlfn.XLOOKUP(Master[[#This Row],[Patient_ID]],Hospitals[Patient_ID],Hospitals[Admission_Date])</f>
        <v>44864</v>
      </c>
      <c r="J36" s="10">
        <f>_xlfn.XLOOKUP(Master[[#This Row],[Patient_ID]],Hospitals[Patient_ID],Hospitals[Discharge_Date])</f>
        <v>44870</v>
      </c>
      <c r="K36" s="33">
        <f>_xlfn.XLOOKUP(Master[[#This Row],[Patient_ID]],Financials[Patient_ID],Financials[Total_Bill_Amount])</f>
        <v>21533</v>
      </c>
      <c r="L36" s="1" t="str">
        <f>_xlfn.XLOOKUP(Master[[#This Row],[Patient_ID]],Hospitals[Patient_ID],Hospitals[Hospital_Bed])</f>
        <v>ICU</v>
      </c>
      <c r="M36" s="1" t="str">
        <f>_xlfn.XLOOKUP(Master[[#This Row],[Patient_ID]],Hospitals[Patient_ID],Hospitals[Department])</f>
        <v>Cardiology</v>
      </c>
      <c r="N36" s="28" t="str">
        <f>_xlfn.XLOOKUP(Master[[#This Row],[Patient_ID]],Hospitals[Patient_ID],Hospitals[Medical_Condition])</f>
        <v>Hypertension</v>
      </c>
      <c r="O36" s="28" t="str">
        <f>IFERROR(_xlfn.XLOOKUP(Master[[#This Row],[Patient_ID]],Emergency[Patient_ID],Emergency[ER_Visit_ID]),"No Visits")</f>
        <v>No Visits</v>
      </c>
      <c r="P36" s="28">
        <f>_xlfn.XLOOKUP(Master[[#This Row],[Patient_ID]],Hospitals[Patient_ID],Hospitals[Doctor_ID])</f>
        <v>61</v>
      </c>
      <c r="Q36" s="30">
        <f>_xlfn.XLOOKUP(Master[[#This Row],[Patient_ID]],Financials[Patient_ID],Financials[Insurance_Coverage])</f>
        <v>17064.44539032536</v>
      </c>
      <c r="R36" s="30">
        <f>_xlfn.XLOOKUP(Master[[#This Row],[Patient_ID]],Financials[Patient_ID],Financials[Balance_Due])</f>
        <v>4468.5546096746402</v>
      </c>
      <c r="S36" s="28">
        <f>_xlfn.XLOOKUP(Master[[#This Row],[Doctors ID]],Medicals[Doctor_ID],Medicals[Nurse_to_Patient_Ratio])</f>
        <v>11</v>
      </c>
    </row>
    <row r="37" spans="1:19" x14ac:dyDescent="0.3">
      <c r="A37" s="1">
        <v>42</v>
      </c>
      <c r="B37" s="1" t="s">
        <v>49</v>
      </c>
      <c r="C37" s="1">
        <v>29</v>
      </c>
      <c r="D37" s="1" t="s">
        <v>1009</v>
      </c>
      <c r="E37" s="1" t="s">
        <v>1011</v>
      </c>
      <c r="F37" s="1">
        <v>32.344340022037322</v>
      </c>
      <c r="G37" s="1">
        <v>0</v>
      </c>
      <c r="H37" s="1">
        <v>3</v>
      </c>
      <c r="I37" s="10">
        <f>_xlfn.XLOOKUP(Master[[#This Row],[Patient_ID]],Hospitals[Patient_ID],Hospitals[Admission_Date])</f>
        <v>44626</v>
      </c>
      <c r="J37" s="10">
        <f>_xlfn.XLOOKUP(Master[[#This Row],[Patient_ID]],Hospitals[Patient_ID],Hospitals[Discharge_Date])</f>
        <v>44628</v>
      </c>
      <c r="K37" s="33">
        <f>_xlfn.XLOOKUP(Master[[#This Row],[Patient_ID]],Financials[Patient_ID],Financials[Total_Bill_Amount])</f>
        <v>22562</v>
      </c>
      <c r="L37" s="1" t="str">
        <f>_xlfn.XLOOKUP(Master[[#This Row],[Patient_ID]],Hospitals[Patient_ID],Hospitals[Hospital_Bed])</f>
        <v>Private Room</v>
      </c>
      <c r="M37" s="1" t="str">
        <f>_xlfn.XLOOKUP(Master[[#This Row],[Patient_ID]],Hospitals[Patient_ID],Hospitals[Department])</f>
        <v>Pediatrics</v>
      </c>
      <c r="N37" s="28" t="str">
        <f>_xlfn.XLOOKUP(Master[[#This Row],[Patient_ID]],Hospitals[Patient_ID],Hospitals[Medical_Condition])</f>
        <v>Asthma</v>
      </c>
      <c r="O37" s="28" t="str">
        <f>IFERROR(_xlfn.XLOOKUP(Master[[#This Row],[Patient_ID]],Emergency[Patient_ID],Emergency[ER_Visit_ID]),"No Visits")</f>
        <v>No Visits</v>
      </c>
      <c r="P37" s="28">
        <f>_xlfn.XLOOKUP(Master[[#This Row],[Patient_ID]],Hospitals[Patient_ID],Hospitals[Doctor_ID])</f>
        <v>95</v>
      </c>
      <c r="Q37" s="30">
        <f>_xlfn.XLOOKUP(Master[[#This Row],[Patient_ID]],Financials[Patient_ID],Financials[Insurance_Coverage])</f>
        <v>12563.78151172302</v>
      </c>
      <c r="R37" s="30">
        <f>_xlfn.XLOOKUP(Master[[#This Row],[Patient_ID]],Financials[Patient_ID],Financials[Balance_Due])</f>
        <v>9998.218488276978</v>
      </c>
      <c r="S37" s="28">
        <f>_xlfn.XLOOKUP(Master[[#This Row],[Doctors ID]],Medicals[Doctor_ID],Medicals[Nurse_to_Patient_Ratio])</f>
        <v>8</v>
      </c>
    </row>
    <row r="38" spans="1:19" x14ac:dyDescent="0.3">
      <c r="A38" s="1">
        <v>43</v>
      </c>
      <c r="B38" s="1" t="s">
        <v>50</v>
      </c>
      <c r="C38" s="1">
        <v>63</v>
      </c>
      <c r="D38" s="1" t="s">
        <v>1009</v>
      </c>
      <c r="E38" s="1" t="s">
        <v>1011</v>
      </c>
      <c r="F38" s="1">
        <v>16.84217232884026</v>
      </c>
      <c r="G38" s="1">
        <v>2</v>
      </c>
      <c r="H38" s="1">
        <v>5</v>
      </c>
      <c r="I38" s="10">
        <f>_xlfn.XLOOKUP(Master[[#This Row],[Patient_ID]],Hospitals[Patient_ID],Hospitals[Admission_Date])</f>
        <v>44864</v>
      </c>
      <c r="J38" s="10">
        <f>_xlfn.XLOOKUP(Master[[#This Row],[Patient_ID]],Hospitals[Patient_ID],Hospitals[Discharge_Date])</f>
        <v>44867</v>
      </c>
      <c r="K38" s="33">
        <f>_xlfn.XLOOKUP(Master[[#This Row],[Patient_ID]],Financials[Patient_ID],Financials[Total_Bill_Amount])</f>
        <v>5906</v>
      </c>
      <c r="L38" s="1" t="str">
        <f>_xlfn.XLOOKUP(Master[[#This Row],[Patient_ID]],Hospitals[Patient_ID],Hospitals[Hospital_Bed])</f>
        <v>Semi-Private Room</v>
      </c>
      <c r="M38" s="1" t="str">
        <f>_xlfn.XLOOKUP(Master[[#This Row],[Patient_ID]],Hospitals[Patient_ID],Hospitals[Department])</f>
        <v>Cardiology</v>
      </c>
      <c r="N38" s="28" t="str">
        <f>_xlfn.XLOOKUP(Master[[#This Row],[Patient_ID]],Hospitals[Patient_ID],Hospitals[Medical_Condition])</f>
        <v>Hypertension</v>
      </c>
      <c r="O38" s="28">
        <f>IFERROR(_xlfn.XLOOKUP(Master[[#This Row],[Patient_ID]],Emergency[Patient_ID],Emergency[ER_Visit_ID]),"No Visits")</f>
        <v>232</v>
      </c>
      <c r="P38" s="28">
        <f>_xlfn.XLOOKUP(Master[[#This Row],[Patient_ID]],Hospitals[Patient_ID],Hospitals[Doctor_ID])</f>
        <v>140</v>
      </c>
      <c r="Q38" s="30">
        <f>_xlfn.XLOOKUP(Master[[#This Row],[Patient_ID]],Financials[Patient_ID],Financials[Insurance_Coverage])</f>
        <v>3482.8285586888878</v>
      </c>
      <c r="R38" s="30">
        <f>_xlfn.XLOOKUP(Master[[#This Row],[Patient_ID]],Financials[Patient_ID],Financials[Balance_Due])</f>
        <v>2423.1714413111122</v>
      </c>
      <c r="S38" s="28">
        <f>_xlfn.XLOOKUP(Master[[#This Row],[Doctors ID]],Medicals[Doctor_ID],Medicals[Nurse_to_Patient_Ratio])</f>
        <v>9</v>
      </c>
    </row>
    <row r="39" spans="1:19" x14ac:dyDescent="0.3">
      <c r="A39" s="1">
        <v>44</v>
      </c>
      <c r="B39" s="1" t="s">
        <v>51</v>
      </c>
      <c r="C39" s="1">
        <v>18</v>
      </c>
      <c r="D39" s="1" t="s">
        <v>1009</v>
      </c>
      <c r="E39" s="1" t="s">
        <v>1011</v>
      </c>
      <c r="F39" s="1">
        <v>19.0580416687793</v>
      </c>
      <c r="G39" s="1">
        <v>2</v>
      </c>
      <c r="H39" s="1">
        <v>5</v>
      </c>
      <c r="I39" s="10">
        <f>_xlfn.XLOOKUP(Master[[#This Row],[Patient_ID]],Hospitals[Patient_ID],Hospitals[Admission_Date])</f>
        <v>44596</v>
      </c>
      <c r="J39" s="10">
        <f>_xlfn.XLOOKUP(Master[[#This Row],[Patient_ID]],Hospitals[Patient_ID],Hospitals[Discharge_Date])</f>
        <v>44601</v>
      </c>
      <c r="K39" s="33">
        <f>_xlfn.XLOOKUP(Master[[#This Row],[Patient_ID]],Financials[Patient_ID],Financials[Total_Bill_Amount])</f>
        <v>14811</v>
      </c>
      <c r="L39" s="1" t="str">
        <f>_xlfn.XLOOKUP(Master[[#This Row],[Patient_ID]],Hospitals[Patient_ID],Hospitals[Hospital_Bed])</f>
        <v>General Ward</v>
      </c>
      <c r="M39" s="1" t="str">
        <f>_xlfn.XLOOKUP(Master[[#This Row],[Patient_ID]],Hospitals[Patient_ID],Hospitals[Department])</f>
        <v>Cardiology</v>
      </c>
      <c r="N39" s="28" t="str">
        <f>_xlfn.XLOOKUP(Master[[#This Row],[Patient_ID]],Hospitals[Patient_ID],Hospitals[Medical_Condition])</f>
        <v>Hypertension</v>
      </c>
      <c r="O39" s="28">
        <f>IFERROR(_xlfn.XLOOKUP(Master[[#This Row],[Patient_ID]],Emergency[Patient_ID],Emergency[ER_Visit_ID]),"No Visits")</f>
        <v>325</v>
      </c>
      <c r="P39" s="28">
        <f>_xlfn.XLOOKUP(Master[[#This Row],[Patient_ID]],Hospitals[Patient_ID],Hospitals[Doctor_ID])</f>
        <v>55</v>
      </c>
      <c r="Q39" s="30">
        <f>_xlfn.XLOOKUP(Master[[#This Row],[Patient_ID]],Financials[Patient_ID],Financials[Insurance_Coverage])</f>
        <v>11110.442571776501</v>
      </c>
      <c r="R39" s="30">
        <f>_xlfn.XLOOKUP(Master[[#This Row],[Patient_ID]],Financials[Patient_ID],Financials[Balance_Due])</f>
        <v>3700.5574282235052</v>
      </c>
      <c r="S39" s="28">
        <f>_xlfn.XLOOKUP(Master[[#This Row],[Doctors ID]],Medicals[Doctor_ID],Medicals[Nurse_to_Patient_Ratio])</f>
        <v>6</v>
      </c>
    </row>
    <row r="40" spans="1:19" x14ac:dyDescent="0.3">
      <c r="A40" s="1">
        <v>46</v>
      </c>
      <c r="B40" s="1" t="s">
        <v>53</v>
      </c>
      <c r="C40" s="1">
        <v>47</v>
      </c>
      <c r="D40" s="1" t="s">
        <v>1009</v>
      </c>
      <c r="E40" s="1" t="s">
        <v>1011</v>
      </c>
      <c r="F40" s="1">
        <v>28.658667391458419</v>
      </c>
      <c r="G40" s="1">
        <v>5</v>
      </c>
      <c r="H40" s="1">
        <v>5</v>
      </c>
      <c r="I40" s="10">
        <f>_xlfn.XLOOKUP(Master[[#This Row],[Patient_ID]],Hospitals[Patient_ID],Hospitals[Admission_Date])</f>
        <v>44574</v>
      </c>
      <c r="J40" s="10">
        <f>_xlfn.XLOOKUP(Master[[#This Row],[Patient_ID]],Hospitals[Patient_ID],Hospitals[Discharge_Date])</f>
        <v>44581</v>
      </c>
      <c r="K40" s="33">
        <f>_xlfn.XLOOKUP(Master[[#This Row],[Patient_ID]],Financials[Patient_ID],Financials[Total_Bill_Amount])</f>
        <v>6515</v>
      </c>
      <c r="L40" s="1" t="str">
        <f>_xlfn.XLOOKUP(Master[[#This Row],[Patient_ID]],Hospitals[Patient_ID],Hospitals[Hospital_Bed])</f>
        <v>General Ward</v>
      </c>
      <c r="M40" s="1" t="str">
        <f>_xlfn.XLOOKUP(Master[[#This Row],[Patient_ID]],Hospitals[Patient_ID],Hospitals[Department])</f>
        <v>Cardiology</v>
      </c>
      <c r="N40" s="28" t="str">
        <f>_xlfn.XLOOKUP(Master[[#This Row],[Patient_ID]],Hospitals[Patient_ID],Hospitals[Medical_Condition])</f>
        <v>Hypertension</v>
      </c>
      <c r="O40" s="28">
        <f>IFERROR(_xlfn.XLOOKUP(Master[[#This Row],[Patient_ID]],Emergency[Patient_ID],Emergency[ER_Visit_ID]),"No Visits")</f>
        <v>635</v>
      </c>
      <c r="P40" s="28">
        <f>_xlfn.XLOOKUP(Master[[#This Row],[Patient_ID]],Hospitals[Patient_ID],Hospitals[Doctor_ID])</f>
        <v>174</v>
      </c>
      <c r="Q40" s="30">
        <f>_xlfn.XLOOKUP(Master[[#This Row],[Patient_ID]],Financials[Patient_ID],Financials[Insurance_Coverage])</f>
        <v>4540.8190479004643</v>
      </c>
      <c r="R40" s="30">
        <f>_xlfn.XLOOKUP(Master[[#This Row],[Patient_ID]],Financials[Patient_ID],Financials[Balance_Due])</f>
        <v>1974.1809520995359</v>
      </c>
      <c r="S40" s="28">
        <f>_xlfn.XLOOKUP(Master[[#This Row],[Doctors ID]],Medicals[Doctor_ID],Medicals[Nurse_to_Patient_Ratio])</f>
        <v>12</v>
      </c>
    </row>
    <row r="41" spans="1:19" x14ac:dyDescent="0.3">
      <c r="A41" s="1">
        <v>47</v>
      </c>
      <c r="B41" s="1" t="s">
        <v>54</v>
      </c>
      <c r="C41" s="1">
        <v>75</v>
      </c>
      <c r="D41" s="1" t="s">
        <v>1008</v>
      </c>
      <c r="E41" s="1" t="s">
        <v>1010</v>
      </c>
      <c r="F41" s="1">
        <v>26.56936966755578</v>
      </c>
      <c r="G41" s="1">
        <v>2</v>
      </c>
      <c r="H41" s="1">
        <v>2</v>
      </c>
      <c r="I41" s="10">
        <f>_xlfn.XLOOKUP(Master[[#This Row],[Patient_ID]],Hospitals[Patient_ID],Hospitals[Admission_Date])</f>
        <v>44656</v>
      </c>
      <c r="J41" s="10">
        <f>_xlfn.XLOOKUP(Master[[#This Row],[Patient_ID]],Hospitals[Patient_ID],Hospitals[Discharge_Date])</f>
        <v>44657</v>
      </c>
      <c r="K41" s="33">
        <f>_xlfn.XLOOKUP(Master[[#This Row],[Patient_ID]],Financials[Patient_ID],Financials[Total_Bill_Amount])</f>
        <v>10679</v>
      </c>
      <c r="L41" s="1" t="str">
        <f>_xlfn.XLOOKUP(Master[[#This Row],[Patient_ID]],Hospitals[Patient_ID],Hospitals[Hospital_Bed])</f>
        <v>Private Room</v>
      </c>
      <c r="M41" s="1" t="str">
        <f>_xlfn.XLOOKUP(Master[[#This Row],[Patient_ID]],Hospitals[Patient_ID],Hospitals[Department])</f>
        <v>Pediatrics</v>
      </c>
      <c r="N41" s="28" t="str">
        <f>_xlfn.XLOOKUP(Master[[#This Row],[Patient_ID]],Hospitals[Patient_ID],Hospitals[Medical_Condition])</f>
        <v>Allergies</v>
      </c>
      <c r="O41" s="28">
        <f>IFERROR(_xlfn.XLOOKUP(Master[[#This Row],[Patient_ID]],Emergency[Patient_ID],Emergency[ER_Visit_ID]),"No Visits")</f>
        <v>398</v>
      </c>
      <c r="P41" s="28">
        <f>_xlfn.XLOOKUP(Master[[#This Row],[Patient_ID]],Hospitals[Patient_ID],Hospitals[Doctor_ID])</f>
        <v>77</v>
      </c>
      <c r="Q41" s="30">
        <f>_xlfn.XLOOKUP(Master[[#This Row],[Patient_ID]],Financials[Patient_ID],Financials[Insurance_Coverage])</f>
        <v>6012.6101840155507</v>
      </c>
      <c r="R41" s="30">
        <f>_xlfn.XLOOKUP(Master[[#This Row],[Patient_ID]],Financials[Patient_ID],Financials[Balance_Due])</f>
        <v>4666.3898159844493</v>
      </c>
      <c r="S41" s="28">
        <f>_xlfn.XLOOKUP(Master[[#This Row],[Doctors ID]],Medicals[Doctor_ID],Medicals[Nurse_to_Patient_Ratio])</f>
        <v>24</v>
      </c>
    </row>
    <row r="42" spans="1:19" x14ac:dyDescent="0.3">
      <c r="A42" s="1">
        <v>48</v>
      </c>
      <c r="B42" s="1" t="s">
        <v>55</v>
      </c>
      <c r="C42" s="1">
        <v>78</v>
      </c>
      <c r="D42" s="1" t="s">
        <v>1009</v>
      </c>
      <c r="E42" s="1" t="s">
        <v>1011</v>
      </c>
      <c r="F42" s="1">
        <v>23.249481257953288</v>
      </c>
      <c r="G42" s="1">
        <v>3</v>
      </c>
      <c r="H42" s="1">
        <v>5</v>
      </c>
      <c r="I42" s="10">
        <f>_xlfn.XLOOKUP(Master[[#This Row],[Patient_ID]],Hospitals[Patient_ID],Hospitals[Admission_Date])</f>
        <v>44724</v>
      </c>
      <c r="J42" s="10">
        <f>_xlfn.XLOOKUP(Master[[#This Row],[Patient_ID]],Hospitals[Patient_ID],Hospitals[Discharge_Date])</f>
        <v>44729</v>
      </c>
      <c r="K42" s="33">
        <f>_xlfn.XLOOKUP(Master[[#This Row],[Patient_ID]],Financials[Patient_ID],Financials[Total_Bill_Amount])</f>
        <v>30612</v>
      </c>
      <c r="L42" s="1" t="str">
        <f>_xlfn.XLOOKUP(Master[[#This Row],[Patient_ID]],Hospitals[Patient_ID],Hospitals[Hospital_Bed])</f>
        <v>General Ward</v>
      </c>
      <c r="M42" s="1" t="str">
        <f>_xlfn.XLOOKUP(Master[[#This Row],[Patient_ID]],Hospitals[Patient_ID],Hospitals[Department])</f>
        <v>Cardiology</v>
      </c>
      <c r="N42" s="28" t="str">
        <f>_xlfn.XLOOKUP(Master[[#This Row],[Patient_ID]],Hospitals[Patient_ID],Hospitals[Medical_Condition])</f>
        <v>Hypertension</v>
      </c>
      <c r="O42" s="28">
        <f>IFERROR(_xlfn.XLOOKUP(Master[[#This Row],[Patient_ID]],Emergency[Patient_ID],Emergency[ER_Visit_ID]),"No Visits")</f>
        <v>141</v>
      </c>
      <c r="P42" s="28">
        <f>_xlfn.XLOOKUP(Master[[#This Row],[Patient_ID]],Hospitals[Patient_ID],Hospitals[Doctor_ID])</f>
        <v>139</v>
      </c>
      <c r="Q42" s="30">
        <f>_xlfn.XLOOKUP(Master[[#This Row],[Patient_ID]],Financials[Patient_ID],Financials[Insurance_Coverage])</f>
        <v>21876.39796525969</v>
      </c>
      <c r="R42" s="30">
        <f>_xlfn.XLOOKUP(Master[[#This Row],[Patient_ID]],Financials[Patient_ID],Financials[Balance_Due])</f>
        <v>8735.6020347403064</v>
      </c>
      <c r="S42" s="28">
        <f>_xlfn.XLOOKUP(Master[[#This Row],[Doctors ID]],Medicals[Doctor_ID],Medicals[Nurse_to_Patient_Ratio])</f>
        <v>26</v>
      </c>
    </row>
    <row r="43" spans="1:19" x14ac:dyDescent="0.3">
      <c r="A43" s="1">
        <v>49</v>
      </c>
      <c r="B43" s="1" t="s">
        <v>56</v>
      </c>
      <c r="C43" s="1">
        <v>85</v>
      </c>
      <c r="D43" s="1" t="s">
        <v>1009</v>
      </c>
      <c r="E43" s="1" t="s">
        <v>1010</v>
      </c>
      <c r="F43" s="1">
        <v>34.718196845136632</v>
      </c>
      <c r="G43" s="1">
        <v>1</v>
      </c>
      <c r="H43" s="1">
        <v>3</v>
      </c>
      <c r="I43" s="10">
        <f>_xlfn.XLOOKUP(Master[[#This Row],[Patient_ID]],Hospitals[Patient_ID],Hospitals[Admission_Date])</f>
        <v>45306</v>
      </c>
      <c r="J43" s="10">
        <f>_xlfn.XLOOKUP(Master[[#This Row],[Patient_ID]],Hospitals[Patient_ID],Hospitals[Discharge_Date])</f>
        <v>45310</v>
      </c>
      <c r="K43" s="33">
        <f>_xlfn.XLOOKUP(Master[[#This Row],[Patient_ID]],Financials[Patient_ID],Financials[Total_Bill_Amount])</f>
        <v>5150</v>
      </c>
      <c r="L43" s="1" t="str">
        <f>_xlfn.XLOOKUP(Master[[#This Row],[Patient_ID]],Hospitals[Patient_ID],Hospitals[Hospital_Bed])</f>
        <v>Private Room</v>
      </c>
      <c r="M43" s="1" t="str">
        <f>_xlfn.XLOOKUP(Master[[#This Row],[Patient_ID]],Hospitals[Patient_ID],Hospitals[Department])</f>
        <v>Orthopedics</v>
      </c>
      <c r="N43" s="28" t="str">
        <f>_xlfn.XLOOKUP(Master[[#This Row],[Patient_ID]],Hospitals[Patient_ID],Hospitals[Medical_Condition])</f>
        <v>Fracture</v>
      </c>
      <c r="O43" s="28">
        <f>IFERROR(_xlfn.XLOOKUP(Master[[#This Row],[Patient_ID]],Emergency[Patient_ID],Emergency[ER_Visit_ID]),"No Visits")</f>
        <v>512</v>
      </c>
      <c r="P43" s="28">
        <f>_xlfn.XLOOKUP(Master[[#This Row],[Patient_ID]],Hospitals[Patient_ID],Hospitals[Doctor_ID])</f>
        <v>64</v>
      </c>
      <c r="Q43" s="30">
        <f>_xlfn.XLOOKUP(Master[[#This Row],[Patient_ID]],Financials[Patient_ID],Financials[Insurance_Coverage])</f>
        <v>3585.4331951767949</v>
      </c>
      <c r="R43" s="30">
        <f>_xlfn.XLOOKUP(Master[[#This Row],[Patient_ID]],Financials[Patient_ID],Financials[Balance_Due])</f>
        <v>1564.5668048232051</v>
      </c>
      <c r="S43" s="28">
        <f>_xlfn.XLOOKUP(Master[[#This Row],[Doctors ID]],Medicals[Doctor_ID],Medicals[Nurse_to_Patient_Ratio])</f>
        <v>5</v>
      </c>
    </row>
    <row r="44" spans="1:19" x14ac:dyDescent="0.3">
      <c r="A44" s="1">
        <v>50</v>
      </c>
      <c r="B44" s="1" t="s">
        <v>57</v>
      </c>
      <c r="C44" s="1">
        <v>68</v>
      </c>
      <c r="D44" s="1" t="s">
        <v>1009</v>
      </c>
      <c r="E44" s="1" t="s">
        <v>1011</v>
      </c>
      <c r="F44" s="1">
        <v>37.78963067189683</v>
      </c>
      <c r="G44" s="1">
        <v>2</v>
      </c>
      <c r="H44" s="1">
        <v>1</v>
      </c>
      <c r="I44" s="10">
        <f>_xlfn.XLOOKUP(Master[[#This Row],[Patient_ID]],Hospitals[Patient_ID],Hospitals[Admission_Date])</f>
        <v>45505</v>
      </c>
      <c r="J44" s="10">
        <f>_xlfn.XLOOKUP(Master[[#This Row],[Patient_ID]],Hospitals[Patient_ID],Hospitals[Discharge_Date])</f>
        <v>45515</v>
      </c>
      <c r="K44" s="33">
        <f>_xlfn.XLOOKUP(Master[[#This Row],[Patient_ID]],Financials[Patient_ID],Financials[Total_Bill_Amount])</f>
        <v>21741</v>
      </c>
      <c r="L44" s="1" t="str">
        <f>_xlfn.XLOOKUP(Master[[#This Row],[Patient_ID]],Hospitals[Patient_ID],Hospitals[Hospital_Bed])</f>
        <v>ICU</v>
      </c>
      <c r="M44" s="1" t="str">
        <f>_xlfn.XLOOKUP(Master[[#This Row],[Patient_ID]],Hospitals[Patient_ID],Hospitals[Department])</f>
        <v>Oncology</v>
      </c>
      <c r="N44" s="28" t="str">
        <f>_xlfn.XLOOKUP(Master[[#This Row],[Patient_ID]],Hospitals[Patient_ID],Hospitals[Medical_Condition])</f>
        <v>Cancer</v>
      </c>
      <c r="O44" s="28">
        <f>IFERROR(_xlfn.XLOOKUP(Master[[#This Row],[Patient_ID]],Emergency[Patient_ID],Emergency[ER_Visit_ID]),"No Visits")</f>
        <v>1342</v>
      </c>
      <c r="P44" s="28">
        <f>_xlfn.XLOOKUP(Master[[#This Row],[Patient_ID]],Hospitals[Patient_ID],Hospitals[Doctor_ID])</f>
        <v>147</v>
      </c>
      <c r="Q44" s="30">
        <f>_xlfn.XLOOKUP(Master[[#This Row],[Patient_ID]],Financials[Patient_ID],Financials[Insurance_Coverage])</f>
        <v>13315.46064025846</v>
      </c>
      <c r="R44" s="30">
        <f>_xlfn.XLOOKUP(Master[[#This Row],[Patient_ID]],Financials[Patient_ID],Financials[Balance_Due])</f>
        <v>8425.5393597415423</v>
      </c>
      <c r="S44" s="28">
        <f>_xlfn.XLOOKUP(Master[[#This Row],[Doctors ID]],Medicals[Doctor_ID],Medicals[Nurse_to_Patient_Ratio])</f>
        <v>22</v>
      </c>
    </row>
    <row r="45" spans="1:19" x14ac:dyDescent="0.3">
      <c r="A45" s="1">
        <v>51</v>
      </c>
      <c r="B45" s="1" t="s">
        <v>58</v>
      </c>
      <c r="C45" s="1">
        <v>30</v>
      </c>
      <c r="D45" s="1" t="s">
        <v>1009</v>
      </c>
      <c r="E45" s="1" t="s">
        <v>1011</v>
      </c>
      <c r="F45" s="1">
        <v>26.437887094576961</v>
      </c>
      <c r="G45" s="1">
        <v>3</v>
      </c>
      <c r="H45" s="1">
        <v>9</v>
      </c>
      <c r="I45" s="10">
        <f>_xlfn.XLOOKUP(Master[[#This Row],[Patient_ID]],Hospitals[Patient_ID],Hospitals[Admission_Date])</f>
        <v>44896</v>
      </c>
      <c r="J45" s="10">
        <f>_xlfn.XLOOKUP(Master[[#This Row],[Patient_ID]],Hospitals[Patient_ID],Hospitals[Discharge_Date])</f>
        <v>44899</v>
      </c>
      <c r="K45" s="33">
        <f>_xlfn.XLOOKUP(Master[[#This Row],[Patient_ID]],Financials[Patient_ID],Financials[Total_Bill_Amount])</f>
        <v>18172</v>
      </c>
      <c r="L45" s="1" t="str">
        <f>_xlfn.XLOOKUP(Master[[#This Row],[Patient_ID]],Hospitals[Patient_ID],Hospitals[Hospital_Bed])</f>
        <v>Semi-Private Room</v>
      </c>
      <c r="M45" s="1" t="str">
        <f>_xlfn.XLOOKUP(Master[[#This Row],[Patient_ID]],Hospitals[Patient_ID],Hospitals[Department])</f>
        <v>Pediatrics</v>
      </c>
      <c r="N45" s="28" t="str">
        <f>_xlfn.XLOOKUP(Master[[#This Row],[Patient_ID]],Hospitals[Patient_ID],Hospitals[Medical_Condition])</f>
        <v>Allergies</v>
      </c>
      <c r="O45" s="28">
        <f>IFERROR(_xlfn.XLOOKUP(Master[[#This Row],[Patient_ID]],Emergency[Patient_ID],Emergency[ER_Visit_ID]),"No Visits")</f>
        <v>276</v>
      </c>
      <c r="P45" s="28">
        <f>_xlfn.XLOOKUP(Master[[#This Row],[Patient_ID]],Hospitals[Patient_ID],Hospitals[Doctor_ID])</f>
        <v>29</v>
      </c>
      <c r="Q45" s="30">
        <f>_xlfn.XLOOKUP(Master[[#This Row],[Patient_ID]],Financials[Patient_ID],Financials[Insurance_Coverage])</f>
        <v>13385.945331285749</v>
      </c>
      <c r="R45" s="30">
        <f>_xlfn.XLOOKUP(Master[[#This Row],[Patient_ID]],Financials[Patient_ID],Financials[Balance_Due])</f>
        <v>4786.0546687142541</v>
      </c>
      <c r="S45" s="28">
        <f>_xlfn.XLOOKUP(Master[[#This Row],[Doctors ID]],Medicals[Doctor_ID],Medicals[Nurse_to_Patient_Ratio])</f>
        <v>16</v>
      </c>
    </row>
    <row r="46" spans="1:19" x14ac:dyDescent="0.3">
      <c r="A46" s="1">
        <v>52</v>
      </c>
      <c r="B46" s="1" t="s">
        <v>59</v>
      </c>
      <c r="C46" s="1">
        <v>52</v>
      </c>
      <c r="D46" s="1" t="s">
        <v>1008</v>
      </c>
      <c r="E46" s="1" t="s">
        <v>1012</v>
      </c>
      <c r="F46" s="1">
        <v>33.001437677707379</v>
      </c>
      <c r="G46" s="1">
        <v>0</v>
      </c>
      <c r="H46" s="1">
        <v>8</v>
      </c>
      <c r="I46" s="10">
        <f>_xlfn.XLOOKUP(Master[[#This Row],[Patient_ID]],Hospitals[Patient_ID],Hospitals[Admission_Date])</f>
        <v>44855</v>
      </c>
      <c r="J46" s="10">
        <f>_xlfn.XLOOKUP(Master[[#This Row],[Patient_ID]],Hospitals[Patient_ID],Hospitals[Discharge_Date])</f>
        <v>44861</v>
      </c>
      <c r="K46" s="33">
        <f>_xlfn.XLOOKUP(Master[[#This Row],[Patient_ID]],Financials[Patient_ID],Financials[Total_Bill_Amount])</f>
        <v>4622</v>
      </c>
      <c r="L46" s="1" t="str">
        <f>_xlfn.XLOOKUP(Master[[#This Row],[Patient_ID]],Hospitals[Patient_ID],Hospitals[Hospital_Bed])</f>
        <v>Semi-Private Room</v>
      </c>
      <c r="M46" s="1" t="str">
        <f>_xlfn.XLOOKUP(Master[[#This Row],[Patient_ID]],Hospitals[Patient_ID],Hospitals[Department])</f>
        <v>Neurology</v>
      </c>
      <c r="N46" s="28" t="str">
        <f>_xlfn.XLOOKUP(Master[[#This Row],[Patient_ID]],Hospitals[Patient_ID],Hospitals[Medical_Condition])</f>
        <v>Stroke</v>
      </c>
      <c r="O46" s="28">
        <f>IFERROR(_xlfn.XLOOKUP(Master[[#This Row],[Patient_ID]],Emergency[Patient_ID],Emergency[ER_Visit_ID]),"No Visits")</f>
        <v>415</v>
      </c>
      <c r="P46" s="28">
        <f>_xlfn.XLOOKUP(Master[[#This Row],[Patient_ID]],Hospitals[Patient_ID],Hospitals[Doctor_ID])</f>
        <v>4</v>
      </c>
      <c r="Q46" s="30">
        <f>_xlfn.XLOOKUP(Master[[#This Row],[Patient_ID]],Financials[Patient_ID],Financials[Insurance_Coverage])</f>
        <v>2436.478929347345</v>
      </c>
      <c r="R46" s="30">
        <f>_xlfn.XLOOKUP(Master[[#This Row],[Patient_ID]],Financials[Patient_ID],Financials[Balance_Due])</f>
        <v>2185.521070652655</v>
      </c>
      <c r="S46" s="28">
        <f>_xlfn.XLOOKUP(Master[[#This Row],[Doctors ID]],Medicals[Doctor_ID],Medicals[Nurse_to_Patient_Ratio])</f>
        <v>23</v>
      </c>
    </row>
    <row r="47" spans="1:19" x14ac:dyDescent="0.3">
      <c r="A47" s="1">
        <v>53</v>
      </c>
      <c r="B47" s="1" t="s">
        <v>60</v>
      </c>
      <c r="C47" s="1">
        <v>44</v>
      </c>
      <c r="D47" s="1" t="s">
        <v>1008</v>
      </c>
      <c r="E47" s="1" t="s">
        <v>1013</v>
      </c>
      <c r="F47" s="1">
        <v>39.334870576892158</v>
      </c>
      <c r="G47" s="1">
        <v>1</v>
      </c>
      <c r="H47" s="1">
        <v>6</v>
      </c>
      <c r="I47" s="10">
        <f>_xlfn.XLOOKUP(Master[[#This Row],[Patient_ID]],Hospitals[Patient_ID],Hospitals[Admission_Date])</f>
        <v>44610</v>
      </c>
      <c r="J47" s="10">
        <f>_xlfn.XLOOKUP(Master[[#This Row],[Patient_ID]],Hospitals[Patient_ID],Hospitals[Discharge_Date])</f>
        <v>44618</v>
      </c>
      <c r="K47" s="33">
        <f>_xlfn.XLOOKUP(Master[[#This Row],[Patient_ID]],Financials[Patient_ID],Financials[Total_Bill_Amount])</f>
        <v>16462</v>
      </c>
      <c r="L47" s="1" t="str">
        <f>_xlfn.XLOOKUP(Master[[#This Row],[Patient_ID]],Hospitals[Patient_ID],Hospitals[Hospital_Bed])</f>
        <v>ICU</v>
      </c>
      <c r="M47" s="1" t="str">
        <f>_xlfn.XLOOKUP(Master[[#This Row],[Patient_ID]],Hospitals[Patient_ID],Hospitals[Department])</f>
        <v>Emergency</v>
      </c>
      <c r="N47" s="28" t="str">
        <f>_xlfn.XLOOKUP(Master[[#This Row],[Patient_ID]],Hospitals[Patient_ID],Hospitals[Medical_Condition])</f>
        <v>Internal Bleeding</v>
      </c>
      <c r="O47" s="28">
        <f>IFERROR(_xlfn.XLOOKUP(Master[[#This Row],[Patient_ID]],Emergency[Patient_ID],Emergency[ER_Visit_ID]),"No Visits")</f>
        <v>451</v>
      </c>
      <c r="P47" s="28">
        <f>_xlfn.XLOOKUP(Master[[#This Row],[Patient_ID]],Hospitals[Patient_ID],Hospitals[Doctor_ID])</f>
        <v>93</v>
      </c>
      <c r="Q47" s="30">
        <f>_xlfn.XLOOKUP(Master[[#This Row],[Patient_ID]],Financials[Patient_ID],Financials[Insurance_Coverage])</f>
        <v>11868.364484943761</v>
      </c>
      <c r="R47" s="30">
        <f>_xlfn.XLOOKUP(Master[[#This Row],[Patient_ID]],Financials[Patient_ID],Financials[Balance_Due])</f>
        <v>4593.6355150562358</v>
      </c>
      <c r="S47" s="28">
        <f>_xlfn.XLOOKUP(Master[[#This Row],[Doctors ID]],Medicals[Doctor_ID],Medicals[Nurse_to_Patient_Ratio])</f>
        <v>18</v>
      </c>
    </row>
    <row r="48" spans="1:19" x14ac:dyDescent="0.3">
      <c r="A48" s="1">
        <v>54</v>
      </c>
      <c r="B48" s="1" t="s">
        <v>61</v>
      </c>
      <c r="C48" s="1">
        <v>81</v>
      </c>
      <c r="D48" s="1" t="s">
        <v>1009</v>
      </c>
      <c r="E48" s="1" t="s">
        <v>1010</v>
      </c>
      <c r="F48" s="1">
        <v>19.44158512536454</v>
      </c>
      <c r="G48" s="1">
        <v>0</v>
      </c>
      <c r="H48" s="1">
        <v>7</v>
      </c>
      <c r="I48" s="10">
        <f>_xlfn.XLOOKUP(Master[[#This Row],[Patient_ID]],Hospitals[Patient_ID],Hospitals[Admission_Date])</f>
        <v>44929</v>
      </c>
      <c r="J48" s="10">
        <f>_xlfn.XLOOKUP(Master[[#This Row],[Patient_ID]],Hospitals[Patient_ID],Hospitals[Discharge_Date])</f>
        <v>44932</v>
      </c>
      <c r="K48" s="33">
        <f>_xlfn.XLOOKUP(Master[[#This Row],[Patient_ID]],Financials[Patient_ID],Financials[Total_Bill_Amount])</f>
        <v>8201</v>
      </c>
      <c r="L48" s="1" t="str">
        <f>_xlfn.XLOOKUP(Master[[#This Row],[Patient_ID]],Hospitals[Patient_ID],Hospitals[Hospital_Bed])</f>
        <v>Private Room</v>
      </c>
      <c r="M48" s="1" t="str">
        <f>_xlfn.XLOOKUP(Master[[#This Row],[Patient_ID]],Hospitals[Patient_ID],Hospitals[Department])</f>
        <v>Cardiology</v>
      </c>
      <c r="N48" s="28" t="str">
        <f>_xlfn.XLOOKUP(Master[[#This Row],[Patient_ID]],Hospitals[Patient_ID],Hospitals[Medical_Condition])</f>
        <v>Heart Disease</v>
      </c>
      <c r="O48" s="28" t="str">
        <f>IFERROR(_xlfn.XLOOKUP(Master[[#This Row],[Patient_ID]],Emergency[Patient_ID],Emergency[ER_Visit_ID]),"No Visits")</f>
        <v>No Visits</v>
      </c>
      <c r="P48" s="28">
        <f>_xlfn.XLOOKUP(Master[[#This Row],[Patient_ID]],Hospitals[Patient_ID],Hospitals[Doctor_ID])</f>
        <v>121</v>
      </c>
      <c r="Q48" s="30">
        <f>_xlfn.XLOOKUP(Master[[#This Row],[Patient_ID]],Financials[Patient_ID],Financials[Insurance_Coverage])</f>
        <v>4778.6775117843608</v>
      </c>
      <c r="R48" s="30">
        <f>_xlfn.XLOOKUP(Master[[#This Row],[Patient_ID]],Financials[Patient_ID],Financials[Balance_Due])</f>
        <v>3422.3224882156392</v>
      </c>
      <c r="S48" s="28">
        <f>_xlfn.XLOOKUP(Master[[#This Row],[Doctors ID]],Medicals[Doctor_ID],Medicals[Nurse_to_Patient_Ratio])</f>
        <v>20</v>
      </c>
    </row>
    <row r="49" spans="1:19" x14ac:dyDescent="0.3">
      <c r="A49" s="1">
        <v>55</v>
      </c>
      <c r="B49" s="1" t="s">
        <v>62</v>
      </c>
      <c r="C49" s="1">
        <v>6</v>
      </c>
      <c r="D49" s="1" t="s">
        <v>1009</v>
      </c>
      <c r="E49" s="1" t="s">
        <v>1010</v>
      </c>
      <c r="F49" s="1">
        <v>29.240644079872428</v>
      </c>
      <c r="G49" s="1">
        <v>1</v>
      </c>
      <c r="H49" s="1">
        <v>1</v>
      </c>
      <c r="I49" s="10">
        <f>_xlfn.XLOOKUP(Master[[#This Row],[Patient_ID]],Hospitals[Patient_ID],Hospitals[Admission_Date])</f>
        <v>44568</v>
      </c>
      <c r="J49" s="10">
        <f>_xlfn.XLOOKUP(Master[[#This Row],[Patient_ID]],Hospitals[Patient_ID],Hospitals[Discharge_Date])</f>
        <v>44581</v>
      </c>
      <c r="K49" s="33">
        <f>_xlfn.XLOOKUP(Master[[#This Row],[Patient_ID]],Financials[Patient_ID],Financials[Total_Bill_Amount])</f>
        <v>9375</v>
      </c>
      <c r="L49" s="1" t="str">
        <f>_xlfn.XLOOKUP(Master[[#This Row],[Patient_ID]],Hospitals[Patient_ID],Hospitals[Hospital_Bed])</f>
        <v>General Ward</v>
      </c>
      <c r="M49" s="1" t="str">
        <f>_xlfn.XLOOKUP(Master[[#This Row],[Patient_ID]],Hospitals[Patient_ID],Hospitals[Department])</f>
        <v>Oncology</v>
      </c>
      <c r="N49" s="28" t="str">
        <f>_xlfn.XLOOKUP(Master[[#This Row],[Patient_ID]],Hospitals[Patient_ID],Hospitals[Medical_Condition])</f>
        <v>Tumor</v>
      </c>
      <c r="O49" s="28">
        <f>IFERROR(_xlfn.XLOOKUP(Master[[#This Row],[Patient_ID]],Emergency[Patient_ID],Emergency[ER_Visit_ID]),"No Visits")</f>
        <v>985</v>
      </c>
      <c r="P49" s="28">
        <f>_xlfn.XLOOKUP(Master[[#This Row],[Patient_ID]],Hospitals[Patient_ID],Hospitals[Doctor_ID])</f>
        <v>181</v>
      </c>
      <c r="Q49" s="30">
        <f>_xlfn.XLOOKUP(Master[[#This Row],[Patient_ID]],Financials[Patient_ID],Financials[Insurance_Coverage])</f>
        <v>7522.8105472558627</v>
      </c>
      <c r="R49" s="30">
        <f>_xlfn.XLOOKUP(Master[[#This Row],[Patient_ID]],Financials[Patient_ID],Financials[Balance_Due])</f>
        <v>1852.189452744137</v>
      </c>
      <c r="S49" s="28">
        <f>_xlfn.XLOOKUP(Master[[#This Row],[Doctors ID]],Medicals[Doctor_ID],Medicals[Nurse_to_Patient_Ratio])</f>
        <v>23</v>
      </c>
    </row>
    <row r="50" spans="1:19" x14ac:dyDescent="0.3">
      <c r="A50" s="1">
        <v>56</v>
      </c>
      <c r="B50" s="1" t="s">
        <v>63</v>
      </c>
      <c r="C50" s="1">
        <v>30</v>
      </c>
      <c r="D50" s="1" t="s">
        <v>1008</v>
      </c>
      <c r="E50" s="1" t="s">
        <v>1011</v>
      </c>
      <c r="F50" s="1">
        <v>19.402624445033691</v>
      </c>
      <c r="G50" s="1">
        <v>1</v>
      </c>
      <c r="H50" s="1">
        <v>10</v>
      </c>
      <c r="I50" s="10">
        <f>_xlfn.XLOOKUP(Master[[#This Row],[Patient_ID]],Hospitals[Patient_ID],Hospitals[Admission_Date])</f>
        <v>44652</v>
      </c>
      <c r="J50" s="10">
        <f>_xlfn.XLOOKUP(Master[[#This Row],[Patient_ID]],Hospitals[Patient_ID],Hospitals[Discharge_Date])</f>
        <v>44669</v>
      </c>
      <c r="K50" s="33">
        <f>_xlfn.XLOOKUP(Master[[#This Row],[Patient_ID]],Financials[Patient_ID],Financials[Total_Bill_Amount])</f>
        <v>17384</v>
      </c>
      <c r="L50" s="1" t="str">
        <f>_xlfn.XLOOKUP(Master[[#This Row],[Patient_ID]],Hospitals[Patient_ID],Hospitals[Hospital_Bed])</f>
        <v>Private Room</v>
      </c>
      <c r="M50" s="1" t="str">
        <f>_xlfn.XLOOKUP(Master[[#This Row],[Patient_ID]],Hospitals[Patient_ID],Hospitals[Department])</f>
        <v>Oncology</v>
      </c>
      <c r="N50" s="28" t="str">
        <f>_xlfn.XLOOKUP(Master[[#This Row],[Patient_ID]],Hospitals[Patient_ID],Hospitals[Medical_Condition])</f>
        <v>Cancer</v>
      </c>
      <c r="O50" s="28">
        <f>IFERROR(_xlfn.XLOOKUP(Master[[#This Row],[Patient_ID]],Emergency[Patient_ID],Emergency[ER_Visit_ID]),"No Visits")</f>
        <v>328</v>
      </c>
      <c r="P50" s="28">
        <f>_xlfn.XLOOKUP(Master[[#This Row],[Patient_ID]],Hospitals[Patient_ID],Hospitals[Doctor_ID])</f>
        <v>5</v>
      </c>
      <c r="Q50" s="30">
        <f>_xlfn.XLOOKUP(Master[[#This Row],[Patient_ID]],Financials[Patient_ID],Financials[Insurance_Coverage])</f>
        <v>11101.117718609041</v>
      </c>
      <c r="R50" s="30">
        <f>_xlfn.XLOOKUP(Master[[#This Row],[Patient_ID]],Financials[Patient_ID],Financials[Balance_Due])</f>
        <v>6282.8822813909628</v>
      </c>
      <c r="S50" s="28">
        <f>_xlfn.XLOOKUP(Master[[#This Row],[Doctors ID]],Medicals[Doctor_ID],Medicals[Nurse_to_Patient_Ratio])</f>
        <v>10</v>
      </c>
    </row>
    <row r="51" spans="1:19" x14ac:dyDescent="0.3">
      <c r="A51" s="1">
        <v>57</v>
      </c>
      <c r="B51" s="1" t="s">
        <v>64</v>
      </c>
      <c r="C51" s="1">
        <v>41</v>
      </c>
      <c r="D51" s="1" t="s">
        <v>1009</v>
      </c>
      <c r="E51" s="1" t="s">
        <v>1011</v>
      </c>
      <c r="F51" s="1">
        <v>17.546382451322099</v>
      </c>
      <c r="G51" s="1">
        <v>5</v>
      </c>
      <c r="H51" s="1">
        <v>5</v>
      </c>
      <c r="I51" s="10">
        <f>_xlfn.XLOOKUP(Master[[#This Row],[Patient_ID]],Hospitals[Patient_ID],Hospitals[Admission_Date])</f>
        <v>44939</v>
      </c>
      <c r="J51" s="10">
        <f>_xlfn.XLOOKUP(Master[[#This Row],[Patient_ID]],Hospitals[Patient_ID],Hospitals[Discharge_Date])</f>
        <v>44943</v>
      </c>
      <c r="K51" s="33">
        <f>_xlfn.XLOOKUP(Master[[#This Row],[Patient_ID]],Financials[Patient_ID],Financials[Total_Bill_Amount])</f>
        <v>7590</v>
      </c>
      <c r="L51" s="1" t="str">
        <f>_xlfn.XLOOKUP(Master[[#This Row],[Patient_ID]],Hospitals[Patient_ID],Hospitals[Hospital_Bed])</f>
        <v>ICU</v>
      </c>
      <c r="M51" s="1" t="str">
        <f>_xlfn.XLOOKUP(Master[[#This Row],[Patient_ID]],Hospitals[Patient_ID],Hospitals[Department])</f>
        <v>Neurology</v>
      </c>
      <c r="N51" s="28" t="str">
        <f>_xlfn.XLOOKUP(Master[[#This Row],[Patient_ID]],Hospitals[Patient_ID],Hospitals[Medical_Condition])</f>
        <v>Stroke</v>
      </c>
      <c r="O51" s="28">
        <f>IFERROR(_xlfn.XLOOKUP(Master[[#This Row],[Patient_ID]],Emergency[Patient_ID],Emergency[ER_Visit_ID]),"No Visits")</f>
        <v>470</v>
      </c>
      <c r="P51" s="28">
        <f>_xlfn.XLOOKUP(Master[[#This Row],[Patient_ID]],Hospitals[Patient_ID],Hospitals[Doctor_ID])</f>
        <v>73</v>
      </c>
      <c r="Q51" s="30">
        <f>_xlfn.XLOOKUP(Master[[#This Row],[Patient_ID]],Financials[Patient_ID],Financials[Insurance_Coverage])</f>
        <v>4933.9569695274158</v>
      </c>
      <c r="R51" s="30">
        <f>_xlfn.XLOOKUP(Master[[#This Row],[Patient_ID]],Financials[Patient_ID],Financials[Balance_Due])</f>
        <v>2656.0430304725842</v>
      </c>
      <c r="S51" s="28">
        <f>_xlfn.XLOOKUP(Master[[#This Row],[Doctors ID]],Medicals[Doctor_ID],Medicals[Nurse_to_Patient_Ratio])</f>
        <v>8</v>
      </c>
    </row>
    <row r="52" spans="1:19" x14ac:dyDescent="0.3">
      <c r="A52" s="1">
        <v>58</v>
      </c>
      <c r="B52" s="1" t="s">
        <v>65</v>
      </c>
      <c r="C52" s="1">
        <v>62</v>
      </c>
      <c r="D52" s="1" t="s">
        <v>1008</v>
      </c>
      <c r="E52" s="1" t="s">
        <v>1013</v>
      </c>
      <c r="F52" s="1">
        <v>24.428751616715459</v>
      </c>
      <c r="G52" s="1">
        <v>1</v>
      </c>
      <c r="H52" s="1">
        <v>7</v>
      </c>
      <c r="I52" s="10">
        <f>_xlfn.XLOOKUP(Master[[#This Row],[Patient_ID]],Hospitals[Patient_ID],Hospitals[Admission_Date])</f>
        <v>44831</v>
      </c>
      <c r="J52" s="10">
        <f>_xlfn.XLOOKUP(Master[[#This Row],[Patient_ID]],Hospitals[Patient_ID],Hospitals[Discharge_Date])</f>
        <v>44837</v>
      </c>
      <c r="K52" s="33">
        <f>_xlfn.XLOOKUP(Master[[#This Row],[Patient_ID]],Financials[Patient_ID],Financials[Total_Bill_Amount])</f>
        <v>17228</v>
      </c>
      <c r="L52" s="1" t="str">
        <f>_xlfn.XLOOKUP(Master[[#This Row],[Patient_ID]],Hospitals[Patient_ID],Hospitals[Hospital_Bed])</f>
        <v>ICU</v>
      </c>
      <c r="M52" s="1" t="str">
        <f>_xlfn.XLOOKUP(Master[[#This Row],[Patient_ID]],Hospitals[Patient_ID],Hospitals[Department])</f>
        <v>Neurology</v>
      </c>
      <c r="N52" s="28" t="str">
        <f>_xlfn.XLOOKUP(Master[[#This Row],[Patient_ID]],Hospitals[Patient_ID],Hospitals[Medical_Condition])</f>
        <v>Stroke</v>
      </c>
      <c r="O52" s="28">
        <f>IFERROR(_xlfn.XLOOKUP(Master[[#This Row],[Patient_ID]],Emergency[Patient_ID],Emergency[ER_Visit_ID]),"No Visits")</f>
        <v>973</v>
      </c>
      <c r="P52" s="28">
        <f>_xlfn.XLOOKUP(Master[[#This Row],[Patient_ID]],Hospitals[Patient_ID],Hospitals[Doctor_ID])</f>
        <v>150</v>
      </c>
      <c r="Q52" s="30">
        <f>_xlfn.XLOOKUP(Master[[#This Row],[Patient_ID]],Financials[Patient_ID],Financials[Insurance_Coverage])</f>
        <v>15314.571997253681</v>
      </c>
      <c r="R52" s="30">
        <f>_xlfn.XLOOKUP(Master[[#This Row],[Patient_ID]],Financials[Patient_ID],Financials[Balance_Due])</f>
        <v>1913.4280027463169</v>
      </c>
      <c r="S52" s="28">
        <f>_xlfn.XLOOKUP(Master[[#This Row],[Doctors ID]],Medicals[Doctor_ID],Medicals[Nurse_to_Patient_Ratio])</f>
        <v>5</v>
      </c>
    </row>
    <row r="53" spans="1:19" x14ac:dyDescent="0.3">
      <c r="A53" s="1">
        <v>59</v>
      </c>
      <c r="B53" s="1" t="s">
        <v>66</v>
      </c>
      <c r="C53" s="1">
        <v>52</v>
      </c>
      <c r="D53" s="1" t="s">
        <v>1008</v>
      </c>
      <c r="E53" s="1" t="s">
        <v>1013</v>
      </c>
      <c r="F53" s="1">
        <v>16.053840507086061</v>
      </c>
      <c r="G53" s="1">
        <v>2</v>
      </c>
      <c r="H53" s="1">
        <v>10</v>
      </c>
      <c r="I53" s="10">
        <f>_xlfn.XLOOKUP(Master[[#This Row],[Patient_ID]],Hospitals[Patient_ID],Hospitals[Admission_Date])</f>
        <v>44822</v>
      </c>
      <c r="J53" s="10">
        <f>_xlfn.XLOOKUP(Master[[#This Row],[Patient_ID]],Hospitals[Patient_ID],Hospitals[Discharge_Date])</f>
        <v>44828</v>
      </c>
      <c r="K53" s="33">
        <f>_xlfn.XLOOKUP(Master[[#This Row],[Patient_ID]],Financials[Patient_ID],Financials[Total_Bill_Amount])</f>
        <v>5515</v>
      </c>
      <c r="L53" s="1" t="str">
        <f>_xlfn.XLOOKUP(Master[[#This Row],[Patient_ID]],Hospitals[Patient_ID],Hospitals[Hospital_Bed])</f>
        <v>Semi-Private Room</v>
      </c>
      <c r="M53" s="1" t="str">
        <f>_xlfn.XLOOKUP(Master[[#This Row],[Patient_ID]],Hospitals[Patient_ID],Hospitals[Department])</f>
        <v>Cardiology</v>
      </c>
      <c r="N53" s="28" t="str">
        <f>_xlfn.XLOOKUP(Master[[#This Row],[Patient_ID]],Hospitals[Patient_ID],Hospitals[Medical_Condition])</f>
        <v>Hypertension</v>
      </c>
      <c r="O53" s="28" t="str">
        <f>IFERROR(_xlfn.XLOOKUP(Master[[#This Row],[Patient_ID]],Emergency[Patient_ID],Emergency[ER_Visit_ID]),"No Visits")</f>
        <v>No Visits</v>
      </c>
      <c r="P53" s="28">
        <f>_xlfn.XLOOKUP(Master[[#This Row],[Patient_ID]],Hospitals[Patient_ID],Hospitals[Doctor_ID])</f>
        <v>177</v>
      </c>
      <c r="Q53" s="30">
        <f>_xlfn.XLOOKUP(Master[[#This Row],[Patient_ID]],Financials[Patient_ID],Financials[Insurance_Coverage])</f>
        <v>4334.0736223853319</v>
      </c>
      <c r="R53" s="30">
        <f>_xlfn.XLOOKUP(Master[[#This Row],[Patient_ID]],Financials[Patient_ID],Financials[Balance_Due])</f>
        <v>1180.9263776146679</v>
      </c>
      <c r="S53" s="28">
        <f>_xlfn.XLOOKUP(Master[[#This Row],[Doctors ID]],Medicals[Doctor_ID],Medicals[Nurse_to_Patient_Ratio])</f>
        <v>18</v>
      </c>
    </row>
    <row r="54" spans="1:19" x14ac:dyDescent="0.3">
      <c r="A54" s="1">
        <v>60</v>
      </c>
      <c r="B54" s="1" t="s">
        <v>67</v>
      </c>
      <c r="C54" s="1">
        <v>75</v>
      </c>
      <c r="D54" s="1" t="s">
        <v>1008</v>
      </c>
      <c r="E54" s="1" t="s">
        <v>1013</v>
      </c>
      <c r="F54" s="1">
        <v>27.85968597476916</v>
      </c>
      <c r="G54" s="1">
        <v>1</v>
      </c>
      <c r="H54" s="1">
        <v>3</v>
      </c>
      <c r="I54" s="10">
        <f>_xlfn.XLOOKUP(Master[[#This Row],[Patient_ID]],Hospitals[Patient_ID],Hospitals[Admission_Date])</f>
        <v>45140</v>
      </c>
      <c r="J54" s="10">
        <f>_xlfn.XLOOKUP(Master[[#This Row],[Patient_ID]],Hospitals[Patient_ID],Hospitals[Discharge_Date])</f>
        <v>45143</v>
      </c>
      <c r="K54" s="33">
        <f>_xlfn.XLOOKUP(Master[[#This Row],[Patient_ID]],Financials[Patient_ID],Financials[Total_Bill_Amount])</f>
        <v>30582</v>
      </c>
      <c r="L54" s="1" t="str">
        <f>_xlfn.XLOOKUP(Master[[#This Row],[Patient_ID]],Hospitals[Patient_ID],Hospitals[Hospital_Bed])</f>
        <v>Semi-Private Room</v>
      </c>
      <c r="M54" s="1" t="str">
        <f>_xlfn.XLOOKUP(Master[[#This Row],[Patient_ID]],Hospitals[Patient_ID],Hospitals[Department])</f>
        <v>Orthopedics</v>
      </c>
      <c r="N54" s="28" t="str">
        <f>_xlfn.XLOOKUP(Master[[#This Row],[Patient_ID]],Hospitals[Patient_ID],Hospitals[Medical_Condition])</f>
        <v>Arthritis</v>
      </c>
      <c r="O54" s="28">
        <f>IFERROR(_xlfn.XLOOKUP(Master[[#This Row],[Patient_ID]],Emergency[Patient_ID],Emergency[ER_Visit_ID]),"No Visits")</f>
        <v>11</v>
      </c>
      <c r="P54" s="28">
        <f>_xlfn.XLOOKUP(Master[[#This Row],[Patient_ID]],Hospitals[Patient_ID],Hospitals[Doctor_ID])</f>
        <v>181</v>
      </c>
      <c r="Q54" s="30">
        <f>_xlfn.XLOOKUP(Master[[#This Row],[Patient_ID]],Financials[Patient_ID],Financials[Insurance_Coverage])</f>
        <v>17011.991208562529</v>
      </c>
      <c r="R54" s="30">
        <f>_xlfn.XLOOKUP(Master[[#This Row],[Patient_ID]],Financials[Patient_ID],Financials[Balance_Due])</f>
        <v>13570.008791437471</v>
      </c>
      <c r="S54" s="28">
        <f>_xlfn.XLOOKUP(Master[[#This Row],[Doctors ID]],Medicals[Doctor_ID],Medicals[Nurse_to_Patient_Ratio])</f>
        <v>23</v>
      </c>
    </row>
    <row r="55" spans="1:19" x14ac:dyDescent="0.3">
      <c r="A55" s="1">
        <v>61</v>
      </c>
      <c r="B55" s="1" t="s">
        <v>68</v>
      </c>
      <c r="C55" s="1">
        <v>59</v>
      </c>
      <c r="D55" s="1" t="s">
        <v>1009</v>
      </c>
      <c r="E55" s="1" t="s">
        <v>1012</v>
      </c>
      <c r="F55" s="1">
        <v>27.113517513652369</v>
      </c>
      <c r="G55" s="1">
        <v>4</v>
      </c>
      <c r="H55" s="1">
        <v>8</v>
      </c>
      <c r="I55" s="10">
        <f>_xlfn.XLOOKUP(Master[[#This Row],[Patient_ID]],Hospitals[Patient_ID],Hospitals[Admission_Date])</f>
        <v>44794</v>
      </c>
      <c r="J55" s="10">
        <f>_xlfn.XLOOKUP(Master[[#This Row],[Patient_ID]],Hospitals[Patient_ID],Hospitals[Discharge_Date])</f>
        <v>44801</v>
      </c>
      <c r="K55" s="33">
        <f>_xlfn.XLOOKUP(Master[[#This Row],[Patient_ID]],Financials[Patient_ID],Financials[Total_Bill_Amount])</f>
        <v>7632</v>
      </c>
      <c r="L55" s="1" t="str">
        <f>_xlfn.XLOOKUP(Master[[#This Row],[Patient_ID]],Hospitals[Patient_ID],Hospitals[Hospital_Bed])</f>
        <v>General Ward</v>
      </c>
      <c r="M55" s="1" t="str">
        <f>_xlfn.XLOOKUP(Master[[#This Row],[Patient_ID]],Hospitals[Patient_ID],Hospitals[Department])</f>
        <v>Cardiology</v>
      </c>
      <c r="N55" s="28" t="str">
        <f>_xlfn.XLOOKUP(Master[[#This Row],[Patient_ID]],Hospitals[Patient_ID],Hospitals[Medical_Condition])</f>
        <v>Heart Disease</v>
      </c>
      <c r="O55" s="28">
        <f>IFERROR(_xlfn.XLOOKUP(Master[[#This Row],[Patient_ID]],Emergency[Patient_ID],Emergency[ER_Visit_ID]),"No Visits")</f>
        <v>501</v>
      </c>
      <c r="P55" s="28">
        <f>_xlfn.XLOOKUP(Master[[#This Row],[Patient_ID]],Hospitals[Patient_ID],Hospitals[Doctor_ID])</f>
        <v>193</v>
      </c>
      <c r="Q55" s="30">
        <f>_xlfn.XLOOKUP(Master[[#This Row],[Patient_ID]],Financials[Patient_ID],Financials[Insurance_Coverage])</f>
        <v>5845.1371806003408</v>
      </c>
      <c r="R55" s="30">
        <f>_xlfn.XLOOKUP(Master[[#This Row],[Patient_ID]],Financials[Patient_ID],Financials[Balance_Due])</f>
        <v>1786.862819399659</v>
      </c>
      <c r="S55" s="28">
        <f>_xlfn.XLOOKUP(Master[[#This Row],[Doctors ID]],Medicals[Doctor_ID],Medicals[Nurse_to_Patient_Ratio])</f>
        <v>28</v>
      </c>
    </row>
    <row r="56" spans="1:19" x14ac:dyDescent="0.3">
      <c r="A56" s="1">
        <v>62</v>
      </c>
      <c r="B56" s="1" t="s">
        <v>69</v>
      </c>
      <c r="C56" s="1">
        <v>41</v>
      </c>
      <c r="D56" s="1" t="s">
        <v>1009</v>
      </c>
      <c r="E56" s="1" t="s">
        <v>1010</v>
      </c>
      <c r="F56" s="1">
        <v>22.228149187136609</v>
      </c>
      <c r="G56" s="1">
        <v>2</v>
      </c>
      <c r="H56" s="1">
        <v>2</v>
      </c>
      <c r="I56" s="10">
        <f>_xlfn.XLOOKUP(Master[[#This Row],[Patient_ID]],Hospitals[Patient_ID],Hospitals[Admission_Date])</f>
        <v>44691</v>
      </c>
      <c r="J56" s="10">
        <f>_xlfn.XLOOKUP(Master[[#This Row],[Patient_ID]],Hospitals[Patient_ID],Hospitals[Discharge_Date])</f>
        <v>44693</v>
      </c>
      <c r="K56" s="33">
        <f>_xlfn.XLOOKUP(Master[[#This Row],[Patient_ID]],Financials[Patient_ID],Financials[Total_Bill_Amount])</f>
        <v>11205</v>
      </c>
      <c r="L56" s="1" t="str">
        <f>_xlfn.XLOOKUP(Master[[#This Row],[Patient_ID]],Hospitals[Patient_ID],Hospitals[Hospital_Bed])</f>
        <v>Private Room</v>
      </c>
      <c r="M56" s="1" t="str">
        <f>_xlfn.XLOOKUP(Master[[#This Row],[Patient_ID]],Hospitals[Patient_ID],Hospitals[Department])</f>
        <v>Pediatrics</v>
      </c>
      <c r="N56" s="28" t="str">
        <f>_xlfn.XLOOKUP(Master[[#This Row],[Patient_ID]],Hospitals[Patient_ID],Hospitals[Medical_Condition])</f>
        <v>Asthma</v>
      </c>
      <c r="O56" s="28" t="str">
        <f>IFERROR(_xlfn.XLOOKUP(Master[[#This Row],[Patient_ID]],Emergency[Patient_ID],Emergency[ER_Visit_ID]),"No Visits")</f>
        <v>No Visits</v>
      </c>
      <c r="P56" s="28">
        <f>_xlfn.XLOOKUP(Master[[#This Row],[Patient_ID]],Hospitals[Patient_ID],Hospitals[Doctor_ID])</f>
        <v>171</v>
      </c>
      <c r="Q56" s="30">
        <f>_xlfn.XLOOKUP(Master[[#This Row],[Patient_ID]],Financials[Patient_ID],Financials[Insurance_Coverage])</f>
        <v>7265.156311470907</v>
      </c>
      <c r="R56" s="30">
        <f>_xlfn.XLOOKUP(Master[[#This Row],[Patient_ID]],Financials[Patient_ID],Financials[Balance_Due])</f>
        <v>3939.843688529093</v>
      </c>
      <c r="S56" s="28">
        <f>_xlfn.XLOOKUP(Master[[#This Row],[Doctors ID]],Medicals[Doctor_ID],Medicals[Nurse_to_Patient_Ratio])</f>
        <v>14</v>
      </c>
    </row>
    <row r="57" spans="1:19" x14ac:dyDescent="0.3">
      <c r="A57" s="1">
        <v>63</v>
      </c>
      <c r="B57" s="1" t="s">
        <v>70</v>
      </c>
      <c r="C57" s="1">
        <v>29</v>
      </c>
      <c r="D57" s="1" t="s">
        <v>1008</v>
      </c>
      <c r="E57" s="1" t="s">
        <v>1012</v>
      </c>
      <c r="F57" s="1">
        <v>18.88388282302023</v>
      </c>
      <c r="G57" s="1">
        <v>3</v>
      </c>
      <c r="H57" s="1">
        <v>6</v>
      </c>
      <c r="I57" s="10">
        <f>_xlfn.XLOOKUP(Master[[#This Row],[Patient_ID]],Hospitals[Patient_ID],Hospitals[Admission_Date])</f>
        <v>44658</v>
      </c>
      <c r="J57" s="10">
        <f>_xlfn.XLOOKUP(Master[[#This Row],[Patient_ID]],Hospitals[Patient_ID],Hospitals[Discharge_Date])</f>
        <v>44659</v>
      </c>
      <c r="K57" s="33">
        <f>_xlfn.XLOOKUP(Master[[#This Row],[Patient_ID]],Financials[Patient_ID],Financials[Total_Bill_Amount])</f>
        <v>3821</v>
      </c>
      <c r="L57" s="1" t="str">
        <f>_xlfn.XLOOKUP(Master[[#This Row],[Patient_ID]],Hospitals[Patient_ID],Hospitals[Hospital_Bed])</f>
        <v>General Ward</v>
      </c>
      <c r="M57" s="1" t="str">
        <f>_xlfn.XLOOKUP(Master[[#This Row],[Patient_ID]],Hospitals[Patient_ID],Hospitals[Department])</f>
        <v>Pediatrics</v>
      </c>
      <c r="N57" s="28" t="str">
        <f>_xlfn.XLOOKUP(Master[[#This Row],[Patient_ID]],Hospitals[Patient_ID],Hospitals[Medical_Condition])</f>
        <v>Allergies</v>
      </c>
      <c r="O57" s="28">
        <f>IFERROR(_xlfn.XLOOKUP(Master[[#This Row],[Patient_ID]],Emergency[Patient_ID],Emergency[ER_Visit_ID]),"No Visits")</f>
        <v>1002</v>
      </c>
      <c r="P57" s="28">
        <f>_xlfn.XLOOKUP(Master[[#This Row],[Patient_ID]],Hospitals[Patient_ID],Hospitals[Doctor_ID])</f>
        <v>47</v>
      </c>
      <c r="Q57" s="30">
        <f>_xlfn.XLOOKUP(Master[[#This Row],[Patient_ID]],Financials[Patient_ID],Financials[Insurance_Coverage])</f>
        <v>3361.0938084542431</v>
      </c>
      <c r="R57" s="30">
        <f>_xlfn.XLOOKUP(Master[[#This Row],[Patient_ID]],Financials[Patient_ID],Financials[Balance_Due])</f>
        <v>459.90619154575688</v>
      </c>
      <c r="S57" s="28">
        <f>_xlfn.XLOOKUP(Master[[#This Row],[Doctors ID]],Medicals[Doctor_ID],Medicals[Nurse_to_Patient_Ratio])</f>
        <v>10</v>
      </c>
    </row>
    <row r="58" spans="1:19" x14ac:dyDescent="0.3">
      <c r="A58" s="1">
        <v>64</v>
      </c>
      <c r="B58" s="1" t="s">
        <v>71</v>
      </c>
      <c r="C58" s="1">
        <v>56</v>
      </c>
      <c r="D58" s="1" t="s">
        <v>1009</v>
      </c>
      <c r="E58" s="1" t="s">
        <v>1010</v>
      </c>
      <c r="F58" s="1">
        <v>30.397951978248511</v>
      </c>
      <c r="G58" s="1">
        <v>1</v>
      </c>
      <c r="H58" s="1">
        <v>8</v>
      </c>
      <c r="I58" s="10">
        <f>_xlfn.XLOOKUP(Master[[#This Row],[Patient_ID]],Hospitals[Patient_ID],Hospitals[Admission_Date])</f>
        <v>45367</v>
      </c>
      <c r="J58" s="10">
        <f>_xlfn.XLOOKUP(Master[[#This Row],[Patient_ID]],Hospitals[Patient_ID],Hospitals[Discharge_Date])</f>
        <v>45368</v>
      </c>
      <c r="K58" s="33">
        <f>_xlfn.XLOOKUP(Master[[#This Row],[Patient_ID]],Financials[Patient_ID],Financials[Total_Bill_Amount])</f>
        <v>28709</v>
      </c>
      <c r="L58" s="1" t="str">
        <f>_xlfn.XLOOKUP(Master[[#This Row],[Patient_ID]],Hospitals[Patient_ID],Hospitals[Hospital_Bed])</f>
        <v>Semi-Private Room</v>
      </c>
      <c r="M58" s="1" t="str">
        <f>_xlfn.XLOOKUP(Master[[#This Row],[Patient_ID]],Hospitals[Patient_ID],Hospitals[Department])</f>
        <v>Emergency</v>
      </c>
      <c r="N58" s="28" t="str">
        <f>_xlfn.XLOOKUP(Master[[#This Row],[Patient_ID]],Hospitals[Patient_ID],Hospitals[Medical_Condition])</f>
        <v>Severe Trauma</v>
      </c>
      <c r="O58" s="28">
        <f>IFERROR(_xlfn.XLOOKUP(Master[[#This Row],[Patient_ID]],Emergency[Patient_ID],Emergency[ER_Visit_ID]),"No Visits")</f>
        <v>54</v>
      </c>
      <c r="P58" s="28">
        <f>_xlfn.XLOOKUP(Master[[#This Row],[Patient_ID]],Hospitals[Patient_ID],Hospitals[Doctor_ID])</f>
        <v>188</v>
      </c>
      <c r="Q58" s="30">
        <f>_xlfn.XLOOKUP(Master[[#This Row],[Patient_ID]],Financials[Patient_ID],Financials[Insurance_Coverage])</f>
        <v>21045.655297420559</v>
      </c>
      <c r="R58" s="30">
        <f>_xlfn.XLOOKUP(Master[[#This Row],[Patient_ID]],Financials[Patient_ID],Financials[Balance_Due])</f>
        <v>7663.3447025794449</v>
      </c>
      <c r="S58" s="28">
        <f>_xlfn.XLOOKUP(Master[[#This Row],[Doctors ID]],Medicals[Doctor_ID],Medicals[Nurse_to_Patient_Ratio])</f>
        <v>8</v>
      </c>
    </row>
    <row r="59" spans="1:19" x14ac:dyDescent="0.3">
      <c r="A59" s="1">
        <v>65</v>
      </c>
      <c r="B59" s="1" t="s">
        <v>72</v>
      </c>
      <c r="C59" s="1">
        <v>87</v>
      </c>
      <c r="D59" s="1" t="s">
        <v>1009</v>
      </c>
      <c r="E59" s="1" t="s">
        <v>1010</v>
      </c>
      <c r="F59" s="1">
        <v>38.952981321974313</v>
      </c>
      <c r="G59" s="1">
        <v>4</v>
      </c>
      <c r="H59" s="1">
        <v>9</v>
      </c>
      <c r="I59" s="10">
        <f>_xlfn.XLOOKUP(Master[[#This Row],[Patient_ID]],Hospitals[Patient_ID],Hospitals[Admission_Date])</f>
        <v>44885</v>
      </c>
      <c r="J59" s="10">
        <f>_xlfn.XLOOKUP(Master[[#This Row],[Patient_ID]],Hospitals[Patient_ID],Hospitals[Discharge_Date])</f>
        <v>44894</v>
      </c>
      <c r="K59" s="33">
        <f>_xlfn.XLOOKUP(Master[[#This Row],[Patient_ID]],Financials[Patient_ID],Financials[Total_Bill_Amount])</f>
        <v>17570</v>
      </c>
      <c r="L59" s="1" t="str">
        <f>_xlfn.XLOOKUP(Master[[#This Row],[Patient_ID]],Hospitals[Patient_ID],Hospitals[Hospital_Bed])</f>
        <v>Private Room</v>
      </c>
      <c r="M59" s="1" t="str">
        <f>_xlfn.XLOOKUP(Master[[#This Row],[Patient_ID]],Hospitals[Patient_ID],Hospitals[Department])</f>
        <v>Oncology</v>
      </c>
      <c r="N59" s="28" t="str">
        <f>_xlfn.XLOOKUP(Master[[#This Row],[Patient_ID]],Hospitals[Patient_ID],Hospitals[Medical_Condition])</f>
        <v>Cancer</v>
      </c>
      <c r="O59" s="28">
        <f>IFERROR(_xlfn.XLOOKUP(Master[[#This Row],[Patient_ID]],Emergency[Patient_ID],Emergency[ER_Visit_ID]),"No Visits")</f>
        <v>1075</v>
      </c>
      <c r="P59" s="28">
        <f>_xlfn.XLOOKUP(Master[[#This Row],[Patient_ID]],Hospitals[Patient_ID],Hospitals[Doctor_ID])</f>
        <v>193</v>
      </c>
      <c r="Q59" s="30">
        <f>_xlfn.XLOOKUP(Master[[#This Row],[Patient_ID]],Financials[Patient_ID],Financials[Insurance_Coverage])</f>
        <v>11657.98284997639</v>
      </c>
      <c r="R59" s="30">
        <f>_xlfn.XLOOKUP(Master[[#This Row],[Patient_ID]],Financials[Patient_ID],Financials[Balance_Due])</f>
        <v>5912.0171500236102</v>
      </c>
      <c r="S59" s="28">
        <f>_xlfn.XLOOKUP(Master[[#This Row],[Doctors ID]],Medicals[Doctor_ID],Medicals[Nurse_to_Patient_Ratio])</f>
        <v>28</v>
      </c>
    </row>
    <row r="60" spans="1:19" x14ac:dyDescent="0.3">
      <c r="A60" s="1">
        <v>66</v>
      </c>
      <c r="B60" s="1" t="s">
        <v>73</v>
      </c>
      <c r="C60" s="1">
        <v>36</v>
      </c>
      <c r="D60" s="1" t="s">
        <v>1008</v>
      </c>
      <c r="E60" s="1" t="s">
        <v>1010</v>
      </c>
      <c r="F60" s="1">
        <v>39.658508259325977</v>
      </c>
      <c r="G60" s="1">
        <v>4</v>
      </c>
      <c r="H60" s="1">
        <v>1</v>
      </c>
      <c r="I60" s="10">
        <f>_xlfn.XLOOKUP(Master[[#This Row],[Patient_ID]],Hospitals[Patient_ID],Hospitals[Admission_Date])</f>
        <v>45497</v>
      </c>
      <c r="J60" s="10">
        <f>_xlfn.XLOOKUP(Master[[#This Row],[Patient_ID]],Hospitals[Patient_ID],Hospitals[Discharge_Date])</f>
        <v>45499</v>
      </c>
      <c r="K60" s="33">
        <f>_xlfn.XLOOKUP(Master[[#This Row],[Patient_ID]],Financials[Patient_ID],Financials[Total_Bill_Amount])</f>
        <v>20160</v>
      </c>
      <c r="L60" s="1" t="str">
        <f>_xlfn.XLOOKUP(Master[[#This Row],[Patient_ID]],Hospitals[Patient_ID],Hospitals[Hospital_Bed])</f>
        <v>Semi-Private Room</v>
      </c>
      <c r="M60" s="1" t="str">
        <f>_xlfn.XLOOKUP(Master[[#This Row],[Patient_ID]],Hospitals[Patient_ID],Hospitals[Department])</f>
        <v>Pediatrics</v>
      </c>
      <c r="N60" s="28" t="str">
        <f>_xlfn.XLOOKUP(Master[[#This Row],[Patient_ID]],Hospitals[Patient_ID],Hospitals[Medical_Condition])</f>
        <v>Asthma</v>
      </c>
      <c r="O60" s="28">
        <f>IFERROR(_xlfn.XLOOKUP(Master[[#This Row],[Patient_ID]],Emergency[Patient_ID],Emergency[ER_Visit_ID]),"No Visits")</f>
        <v>1103</v>
      </c>
      <c r="P60" s="28">
        <f>_xlfn.XLOOKUP(Master[[#This Row],[Patient_ID]],Hospitals[Patient_ID],Hospitals[Doctor_ID])</f>
        <v>32</v>
      </c>
      <c r="Q60" s="30">
        <f>_xlfn.XLOOKUP(Master[[#This Row],[Patient_ID]],Financials[Patient_ID],Financials[Insurance_Coverage])</f>
        <v>11066.504336605311</v>
      </c>
      <c r="R60" s="30">
        <f>_xlfn.XLOOKUP(Master[[#This Row],[Patient_ID]],Financials[Patient_ID],Financials[Balance_Due])</f>
        <v>9093.4956633946913</v>
      </c>
      <c r="S60" s="28">
        <f>_xlfn.XLOOKUP(Master[[#This Row],[Doctors ID]],Medicals[Doctor_ID],Medicals[Nurse_to_Patient_Ratio])</f>
        <v>6</v>
      </c>
    </row>
    <row r="61" spans="1:19" x14ac:dyDescent="0.3">
      <c r="A61" s="1">
        <v>67</v>
      </c>
      <c r="B61" s="1" t="s">
        <v>74</v>
      </c>
      <c r="C61" s="1">
        <v>61</v>
      </c>
      <c r="D61" s="1" t="s">
        <v>1008</v>
      </c>
      <c r="E61" s="1" t="s">
        <v>1013</v>
      </c>
      <c r="F61" s="1">
        <v>29.431267819826569</v>
      </c>
      <c r="G61" s="1">
        <v>5</v>
      </c>
      <c r="H61" s="1">
        <v>5</v>
      </c>
      <c r="I61" s="10">
        <f>_xlfn.XLOOKUP(Master[[#This Row],[Patient_ID]],Hospitals[Patient_ID],Hospitals[Admission_Date])</f>
        <v>44563</v>
      </c>
      <c r="J61" s="10">
        <f>_xlfn.XLOOKUP(Master[[#This Row],[Patient_ID]],Hospitals[Patient_ID],Hospitals[Discharge_Date])</f>
        <v>44572</v>
      </c>
      <c r="K61" s="33">
        <f>_xlfn.XLOOKUP(Master[[#This Row],[Patient_ID]],Financials[Patient_ID],Financials[Total_Bill_Amount])</f>
        <v>10193</v>
      </c>
      <c r="L61" s="1" t="str">
        <f>_xlfn.XLOOKUP(Master[[#This Row],[Patient_ID]],Hospitals[Patient_ID],Hospitals[Hospital_Bed])</f>
        <v>General Ward</v>
      </c>
      <c r="M61" s="1" t="str">
        <f>_xlfn.XLOOKUP(Master[[#This Row],[Patient_ID]],Hospitals[Patient_ID],Hospitals[Department])</f>
        <v>Oncology</v>
      </c>
      <c r="N61" s="28" t="str">
        <f>_xlfn.XLOOKUP(Master[[#This Row],[Patient_ID]],Hospitals[Patient_ID],Hospitals[Medical_Condition])</f>
        <v>Tumor</v>
      </c>
      <c r="O61" s="28">
        <f>IFERROR(_xlfn.XLOOKUP(Master[[#This Row],[Patient_ID]],Emergency[Patient_ID],Emergency[ER_Visit_ID]),"No Visits")</f>
        <v>393</v>
      </c>
      <c r="P61" s="28">
        <f>_xlfn.XLOOKUP(Master[[#This Row],[Patient_ID]],Hospitals[Patient_ID],Hospitals[Doctor_ID])</f>
        <v>79</v>
      </c>
      <c r="Q61" s="30">
        <f>_xlfn.XLOOKUP(Master[[#This Row],[Patient_ID]],Financials[Patient_ID],Financials[Insurance_Coverage])</f>
        <v>8692.3456671909407</v>
      </c>
      <c r="R61" s="30">
        <f>_xlfn.XLOOKUP(Master[[#This Row],[Patient_ID]],Financials[Patient_ID],Financials[Balance_Due])</f>
        <v>1500.654332809059</v>
      </c>
      <c r="S61" s="28">
        <f>_xlfn.XLOOKUP(Master[[#This Row],[Doctors ID]],Medicals[Doctor_ID],Medicals[Nurse_to_Patient_Ratio])</f>
        <v>20</v>
      </c>
    </row>
    <row r="62" spans="1:19" x14ac:dyDescent="0.3">
      <c r="A62" s="1">
        <v>68</v>
      </c>
      <c r="B62" s="1" t="s">
        <v>75</v>
      </c>
      <c r="C62" s="1">
        <v>47</v>
      </c>
      <c r="D62" s="1" t="s">
        <v>1008</v>
      </c>
      <c r="E62" s="1" t="s">
        <v>1012</v>
      </c>
      <c r="F62" s="1">
        <v>25.60386751642638</v>
      </c>
      <c r="G62" s="1">
        <v>0</v>
      </c>
      <c r="H62" s="1">
        <v>1</v>
      </c>
      <c r="I62" s="10">
        <f>_xlfn.XLOOKUP(Master[[#This Row],[Patient_ID]],Hospitals[Patient_ID],Hospitals[Admission_Date])</f>
        <v>44719</v>
      </c>
      <c r="J62" s="10">
        <f>_xlfn.XLOOKUP(Master[[#This Row],[Patient_ID]],Hospitals[Patient_ID],Hospitals[Discharge_Date])</f>
        <v>44732</v>
      </c>
      <c r="K62" s="33">
        <f>_xlfn.XLOOKUP(Master[[#This Row],[Patient_ID]],Financials[Patient_ID],Financials[Total_Bill_Amount])</f>
        <v>20337</v>
      </c>
      <c r="L62" s="1" t="str">
        <f>_xlfn.XLOOKUP(Master[[#This Row],[Patient_ID]],Hospitals[Patient_ID],Hospitals[Hospital_Bed])</f>
        <v>Private Room</v>
      </c>
      <c r="M62" s="1" t="str">
        <f>_xlfn.XLOOKUP(Master[[#This Row],[Patient_ID]],Hospitals[Patient_ID],Hospitals[Department])</f>
        <v>Oncology</v>
      </c>
      <c r="N62" s="28" t="str">
        <f>_xlfn.XLOOKUP(Master[[#This Row],[Patient_ID]],Hospitals[Patient_ID],Hospitals[Medical_Condition])</f>
        <v>Tumor</v>
      </c>
      <c r="O62" s="28" t="str">
        <f>IFERROR(_xlfn.XLOOKUP(Master[[#This Row],[Patient_ID]],Emergency[Patient_ID],Emergency[ER_Visit_ID]),"No Visits")</f>
        <v>No Visits</v>
      </c>
      <c r="P62" s="28">
        <f>_xlfn.XLOOKUP(Master[[#This Row],[Patient_ID]],Hospitals[Patient_ID],Hospitals[Doctor_ID])</f>
        <v>137</v>
      </c>
      <c r="Q62" s="30">
        <f>_xlfn.XLOOKUP(Master[[#This Row],[Patient_ID]],Financials[Patient_ID],Financials[Insurance_Coverage])</f>
        <v>14029.53225652859</v>
      </c>
      <c r="R62" s="30">
        <f>_xlfn.XLOOKUP(Master[[#This Row],[Patient_ID]],Financials[Patient_ID],Financials[Balance_Due])</f>
        <v>6307.4677434714122</v>
      </c>
      <c r="S62" s="28">
        <f>_xlfn.XLOOKUP(Master[[#This Row],[Doctors ID]],Medicals[Doctor_ID],Medicals[Nurse_to_Patient_Ratio])</f>
        <v>30</v>
      </c>
    </row>
    <row r="63" spans="1:19" x14ac:dyDescent="0.3">
      <c r="A63" s="1">
        <v>69</v>
      </c>
      <c r="B63" s="1" t="s">
        <v>76</v>
      </c>
      <c r="C63" s="1">
        <v>57</v>
      </c>
      <c r="D63" s="1" t="s">
        <v>1009</v>
      </c>
      <c r="E63" s="1" t="s">
        <v>1012</v>
      </c>
      <c r="F63" s="1">
        <v>19.883891892200062</v>
      </c>
      <c r="G63" s="1">
        <v>5</v>
      </c>
      <c r="H63" s="1">
        <v>5</v>
      </c>
      <c r="I63" s="10">
        <f>_xlfn.XLOOKUP(Master[[#This Row],[Patient_ID]],Hospitals[Patient_ID],Hospitals[Admission_Date])</f>
        <v>45082</v>
      </c>
      <c r="J63" s="10">
        <f>_xlfn.XLOOKUP(Master[[#This Row],[Patient_ID]],Hospitals[Patient_ID],Hospitals[Discharge_Date])</f>
        <v>45085</v>
      </c>
      <c r="K63" s="33">
        <f>_xlfn.XLOOKUP(Master[[#This Row],[Patient_ID]],Financials[Patient_ID],Financials[Total_Bill_Amount])</f>
        <v>9490</v>
      </c>
      <c r="L63" s="1" t="str">
        <f>_xlfn.XLOOKUP(Master[[#This Row],[Patient_ID]],Hospitals[Patient_ID],Hospitals[Hospital_Bed])</f>
        <v>ICU</v>
      </c>
      <c r="M63" s="1" t="str">
        <f>_xlfn.XLOOKUP(Master[[#This Row],[Patient_ID]],Hospitals[Patient_ID],Hospitals[Department])</f>
        <v>Emergency</v>
      </c>
      <c r="N63" s="28" t="str">
        <f>_xlfn.XLOOKUP(Master[[#This Row],[Patient_ID]],Hospitals[Patient_ID],Hospitals[Medical_Condition])</f>
        <v>Internal Bleeding</v>
      </c>
      <c r="O63" s="28">
        <f>IFERROR(_xlfn.XLOOKUP(Master[[#This Row],[Patient_ID]],Emergency[Patient_ID],Emergency[ER_Visit_ID]),"No Visits")</f>
        <v>984</v>
      </c>
      <c r="P63" s="28">
        <f>_xlfn.XLOOKUP(Master[[#This Row],[Patient_ID]],Hospitals[Patient_ID],Hospitals[Doctor_ID])</f>
        <v>70</v>
      </c>
      <c r="Q63" s="30">
        <f>_xlfn.XLOOKUP(Master[[#This Row],[Patient_ID]],Financials[Patient_ID],Financials[Insurance_Coverage])</f>
        <v>5604.9222196689743</v>
      </c>
      <c r="R63" s="30">
        <f>_xlfn.XLOOKUP(Master[[#This Row],[Patient_ID]],Financials[Patient_ID],Financials[Balance_Due])</f>
        <v>3885.0777803310261</v>
      </c>
      <c r="S63" s="28">
        <f>_xlfn.XLOOKUP(Master[[#This Row],[Doctors ID]],Medicals[Doctor_ID],Medicals[Nurse_to_Patient_Ratio])</f>
        <v>19</v>
      </c>
    </row>
    <row r="64" spans="1:19" x14ac:dyDescent="0.3">
      <c r="A64" s="1">
        <v>71</v>
      </c>
      <c r="B64" s="1" t="s">
        <v>78</v>
      </c>
      <c r="C64" s="1">
        <v>19</v>
      </c>
      <c r="D64" s="1" t="s">
        <v>1008</v>
      </c>
      <c r="E64" s="1" t="s">
        <v>1010</v>
      </c>
      <c r="F64" s="1">
        <v>17.893490807035459</v>
      </c>
      <c r="G64" s="1">
        <v>0</v>
      </c>
      <c r="H64" s="1">
        <v>4</v>
      </c>
      <c r="I64" s="10">
        <f>_xlfn.XLOOKUP(Master[[#This Row],[Patient_ID]],Hospitals[Patient_ID],Hospitals[Admission_Date])</f>
        <v>45156</v>
      </c>
      <c r="J64" s="10">
        <f>_xlfn.XLOOKUP(Master[[#This Row],[Patient_ID]],Hospitals[Patient_ID],Hospitals[Discharge_Date])</f>
        <v>45161</v>
      </c>
      <c r="K64" s="33">
        <f>_xlfn.XLOOKUP(Master[[#This Row],[Patient_ID]],Financials[Patient_ID],Financials[Total_Bill_Amount])</f>
        <v>19947</v>
      </c>
      <c r="L64" s="1" t="str">
        <f>_xlfn.XLOOKUP(Master[[#This Row],[Patient_ID]],Hospitals[Patient_ID],Hospitals[Hospital_Bed])</f>
        <v>ICU</v>
      </c>
      <c r="M64" s="1" t="str">
        <f>_xlfn.XLOOKUP(Master[[#This Row],[Patient_ID]],Hospitals[Patient_ID],Hospitals[Department])</f>
        <v>Orthopedics</v>
      </c>
      <c r="N64" s="28" t="str">
        <f>_xlfn.XLOOKUP(Master[[#This Row],[Patient_ID]],Hospitals[Patient_ID],Hospitals[Medical_Condition])</f>
        <v>Arthritis</v>
      </c>
      <c r="O64" s="28">
        <f>IFERROR(_xlfn.XLOOKUP(Master[[#This Row],[Patient_ID]],Emergency[Patient_ID],Emergency[ER_Visit_ID]),"No Visits")</f>
        <v>53</v>
      </c>
      <c r="P64" s="28">
        <f>_xlfn.XLOOKUP(Master[[#This Row],[Patient_ID]],Hospitals[Patient_ID],Hospitals[Doctor_ID])</f>
        <v>78</v>
      </c>
      <c r="Q64" s="30">
        <f>_xlfn.XLOOKUP(Master[[#This Row],[Patient_ID]],Financials[Patient_ID],Financials[Insurance_Coverage])</f>
        <v>13217.521838420011</v>
      </c>
      <c r="R64" s="30">
        <f>_xlfn.XLOOKUP(Master[[#This Row],[Patient_ID]],Financials[Patient_ID],Financials[Balance_Due])</f>
        <v>6729.4781615799911</v>
      </c>
      <c r="S64" s="28">
        <f>_xlfn.XLOOKUP(Master[[#This Row],[Doctors ID]],Medicals[Doctor_ID],Medicals[Nurse_to_Patient_Ratio])</f>
        <v>11</v>
      </c>
    </row>
    <row r="65" spans="1:19" x14ac:dyDescent="0.3">
      <c r="A65" s="1">
        <v>72</v>
      </c>
      <c r="B65" s="1" t="s">
        <v>79</v>
      </c>
      <c r="C65" s="1">
        <v>90</v>
      </c>
      <c r="D65" s="1" t="s">
        <v>1008</v>
      </c>
      <c r="E65" s="1" t="s">
        <v>1010</v>
      </c>
      <c r="F65" s="1">
        <v>25.444024479863689</v>
      </c>
      <c r="G65" s="1">
        <v>4</v>
      </c>
      <c r="H65" s="1">
        <v>2</v>
      </c>
      <c r="I65" s="10">
        <f>_xlfn.XLOOKUP(Master[[#This Row],[Patient_ID]],Hospitals[Patient_ID],Hospitals[Admission_Date])</f>
        <v>45067</v>
      </c>
      <c r="J65" s="10">
        <f>_xlfn.XLOOKUP(Master[[#This Row],[Patient_ID]],Hospitals[Patient_ID],Hospitals[Discharge_Date])</f>
        <v>45073</v>
      </c>
      <c r="K65" s="33">
        <f>_xlfn.XLOOKUP(Master[[#This Row],[Patient_ID]],Financials[Patient_ID],Financials[Total_Bill_Amount])</f>
        <v>13613</v>
      </c>
      <c r="L65" s="1" t="str">
        <f>_xlfn.XLOOKUP(Master[[#This Row],[Patient_ID]],Hospitals[Patient_ID],Hospitals[Hospital_Bed])</f>
        <v>Private Room</v>
      </c>
      <c r="M65" s="1" t="str">
        <f>_xlfn.XLOOKUP(Master[[#This Row],[Patient_ID]],Hospitals[Patient_ID],Hospitals[Department])</f>
        <v>Cardiology</v>
      </c>
      <c r="N65" s="28" t="str">
        <f>_xlfn.XLOOKUP(Master[[#This Row],[Patient_ID]],Hospitals[Patient_ID],Hospitals[Medical_Condition])</f>
        <v>Hypertension</v>
      </c>
      <c r="O65" s="28" t="str">
        <f>IFERROR(_xlfn.XLOOKUP(Master[[#This Row],[Patient_ID]],Emergency[Patient_ID],Emergency[ER_Visit_ID]),"No Visits")</f>
        <v>No Visits</v>
      </c>
      <c r="P65" s="28">
        <f>_xlfn.XLOOKUP(Master[[#This Row],[Patient_ID]],Hospitals[Patient_ID],Hospitals[Doctor_ID])</f>
        <v>44</v>
      </c>
      <c r="Q65" s="30">
        <f>_xlfn.XLOOKUP(Master[[#This Row],[Patient_ID]],Financials[Patient_ID],Financials[Insurance_Coverage])</f>
        <v>10699.935486384051</v>
      </c>
      <c r="R65" s="30">
        <f>_xlfn.XLOOKUP(Master[[#This Row],[Patient_ID]],Financials[Patient_ID],Financials[Balance_Due])</f>
        <v>2913.0645136159551</v>
      </c>
      <c r="S65" s="28">
        <f>_xlfn.XLOOKUP(Master[[#This Row],[Doctors ID]],Medicals[Doctor_ID],Medicals[Nurse_to_Patient_Ratio])</f>
        <v>23</v>
      </c>
    </row>
    <row r="66" spans="1:19" x14ac:dyDescent="0.3">
      <c r="A66" s="1">
        <v>73</v>
      </c>
      <c r="B66" s="1" t="s">
        <v>80</v>
      </c>
      <c r="C66" s="1">
        <v>59</v>
      </c>
      <c r="D66" s="1" t="s">
        <v>1009</v>
      </c>
      <c r="E66" s="1" t="s">
        <v>1013</v>
      </c>
      <c r="F66" s="1">
        <v>33.166416034223737</v>
      </c>
      <c r="G66" s="1">
        <v>0</v>
      </c>
      <c r="H66" s="1">
        <v>10</v>
      </c>
      <c r="I66" s="10">
        <f>_xlfn.XLOOKUP(Master[[#This Row],[Patient_ID]],Hospitals[Patient_ID],Hospitals[Admission_Date])</f>
        <v>44565</v>
      </c>
      <c r="J66" s="10">
        <f>_xlfn.XLOOKUP(Master[[#This Row],[Patient_ID]],Hospitals[Patient_ID],Hospitals[Discharge_Date])</f>
        <v>44568</v>
      </c>
      <c r="K66" s="33">
        <f>_xlfn.XLOOKUP(Master[[#This Row],[Patient_ID]],Financials[Patient_ID],Financials[Total_Bill_Amount])</f>
        <v>12747</v>
      </c>
      <c r="L66" s="1" t="str">
        <f>_xlfn.XLOOKUP(Master[[#This Row],[Patient_ID]],Hospitals[Patient_ID],Hospitals[Hospital_Bed])</f>
        <v>General Ward</v>
      </c>
      <c r="M66" s="1" t="str">
        <f>_xlfn.XLOOKUP(Master[[#This Row],[Patient_ID]],Hospitals[Patient_ID],Hospitals[Department])</f>
        <v>Pediatrics</v>
      </c>
      <c r="N66" s="28" t="str">
        <f>_xlfn.XLOOKUP(Master[[#This Row],[Patient_ID]],Hospitals[Patient_ID],Hospitals[Medical_Condition])</f>
        <v>Allergies</v>
      </c>
      <c r="O66" s="28">
        <f>IFERROR(_xlfn.XLOOKUP(Master[[#This Row],[Patient_ID]],Emergency[Patient_ID],Emergency[ER_Visit_ID]),"No Visits")</f>
        <v>14</v>
      </c>
      <c r="P66" s="28">
        <f>_xlfn.XLOOKUP(Master[[#This Row],[Patient_ID]],Hospitals[Patient_ID],Hospitals[Doctor_ID])</f>
        <v>94</v>
      </c>
      <c r="Q66" s="30">
        <f>_xlfn.XLOOKUP(Master[[#This Row],[Patient_ID]],Financials[Patient_ID],Financials[Insurance_Coverage])</f>
        <v>9565.9654155585249</v>
      </c>
      <c r="R66" s="30">
        <f>_xlfn.XLOOKUP(Master[[#This Row],[Patient_ID]],Financials[Patient_ID],Financials[Balance_Due])</f>
        <v>3181.0345844414751</v>
      </c>
      <c r="S66" s="28">
        <f>_xlfn.XLOOKUP(Master[[#This Row],[Doctors ID]],Medicals[Doctor_ID],Medicals[Nurse_to_Patient_Ratio])</f>
        <v>28</v>
      </c>
    </row>
    <row r="67" spans="1:19" x14ac:dyDescent="0.3">
      <c r="A67" s="1">
        <v>74</v>
      </c>
      <c r="B67" s="1" t="s">
        <v>81</v>
      </c>
      <c r="C67" s="1">
        <v>26</v>
      </c>
      <c r="D67" s="1" t="s">
        <v>1008</v>
      </c>
      <c r="E67" s="1" t="s">
        <v>1012</v>
      </c>
      <c r="F67" s="1">
        <v>16.264178580453059</v>
      </c>
      <c r="G67" s="1">
        <v>2</v>
      </c>
      <c r="H67" s="1">
        <v>9</v>
      </c>
      <c r="I67" s="10">
        <f>_xlfn.XLOOKUP(Master[[#This Row],[Patient_ID]],Hospitals[Patient_ID],Hospitals[Admission_Date])</f>
        <v>44636</v>
      </c>
      <c r="J67" s="10">
        <f>_xlfn.XLOOKUP(Master[[#This Row],[Patient_ID]],Hospitals[Patient_ID],Hospitals[Discharge_Date])</f>
        <v>44637</v>
      </c>
      <c r="K67" s="33">
        <f>_xlfn.XLOOKUP(Master[[#This Row],[Patient_ID]],Financials[Patient_ID],Financials[Total_Bill_Amount])</f>
        <v>36004</v>
      </c>
      <c r="L67" s="1" t="str">
        <f>_xlfn.XLOOKUP(Master[[#This Row],[Patient_ID]],Hospitals[Patient_ID],Hospitals[Hospital_Bed])</f>
        <v>Private Room</v>
      </c>
      <c r="M67" s="1" t="str">
        <f>_xlfn.XLOOKUP(Master[[#This Row],[Patient_ID]],Hospitals[Patient_ID],Hospitals[Department])</f>
        <v>Pediatrics</v>
      </c>
      <c r="N67" s="28" t="str">
        <f>_xlfn.XLOOKUP(Master[[#This Row],[Patient_ID]],Hospitals[Patient_ID],Hospitals[Medical_Condition])</f>
        <v>Allergies</v>
      </c>
      <c r="O67" s="28" t="str">
        <f>IFERROR(_xlfn.XLOOKUP(Master[[#This Row],[Patient_ID]],Emergency[Patient_ID],Emergency[ER_Visit_ID]),"No Visits")</f>
        <v>No Visits</v>
      </c>
      <c r="P67" s="28">
        <f>_xlfn.XLOOKUP(Master[[#This Row],[Patient_ID]],Hospitals[Patient_ID],Hospitals[Doctor_ID])</f>
        <v>187</v>
      </c>
      <c r="Q67" s="30">
        <f>_xlfn.XLOOKUP(Master[[#This Row],[Patient_ID]],Financials[Patient_ID],Financials[Insurance_Coverage])</f>
        <v>20817.88212155275</v>
      </c>
      <c r="R67" s="30">
        <f>_xlfn.XLOOKUP(Master[[#This Row],[Patient_ID]],Financials[Patient_ID],Financials[Balance_Due])</f>
        <v>15186.11787844725</v>
      </c>
      <c r="S67" s="28">
        <f>_xlfn.XLOOKUP(Master[[#This Row],[Doctors ID]],Medicals[Doctor_ID],Medicals[Nurse_to_Patient_Ratio])</f>
        <v>6</v>
      </c>
    </row>
    <row r="68" spans="1:19" x14ac:dyDescent="0.3">
      <c r="A68" s="1">
        <v>75</v>
      </c>
      <c r="B68" s="1" t="s">
        <v>82</v>
      </c>
      <c r="C68" s="1">
        <v>31</v>
      </c>
      <c r="D68" s="1" t="s">
        <v>1008</v>
      </c>
      <c r="E68" s="1" t="s">
        <v>1010</v>
      </c>
      <c r="F68" s="1">
        <v>23.618950675755691</v>
      </c>
      <c r="G68" s="1">
        <v>1</v>
      </c>
      <c r="H68" s="1">
        <v>6</v>
      </c>
      <c r="I68" s="10">
        <f>_xlfn.XLOOKUP(Master[[#This Row],[Patient_ID]],Hospitals[Patient_ID],Hospitals[Admission_Date])</f>
        <v>45208</v>
      </c>
      <c r="J68" s="10">
        <f>_xlfn.XLOOKUP(Master[[#This Row],[Patient_ID]],Hospitals[Patient_ID],Hospitals[Discharge_Date])</f>
        <v>45213</v>
      </c>
      <c r="K68" s="33">
        <f>_xlfn.XLOOKUP(Master[[#This Row],[Patient_ID]],Financials[Patient_ID],Financials[Total_Bill_Amount])</f>
        <v>17801</v>
      </c>
      <c r="L68" s="1" t="str">
        <f>_xlfn.XLOOKUP(Master[[#This Row],[Patient_ID]],Hospitals[Patient_ID],Hospitals[Hospital_Bed])</f>
        <v>Semi-Private Room</v>
      </c>
      <c r="M68" s="1" t="str">
        <f>_xlfn.XLOOKUP(Master[[#This Row],[Patient_ID]],Hospitals[Patient_ID],Hospitals[Department])</f>
        <v>Emergency</v>
      </c>
      <c r="N68" s="28" t="str">
        <f>_xlfn.XLOOKUP(Master[[#This Row],[Patient_ID]],Hospitals[Patient_ID],Hospitals[Medical_Condition])</f>
        <v>Internal Bleeding</v>
      </c>
      <c r="O68" s="28">
        <f>IFERROR(_xlfn.XLOOKUP(Master[[#This Row],[Patient_ID]],Emergency[Patient_ID],Emergency[ER_Visit_ID]),"No Visits")</f>
        <v>78</v>
      </c>
      <c r="P68" s="28">
        <f>_xlfn.XLOOKUP(Master[[#This Row],[Patient_ID]],Hospitals[Patient_ID],Hospitals[Doctor_ID])</f>
        <v>8</v>
      </c>
      <c r="Q68" s="30">
        <f>_xlfn.XLOOKUP(Master[[#This Row],[Patient_ID]],Financials[Patient_ID],Financials[Insurance_Coverage])</f>
        <v>10014.06929470553</v>
      </c>
      <c r="R68" s="30">
        <f>_xlfn.XLOOKUP(Master[[#This Row],[Patient_ID]],Financials[Patient_ID],Financials[Balance_Due])</f>
        <v>7786.9307052944732</v>
      </c>
      <c r="S68" s="28">
        <f>_xlfn.XLOOKUP(Master[[#This Row],[Doctors ID]],Medicals[Doctor_ID],Medicals[Nurse_to_Patient_Ratio])</f>
        <v>18</v>
      </c>
    </row>
    <row r="69" spans="1:19" x14ac:dyDescent="0.3">
      <c r="A69" s="1">
        <v>76</v>
      </c>
      <c r="B69" s="1" t="s">
        <v>83</v>
      </c>
      <c r="C69" s="1">
        <v>4</v>
      </c>
      <c r="D69" s="1" t="s">
        <v>1008</v>
      </c>
      <c r="E69" s="1" t="s">
        <v>1010</v>
      </c>
      <c r="F69" s="1">
        <v>20.234102627222239</v>
      </c>
      <c r="G69" s="1">
        <v>0</v>
      </c>
      <c r="H69" s="1">
        <v>9</v>
      </c>
      <c r="I69" s="10">
        <f>_xlfn.XLOOKUP(Master[[#This Row],[Patient_ID]],Hospitals[Patient_ID],Hospitals[Admission_Date])</f>
        <v>45043</v>
      </c>
      <c r="J69" s="10">
        <f>_xlfn.XLOOKUP(Master[[#This Row],[Patient_ID]],Hospitals[Patient_ID],Hospitals[Discharge_Date])</f>
        <v>45050</v>
      </c>
      <c r="K69" s="33">
        <f>_xlfn.XLOOKUP(Master[[#This Row],[Patient_ID]],Financials[Patient_ID],Financials[Total_Bill_Amount])</f>
        <v>9684</v>
      </c>
      <c r="L69" s="1" t="str">
        <f>_xlfn.XLOOKUP(Master[[#This Row],[Patient_ID]],Hospitals[Patient_ID],Hospitals[Hospital_Bed])</f>
        <v>Private Room</v>
      </c>
      <c r="M69" s="1" t="str">
        <f>_xlfn.XLOOKUP(Master[[#This Row],[Patient_ID]],Hospitals[Patient_ID],Hospitals[Department])</f>
        <v>Neurology</v>
      </c>
      <c r="N69" s="28" t="str">
        <f>_xlfn.XLOOKUP(Master[[#This Row],[Patient_ID]],Hospitals[Patient_ID],Hospitals[Medical_Condition])</f>
        <v>Stroke</v>
      </c>
      <c r="O69" s="28">
        <f>IFERROR(_xlfn.XLOOKUP(Master[[#This Row],[Patient_ID]],Emergency[Patient_ID],Emergency[ER_Visit_ID]),"No Visits")</f>
        <v>1108</v>
      </c>
      <c r="P69" s="28">
        <f>_xlfn.XLOOKUP(Master[[#This Row],[Patient_ID]],Hospitals[Patient_ID],Hospitals[Doctor_ID])</f>
        <v>127</v>
      </c>
      <c r="Q69" s="30">
        <f>_xlfn.XLOOKUP(Master[[#This Row],[Patient_ID]],Financials[Patient_ID],Financials[Insurance_Coverage])</f>
        <v>7469.2176331369128</v>
      </c>
      <c r="R69" s="30">
        <f>_xlfn.XLOOKUP(Master[[#This Row],[Patient_ID]],Financials[Patient_ID],Financials[Balance_Due])</f>
        <v>2214.7823668630872</v>
      </c>
      <c r="S69" s="28">
        <f>_xlfn.XLOOKUP(Master[[#This Row],[Doctors ID]],Medicals[Doctor_ID],Medicals[Nurse_to_Patient_Ratio])</f>
        <v>16</v>
      </c>
    </row>
    <row r="70" spans="1:19" x14ac:dyDescent="0.3">
      <c r="A70" s="1">
        <v>78</v>
      </c>
      <c r="B70" s="1" t="s">
        <v>85</v>
      </c>
      <c r="C70" s="1">
        <v>8</v>
      </c>
      <c r="D70" s="1" t="s">
        <v>1008</v>
      </c>
      <c r="E70" s="1" t="s">
        <v>1012</v>
      </c>
      <c r="F70" s="1">
        <v>23.442307372109308</v>
      </c>
      <c r="G70" s="1">
        <v>5</v>
      </c>
      <c r="H70" s="1">
        <v>3</v>
      </c>
      <c r="I70" s="10">
        <f>_xlfn.XLOOKUP(Master[[#This Row],[Patient_ID]],Hospitals[Patient_ID],Hospitals[Admission_Date])</f>
        <v>44712</v>
      </c>
      <c r="J70" s="10">
        <f>_xlfn.XLOOKUP(Master[[#This Row],[Patient_ID]],Hospitals[Patient_ID],Hospitals[Discharge_Date])</f>
        <v>44714</v>
      </c>
      <c r="K70" s="33">
        <f>_xlfn.XLOOKUP(Master[[#This Row],[Patient_ID]],Financials[Patient_ID],Financials[Total_Bill_Amount])</f>
        <v>27927</v>
      </c>
      <c r="L70" s="1" t="str">
        <f>_xlfn.XLOOKUP(Master[[#This Row],[Patient_ID]],Hospitals[Patient_ID],Hospitals[Hospital_Bed])</f>
        <v>General Ward</v>
      </c>
      <c r="M70" s="1" t="str">
        <f>_xlfn.XLOOKUP(Master[[#This Row],[Patient_ID]],Hospitals[Patient_ID],Hospitals[Department])</f>
        <v>Pediatrics</v>
      </c>
      <c r="N70" s="28" t="str">
        <f>_xlfn.XLOOKUP(Master[[#This Row],[Patient_ID]],Hospitals[Patient_ID],Hospitals[Medical_Condition])</f>
        <v>Allergies</v>
      </c>
      <c r="O70" s="28">
        <f>IFERROR(_xlfn.XLOOKUP(Master[[#This Row],[Patient_ID]],Emergency[Patient_ID],Emergency[ER_Visit_ID]),"No Visits")</f>
        <v>75</v>
      </c>
      <c r="P70" s="28">
        <f>_xlfn.XLOOKUP(Master[[#This Row],[Patient_ID]],Hospitals[Patient_ID],Hospitals[Doctor_ID])</f>
        <v>133</v>
      </c>
      <c r="Q70" s="30">
        <f>_xlfn.XLOOKUP(Master[[#This Row],[Patient_ID]],Financials[Patient_ID],Financials[Insurance_Coverage])</f>
        <v>14157.022170229749</v>
      </c>
      <c r="R70" s="30">
        <f>_xlfn.XLOOKUP(Master[[#This Row],[Patient_ID]],Financials[Patient_ID],Financials[Balance_Due])</f>
        <v>13769.977829770251</v>
      </c>
      <c r="S70" s="28">
        <f>_xlfn.XLOOKUP(Master[[#This Row],[Doctors ID]],Medicals[Doctor_ID],Medicals[Nurse_to_Patient_Ratio])</f>
        <v>10</v>
      </c>
    </row>
    <row r="71" spans="1:19" x14ac:dyDescent="0.3">
      <c r="A71" s="1">
        <v>79</v>
      </c>
      <c r="B71" s="1" t="s">
        <v>86</v>
      </c>
      <c r="C71" s="1">
        <v>53</v>
      </c>
      <c r="D71" s="1" t="s">
        <v>1008</v>
      </c>
      <c r="E71" s="1" t="s">
        <v>1013</v>
      </c>
      <c r="F71" s="1">
        <v>32.268464608075988</v>
      </c>
      <c r="G71" s="1">
        <v>4</v>
      </c>
      <c r="H71" s="1">
        <v>10</v>
      </c>
      <c r="I71" s="10">
        <f>_xlfn.XLOOKUP(Master[[#This Row],[Patient_ID]],Hospitals[Patient_ID],Hospitals[Admission_Date])</f>
        <v>45035</v>
      </c>
      <c r="J71" s="10">
        <f>_xlfn.XLOOKUP(Master[[#This Row],[Patient_ID]],Hospitals[Patient_ID],Hospitals[Discharge_Date])</f>
        <v>45046</v>
      </c>
      <c r="K71" s="33">
        <f>_xlfn.XLOOKUP(Master[[#This Row],[Patient_ID]],Financials[Patient_ID],Financials[Total_Bill_Amount])</f>
        <v>9750</v>
      </c>
      <c r="L71" s="1" t="str">
        <f>_xlfn.XLOOKUP(Master[[#This Row],[Patient_ID]],Hospitals[Patient_ID],Hospitals[Hospital_Bed])</f>
        <v>General Ward</v>
      </c>
      <c r="M71" s="1" t="str">
        <f>_xlfn.XLOOKUP(Master[[#This Row],[Patient_ID]],Hospitals[Patient_ID],Hospitals[Department])</f>
        <v>Neurology</v>
      </c>
      <c r="N71" s="28" t="str">
        <f>_xlfn.XLOOKUP(Master[[#This Row],[Patient_ID]],Hospitals[Patient_ID],Hospitals[Medical_Condition])</f>
        <v>Seizures</v>
      </c>
      <c r="O71" s="28">
        <f>IFERROR(_xlfn.XLOOKUP(Master[[#This Row],[Patient_ID]],Emergency[Patient_ID],Emergency[ER_Visit_ID]),"No Visits")</f>
        <v>771</v>
      </c>
      <c r="P71" s="28">
        <f>_xlfn.XLOOKUP(Master[[#This Row],[Patient_ID]],Hospitals[Patient_ID],Hospitals[Doctor_ID])</f>
        <v>4</v>
      </c>
      <c r="Q71" s="30">
        <f>_xlfn.XLOOKUP(Master[[#This Row],[Patient_ID]],Financials[Patient_ID],Financials[Insurance_Coverage])</f>
        <v>5853.0885961067097</v>
      </c>
      <c r="R71" s="30">
        <f>_xlfn.XLOOKUP(Master[[#This Row],[Patient_ID]],Financials[Patient_ID],Financials[Balance_Due])</f>
        <v>3896.9114038932898</v>
      </c>
      <c r="S71" s="28">
        <f>_xlfn.XLOOKUP(Master[[#This Row],[Doctors ID]],Medicals[Doctor_ID],Medicals[Nurse_to_Patient_Ratio])</f>
        <v>23</v>
      </c>
    </row>
    <row r="72" spans="1:19" x14ac:dyDescent="0.3">
      <c r="A72" s="1">
        <v>80</v>
      </c>
      <c r="B72" s="1" t="s">
        <v>87</v>
      </c>
      <c r="C72" s="1">
        <v>48</v>
      </c>
      <c r="D72" s="1" t="s">
        <v>1008</v>
      </c>
      <c r="E72" s="1" t="s">
        <v>1011</v>
      </c>
      <c r="F72" s="1">
        <v>18.647634627375069</v>
      </c>
      <c r="G72" s="1">
        <v>4</v>
      </c>
      <c r="H72" s="1">
        <v>9</v>
      </c>
      <c r="I72" s="10">
        <f>_xlfn.XLOOKUP(Master[[#This Row],[Patient_ID]],Hospitals[Patient_ID],Hospitals[Admission_Date])</f>
        <v>44580</v>
      </c>
      <c r="J72" s="10">
        <f>_xlfn.XLOOKUP(Master[[#This Row],[Patient_ID]],Hospitals[Patient_ID],Hospitals[Discharge_Date])</f>
        <v>44581</v>
      </c>
      <c r="K72" s="33">
        <f>_xlfn.XLOOKUP(Master[[#This Row],[Patient_ID]],Financials[Patient_ID],Financials[Total_Bill_Amount])</f>
        <v>21372</v>
      </c>
      <c r="L72" s="1" t="str">
        <f>_xlfn.XLOOKUP(Master[[#This Row],[Patient_ID]],Hospitals[Patient_ID],Hospitals[Hospital_Bed])</f>
        <v>Semi-Private Room</v>
      </c>
      <c r="M72" s="1" t="str">
        <f>_xlfn.XLOOKUP(Master[[#This Row],[Patient_ID]],Hospitals[Patient_ID],Hospitals[Department])</f>
        <v>Pediatrics</v>
      </c>
      <c r="N72" s="28" t="str">
        <f>_xlfn.XLOOKUP(Master[[#This Row],[Patient_ID]],Hospitals[Patient_ID],Hospitals[Medical_Condition])</f>
        <v>Allergies</v>
      </c>
      <c r="O72" s="28">
        <f>IFERROR(_xlfn.XLOOKUP(Master[[#This Row],[Patient_ID]],Emergency[Patient_ID],Emergency[ER_Visit_ID]),"No Visits")</f>
        <v>633</v>
      </c>
      <c r="P72" s="28">
        <f>_xlfn.XLOOKUP(Master[[#This Row],[Patient_ID]],Hospitals[Patient_ID],Hospitals[Doctor_ID])</f>
        <v>31</v>
      </c>
      <c r="Q72" s="30">
        <f>_xlfn.XLOOKUP(Master[[#This Row],[Patient_ID]],Financials[Patient_ID],Financials[Insurance_Coverage])</f>
        <v>14136.98702499749</v>
      </c>
      <c r="R72" s="30">
        <f>_xlfn.XLOOKUP(Master[[#This Row],[Patient_ID]],Financials[Patient_ID],Financials[Balance_Due])</f>
        <v>7235.0129750025062</v>
      </c>
      <c r="S72" s="28">
        <f>_xlfn.XLOOKUP(Master[[#This Row],[Doctors ID]],Medicals[Doctor_ID],Medicals[Nurse_to_Patient_Ratio])</f>
        <v>5</v>
      </c>
    </row>
    <row r="73" spans="1:19" x14ac:dyDescent="0.3">
      <c r="A73" s="1">
        <v>81</v>
      </c>
      <c r="B73" s="1" t="s">
        <v>88</v>
      </c>
      <c r="C73" s="1">
        <v>10</v>
      </c>
      <c r="D73" s="1" t="s">
        <v>1009</v>
      </c>
      <c r="E73" s="1" t="s">
        <v>1010</v>
      </c>
      <c r="F73" s="1">
        <v>25.83242544347188</v>
      </c>
      <c r="G73" s="1">
        <v>3</v>
      </c>
      <c r="H73" s="1">
        <v>6</v>
      </c>
      <c r="I73" s="10">
        <f>_xlfn.XLOOKUP(Master[[#This Row],[Patient_ID]],Hospitals[Patient_ID],Hospitals[Admission_Date])</f>
        <v>44768</v>
      </c>
      <c r="J73" s="10">
        <f>_xlfn.XLOOKUP(Master[[#This Row],[Patient_ID]],Hospitals[Patient_ID],Hospitals[Discharge_Date])</f>
        <v>44771</v>
      </c>
      <c r="K73" s="33">
        <f>_xlfn.XLOOKUP(Master[[#This Row],[Patient_ID]],Financials[Patient_ID],Financials[Total_Bill_Amount])</f>
        <v>3274</v>
      </c>
      <c r="L73" s="1" t="str">
        <f>_xlfn.XLOOKUP(Master[[#This Row],[Patient_ID]],Hospitals[Patient_ID],Hospitals[Hospital_Bed])</f>
        <v>General Ward</v>
      </c>
      <c r="M73" s="1" t="str">
        <f>_xlfn.XLOOKUP(Master[[#This Row],[Patient_ID]],Hospitals[Patient_ID],Hospitals[Department])</f>
        <v>Pediatrics</v>
      </c>
      <c r="N73" s="28" t="str">
        <f>_xlfn.XLOOKUP(Master[[#This Row],[Patient_ID]],Hospitals[Patient_ID],Hospitals[Medical_Condition])</f>
        <v>Asthma</v>
      </c>
      <c r="O73" s="28">
        <f>IFERROR(_xlfn.XLOOKUP(Master[[#This Row],[Patient_ID]],Emergency[Patient_ID],Emergency[ER_Visit_ID]),"No Visits")</f>
        <v>789</v>
      </c>
      <c r="P73" s="28">
        <f>_xlfn.XLOOKUP(Master[[#This Row],[Patient_ID]],Hospitals[Patient_ID],Hospitals[Doctor_ID])</f>
        <v>59</v>
      </c>
      <c r="Q73" s="30">
        <f>_xlfn.XLOOKUP(Master[[#This Row],[Patient_ID]],Financials[Patient_ID],Financials[Insurance_Coverage])</f>
        <v>2316.493443446861</v>
      </c>
      <c r="R73" s="30">
        <f>_xlfn.XLOOKUP(Master[[#This Row],[Patient_ID]],Financials[Patient_ID],Financials[Balance_Due])</f>
        <v>957.50655655313903</v>
      </c>
      <c r="S73" s="28">
        <f>_xlfn.XLOOKUP(Master[[#This Row],[Doctors ID]],Medicals[Doctor_ID],Medicals[Nurse_to_Patient_Ratio])</f>
        <v>20</v>
      </c>
    </row>
    <row r="74" spans="1:19" x14ac:dyDescent="0.3">
      <c r="A74" s="1">
        <v>82</v>
      </c>
      <c r="B74" s="1" t="s">
        <v>89</v>
      </c>
      <c r="C74" s="1">
        <v>21</v>
      </c>
      <c r="D74" s="1" t="s">
        <v>1009</v>
      </c>
      <c r="E74" s="1" t="s">
        <v>1011</v>
      </c>
      <c r="F74" s="1">
        <v>25.426131976432309</v>
      </c>
      <c r="G74" s="1">
        <v>1</v>
      </c>
      <c r="H74" s="1">
        <v>3</v>
      </c>
      <c r="I74" s="10">
        <f>_xlfn.XLOOKUP(Master[[#This Row],[Patient_ID]],Hospitals[Patient_ID],Hospitals[Admission_Date])</f>
        <v>44761</v>
      </c>
      <c r="J74" s="10">
        <f>_xlfn.XLOOKUP(Master[[#This Row],[Patient_ID]],Hospitals[Patient_ID],Hospitals[Discharge_Date])</f>
        <v>44768</v>
      </c>
      <c r="K74" s="33">
        <f>_xlfn.XLOOKUP(Master[[#This Row],[Patient_ID]],Financials[Patient_ID],Financials[Total_Bill_Amount])</f>
        <v>5436</v>
      </c>
      <c r="L74" s="1" t="str">
        <f>_xlfn.XLOOKUP(Master[[#This Row],[Patient_ID]],Hospitals[Patient_ID],Hospitals[Hospital_Bed])</f>
        <v>Semi-Private Room</v>
      </c>
      <c r="M74" s="1" t="str">
        <f>_xlfn.XLOOKUP(Master[[#This Row],[Patient_ID]],Hospitals[Patient_ID],Hospitals[Department])</f>
        <v>Cardiology</v>
      </c>
      <c r="N74" s="28" t="str">
        <f>_xlfn.XLOOKUP(Master[[#This Row],[Patient_ID]],Hospitals[Patient_ID],Hospitals[Medical_Condition])</f>
        <v>Heart Disease</v>
      </c>
      <c r="O74" s="28">
        <f>IFERROR(_xlfn.XLOOKUP(Master[[#This Row],[Patient_ID]],Emergency[Patient_ID],Emergency[ER_Visit_ID]),"No Visits")</f>
        <v>402</v>
      </c>
      <c r="P74" s="28">
        <f>_xlfn.XLOOKUP(Master[[#This Row],[Patient_ID]],Hospitals[Patient_ID],Hospitals[Doctor_ID])</f>
        <v>93</v>
      </c>
      <c r="Q74" s="30">
        <f>_xlfn.XLOOKUP(Master[[#This Row],[Patient_ID]],Financials[Patient_ID],Financials[Insurance_Coverage])</f>
        <v>4396.0387744751833</v>
      </c>
      <c r="R74" s="30">
        <f>_xlfn.XLOOKUP(Master[[#This Row],[Patient_ID]],Financials[Patient_ID],Financials[Balance_Due])</f>
        <v>1039.9612255248171</v>
      </c>
      <c r="S74" s="28">
        <f>_xlfn.XLOOKUP(Master[[#This Row],[Doctors ID]],Medicals[Doctor_ID],Medicals[Nurse_to_Patient_Ratio])</f>
        <v>18</v>
      </c>
    </row>
    <row r="75" spans="1:19" x14ac:dyDescent="0.3">
      <c r="A75" s="1">
        <v>83</v>
      </c>
      <c r="B75" s="1" t="s">
        <v>90</v>
      </c>
      <c r="C75" s="1">
        <v>85</v>
      </c>
      <c r="D75" s="1" t="s">
        <v>1008</v>
      </c>
      <c r="E75" s="1" t="s">
        <v>1010</v>
      </c>
      <c r="F75" s="1">
        <v>31.991129528793621</v>
      </c>
      <c r="G75" s="1">
        <v>1</v>
      </c>
      <c r="H75" s="1">
        <v>4</v>
      </c>
      <c r="I75" s="10">
        <f>_xlfn.XLOOKUP(Master[[#This Row],[Patient_ID]],Hospitals[Patient_ID],Hospitals[Admission_Date])</f>
        <v>44914</v>
      </c>
      <c r="J75" s="10">
        <f>_xlfn.XLOOKUP(Master[[#This Row],[Patient_ID]],Hospitals[Patient_ID],Hospitals[Discharge_Date])</f>
        <v>44922</v>
      </c>
      <c r="K75" s="33">
        <f>_xlfn.XLOOKUP(Master[[#This Row],[Patient_ID]],Financials[Patient_ID],Financials[Total_Bill_Amount])</f>
        <v>16461</v>
      </c>
      <c r="L75" s="1" t="str">
        <f>_xlfn.XLOOKUP(Master[[#This Row],[Patient_ID]],Hospitals[Patient_ID],Hospitals[Hospital_Bed])</f>
        <v>ICU</v>
      </c>
      <c r="M75" s="1" t="str">
        <f>_xlfn.XLOOKUP(Master[[#This Row],[Patient_ID]],Hospitals[Patient_ID],Hospitals[Department])</f>
        <v>Emergency</v>
      </c>
      <c r="N75" s="28" t="str">
        <f>_xlfn.XLOOKUP(Master[[#This Row],[Patient_ID]],Hospitals[Patient_ID],Hospitals[Medical_Condition])</f>
        <v>Severe Trauma</v>
      </c>
      <c r="O75" s="28">
        <f>IFERROR(_xlfn.XLOOKUP(Master[[#This Row],[Patient_ID]],Emergency[Patient_ID],Emergency[ER_Visit_ID]),"No Visits")</f>
        <v>250</v>
      </c>
      <c r="P75" s="28">
        <f>_xlfn.XLOOKUP(Master[[#This Row],[Patient_ID]],Hospitals[Patient_ID],Hospitals[Doctor_ID])</f>
        <v>161</v>
      </c>
      <c r="Q75" s="30">
        <f>_xlfn.XLOOKUP(Master[[#This Row],[Patient_ID]],Financials[Patient_ID],Financials[Insurance_Coverage])</f>
        <v>12821.38960170547</v>
      </c>
      <c r="R75" s="30">
        <f>_xlfn.XLOOKUP(Master[[#This Row],[Patient_ID]],Financials[Patient_ID],Financials[Balance_Due])</f>
        <v>3639.6103982945328</v>
      </c>
      <c r="S75" s="28">
        <f>_xlfn.XLOOKUP(Master[[#This Row],[Doctors ID]],Medicals[Doctor_ID],Medicals[Nurse_to_Patient_Ratio])</f>
        <v>9</v>
      </c>
    </row>
    <row r="76" spans="1:19" x14ac:dyDescent="0.3">
      <c r="A76" s="1">
        <v>84</v>
      </c>
      <c r="B76" s="1" t="s">
        <v>91</v>
      </c>
      <c r="C76" s="1">
        <v>44</v>
      </c>
      <c r="D76" s="1" t="s">
        <v>1008</v>
      </c>
      <c r="E76" s="1" t="s">
        <v>1012</v>
      </c>
      <c r="F76" s="1">
        <v>35.208546894518221</v>
      </c>
      <c r="G76" s="1">
        <v>1</v>
      </c>
      <c r="H76" s="1">
        <v>9</v>
      </c>
      <c r="I76" s="10">
        <f>_xlfn.XLOOKUP(Master[[#This Row],[Patient_ID]],Hospitals[Patient_ID],Hospitals[Admission_Date])</f>
        <v>44892</v>
      </c>
      <c r="J76" s="10">
        <f>_xlfn.XLOOKUP(Master[[#This Row],[Patient_ID]],Hospitals[Patient_ID],Hospitals[Discharge_Date])</f>
        <v>44898</v>
      </c>
      <c r="K76" s="33">
        <f>_xlfn.XLOOKUP(Master[[#This Row],[Patient_ID]],Financials[Patient_ID],Financials[Total_Bill_Amount])</f>
        <v>5019</v>
      </c>
      <c r="L76" s="1" t="str">
        <f>_xlfn.XLOOKUP(Master[[#This Row],[Patient_ID]],Hospitals[Patient_ID],Hospitals[Hospital_Bed])</f>
        <v>Private Room</v>
      </c>
      <c r="M76" s="1" t="str">
        <f>_xlfn.XLOOKUP(Master[[#This Row],[Patient_ID]],Hospitals[Patient_ID],Hospitals[Department])</f>
        <v>Oncology</v>
      </c>
      <c r="N76" s="28" t="str">
        <f>_xlfn.XLOOKUP(Master[[#This Row],[Patient_ID]],Hospitals[Patient_ID],Hospitals[Medical_Condition])</f>
        <v>Tumor</v>
      </c>
      <c r="O76" s="28">
        <f>IFERROR(_xlfn.XLOOKUP(Master[[#This Row],[Patient_ID]],Emergency[Patient_ID],Emergency[ER_Visit_ID]),"No Visits")</f>
        <v>946</v>
      </c>
      <c r="P76" s="28">
        <f>_xlfn.XLOOKUP(Master[[#This Row],[Patient_ID]],Hospitals[Patient_ID],Hospitals[Doctor_ID])</f>
        <v>149</v>
      </c>
      <c r="Q76" s="30">
        <f>_xlfn.XLOOKUP(Master[[#This Row],[Patient_ID]],Financials[Patient_ID],Financials[Insurance_Coverage])</f>
        <v>3190.4100832611862</v>
      </c>
      <c r="R76" s="30">
        <f>_xlfn.XLOOKUP(Master[[#This Row],[Patient_ID]],Financials[Patient_ID],Financials[Balance_Due])</f>
        <v>1828.5899167388141</v>
      </c>
      <c r="S76" s="28">
        <f>_xlfn.XLOOKUP(Master[[#This Row],[Doctors ID]],Medicals[Doctor_ID],Medicals[Nurse_to_Patient_Ratio])</f>
        <v>19</v>
      </c>
    </row>
    <row r="77" spans="1:19" x14ac:dyDescent="0.3">
      <c r="A77" s="1">
        <v>85</v>
      </c>
      <c r="B77" s="1" t="s">
        <v>92</v>
      </c>
      <c r="C77" s="1">
        <v>59</v>
      </c>
      <c r="D77" s="1" t="s">
        <v>1008</v>
      </c>
      <c r="E77" s="1" t="s">
        <v>1010</v>
      </c>
      <c r="F77" s="1">
        <v>32.921932402788727</v>
      </c>
      <c r="G77" s="1">
        <v>1</v>
      </c>
      <c r="H77" s="1">
        <v>6</v>
      </c>
      <c r="I77" s="10">
        <f>_xlfn.XLOOKUP(Master[[#This Row],[Patient_ID]],Hospitals[Patient_ID],Hospitals[Admission_Date])</f>
        <v>44792</v>
      </c>
      <c r="J77" s="10">
        <f>_xlfn.XLOOKUP(Master[[#This Row],[Patient_ID]],Hospitals[Patient_ID],Hospitals[Discharge_Date])</f>
        <v>44797</v>
      </c>
      <c r="K77" s="33">
        <f>_xlfn.XLOOKUP(Master[[#This Row],[Patient_ID]],Financials[Patient_ID],Financials[Total_Bill_Amount])</f>
        <v>14340</v>
      </c>
      <c r="L77" s="1" t="str">
        <f>_xlfn.XLOOKUP(Master[[#This Row],[Patient_ID]],Hospitals[Patient_ID],Hospitals[Hospital_Bed])</f>
        <v>ICU</v>
      </c>
      <c r="M77" s="1" t="str">
        <f>_xlfn.XLOOKUP(Master[[#This Row],[Patient_ID]],Hospitals[Patient_ID],Hospitals[Department])</f>
        <v>Neurology</v>
      </c>
      <c r="N77" s="28" t="str">
        <f>_xlfn.XLOOKUP(Master[[#This Row],[Patient_ID]],Hospitals[Patient_ID],Hospitals[Medical_Condition])</f>
        <v>Stroke</v>
      </c>
      <c r="O77" s="28">
        <f>IFERROR(_xlfn.XLOOKUP(Master[[#This Row],[Patient_ID]],Emergency[Patient_ID],Emergency[ER_Visit_ID]),"No Visits")</f>
        <v>235</v>
      </c>
      <c r="P77" s="28">
        <f>_xlfn.XLOOKUP(Master[[#This Row],[Patient_ID]],Hospitals[Patient_ID],Hospitals[Doctor_ID])</f>
        <v>176</v>
      </c>
      <c r="Q77" s="30">
        <f>_xlfn.XLOOKUP(Master[[#This Row],[Patient_ID]],Financials[Patient_ID],Financials[Insurance_Coverage])</f>
        <v>12279.34913812197</v>
      </c>
      <c r="R77" s="30">
        <f>_xlfn.XLOOKUP(Master[[#This Row],[Patient_ID]],Financials[Patient_ID],Financials[Balance_Due])</f>
        <v>2060.6508618780281</v>
      </c>
      <c r="S77" s="28">
        <f>_xlfn.XLOOKUP(Master[[#This Row],[Doctors ID]],Medicals[Doctor_ID],Medicals[Nurse_to_Patient_Ratio])</f>
        <v>8</v>
      </c>
    </row>
    <row r="78" spans="1:19" x14ac:dyDescent="0.3">
      <c r="A78" s="1">
        <v>86</v>
      </c>
      <c r="B78" s="1" t="s">
        <v>93</v>
      </c>
      <c r="C78" s="1">
        <v>63</v>
      </c>
      <c r="D78" s="1" t="s">
        <v>1008</v>
      </c>
      <c r="E78" s="1" t="s">
        <v>1010</v>
      </c>
      <c r="F78" s="1">
        <v>17.82498421504577</v>
      </c>
      <c r="G78" s="1">
        <v>3</v>
      </c>
      <c r="H78" s="1">
        <v>10</v>
      </c>
      <c r="I78" s="10">
        <f>_xlfn.XLOOKUP(Master[[#This Row],[Patient_ID]],Hospitals[Patient_ID],Hospitals[Admission_Date])</f>
        <v>44842</v>
      </c>
      <c r="J78" s="10">
        <f>_xlfn.XLOOKUP(Master[[#This Row],[Patient_ID]],Hospitals[Patient_ID],Hospitals[Discharge_Date])</f>
        <v>44850</v>
      </c>
      <c r="K78" s="33">
        <f>_xlfn.XLOOKUP(Master[[#This Row],[Patient_ID]],Financials[Patient_ID],Financials[Total_Bill_Amount])</f>
        <v>15051</v>
      </c>
      <c r="L78" s="1" t="str">
        <f>_xlfn.XLOOKUP(Master[[#This Row],[Patient_ID]],Hospitals[Patient_ID],Hospitals[Hospital_Bed])</f>
        <v>Semi-Private Room</v>
      </c>
      <c r="M78" s="1" t="str">
        <f>_xlfn.XLOOKUP(Master[[#This Row],[Patient_ID]],Hospitals[Patient_ID],Hospitals[Department])</f>
        <v>Neurology</v>
      </c>
      <c r="N78" s="28" t="str">
        <f>_xlfn.XLOOKUP(Master[[#This Row],[Patient_ID]],Hospitals[Patient_ID],Hospitals[Medical_Condition])</f>
        <v>Stroke</v>
      </c>
      <c r="O78" s="28">
        <f>IFERROR(_xlfn.XLOOKUP(Master[[#This Row],[Patient_ID]],Emergency[Patient_ID],Emergency[ER_Visit_ID]),"No Visits")</f>
        <v>154</v>
      </c>
      <c r="P78" s="28">
        <f>_xlfn.XLOOKUP(Master[[#This Row],[Patient_ID]],Hospitals[Patient_ID],Hospitals[Doctor_ID])</f>
        <v>128</v>
      </c>
      <c r="Q78" s="30">
        <f>_xlfn.XLOOKUP(Master[[#This Row],[Patient_ID]],Financials[Patient_ID],Financials[Insurance_Coverage])</f>
        <v>9833.650250604187</v>
      </c>
      <c r="R78" s="30">
        <f>_xlfn.XLOOKUP(Master[[#This Row],[Patient_ID]],Financials[Patient_ID],Financials[Balance_Due])</f>
        <v>5217.349749395813</v>
      </c>
      <c r="S78" s="28">
        <f>_xlfn.XLOOKUP(Master[[#This Row],[Doctors ID]],Medicals[Doctor_ID],Medicals[Nurse_to_Patient_Ratio])</f>
        <v>15</v>
      </c>
    </row>
    <row r="79" spans="1:19" x14ac:dyDescent="0.3">
      <c r="A79" s="1">
        <v>87</v>
      </c>
      <c r="B79" s="1" t="s">
        <v>94</v>
      </c>
      <c r="C79" s="1">
        <v>4</v>
      </c>
      <c r="D79" s="1" t="s">
        <v>1008</v>
      </c>
      <c r="E79" s="1" t="s">
        <v>1010</v>
      </c>
      <c r="F79" s="1">
        <v>23.837537049941179</v>
      </c>
      <c r="G79" s="1">
        <v>4</v>
      </c>
      <c r="H79" s="1">
        <v>2</v>
      </c>
      <c r="I79" s="10">
        <f>_xlfn.XLOOKUP(Master[[#This Row],[Patient_ID]],Hospitals[Patient_ID],Hospitals[Admission_Date])</f>
        <v>45223</v>
      </c>
      <c r="J79" s="10">
        <f>_xlfn.XLOOKUP(Master[[#This Row],[Patient_ID]],Hospitals[Patient_ID],Hospitals[Discharge_Date])</f>
        <v>45230</v>
      </c>
      <c r="K79" s="33">
        <f>_xlfn.XLOOKUP(Master[[#This Row],[Patient_ID]],Financials[Patient_ID],Financials[Total_Bill_Amount])</f>
        <v>16236</v>
      </c>
      <c r="L79" s="1" t="str">
        <f>_xlfn.XLOOKUP(Master[[#This Row],[Patient_ID]],Hospitals[Patient_ID],Hospitals[Hospital_Bed])</f>
        <v>Private Room</v>
      </c>
      <c r="M79" s="1" t="str">
        <f>_xlfn.XLOOKUP(Master[[#This Row],[Patient_ID]],Hospitals[Patient_ID],Hospitals[Department])</f>
        <v>Neurology</v>
      </c>
      <c r="N79" s="28" t="str">
        <f>_xlfn.XLOOKUP(Master[[#This Row],[Patient_ID]],Hospitals[Patient_ID],Hospitals[Medical_Condition])</f>
        <v>Stroke</v>
      </c>
      <c r="O79" s="28" t="str">
        <f>IFERROR(_xlfn.XLOOKUP(Master[[#This Row],[Patient_ID]],Emergency[Patient_ID],Emergency[ER_Visit_ID]),"No Visits")</f>
        <v>No Visits</v>
      </c>
      <c r="P79" s="28">
        <f>_xlfn.XLOOKUP(Master[[#This Row],[Patient_ID]],Hospitals[Patient_ID],Hospitals[Doctor_ID])</f>
        <v>49</v>
      </c>
      <c r="Q79" s="30">
        <f>_xlfn.XLOOKUP(Master[[#This Row],[Patient_ID]],Financials[Patient_ID],Financials[Insurance_Coverage])</f>
        <v>9519.5779682739576</v>
      </c>
      <c r="R79" s="30">
        <f>_xlfn.XLOOKUP(Master[[#This Row],[Patient_ID]],Financials[Patient_ID],Financials[Balance_Due])</f>
        <v>6716.4220317260424</v>
      </c>
      <c r="S79" s="28">
        <f>_xlfn.XLOOKUP(Master[[#This Row],[Doctors ID]],Medicals[Doctor_ID],Medicals[Nurse_to_Patient_Ratio])</f>
        <v>22</v>
      </c>
    </row>
    <row r="80" spans="1:19" x14ac:dyDescent="0.3">
      <c r="A80" s="1">
        <v>89</v>
      </c>
      <c r="B80" s="1" t="s">
        <v>96</v>
      </c>
      <c r="C80" s="1">
        <v>6</v>
      </c>
      <c r="D80" s="1" t="s">
        <v>1008</v>
      </c>
      <c r="E80" s="1" t="s">
        <v>1012</v>
      </c>
      <c r="F80" s="1">
        <v>24.08603412816456</v>
      </c>
      <c r="G80" s="1">
        <v>0</v>
      </c>
      <c r="H80" s="1">
        <v>8</v>
      </c>
      <c r="I80" s="10">
        <f>_xlfn.XLOOKUP(Master[[#This Row],[Patient_ID]],Hospitals[Patient_ID],Hospitals[Admission_Date])</f>
        <v>44600</v>
      </c>
      <c r="J80" s="10">
        <f>_xlfn.XLOOKUP(Master[[#This Row],[Patient_ID]],Hospitals[Patient_ID],Hospitals[Discharge_Date])</f>
        <v>44610</v>
      </c>
      <c r="K80" s="33">
        <f>_xlfn.XLOOKUP(Master[[#This Row],[Patient_ID]],Financials[Patient_ID],Financials[Total_Bill_Amount])</f>
        <v>19077</v>
      </c>
      <c r="L80" s="1" t="str">
        <f>_xlfn.XLOOKUP(Master[[#This Row],[Patient_ID]],Hospitals[Patient_ID],Hospitals[Hospital_Bed])</f>
        <v>Private Room</v>
      </c>
      <c r="M80" s="1" t="str">
        <f>_xlfn.XLOOKUP(Master[[#This Row],[Patient_ID]],Hospitals[Patient_ID],Hospitals[Department])</f>
        <v>Oncology</v>
      </c>
      <c r="N80" s="28" t="str">
        <f>_xlfn.XLOOKUP(Master[[#This Row],[Patient_ID]],Hospitals[Patient_ID],Hospitals[Medical_Condition])</f>
        <v>Cancer</v>
      </c>
      <c r="O80" s="28" t="str">
        <f>IFERROR(_xlfn.XLOOKUP(Master[[#This Row],[Patient_ID]],Emergency[Patient_ID],Emergency[ER_Visit_ID]),"No Visits")</f>
        <v>No Visits</v>
      </c>
      <c r="P80" s="28">
        <f>_xlfn.XLOOKUP(Master[[#This Row],[Patient_ID]],Hospitals[Patient_ID],Hospitals[Doctor_ID])</f>
        <v>28</v>
      </c>
      <c r="Q80" s="30">
        <f>_xlfn.XLOOKUP(Master[[#This Row],[Patient_ID]],Financials[Patient_ID],Financials[Insurance_Coverage])</f>
        <v>11133.90822710666</v>
      </c>
      <c r="R80" s="30">
        <f>_xlfn.XLOOKUP(Master[[#This Row],[Patient_ID]],Financials[Patient_ID],Financials[Balance_Due])</f>
        <v>7943.0917728933382</v>
      </c>
      <c r="S80" s="28">
        <f>_xlfn.XLOOKUP(Master[[#This Row],[Doctors ID]],Medicals[Doctor_ID],Medicals[Nurse_to_Patient_Ratio])</f>
        <v>20</v>
      </c>
    </row>
    <row r="81" spans="1:19" x14ac:dyDescent="0.3">
      <c r="A81" s="1">
        <v>90</v>
      </c>
      <c r="B81" s="1" t="s">
        <v>97</v>
      </c>
      <c r="C81" s="1">
        <v>31</v>
      </c>
      <c r="D81" s="1" t="s">
        <v>1008</v>
      </c>
      <c r="E81" s="1" t="s">
        <v>1010</v>
      </c>
      <c r="F81" s="1">
        <v>30.360243373875431</v>
      </c>
      <c r="G81" s="1">
        <v>1</v>
      </c>
      <c r="H81" s="1">
        <v>4</v>
      </c>
      <c r="I81" s="10">
        <f>_xlfn.XLOOKUP(Master[[#This Row],[Patient_ID]],Hospitals[Patient_ID],Hospitals[Admission_Date])</f>
        <v>44599</v>
      </c>
      <c r="J81" s="10">
        <f>_xlfn.XLOOKUP(Master[[#This Row],[Patient_ID]],Hospitals[Patient_ID],Hospitals[Discharge_Date])</f>
        <v>44602</v>
      </c>
      <c r="K81" s="33">
        <f>_xlfn.XLOOKUP(Master[[#This Row],[Patient_ID]],Financials[Patient_ID],Financials[Total_Bill_Amount])</f>
        <v>27712</v>
      </c>
      <c r="L81" s="1" t="str">
        <f>_xlfn.XLOOKUP(Master[[#This Row],[Patient_ID]],Hospitals[Patient_ID],Hospitals[Hospital_Bed])</f>
        <v>ICU</v>
      </c>
      <c r="M81" s="1" t="str">
        <f>_xlfn.XLOOKUP(Master[[#This Row],[Patient_ID]],Hospitals[Patient_ID],Hospitals[Department])</f>
        <v>Emergency</v>
      </c>
      <c r="N81" s="28" t="str">
        <f>_xlfn.XLOOKUP(Master[[#This Row],[Patient_ID]],Hospitals[Patient_ID],Hospitals[Medical_Condition])</f>
        <v>Internal Bleeding</v>
      </c>
      <c r="O81" s="28">
        <f>IFERROR(_xlfn.XLOOKUP(Master[[#This Row],[Patient_ID]],Emergency[Patient_ID],Emergency[ER_Visit_ID]),"No Visits")</f>
        <v>35</v>
      </c>
      <c r="P81" s="28">
        <f>_xlfn.XLOOKUP(Master[[#This Row],[Patient_ID]],Hospitals[Patient_ID],Hospitals[Doctor_ID])</f>
        <v>12</v>
      </c>
      <c r="Q81" s="30">
        <f>_xlfn.XLOOKUP(Master[[#This Row],[Patient_ID]],Financials[Patient_ID],Financials[Insurance_Coverage])</f>
        <v>15711.52182323116</v>
      </c>
      <c r="R81" s="30">
        <f>_xlfn.XLOOKUP(Master[[#This Row],[Patient_ID]],Financials[Patient_ID],Financials[Balance_Due])</f>
        <v>12000.47817676884</v>
      </c>
      <c r="S81" s="28">
        <f>_xlfn.XLOOKUP(Master[[#This Row],[Doctors ID]],Medicals[Doctor_ID],Medicals[Nurse_to_Patient_Ratio])</f>
        <v>14</v>
      </c>
    </row>
    <row r="82" spans="1:19" x14ac:dyDescent="0.3">
      <c r="A82" s="1">
        <v>91</v>
      </c>
      <c r="B82" s="1" t="s">
        <v>98</v>
      </c>
      <c r="C82" s="1">
        <v>83</v>
      </c>
      <c r="D82" s="1" t="s">
        <v>1008</v>
      </c>
      <c r="E82" s="1" t="s">
        <v>1013</v>
      </c>
      <c r="F82" s="1">
        <v>36.62063423922784</v>
      </c>
      <c r="G82" s="1">
        <v>2</v>
      </c>
      <c r="H82" s="1">
        <v>4</v>
      </c>
      <c r="I82" s="10">
        <f>_xlfn.XLOOKUP(Master[[#This Row],[Patient_ID]],Hospitals[Patient_ID],Hospitals[Admission_Date])</f>
        <v>44873</v>
      </c>
      <c r="J82" s="10">
        <f>_xlfn.XLOOKUP(Master[[#This Row],[Patient_ID]],Hospitals[Patient_ID],Hospitals[Discharge_Date])</f>
        <v>44876</v>
      </c>
      <c r="K82" s="33">
        <f>_xlfn.XLOOKUP(Master[[#This Row],[Patient_ID]],Financials[Patient_ID],Financials[Total_Bill_Amount])</f>
        <v>24597</v>
      </c>
      <c r="L82" s="1" t="str">
        <f>_xlfn.XLOOKUP(Master[[#This Row],[Patient_ID]],Hospitals[Patient_ID],Hospitals[Hospital_Bed])</f>
        <v>General Ward</v>
      </c>
      <c r="M82" s="1" t="str">
        <f>_xlfn.XLOOKUP(Master[[#This Row],[Patient_ID]],Hospitals[Patient_ID],Hospitals[Department])</f>
        <v>Cardiology</v>
      </c>
      <c r="N82" s="28" t="str">
        <f>_xlfn.XLOOKUP(Master[[#This Row],[Patient_ID]],Hospitals[Patient_ID],Hospitals[Medical_Condition])</f>
        <v>Heart Disease</v>
      </c>
      <c r="O82" s="28">
        <f>IFERROR(_xlfn.XLOOKUP(Master[[#This Row],[Patient_ID]],Emergency[Patient_ID],Emergency[ER_Visit_ID]),"No Visits")</f>
        <v>349</v>
      </c>
      <c r="P82" s="28">
        <f>_xlfn.XLOOKUP(Master[[#This Row],[Patient_ID]],Hospitals[Patient_ID],Hospitals[Doctor_ID])</f>
        <v>89</v>
      </c>
      <c r="Q82" s="30">
        <f>_xlfn.XLOOKUP(Master[[#This Row],[Patient_ID]],Financials[Patient_ID],Financials[Insurance_Coverage])</f>
        <v>21103.903362819299</v>
      </c>
      <c r="R82" s="30">
        <f>_xlfn.XLOOKUP(Master[[#This Row],[Patient_ID]],Financials[Patient_ID],Financials[Balance_Due])</f>
        <v>3493.096637180704</v>
      </c>
      <c r="S82" s="28">
        <f>_xlfn.XLOOKUP(Master[[#This Row],[Doctors ID]],Medicals[Doctor_ID],Medicals[Nurse_to_Patient_Ratio])</f>
        <v>7</v>
      </c>
    </row>
    <row r="83" spans="1:19" x14ac:dyDescent="0.3">
      <c r="A83" s="1">
        <v>92</v>
      </c>
      <c r="B83" s="1" t="s">
        <v>99</v>
      </c>
      <c r="C83" s="1">
        <v>58</v>
      </c>
      <c r="D83" s="1" t="s">
        <v>1009</v>
      </c>
      <c r="E83" s="1" t="s">
        <v>1012</v>
      </c>
      <c r="F83" s="1">
        <v>29.091677976824641</v>
      </c>
      <c r="G83" s="1">
        <v>3</v>
      </c>
      <c r="H83" s="1">
        <v>4</v>
      </c>
      <c r="I83" s="10">
        <f>_xlfn.XLOOKUP(Master[[#This Row],[Patient_ID]],Hospitals[Patient_ID],Hospitals[Admission_Date])</f>
        <v>45202</v>
      </c>
      <c r="J83" s="10">
        <f>_xlfn.XLOOKUP(Master[[#This Row],[Patient_ID]],Hospitals[Patient_ID],Hospitals[Discharge_Date])</f>
        <v>45203</v>
      </c>
      <c r="K83" s="33">
        <f>_xlfn.XLOOKUP(Master[[#This Row],[Patient_ID]],Financials[Patient_ID],Financials[Total_Bill_Amount])</f>
        <v>8903</v>
      </c>
      <c r="L83" s="1" t="str">
        <f>_xlfn.XLOOKUP(Master[[#This Row],[Patient_ID]],Hospitals[Patient_ID],Hospitals[Hospital_Bed])</f>
        <v>General Ward</v>
      </c>
      <c r="M83" s="1" t="str">
        <f>_xlfn.XLOOKUP(Master[[#This Row],[Patient_ID]],Hospitals[Patient_ID],Hospitals[Department])</f>
        <v>Emergency</v>
      </c>
      <c r="N83" s="28" t="str">
        <f>_xlfn.XLOOKUP(Master[[#This Row],[Patient_ID]],Hospitals[Patient_ID],Hospitals[Medical_Condition])</f>
        <v>Severe Trauma</v>
      </c>
      <c r="O83" s="28">
        <f>IFERROR(_xlfn.XLOOKUP(Master[[#This Row],[Patient_ID]],Emergency[Patient_ID],Emergency[ER_Visit_ID]),"No Visits")</f>
        <v>841</v>
      </c>
      <c r="P83" s="28">
        <f>_xlfn.XLOOKUP(Master[[#This Row],[Patient_ID]],Hospitals[Patient_ID],Hospitals[Doctor_ID])</f>
        <v>199</v>
      </c>
      <c r="Q83" s="30">
        <f>_xlfn.XLOOKUP(Master[[#This Row],[Patient_ID]],Financials[Patient_ID],Financials[Insurance_Coverage])</f>
        <v>5556.3173536063186</v>
      </c>
      <c r="R83" s="30">
        <f>_xlfn.XLOOKUP(Master[[#This Row],[Patient_ID]],Financials[Patient_ID],Financials[Balance_Due])</f>
        <v>3346.6826463936809</v>
      </c>
      <c r="S83" s="28">
        <f>_xlfn.XLOOKUP(Master[[#This Row],[Doctors ID]],Medicals[Doctor_ID],Medicals[Nurse_to_Patient_Ratio])</f>
        <v>30</v>
      </c>
    </row>
    <row r="84" spans="1:19" x14ac:dyDescent="0.3">
      <c r="A84" s="1">
        <v>93</v>
      </c>
      <c r="B84" s="1" t="s">
        <v>100</v>
      </c>
      <c r="C84" s="1">
        <v>16</v>
      </c>
      <c r="D84" s="1" t="s">
        <v>1009</v>
      </c>
      <c r="E84" s="1" t="s">
        <v>1011</v>
      </c>
      <c r="F84" s="1">
        <v>39.204198345666128</v>
      </c>
      <c r="G84" s="1">
        <v>1</v>
      </c>
      <c r="H84" s="1">
        <v>3</v>
      </c>
      <c r="I84" s="10">
        <f>_xlfn.XLOOKUP(Master[[#This Row],[Patient_ID]],Hospitals[Patient_ID],Hospitals[Admission_Date])</f>
        <v>44740</v>
      </c>
      <c r="J84" s="10">
        <f>_xlfn.XLOOKUP(Master[[#This Row],[Patient_ID]],Hospitals[Patient_ID],Hospitals[Discharge_Date])</f>
        <v>44760</v>
      </c>
      <c r="K84" s="33">
        <f>_xlfn.XLOOKUP(Master[[#This Row],[Patient_ID]],Financials[Patient_ID],Financials[Total_Bill_Amount])</f>
        <v>21170</v>
      </c>
      <c r="L84" s="1" t="str">
        <f>_xlfn.XLOOKUP(Master[[#This Row],[Patient_ID]],Hospitals[Patient_ID],Hospitals[Hospital_Bed])</f>
        <v>Semi-Private Room</v>
      </c>
      <c r="M84" s="1" t="str">
        <f>_xlfn.XLOOKUP(Master[[#This Row],[Patient_ID]],Hospitals[Patient_ID],Hospitals[Department])</f>
        <v>Oncology</v>
      </c>
      <c r="N84" s="28" t="str">
        <f>_xlfn.XLOOKUP(Master[[#This Row],[Patient_ID]],Hospitals[Patient_ID],Hospitals[Medical_Condition])</f>
        <v>Cancer</v>
      </c>
      <c r="O84" s="28">
        <f>IFERROR(_xlfn.XLOOKUP(Master[[#This Row],[Patient_ID]],Emergency[Patient_ID],Emergency[ER_Visit_ID]),"No Visits")</f>
        <v>1255</v>
      </c>
      <c r="P84" s="28">
        <f>_xlfn.XLOOKUP(Master[[#This Row],[Patient_ID]],Hospitals[Patient_ID],Hospitals[Doctor_ID])</f>
        <v>158</v>
      </c>
      <c r="Q84" s="30">
        <f>_xlfn.XLOOKUP(Master[[#This Row],[Patient_ID]],Financials[Patient_ID],Financials[Insurance_Coverage])</f>
        <v>15373.109705764889</v>
      </c>
      <c r="R84" s="30">
        <f>_xlfn.XLOOKUP(Master[[#This Row],[Patient_ID]],Financials[Patient_ID],Financials[Balance_Due])</f>
        <v>5796.8902942351124</v>
      </c>
      <c r="S84" s="28">
        <f>_xlfn.XLOOKUP(Master[[#This Row],[Doctors ID]],Medicals[Doctor_ID],Medicals[Nurse_to_Patient_Ratio])</f>
        <v>26</v>
      </c>
    </row>
    <row r="85" spans="1:19" x14ac:dyDescent="0.3">
      <c r="A85" s="1">
        <v>94</v>
      </c>
      <c r="B85" s="1" t="s">
        <v>101</v>
      </c>
      <c r="C85" s="1">
        <v>5</v>
      </c>
      <c r="D85" s="1" t="s">
        <v>1008</v>
      </c>
      <c r="E85" s="1" t="s">
        <v>1013</v>
      </c>
      <c r="F85" s="1">
        <v>30.731135197068429</v>
      </c>
      <c r="G85" s="1">
        <v>0</v>
      </c>
      <c r="H85" s="1">
        <v>1</v>
      </c>
      <c r="I85" s="10">
        <f>_xlfn.XLOOKUP(Master[[#This Row],[Patient_ID]],Hospitals[Patient_ID],Hospitals[Admission_Date])</f>
        <v>45036</v>
      </c>
      <c r="J85" s="10">
        <f>_xlfn.XLOOKUP(Master[[#This Row],[Patient_ID]],Hospitals[Patient_ID],Hospitals[Discharge_Date])</f>
        <v>45044</v>
      </c>
      <c r="K85" s="33">
        <f>_xlfn.XLOOKUP(Master[[#This Row],[Patient_ID]],Financials[Patient_ID],Financials[Total_Bill_Amount])</f>
        <v>27418</v>
      </c>
      <c r="L85" s="1" t="str">
        <f>_xlfn.XLOOKUP(Master[[#This Row],[Patient_ID]],Hospitals[Patient_ID],Hospitals[Hospital_Bed])</f>
        <v>ICU</v>
      </c>
      <c r="M85" s="1" t="str">
        <f>_xlfn.XLOOKUP(Master[[#This Row],[Patient_ID]],Hospitals[Patient_ID],Hospitals[Department])</f>
        <v>Oncology</v>
      </c>
      <c r="N85" s="28" t="str">
        <f>_xlfn.XLOOKUP(Master[[#This Row],[Patient_ID]],Hospitals[Patient_ID],Hospitals[Medical_Condition])</f>
        <v>Tumor</v>
      </c>
      <c r="O85" s="28">
        <f>IFERROR(_xlfn.XLOOKUP(Master[[#This Row],[Patient_ID]],Emergency[Patient_ID],Emergency[ER_Visit_ID]),"No Visits")</f>
        <v>392</v>
      </c>
      <c r="P85" s="28">
        <f>_xlfn.XLOOKUP(Master[[#This Row],[Patient_ID]],Hospitals[Patient_ID],Hospitals[Doctor_ID])</f>
        <v>34</v>
      </c>
      <c r="Q85" s="30">
        <f>_xlfn.XLOOKUP(Master[[#This Row],[Patient_ID]],Financials[Patient_ID],Financials[Insurance_Coverage])</f>
        <v>18048.537192853131</v>
      </c>
      <c r="R85" s="30">
        <f>_xlfn.XLOOKUP(Master[[#This Row],[Patient_ID]],Financials[Patient_ID],Financials[Balance_Due])</f>
        <v>9369.4628071468687</v>
      </c>
      <c r="S85" s="28">
        <f>_xlfn.XLOOKUP(Master[[#This Row],[Doctors ID]],Medicals[Doctor_ID],Medicals[Nurse_to_Patient_Ratio])</f>
        <v>29</v>
      </c>
    </row>
    <row r="86" spans="1:19" x14ac:dyDescent="0.3">
      <c r="A86" s="1">
        <v>95</v>
      </c>
      <c r="B86" s="1" t="s">
        <v>102</v>
      </c>
      <c r="C86" s="1">
        <v>64</v>
      </c>
      <c r="D86" s="1" t="s">
        <v>1009</v>
      </c>
      <c r="E86" s="1" t="s">
        <v>1013</v>
      </c>
      <c r="F86" s="1">
        <v>15.01763409562542</v>
      </c>
      <c r="G86" s="1">
        <v>1</v>
      </c>
      <c r="H86" s="1">
        <v>1</v>
      </c>
      <c r="I86" s="10">
        <f>_xlfn.XLOOKUP(Master[[#This Row],[Patient_ID]],Hospitals[Patient_ID],Hospitals[Admission_Date])</f>
        <v>44723</v>
      </c>
      <c r="J86" s="10">
        <f>_xlfn.XLOOKUP(Master[[#This Row],[Patient_ID]],Hospitals[Patient_ID],Hospitals[Discharge_Date])</f>
        <v>44727</v>
      </c>
      <c r="K86" s="33">
        <f>_xlfn.XLOOKUP(Master[[#This Row],[Patient_ID]],Financials[Patient_ID],Financials[Total_Bill_Amount])</f>
        <v>16470</v>
      </c>
      <c r="L86" s="1" t="str">
        <f>_xlfn.XLOOKUP(Master[[#This Row],[Patient_ID]],Hospitals[Patient_ID],Hospitals[Hospital_Bed])</f>
        <v>General Ward</v>
      </c>
      <c r="M86" s="1" t="str">
        <f>_xlfn.XLOOKUP(Master[[#This Row],[Patient_ID]],Hospitals[Patient_ID],Hospitals[Department])</f>
        <v>Orthopedics</v>
      </c>
      <c r="N86" s="28" t="str">
        <f>_xlfn.XLOOKUP(Master[[#This Row],[Patient_ID]],Hospitals[Patient_ID],Hospitals[Medical_Condition])</f>
        <v>Fracture</v>
      </c>
      <c r="O86" s="28">
        <f>IFERROR(_xlfn.XLOOKUP(Master[[#This Row],[Patient_ID]],Emergency[Patient_ID],Emergency[ER_Visit_ID]),"No Visits")</f>
        <v>939</v>
      </c>
      <c r="P86" s="28">
        <f>_xlfn.XLOOKUP(Master[[#This Row],[Patient_ID]],Hospitals[Patient_ID],Hospitals[Doctor_ID])</f>
        <v>28</v>
      </c>
      <c r="Q86" s="30">
        <f>_xlfn.XLOOKUP(Master[[#This Row],[Patient_ID]],Financials[Patient_ID],Financials[Insurance_Coverage])</f>
        <v>9241.5782840175743</v>
      </c>
      <c r="R86" s="30">
        <f>_xlfn.XLOOKUP(Master[[#This Row],[Patient_ID]],Financials[Patient_ID],Financials[Balance_Due])</f>
        <v>7228.4217159824257</v>
      </c>
      <c r="S86" s="28">
        <f>_xlfn.XLOOKUP(Master[[#This Row],[Doctors ID]],Medicals[Doctor_ID],Medicals[Nurse_to_Patient_Ratio])</f>
        <v>20</v>
      </c>
    </row>
    <row r="87" spans="1:19" x14ac:dyDescent="0.3">
      <c r="A87" s="1">
        <v>96</v>
      </c>
      <c r="B87" s="1" t="s">
        <v>103</v>
      </c>
      <c r="C87" s="1">
        <v>4</v>
      </c>
      <c r="D87" s="1" t="s">
        <v>1008</v>
      </c>
      <c r="E87" s="1" t="s">
        <v>1012</v>
      </c>
      <c r="F87" s="1">
        <v>17.923300795572349</v>
      </c>
      <c r="G87" s="1">
        <v>5</v>
      </c>
      <c r="H87" s="1">
        <v>8</v>
      </c>
      <c r="I87" s="10">
        <f>_xlfn.XLOOKUP(Master[[#This Row],[Patient_ID]],Hospitals[Patient_ID],Hospitals[Admission_Date])</f>
        <v>45171</v>
      </c>
      <c r="J87" s="10">
        <f>_xlfn.XLOOKUP(Master[[#This Row],[Patient_ID]],Hospitals[Patient_ID],Hospitals[Discharge_Date])</f>
        <v>45175</v>
      </c>
      <c r="K87" s="33">
        <f>_xlfn.XLOOKUP(Master[[#This Row],[Patient_ID]],Financials[Patient_ID],Financials[Total_Bill_Amount])</f>
        <v>10200</v>
      </c>
      <c r="L87" s="1" t="str">
        <f>_xlfn.XLOOKUP(Master[[#This Row],[Patient_ID]],Hospitals[Patient_ID],Hospitals[Hospital_Bed])</f>
        <v>Semi-Private Room</v>
      </c>
      <c r="M87" s="1" t="str">
        <f>_xlfn.XLOOKUP(Master[[#This Row],[Patient_ID]],Hospitals[Patient_ID],Hospitals[Department])</f>
        <v>Orthopedics</v>
      </c>
      <c r="N87" s="28" t="str">
        <f>_xlfn.XLOOKUP(Master[[#This Row],[Patient_ID]],Hospitals[Patient_ID],Hospitals[Medical_Condition])</f>
        <v>Arthritis</v>
      </c>
      <c r="O87" s="28">
        <f>IFERROR(_xlfn.XLOOKUP(Master[[#This Row],[Patient_ID]],Emergency[Patient_ID],Emergency[ER_Visit_ID]),"No Visits")</f>
        <v>159</v>
      </c>
      <c r="P87" s="28">
        <f>_xlfn.XLOOKUP(Master[[#This Row],[Patient_ID]],Hospitals[Patient_ID],Hospitals[Doctor_ID])</f>
        <v>13</v>
      </c>
      <c r="Q87" s="30">
        <f>_xlfn.XLOOKUP(Master[[#This Row],[Patient_ID]],Financials[Patient_ID],Financials[Insurance_Coverage])</f>
        <v>7666.534593800764</v>
      </c>
      <c r="R87" s="30">
        <f>_xlfn.XLOOKUP(Master[[#This Row],[Patient_ID]],Financials[Patient_ID],Financials[Balance_Due])</f>
        <v>2533.465406199236</v>
      </c>
      <c r="S87" s="28">
        <f>_xlfn.XLOOKUP(Master[[#This Row],[Doctors ID]],Medicals[Doctor_ID],Medicals[Nurse_to_Patient_Ratio])</f>
        <v>14</v>
      </c>
    </row>
    <row r="88" spans="1:19" x14ac:dyDescent="0.3">
      <c r="A88" s="1">
        <v>97</v>
      </c>
      <c r="B88" s="1" t="s">
        <v>104</v>
      </c>
      <c r="C88" s="1">
        <v>28</v>
      </c>
      <c r="D88" s="1" t="s">
        <v>1009</v>
      </c>
      <c r="E88" s="1" t="s">
        <v>1011</v>
      </c>
      <c r="F88" s="1">
        <v>23.398174072736779</v>
      </c>
      <c r="G88" s="1">
        <v>5</v>
      </c>
      <c r="H88" s="1">
        <v>1</v>
      </c>
      <c r="I88" s="10">
        <f>_xlfn.XLOOKUP(Master[[#This Row],[Patient_ID]],Hospitals[Patient_ID],Hospitals[Admission_Date])</f>
        <v>44658</v>
      </c>
      <c r="J88" s="10">
        <f>_xlfn.XLOOKUP(Master[[#This Row],[Patient_ID]],Hospitals[Patient_ID],Hospitals[Discharge_Date])</f>
        <v>44667</v>
      </c>
      <c r="K88" s="33">
        <f>_xlfn.XLOOKUP(Master[[#This Row],[Patient_ID]],Financials[Patient_ID],Financials[Total_Bill_Amount])</f>
        <v>25621</v>
      </c>
      <c r="L88" s="1" t="str">
        <f>_xlfn.XLOOKUP(Master[[#This Row],[Patient_ID]],Hospitals[Patient_ID],Hospitals[Hospital_Bed])</f>
        <v>ICU</v>
      </c>
      <c r="M88" s="1" t="str">
        <f>_xlfn.XLOOKUP(Master[[#This Row],[Patient_ID]],Hospitals[Patient_ID],Hospitals[Department])</f>
        <v>Emergency</v>
      </c>
      <c r="N88" s="28" t="str">
        <f>_xlfn.XLOOKUP(Master[[#This Row],[Patient_ID]],Hospitals[Patient_ID],Hospitals[Medical_Condition])</f>
        <v>Severe Trauma</v>
      </c>
      <c r="O88" s="28">
        <f>IFERROR(_xlfn.XLOOKUP(Master[[#This Row],[Patient_ID]],Emergency[Patient_ID],Emergency[ER_Visit_ID]),"No Visits")</f>
        <v>71</v>
      </c>
      <c r="P88" s="28">
        <f>_xlfn.XLOOKUP(Master[[#This Row],[Patient_ID]],Hospitals[Patient_ID],Hospitals[Doctor_ID])</f>
        <v>21</v>
      </c>
      <c r="Q88" s="30">
        <f>_xlfn.XLOOKUP(Master[[#This Row],[Patient_ID]],Financials[Patient_ID],Financials[Insurance_Coverage])</f>
        <v>22934.894270946839</v>
      </c>
      <c r="R88" s="30">
        <f>_xlfn.XLOOKUP(Master[[#This Row],[Patient_ID]],Financials[Patient_ID],Financials[Balance_Due])</f>
        <v>2686.1057290531571</v>
      </c>
      <c r="S88" s="28">
        <f>_xlfn.XLOOKUP(Master[[#This Row],[Doctors ID]],Medicals[Doctor_ID],Medicals[Nurse_to_Patient_Ratio])</f>
        <v>24</v>
      </c>
    </row>
    <row r="89" spans="1:19" x14ac:dyDescent="0.3">
      <c r="A89" s="1">
        <v>98</v>
      </c>
      <c r="B89" s="1" t="s">
        <v>105</v>
      </c>
      <c r="C89" s="1">
        <v>11</v>
      </c>
      <c r="D89" s="1" t="s">
        <v>1009</v>
      </c>
      <c r="E89" s="1" t="s">
        <v>1010</v>
      </c>
      <c r="F89" s="1">
        <v>39.307605065448541</v>
      </c>
      <c r="G89" s="1">
        <v>2</v>
      </c>
      <c r="H89" s="1">
        <v>1</v>
      </c>
      <c r="I89" s="10">
        <f>_xlfn.XLOOKUP(Master[[#This Row],[Patient_ID]],Hospitals[Patient_ID],Hospitals[Admission_Date])</f>
        <v>45047</v>
      </c>
      <c r="J89" s="10">
        <f>_xlfn.XLOOKUP(Master[[#This Row],[Patient_ID]],Hospitals[Patient_ID],Hospitals[Discharge_Date])</f>
        <v>45052</v>
      </c>
      <c r="K89" s="33">
        <f>_xlfn.XLOOKUP(Master[[#This Row],[Patient_ID]],Financials[Patient_ID],Financials[Total_Bill_Amount])</f>
        <v>10475</v>
      </c>
      <c r="L89" s="1" t="str">
        <f>_xlfn.XLOOKUP(Master[[#This Row],[Patient_ID]],Hospitals[Patient_ID],Hospitals[Hospital_Bed])</f>
        <v>Semi-Private Room</v>
      </c>
      <c r="M89" s="1" t="str">
        <f>_xlfn.XLOOKUP(Master[[#This Row],[Patient_ID]],Hospitals[Patient_ID],Hospitals[Department])</f>
        <v>Orthopedics</v>
      </c>
      <c r="N89" s="28" t="str">
        <f>_xlfn.XLOOKUP(Master[[#This Row],[Patient_ID]],Hospitals[Patient_ID],Hospitals[Medical_Condition])</f>
        <v>Fracture</v>
      </c>
      <c r="O89" s="28">
        <f>IFERROR(_xlfn.XLOOKUP(Master[[#This Row],[Patient_ID]],Emergency[Patient_ID],Emergency[ER_Visit_ID]),"No Visits")</f>
        <v>390</v>
      </c>
      <c r="P89" s="28">
        <f>_xlfn.XLOOKUP(Master[[#This Row],[Patient_ID]],Hospitals[Patient_ID],Hospitals[Doctor_ID])</f>
        <v>70</v>
      </c>
      <c r="Q89" s="30">
        <f>_xlfn.XLOOKUP(Master[[#This Row],[Patient_ID]],Financials[Patient_ID],Financials[Insurance_Coverage])</f>
        <v>8982.1129040997312</v>
      </c>
      <c r="R89" s="30">
        <f>_xlfn.XLOOKUP(Master[[#This Row],[Patient_ID]],Financials[Patient_ID],Financials[Balance_Due])</f>
        <v>1492.8870959002691</v>
      </c>
      <c r="S89" s="28">
        <f>_xlfn.XLOOKUP(Master[[#This Row],[Doctors ID]],Medicals[Doctor_ID],Medicals[Nurse_to_Patient_Ratio])</f>
        <v>19</v>
      </c>
    </row>
    <row r="90" spans="1:19" x14ac:dyDescent="0.3">
      <c r="A90" s="1">
        <v>99</v>
      </c>
      <c r="B90" s="1" t="s">
        <v>106</v>
      </c>
      <c r="C90" s="1">
        <v>15</v>
      </c>
      <c r="D90" s="1" t="s">
        <v>1008</v>
      </c>
      <c r="E90" s="1" t="s">
        <v>1011</v>
      </c>
      <c r="F90" s="1">
        <v>15.47106020700542</v>
      </c>
      <c r="G90" s="1">
        <v>2</v>
      </c>
      <c r="H90" s="1">
        <v>7</v>
      </c>
      <c r="I90" s="10">
        <f>_xlfn.XLOOKUP(Master[[#This Row],[Patient_ID]],Hospitals[Patient_ID],Hospitals[Admission_Date])</f>
        <v>44975</v>
      </c>
      <c r="J90" s="10">
        <f>_xlfn.XLOOKUP(Master[[#This Row],[Patient_ID]],Hospitals[Patient_ID],Hospitals[Discharge_Date])</f>
        <v>44981</v>
      </c>
      <c r="K90" s="33">
        <f>_xlfn.XLOOKUP(Master[[#This Row],[Patient_ID]],Financials[Patient_ID],Financials[Total_Bill_Amount])</f>
        <v>9292</v>
      </c>
      <c r="L90" s="1" t="str">
        <f>_xlfn.XLOOKUP(Master[[#This Row],[Patient_ID]],Hospitals[Patient_ID],Hospitals[Hospital_Bed])</f>
        <v>Private Room</v>
      </c>
      <c r="M90" s="1" t="str">
        <f>_xlfn.XLOOKUP(Master[[#This Row],[Patient_ID]],Hospitals[Patient_ID],Hospitals[Department])</f>
        <v>Neurology</v>
      </c>
      <c r="N90" s="28" t="str">
        <f>_xlfn.XLOOKUP(Master[[#This Row],[Patient_ID]],Hospitals[Patient_ID],Hospitals[Medical_Condition])</f>
        <v>Stroke</v>
      </c>
      <c r="O90" s="28">
        <f>IFERROR(_xlfn.XLOOKUP(Master[[#This Row],[Patient_ID]],Emergency[Patient_ID],Emergency[ER_Visit_ID]),"No Visits")</f>
        <v>651</v>
      </c>
      <c r="P90" s="28">
        <f>_xlfn.XLOOKUP(Master[[#This Row],[Patient_ID]],Hospitals[Patient_ID],Hospitals[Doctor_ID])</f>
        <v>173</v>
      </c>
      <c r="Q90" s="30">
        <f>_xlfn.XLOOKUP(Master[[#This Row],[Patient_ID]],Financials[Patient_ID],Financials[Insurance_Coverage])</f>
        <v>6545.8792989330359</v>
      </c>
      <c r="R90" s="30">
        <f>_xlfn.XLOOKUP(Master[[#This Row],[Patient_ID]],Financials[Patient_ID],Financials[Balance_Due])</f>
        <v>2746.1207010669641</v>
      </c>
      <c r="S90" s="28">
        <f>_xlfn.XLOOKUP(Master[[#This Row],[Doctors ID]],Medicals[Doctor_ID],Medicals[Nurse_to_Patient_Ratio])</f>
        <v>17</v>
      </c>
    </row>
    <row r="91" spans="1:19" x14ac:dyDescent="0.3">
      <c r="A91" s="1">
        <v>101</v>
      </c>
      <c r="B91" s="1" t="s">
        <v>108</v>
      </c>
      <c r="C91" s="1">
        <v>18</v>
      </c>
      <c r="D91" s="1" t="s">
        <v>1009</v>
      </c>
      <c r="E91" s="1" t="s">
        <v>1011</v>
      </c>
      <c r="F91" s="1">
        <v>23.36633812341276</v>
      </c>
      <c r="G91" s="1">
        <v>3</v>
      </c>
      <c r="H91" s="1">
        <v>2</v>
      </c>
      <c r="I91" s="10">
        <f>_xlfn.XLOOKUP(Master[[#This Row],[Patient_ID]],Hospitals[Patient_ID],Hospitals[Admission_Date])</f>
        <v>44806</v>
      </c>
      <c r="J91" s="10">
        <f>_xlfn.XLOOKUP(Master[[#This Row],[Patient_ID]],Hospitals[Patient_ID],Hospitals[Discharge_Date])</f>
        <v>44808</v>
      </c>
      <c r="K91" s="33">
        <f>_xlfn.XLOOKUP(Master[[#This Row],[Patient_ID]],Financials[Patient_ID],Financials[Total_Bill_Amount])</f>
        <v>10094</v>
      </c>
      <c r="L91" s="1" t="str">
        <f>_xlfn.XLOOKUP(Master[[#This Row],[Patient_ID]],Hospitals[Patient_ID],Hospitals[Hospital_Bed])</f>
        <v>General Ward</v>
      </c>
      <c r="M91" s="1" t="str">
        <f>_xlfn.XLOOKUP(Master[[#This Row],[Patient_ID]],Hospitals[Patient_ID],Hospitals[Department])</f>
        <v>Pediatrics</v>
      </c>
      <c r="N91" s="28" t="str">
        <f>_xlfn.XLOOKUP(Master[[#This Row],[Patient_ID]],Hospitals[Patient_ID],Hospitals[Medical_Condition])</f>
        <v>Allergies</v>
      </c>
      <c r="O91" s="28" t="str">
        <f>IFERROR(_xlfn.XLOOKUP(Master[[#This Row],[Patient_ID]],Emergency[Patient_ID],Emergency[ER_Visit_ID]),"No Visits")</f>
        <v>No Visits</v>
      </c>
      <c r="P91" s="28">
        <f>_xlfn.XLOOKUP(Master[[#This Row],[Patient_ID]],Hospitals[Patient_ID],Hospitals[Doctor_ID])</f>
        <v>52</v>
      </c>
      <c r="Q91" s="30">
        <f>_xlfn.XLOOKUP(Master[[#This Row],[Patient_ID]],Financials[Patient_ID],Financials[Insurance_Coverage])</f>
        <v>7148.39372888249</v>
      </c>
      <c r="R91" s="30">
        <f>_xlfn.XLOOKUP(Master[[#This Row],[Patient_ID]],Financials[Patient_ID],Financials[Balance_Due])</f>
        <v>2945.60627111751</v>
      </c>
      <c r="S91" s="28">
        <f>_xlfn.XLOOKUP(Master[[#This Row],[Doctors ID]],Medicals[Doctor_ID],Medicals[Nurse_to_Patient_Ratio])</f>
        <v>30</v>
      </c>
    </row>
    <row r="92" spans="1:19" x14ac:dyDescent="0.3">
      <c r="A92" s="1">
        <v>102</v>
      </c>
      <c r="B92" s="1" t="s">
        <v>109</v>
      </c>
      <c r="C92" s="1">
        <v>7</v>
      </c>
      <c r="D92" s="1" t="s">
        <v>1008</v>
      </c>
      <c r="E92" s="1" t="s">
        <v>1013</v>
      </c>
      <c r="F92" s="1">
        <v>15.8504409871832</v>
      </c>
      <c r="G92" s="1">
        <v>0</v>
      </c>
      <c r="H92" s="1">
        <v>6</v>
      </c>
      <c r="I92" s="10">
        <f>_xlfn.XLOOKUP(Master[[#This Row],[Patient_ID]],Hospitals[Patient_ID],Hospitals[Admission_Date])</f>
        <v>44969</v>
      </c>
      <c r="J92" s="10">
        <f>_xlfn.XLOOKUP(Master[[#This Row],[Patient_ID]],Hospitals[Patient_ID],Hospitals[Discharge_Date])</f>
        <v>44973</v>
      </c>
      <c r="K92" s="33">
        <f>_xlfn.XLOOKUP(Master[[#This Row],[Patient_ID]],Financials[Patient_ID],Financials[Total_Bill_Amount])</f>
        <v>49933</v>
      </c>
      <c r="L92" s="1" t="str">
        <f>_xlfn.XLOOKUP(Master[[#This Row],[Patient_ID]],Hospitals[Patient_ID],Hospitals[Hospital_Bed])</f>
        <v>Semi-Private Room</v>
      </c>
      <c r="M92" s="1" t="str">
        <f>_xlfn.XLOOKUP(Master[[#This Row],[Patient_ID]],Hospitals[Patient_ID],Hospitals[Department])</f>
        <v>Neurology</v>
      </c>
      <c r="N92" s="28" t="str">
        <f>_xlfn.XLOOKUP(Master[[#This Row],[Patient_ID]],Hospitals[Patient_ID],Hospitals[Medical_Condition])</f>
        <v>Stroke</v>
      </c>
      <c r="O92" s="28">
        <f>IFERROR(_xlfn.XLOOKUP(Master[[#This Row],[Patient_ID]],Emergency[Patient_ID],Emergency[ER_Visit_ID]),"No Visits")</f>
        <v>1091</v>
      </c>
      <c r="P92" s="28">
        <f>_xlfn.XLOOKUP(Master[[#This Row],[Patient_ID]],Hospitals[Patient_ID],Hospitals[Doctor_ID])</f>
        <v>80</v>
      </c>
      <c r="Q92" s="30">
        <f>_xlfn.XLOOKUP(Master[[#This Row],[Patient_ID]],Financials[Patient_ID],Financials[Insurance_Coverage])</f>
        <v>38618.346573819428</v>
      </c>
      <c r="R92" s="30">
        <f>_xlfn.XLOOKUP(Master[[#This Row],[Patient_ID]],Financials[Patient_ID],Financials[Balance_Due])</f>
        <v>11314.65342618057</v>
      </c>
      <c r="S92" s="28">
        <f>_xlfn.XLOOKUP(Master[[#This Row],[Doctors ID]],Medicals[Doctor_ID],Medicals[Nurse_to_Patient_Ratio])</f>
        <v>5</v>
      </c>
    </row>
    <row r="93" spans="1:19" x14ac:dyDescent="0.3">
      <c r="A93" s="1">
        <v>104</v>
      </c>
      <c r="B93" s="1" t="s">
        <v>111</v>
      </c>
      <c r="C93" s="1">
        <v>62</v>
      </c>
      <c r="D93" s="1" t="s">
        <v>1009</v>
      </c>
      <c r="E93" s="1" t="s">
        <v>1010</v>
      </c>
      <c r="F93" s="1">
        <v>33.524238127514849</v>
      </c>
      <c r="G93" s="1">
        <v>0</v>
      </c>
      <c r="H93" s="1">
        <v>4</v>
      </c>
      <c r="I93" s="10">
        <f>_xlfn.XLOOKUP(Master[[#This Row],[Patient_ID]],Hospitals[Patient_ID],Hospitals[Admission_Date])</f>
        <v>45005</v>
      </c>
      <c r="J93" s="10">
        <f>_xlfn.XLOOKUP(Master[[#This Row],[Patient_ID]],Hospitals[Patient_ID],Hospitals[Discharge_Date])</f>
        <v>45011</v>
      </c>
      <c r="K93" s="33">
        <f>_xlfn.XLOOKUP(Master[[#This Row],[Patient_ID]],Financials[Patient_ID],Financials[Total_Bill_Amount])</f>
        <v>12614</v>
      </c>
      <c r="L93" s="1" t="str">
        <f>_xlfn.XLOOKUP(Master[[#This Row],[Patient_ID]],Hospitals[Patient_ID],Hospitals[Hospital_Bed])</f>
        <v>General Ward</v>
      </c>
      <c r="M93" s="1" t="str">
        <f>_xlfn.XLOOKUP(Master[[#This Row],[Patient_ID]],Hospitals[Patient_ID],Hospitals[Department])</f>
        <v>Cardiology</v>
      </c>
      <c r="N93" s="28" t="str">
        <f>_xlfn.XLOOKUP(Master[[#This Row],[Patient_ID]],Hospitals[Patient_ID],Hospitals[Medical_Condition])</f>
        <v>Heart Attack (STEMI)</v>
      </c>
      <c r="O93" s="28">
        <f>IFERROR(_xlfn.XLOOKUP(Master[[#This Row],[Patient_ID]],Emergency[Patient_ID],Emergency[ER_Visit_ID]),"No Visits")</f>
        <v>100</v>
      </c>
      <c r="P93" s="28">
        <f>_xlfn.XLOOKUP(Master[[#This Row],[Patient_ID]],Hospitals[Patient_ID],Hospitals[Doctor_ID])</f>
        <v>112</v>
      </c>
      <c r="Q93" s="30">
        <f>_xlfn.XLOOKUP(Master[[#This Row],[Patient_ID]],Financials[Patient_ID],Financials[Insurance_Coverage])</f>
        <v>7033.6443692146549</v>
      </c>
      <c r="R93" s="30">
        <f>_xlfn.XLOOKUP(Master[[#This Row],[Patient_ID]],Financials[Patient_ID],Financials[Balance_Due])</f>
        <v>5580.3556307853451</v>
      </c>
      <c r="S93" s="28">
        <f>_xlfn.XLOOKUP(Master[[#This Row],[Doctors ID]],Medicals[Doctor_ID],Medicals[Nurse_to_Patient_Ratio])</f>
        <v>29</v>
      </c>
    </row>
    <row r="94" spans="1:19" x14ac:dyDescent="0.3">
      <c r="A94" s="1">
        <v>105</v>
      </c>
      <c r="B94" s="1" t="s">
        <v>112</v>
      </c>
      <c r="C94" s="1">
        <v>6</v>
      </c>
      <c r="D94" s="1" t="s">
        <v>1008</v>
      </c>
      <c r="E94" s="1" t="s">
        <v>1011</v>
      </c>
      <c r="F94" s="1">
        <v>15.63413682464564</v>
      </c>
      <c r="G94" s="1">
        <v>3</v>
      </c>
      <c r="H94" s="1">
        <v>5</v>
      </c>
      <c r="I94" s="10">
        <f>_xlfn.XLOOKUP(Master[[#This Row],[Patient_ID]],Hospitals[Patient_ID],Hospitals[Admission_Date])</f>
        <v>44580</v>
      </c>
      <c r="J94" s="10">
        <f>_xlfn.XLOOKUP(Master[[#This Row],[Patient_ID]],Hospitals[Patient_ID],Hospitals[Discharge_Date])</f>
        <v>44585</v>
      </c>
      <c r="K94" s="33">
        <f>_xlfn.XLOOKUP(Master[[#This Row],[Patient_ID]],Financials[Patient_ID],Financials[Total_Bill_Amount])</f>
        <v>16752</v>
      </c>
      <c r="L94" s="1" t="str">
        <f>_xlfn.XLOOKUP(Master[[#This Row],[Patient_ID]],Hospitals[Patient_ID],Hospitals[Hospital_Bed])</f>
        <v>General Ward</v>
      </c>
      <c r="M94" s="1" t="str">
        <f>_xlfn.XLOOKUP(Master[[#This Row],[Patient_ID]],Hospitals[Patient_ID],Hospitals[Department])</f>
        <v>Oncology</v>
      </c>
      <c r="N94" s="28" t="str">
        <f>_xlfn.XLOOKUP(Master[[#This Row],[Patient_ID]],Hospitals[Patient_ID],Hospitals[Medical_Condition])</f>
        <v>Cancer</v>
      </c>
      <c r="O94" s="28">
        <f>IFERROR(_xlfn.XLOOKUP(Master[[#This Row],[Patient_ID]],Emergency[Patient_ID],Emergency[ER_Visit_ID]),"No Visits")</f>
        <v>486</v>
      </c>
      <c r="P94" s="28">
        <f>_xlfn.XLOOKUP(Master[[#This Row],[Patient_ID]],Hospitals[Patient_ID],Hospitals[Doctor_ID])</f>
        <v>110</v>
      </c>
      <c r="Q94" s="30">
        <f>_xlfn.XLOOKUP(Master[[#This Row],[Patient_ID]],Financials[Patient_ID],Financials[Insurance_Coverage])</f>
        <v>14725.95605533062</v>
      </c>
      <c r="R94" s="30">
        <f>_xlfn.XLOOKUP(Master[[#This Row],[Patient_ID]],Financials[Patient_ID],Financials[Balance_Due])</f>
        <v>2026.0439446693799</v>
      </c>
      <c r="S94" s="28">
        <f>_xlfn.XLOOKUP(Master[[#This Row],[Doctors ID]],Medicals[Doctor_ID],Medicals[Nurse_to_Patient_Ratio])</f>
        <v>12</v>
      </c>
    </row>
    <row r="95" spans="1:19" x14ac:dyDescent="0.3">
      <c r="A95" s="1">
        <v>106</v>
      </c>
      <c r="B95" s="1" t="s">
        <v>113</v>
      </c>
      <c r="C95" s="1">
        <v>87</v>
      </c>
      <c r="D95" s="1" t="s">
        <v>1008</v>
      </c>
      <c r="E95" s="1" t="s">
        <v>1010</v>
      </c>
      <c r="F95" s="1">
        <v>18.305955274239469</v>
      </c>
      <c r="G95" s="1">
        <v>1</v>
      </c>
      <c r="H95" s="1">
        <v>5</v>
      </c>
      <c r="I95" s="10">
        <f>_xlfn.XLOOKUP(Master[[#This Row],[Patient_ID]],Hospitals[Patient_ID],Hospitals[Admission_Date])</f>
        <v>44910</v>
      </c>
      <c r="J95" s="10">
        <f>_xlfn.XLOOKUP(Master[[#This Row],[Patient_ID]],Hospitals[Patient_ID],Hospitals[Discharge_Date])</f>
        <v>44917</v>
      </c>
      <c r="K95" s="33">
        <f>_xlfn.XLOOKUP(Master[[#This Row],[Patient_ID]],Financials[Patient_ID],Financials[Total_Bill_Amount])</f>
        <v>7832</v>
      </c>
      <c r="L95" s="1" t="str">
        <f>_xlfn.XLOOKUP(Master[[#This Row],[Patient_ID]],Hospitals[Patient_ID],Hospitals[Hospital_Bed])</f>
        <v>General Ward</v>
      </c>
      <c r="M95" s="1" t="str">
        <f>_xlfn.XLOOKUP(Master[[#This Row],[Patient_ID]],Hospitals[Patient_ID],Hospitals[Department])</f>
        <v>Cardiology</v>
      </c>
      <c r="N95" s="28" t="str">
        <f>_xlfn.XLOOKUP(Master[[#This Row],[Patient_ID]],Hospitals[Patient_ID],Hospitals[Medical_Condition])</f>
        <v>Heart Disease</v>
      </c>
      <c r="O95" s="28">
        <f>IFERROR(_xlfn.XLOOKUP(Master[[#This Row],[Patient_ID]],Emergency[Patient_ID],Emergency[ER_Visit_ID]),"No Visits")</f>
        <v>287</v>
      </c>
      <c r="P95" s="28">
        <f>_xlfn.XLOOKUP(Master[[#This Row],[Patient_ID]],Hospitals[Patient_ID],Hospitals[Doctor_ID])</f>
        <v>143</v>
      </c>
      <c r="Q95" s="30">
        <f>_xlfn.XLOOKUP(Master[[#This Row],[Patient_ID]],Financials[Patient_ID],Financials[Insurance_Coverage])</f>
        <v>5606.1512195502346</v>
      </c>
      <c r="R95" s="30">
        <f>_xlfn.XLOOKUP(Master[[#This Row],[Patient_ID]],Financials[Patient_ID],Financials[Balance_Due])</f>
        <v>2225.8487804497649</v>
      </c>
      <c r="S95" s="28">
        <f>_xlfn.XLOOKUP(Master[[#This Row],[Doctors ID]],Medicals[Doctor_ID],Medicals[Nurse_to_Patient_Ratio])</f>
        <v>8</v>
      </c>
    </row>
    <row r="96" spans="1:19" x14ac:dyDescent="0.3">
      <c r="A96" s="1">
        <v>107</v>
      </c>
      <c r="B96" s="1" t="s">
        <v>114</v>
      </c>
      <c r="C96" s="1">
        <v>63</v>
      </c>
      <c r="D96" s="1" t="s">
        <v>1009</v>
      </c>
      <c r="E96" s="1" t="s">
        <v>1010</v>
      </c>
      <c r="F96" s="1">
        <v>28.150425476234101</v>
      </c>
      <c r="G96" s="1">
        <v>1</v>
      </c>
      <c r="H96" s="1">
        <v>8</v>
      </c>
      <c r="I96" s="10">
        <f>_xlfn.XLOOKUP(Master[[#This Row],[Patient_ID]],Hospitals[Patient_ID],Hospitals[Admission_Date])</f>
        <v>45073</v>
      </c>
      <c r="J96" s="10">
        <f>_xlfn.XLOOKUP(Master[[#This Row],[Patient_ID]],Hospitals[Patient_ID],Hospitals[Discharge_Date])</f>
        <v>45076</v>
      </c>
      <c r="K96" s="33">
        <f>_xlfn.XLOOKUP(Master[[#This Row],[Patient_ID]],Financials[Patient_ID],Financials[Total_Bill_Amount])</f>
        <v>21361</v>
      </c>
      <c r="L96" s="1" t="str">
        <f>_xlfn.XLOOKUP(Master[[#This Row],[Patient_ID]],Hospitals[Patient_ID],Hospitals[Hospital_Bed])</f>
        <v>Semi-Private Room</v>
      </c>
      <c r="M96" s="1" t="str">
        <f>_xlfn.XLOOKUP(Master[[#This Row],[Patient_ID]],Hospitals[Patient_ID],Hospitals[Department])</f>
        <v>Pediatrics</v>
      </c>
      <c r="N96" s="28" t="str">
        <f>_xlfn.XLOOKUP(Master[[#This Row],[Patient_ID]],Hospitals[Patient_ID],Hospitals[Medical_Condition])</f>
        <v>Asthma</v>
      </c>
      <c r="O96" s="28">
        <f>IFERROR(_xlfn.XLOOKUP(Master[[#This Row],[Patient_ID]],Emergency[Patient_ID],Emergency[ER_Visit_ID]),"No Visits")</f>
        <v>658</v>
      </c>
      <c r="P96" s="28">
        <f>_xlfn.XLOOKUP(Master[[#This Row],[Patient_ID]],Hospitals[Patient_ID],Hospitals[Doctor_ID])</f>
        <v>80</v>
      </c>
      <c r="Q96" s="30">
        <f>_xlfn.XLOOKUP(Master[[#This Row],[Patient_ID]],Financials[Patient_ID],Financials[Insurance_Coverage])</f>
        <v>11755.357876419879</v>
      </c>
      <c r="R96" s="30">
        <f>_xlfn.XLOOKUP(Master[[#This Row],[Patient_ID]],Financials[Patient_ID],Financials[Balance_Due])</f>
        <v>9605.6421235801208</v>
      </c>
      <c r="S96" s="28">
        <f>_xlfn.XLOOKUP(Master[[#This Row],[Doctors ID]],Medicals[Doctor_ID],Medicals[Nurse_to_Patient_Ratio])</f>
        <v>5</v>
      </c>
    </row>
    <row r="97" spans="1:19" x14ac:dyDescent="0.3">
      <c r="A97" s="1">
        <v>108</v>
      </c>
      <c r="B97" s="1" t="s">
        <v>115</v>
      </c>
      <c r="C97" s="1">
        <v>87</v>
      </c>
      <c r="D97" s="1" t="s">
        <v>1009</v>
      </c>
      <c r="E97" s="1" t="s">
        <v>1011</v>
      </c>
      <c r="F97" s="1">
        <v>25.700982663276118</v>
      </c>
      <c r="G97" s="1">
        <v>4</v>
      </c>
      <c r="H97" s="1">
        <v>3</v>
      </c>
      <c r="I97" s="10">
        <f>_xlfn.XLOOKUP(Master[[#This Row],[Patient_ID]],Hospitals[Patient_ID],Hospitals[Admission_Date])</f>
        <v>44647</v>
      </c>
      <c r="J97" s="10">
        <f>_xlfn.XLOOKUP(Master[[#This Row],[Patient_ID]],Hospitals[Patient_ID],Hospitals[Discharge_Date])</f>
        <v>44650</v>
      </c>
      <c r="K97" s="33">
        <f>_xlfn.XLOOKUP(Master[[#This Row],[Patient_ID]],Financials[Patient_ID],Financials[Total_Bill_Amount])</f>
        <v>17093</v>
      </c>
      <c r="L97" s="1" t="str">
        <f>_xlfn.XLOOKUP(Master[[#This Row],[Patient_ID]],Hospitals[Patient_ID],Hospitals[Hospital_Bed])</f>
        <v>Semi-Private Room</v>
      </c>
      <c r="M97" s="1" t="str">
        <f>_xlfn.XLOOKUP(Master[[#This Row],[Patient_ID]],Hospitals[Patient_ID],Hospitals[Department])</f>
        <v>Pediatrics</v>
      </c>
      <c r="N97" s="28" t="str">
        <f>_xlfn.XLOOKUP(Master[[#This Row],[Patient_ID]],Hospitals[Patient_ID],Hospitals[Medical_Condition])</f>
        <v>Asthma</v>
      </c>
      <c r="O97" s="28" t="str">
        <f>IFERROR(_xlfn.XLOOKUP(Master[[#This Row],[Patient_ID]],Emergency[Patient_ID],Emergency[ER_Visit_ID]),"No Visits")</f>
        <v>No Visits</v>
      </c>
      <c r="P97" s="28">
        <f>_xlfn.XLOOKUP(Master[[#This Row],[Patient_ID]],Hospitals[Patient_ID],Hospitals[Doctor_ID])</f>
        <v>84</v>
      </c>
      <c r="Q97" s="30">
        <f>_xlfn.XLOOKUP(Master[[#This Row],[Patient_ID]],Financials[Patient_ID],Financials[Insurance_Coverage])</f>
        <v>11895.87270631808</v>
      </c>
      <c r="R97" s="30">
        <f>_xlfn.XLOOKUP(Master[[#This Row],[Patient_ID]],Financials[Patient_ID],Financials[Balance_Due])</f>
        <v>5197.1272936819241</v>
      </c>
      <c r="S97" s="28">
        <f>_xlfn.XLOOKUP(Master[[#This Row],[Doctors ID]],Medicals[Doctor_ID],Medicals[Nurse_to_Patient_Ratio])</f>
        <v>16</v>
      </c>
    </row>
    <row r="98" spans="1:19" x14ac:dyDescent="0.3">
      <c r="A98" s="1">
        <v>109</v>
      </c>
      <c r="B98" s="1" t="s">
        <v>116</v>
      </c>
      <c r="C98" s="1">
        <v>60</v>
      </c>
      <c r="D98" s="1" t="s">
        <v>1008</v>
      </c>
      <c r="E98" s="1" t="s">
        <v>1010</v>
      </c>
      <c r="F98" s="1">
        <v>25.61474180058017</v>
      </c>
      <c r="G98" s="1">
        <v>3</v>
      </c>
      <c r="H98" s="1">
        <v>5</v>
      </c>
      <c r="I98" s="10">
        <f>_xlfn.XLOOKUP(Master[[#This Row],[Patient_ID]],Hospitals[Patient_ID],Hospitals[Admission_Date])</f>
        <v>44636</v>
      </c>
      <c r="J98" s="10">
        <f>_xlfn.XLOOKUP(Master[[#This Row],[Patient_ID]],Hospitals[Patient_ID],Hospitals[Discharge_Date])</f>
        <v>44647</v>
      </c>
      <c r="K98" s="33">
        <f>_xlfn.XLOOKUP(Master[[#This Row],[Patient_ID]],Financials[Patient_ID],Financials[Total_Bill_Amount])</f>
        <v>15134</v>
      </c>
      <c r="L98" s="1" t="str">
        <f>_xlfn.XLOOKUP(Master[[#This Row],[Patient_ID]],Hospitals[Patient_ID],Hospitals[Hospital_Bed])</f>
        <v>Semi-Private Room</v>
      </c>
      <c r="M98" s="1" t="str">
        <f>_xlfn.XLOOKUP(Master[[#This Row],[Patient_ID]],Hospitals[Patient_ID],Hospitals[Department])</f>
        <v>Oncology</v>
      </c>
      <c r="N98" s="28" t="str">
        <f>_xlfn.XLOOKUP(Master[[#This Row],[Patient_ID]],Hospitals[Patient_ID],Hospitals[Medical_Condition])</f>
        <v>Cancer</v>
      </c>
      <c r="O98" s="28">
        <f>IFERROR(_xlfn.XLOOKUP(Master[[#This Row],[Patient_ID]],Emergency[Patient_ID],Emergency[ER_Visit_ID]),"No Visits")</f>
        <v>989</v>
      </c>
      <c r="P98" s="28">
        <f>_xlfn.XLOOKUP(Master[[#This Row],[Patient_ID]],Hospitals[Patient_ID],Hospitals[Doctor_ID])</f>
        <v>157</v>
      </c>
      <c r="Q98" s="30">
        <f>_xlfn.XLOOKUP(Master[[#This Row],[Patient_ID]],Financials[Patient_ID],Financials[Insurance_Coverage])</f>
        <v>11700.23230203106</v>
      </c>
      <c r="R98" s="30">
        <f>_xlfn.XLOOKUP(Master[[#This Row],[Patient_ID]],Financials[Patient_ID],Financials[Balance_Due])</f>
        <v>3433.7676979689418</v>
      </c>
      <c r="S98" s="28">
        <f>_xlfn.XLOOKUP(Master[[#This Row],[Doctors ID]],Medicals[Doctor_ID],Medicals[Nurse_to_Patient_Ratio])</f>
        <v>26</v>
      </c>
    </row>
    <row r="99" spans="1:19" x14ac:dyDescent="0.3">
      <c r="A99" s="1">
        <v>110</v>
      </c>
      <c r="B99" s="1" t="s">
        <v>117</v>
      </c>
      <c r="C99" s="1">
        <v>16</v>
      </c>
      <c r="D99" s="1" t="s">
        <v>1009</v>
      </c>
      <c r="E99" s="1" t="s">
        <v>1011</v>
      </c>
      <c r="F99" s="1">
        <v>17.57689110781719</v>
      </c>
      <c r="G99" s="1">
        <v>2</v>
      </c>
      <c r="H99" s="1">
        <v>2</v>
      </c>
      <c r="I99" s="10">
        <f>_xlfn.XLOOKUP(Master[[#This Row],[Patient_ID]],Hospitals[Patient_ID],Hospitals[Admission_Date])</f>
        <v>44735</v>
      </c>
      <c r="J99" s="10">
        <f>_xlfn.XLOOKUP(Master[[#This Row],[Patient_ID]],Hospitals[Patient_ID],Hospitals[Discharge_Date])</f>
        <v>44743</v>
      </c>
      <c r="K99" s="33">
        <f>_xlfn.XLOOKUP(Master[[#This Row],[Patient_ID]],Financials[Patient_ID],Financials[Total_Bill_Amount])</f>
        <v>8920</v>
      </c>
      <c r="L99" s="1" t="str">
        <f>_xlfn.XLOOKUP(Master[[#This Row],[Patient_ID]],Hospitals[Patient_ID],Hospitals[Hospital_Bed])</f>
        <v>ICU</v>
      </c>
      <c r="M99" s="1" t="str">
        <f>_xlfn.XLOOKUP(Master[[#This Row],[Patient_ID]],Hospitals[Patient_ID],Hospitals[Department])</f>
        <v>Neurology</v>
      </c>
      <c r="N99" s="28" t="str">
        <f>_xlfn.XLOOKUP(Master[[#This Row],[Patient_ID]],Hospitals[Patient_ID],Hospitals[Medical_Condition])</f>
        <v>Stroke</v>
      </c>
      <c r="O99" s="28">
        <f>IFERROR(_xlfn.XLOOKUP(Master[[#This Row],[Patient_ID]],Emergency[Patient_ID],Emergency[ER_Visit_ID]),"No Visits")</f>
        <v>738</v>
      </c>
      <c r="P99" s="28">
        <f>_xlfn.XLOOKUP(Master[[#This Row],[Patient_ID]],Hospitals[Patient_ID],Hospitals[Doctor_ID])</f>
        <v>160</v>
      </c>
      <c r="Q99" s="30">
        <f>_xlfn.XLOOKUP(Master[[#This Row],[Patient_ID]],Financials[Patient_ID],Financials[Insurance_Coverage])</f>
        <v>6454.215115787556</v>
      </c>
      <c r="R99" s="30">
        <f>_xlfn.XLOOKUP(Master[[#This Row],[Patient_ID]],Financials[Patient_ID],Financials[Balance_Due])</f>
        <v>2465.784884212444</v>
      </c>
      <c r="S99" s="28">
        <f>_xlfn.XLOOKUP(Master[[#This Row],[Doctors ID]],Medicals[Doctor_ID],Medicals[Nurse_to_Patient_Ratio])</f>
        <v>10</v>
      </c>
    </row>
    <row r="100" spans="1:19" x14ac:dyDescent="0.3">
      <c r="A100" s="1">
        <v>111</v>
      </c>
      <c r="B100" s="1" t="s">
        <v>118</v>
      </c>
      <c r="C100" s="1">
        <v>18</v>
      </c>
      <c r="D100" s="1" t="s">
        <v>1009</v>
      </c>
      <c r="E100" s="1" t="s">
        <v>1010</v>
      </c>
      <c r="F100" s="1">
        <v>31.673741237842229</v>
      </c>
      <c r="G100" s="1">
        <v>2</v>
      </c>
      <c r="H100" s="1">
        <v>8</v>
      </c>
      <c r="I100" s="10">
        <f>_xlfn.XLOOKUP(Master[[#This Row],[Patient_ID]],Hospitals[Patient_ID],Hospitals[Admission_Date])</f>
        <v>44703</v>
      </c>
      <c r="J100" s="10">
        <f>_xlfn.XLOOKUP(Master[[#This Row],[Patient_ID]],Hospitals[Patient_ID],Hospitals[Discharge_Date])</f>
        <v>44716</v>
      </c>
      <c r="K100" s="33">
        <f>_xlfn.XLOOKUP(Master[[#This Row],[Patient_ID]],Financials[Patient_ID],Financials[Total_Bill_Amount])</f>
        <v>17417</v>
      </c>
      <c r="L100" s="1" t="str">
        <f>_xlfn.XLOOKUP(Master[[#This Row],[Patient_ID]],Hospitals[Patient_ID],Hospitals[Hospital_Bed])</f>
        <v>ICU</v>
      </c>
      <c r="M100" s="1" t="str">
        <f>_xlfn.XLOOKUP(Master[[#This Row],[Patient_ID]],Hospitals[Patient_ID],Hospitals[Department])</f>
        <v>Oncology</v>
      </c>
      <c r="N100" s="28" t="str">
        <f>_xlfn.XLOOKUP(Master[[#This Row],[Patient_ID]],Hospitals[Patient_ID],Hospitals[Medical_Condition])</f>
        <v>Tumor</v>
      </c>
      <c r="O100" s="28" t="str">
        <f>IFERROR(_xlfn.XLOOKUP(Master[[#This Row],[Patient_ID]],Emergency[Patient_ID],Emergency[ER_Visit_ID]),"No Visits")</f>
        <v>No Visits</v>
      </c>
      <c r="P100" s="28">
        <f>_xlfn.XLOOKUP(Master[[#This Row],[Patient_ID]],Hospitals[Patient_ID],Hospitals[Doctor_ID])</f>
        <v>176</v>
      </c>
      <c r="Q100" s="30">
        <f>_xlfn.XLOOKUP(Master[[#This Row],[Patient_ID]],Financials[Patient_ID],Financials[Insurance_Coverage])</f>
        <v>15397.76894049162</v>
      </c>
      <c r="R100" s="30">
        <f>_xlfn.XLOOKUP(Master[[#This Row],[Patient_ID]],Financials[Patient_ID],Financials[Balance_Due])</f>
        <v>2019.23105950838</v>
      </c>
      <c r="S100" s="28">
        <f>_xlfn.XLOOKUP(Master[[#This Row],[Doctors ID]],Medicals[Doctor_ID],Medicals[Nurse_to_Patient_Ratio])</f>
        <v>8</v>
      </c>
    </row>
    <row r="101" spans="1:19" x14ac:dyDescent="0.3">
      <c r="A101" s="1">
        <v>112</v>
      </c>
      <c r="B101" s="1" t="s">
        <v>119</v>
      </c>
      <c r="C101" s="1">
        <v>54</v>
      </c>
      <c r="D101" s="1" t="s">
        <v>1009</v>
      </c>
      <c r="E101" s="1" t="s">
        <v>1013</v>
      </c>
      <c r="F101" s="1">
        <v>19.29577432367925</v>
      </c>
      <c r="G101" s="1">
        <v>3</v>
      </c>
      <c r="H101" s="1">
        <v>4</v>
      </c>
      <c r="I101" s="10">
        <f>_xlfn.XLOOKUP(Master[[#This Row],[Patient_ID]],Hospitals[Patient_ID],Hospitals[Admission_Date])</f>
        <v>44769</v>
      </c>
      <c r="J101" s="10">
        <f>_xlfn.XLOOKUP(Master[[#This Row],[Patient_ID]],Hospitals[Patient_ID],Hospitals[Discharge_Date])</f>
        <v>44771</v>
      </c>
      <c r="K101" s="33">
        <f>_xlfn.XLOOKUP(Master[[#This Row],[Patient_ID]],Financials[Patient_ID],Financials[Total_Bill_Amount])</f>
        <v>10012</v>
      </c>
      <c r="L101" s="1" t="str">
        <f>_xlfn.XLOOKUP(Master[[#This Row],[Patient_ID]],Hospitals[Patient_ID],Hospitals[Hospital_Bed])</f>
        <v>Semi-Private Room</v>
      </c>
      <c r="M101" s="1" t="str">
        <f>_xlfn.XLOOKUP(Master[[#This Row],[Patient_ID]],Hospitals[Patient_ID],Hospitals[Department])</f>
        <v>Orthopedics</v>
      </c>
      <c r="N101" s="28" t="str">
        <f>_xlfn.XLOOKUP(Master[[#This Row],[Patient_ID]],Hospitals[Patient_ID],Hospitals[Medical_Condition])</f>
        <v>Arthritis</v>
      </c>
      <c r="O101" s="28">
        <f>IFERROR(_xlfn.XLOOKUP(Master[[#This Row],[Patient_ID]],Emergency[Patient_ID],Emergency[ER_Visit_ID]),"No Visits")</f>
        <v>270</v>
      </c>
      <c r="P101" s="28">
        <f>_xlfn.XLOOKUP(Master[[#This Row],[Patient_ID]],Hospitals[Patient_ID],Hospitals[Doctor_ID])</f>
        <v>123</v>
      </c>
      <c r="Q101" s="30">
        <f>_xlfn.XLOOKUP(Master[[#This Row],[Patient_ID]],Financials[Patient_ID],Financials[Insurance_Coverage])</f>
        <v>5500.0679659289026</v>
      </c>
      <c r="R101" s="30">
        <f>_xlfn.XLOOKUP(Master[[#This Row],[Patient_ID]],Financials[Patient_ID],Financials[Balance_Due])</f>
        <v>4511.9320340710974</v>
      </c>
      <c r="S101" s="28">
        <f>_xlfn.XLOOKUP(Master[[#This Row],[Doctors ID]],Medicals[Doctor_ID],Medicals[Nurse_to_Patient_Ratio])</f>
        <v>5</v>
      </c>
    </row>
    <row r="102" spans="1:19" x14ac:dyDescent="0.3">
      <c r="A102" s="1">
        <v>113</v>
      </c>
      <c r="B102" s="1" t="s">
        <v>120</v>
      </c>
      <c r="C102" s="1">
        <v>40</v>
      </c>
      <c r="D102" s="1" t="s">
        <v>1009</v>
      </c>
      <c r="E102" s="1" t="s">
        <v>1011</v>
      </c>
      <c r="F102" s="1">
        <v>15.800961992516861</v>
      </c>
      <c r="G102" s="1">
        <v>0</v>
      </c>
      <c r="H102" s="1">
        <v>9</v>
      </c>
      <c r="I102" s="10">
        <f>_xlfn.XLOOKUP(Master[[#This Row],[Patient_ID]],Hospitals[Patient_ID],Hospitals[Admission_Date])</f>
        <v>44628</v>
      </c>
      <c r="J102" s="10">
        <f>_xlfn.XLOOKUP(Master[[#This Row],[Patient_ID]],Hospitals[Patient_ID],Hospitals[Discharge_Date])</f>
        <v>44631</v>
      </c>
      <c r="K102" s="33">
        <f>_xlfn.XLOOKUP(Master[[#This Row],[Patient_ID]],Financials[Patient_ID],Financials[Total_Bill_Amount])</f>
        <v>13482</v>
      </c>
      <c r="L102" s="1" t="str">
        <f>_xlfn.XLOOKUP(Master[[#This Row],[Patient_ID]],Hospitals[Patient_ID],Hospitals[Hospital_Bed])</f>
        <v>Private Room</v>
      </c>
      <c r="M102" s="1" t="str">
        <f>_xlfn.XLOOKUP(Master[[#This Row],[Patient_ID]],Hospitals[Patient_ID],Hospitals[Department])</f>
        <v>Pediatrics</v>
      </c>
      <c r="N102" s="28" t="str">
        <f>_xlfn.XLOOKUP(Master[[#This Row],[Patient_ID]],Hospitals[Patient_ID],Hospitals[Medical_Condition])</f>
        <v>Allergies</v>
      </c>
      <c r="O102" s="28">
        <f>IFERROR(_xlfn.XLOOKUP(Master[[#This Row],[Patient_ID]],Emergency[Patient_ID],Emergency[ER_Visit_ID]),"No Visits")</f>
        <v>907</v>
      </c>
      <c r="P102" s="28">
        <f>_xlfn.XLOOKUP(Master[[#This Row],[Patient_ID]],Hospitals[Patient_ID],Hospitals[Doctor_ID])</f>
        <v>41</v>
      </c>
      <c r="Q102" s="30">
        <f>_xlfn.XLOOKUP(Master[[#This Row],[Patient_ID]],Financials[Patient_ID],Financials[Insurance_Coverage])</f>
        <v>11246.2925037363</v>
      </c>
      <c r="R102" s="30">
        <f>_xlfn.XLOOKUP(Master[[#This Row],[Patient_ID]],Financials[Patient_ID],Financials[Balance_Due])</f>
        <v>2235.7074962636998</v>
      </c>
      <c r="S102" s="28">
        <f>_xlfn.XLOOKUP(Master[[#This Row],[Doctors ID]],Medicals[Doctor_ID],Medicals[Nurse_to_Patient_Ratio])</f>
        <v>30</v>
      </c>
    </row>
    <row r="103" spans="1:19" x14ac:dyDescent="0.3">
      <c r="A103" s="1">
        <v>114</v>
      </c>
      <c r="B103" s="1" t="s">
        <v>121</v>
      </c>
      <c r="C103" s="1">
        <v>55</v>
      </c>
      <c r="D103" s="1" t="s">
        <v>1008</v>
      </c>
      <c r="E103" s="1" t="s">
        <v>1013</v>
      </c>
      <c r="F103" s="1">
        <v>32.844162595198441</v>
      </c>
      <c r="G103" s="1">
        <v>0</v>
      </c>
      <c r="H103" s="1">
        <v>4</v>
      </c>
      <c r="I103" s="10">
        <f>_xlfn.XLOOKUP(Master[[#This Row],[Patient_ID]],Hospitals[Patient_ID],Hospitals[Admission_Date])</f>
        <v>44564</v>
      </c>
      <c r="J103" s="10">
        <f>_xlfn.XLOOKUP(Master[[#This Row],[Patient_ID]],Hospitals[Patient_ID],Hospitals[Discharge_Date])</f>
        <v>44576</v>
      </c>
      <c r="K103" s="33">
        <f>_xlfn.XLOOKUP(Master[[#This Row],[Patient_ID]],Financials[Patient_ID],Financials[Total_Bill_Amount])</f>
        <v>4945</v>
      </c>
      <c r="L103" s="1" t="str">
        <f>_xlfn.XLOOKUP(Master[[#This Row],[Patient_ID]],Hospitals[Patient_ID],Hospitals[Hospital_Bed])</f>
        <v>Private Room</v>
      </c>
      <c r="M103" s="1" t="str">
        <f>_xlfn.XLOOKUP(Master[[#This Row],[Patient_ID]],Hospitals[Patient_ID],Hospitals[Department])</f>
        <v>Oncology</v>
      </c>
      <c r="N103" s="28" t="str">
        <f>_xlfn.XLOOKUP(Master[[#This Row],[Patient_ID]],Hospitals[Patient_ID],Hospitals[Medical_Condition])</f>
        <v>Cancer</v>
      </c>
      <c r="O103" s="28">
        <f>IFERROR(_xlfn.XLOOKUP(Master[[#This Row],[Patient_ID]],Emergency[Patient_ID],Emergency[ER_Visit_ID]),"No Visits")</f>
        <v>461</v>
      </c>
      <c r="P103" s="28">
        <f>_xlfn.XLOOKUP(Master[[#This Row],[Patient_ID]],Hospitals[Patient_ID],Hospitals[Doctor_ID])</f>
        <v>94</v>
      </c>
      <c r="Q103" s="30">
        <f>_xlfn.XLOOKUP(Master[[#This Row],[Patient_ID]],Financials[Patient_ID],Financials[Insurance_Coverage])</f>
        <v>4248.8978978306022</v>
      </c>
      <c r="R103" s="30">
        <f>_xlfn.XLOOKUP(Master[[#This Row],[Patient_ID]],Financials[Patient_ID],Financials[Balance_Due])</f>
        <v>696.10210216939777</v>
      </c>
      <c r="S103" s="28">
        <f>_xlfn.XLOOKUP(Master[[#This Row],[Doctors ID]],Medicals[Doctor_ID],Medicals[Nurse_to_Patient_Ratio])</f>
        <v>28</v>
      </c>
    </row>
    <row r="104" spans="1:19" x14ac:dyDescent="0.3">
      <c r="A104" s="1">
        <v>115</v>
      </c>
      <c r="B104" s="1" t="s">
        <v>122</v>
      </c>
      <c r="C104" s="1">
        <v>65</v>
      </c>
      <c r="D104" s="1" t="s">
        <v>1008</v>
      </c>
      <c r="E104" s="1" t="s">
        <v>1012</v>
      </c>
      <c r="F104" s="1">
        <v>31.64213129884963</v>
      </c>
      <c r="G104" s="1">
        <v>4</v>
      </c>
      <c r="H104" s="1">
        <v>9</v>
      </c>
      <c r="I104" s="10">
        <f>_xlfn.XLOOKUP(Master[[#This Row],[Patient_ID]],Hospitals[Patient_ID],Hospitals[Admission_Date])</f>
        <v>45375</v>
      </c>
      <c r="J104" s="10">
        <f>_xlfn.XLOOKUP(Master[[#This Row],[Patient_ID]],Hospitals[Patient_ID],Hospitals[Discharge_Date])</f>
        <v>45379</v>
      </c>
      <c r="K104" s="33">
        <f>_xlfn.XLOOKUP(Master[[#This Row],[Patient_ID]],Financials[Patient_ID],Financials[Total_Bill_Amount])</f>
        <v>18696</v>
      </c>
      <c r="L104" s="1" t="str">
        <f>_xlfn.XLOOKUP(Master[[#This Row],[Patient_ID]],Hospitals[Patient_ID],Hospitals[Hospital_Bed])</f>
        <v>Semi-Private Room</v>
      </c>
      <c r="M104" s="1" t="str">
        <f>_xlfn.XLOOKUP(Master[[#This Row],[Patient_ID]],Hospitals[Patient_ID],Hospitals[Department])</f>
        <v>Orthopedics</v>
      </c>
      <c r="N104" s="28" t="str">
        <f>_xlfn.XLOOKUP(Master[[#This Row],[Patient_ID]],Hospitals[Patient_ID],Hospitals[Medical_Condition])</f>
        <v>Fracture</v>
      </c>
      <c r="O104" s="28">
        <f>IFERROR(_xlfn.XLOOKUP(Master[[#This Row],[Patient_ID]],Emergency[Patient_ID],Emergency[ER_Visit_ID]),"No Visits")</f>
        <v>108</v>
      </c>
      <c r="P104" s="28">
        <f>_xlfn.XLOOKUP(Master[[#This Row],[Patient_ID]],Hospitals[Patient_ID],Hospitals[Doctor_ID])</f>
        <v>18</v>
      </c>
      <c r="Q104" s="30">
        <f>_xlfn.XLOOKUP(Master[[#This Row],[Patient_ID]],Financials[Patient_ID],Financials[Insurance_Coverage])</f>
        <v>12020.5694533305</v>
      </c>
      <c r="R104" s="30">
        <f>_xlfn.XLOOKUP(Master[[#This Row],[Patient_ID]],Financials[Patient_ID],Financials[Balance_Due])</f>
        <v>6675.430546669495</v>
      </c>
      <c r="S104" s="28">
        <f>_xlfn.XLOOKUP(Master[[#This Row],[Doctors ID]],Medicals[Doctor_ID],Medicals[Nurse_to_Patient_Ratio])</f>
        <v>22</v>
      </c>
    </row>
    <row r="105" spans="1:19" x14ac:dyDescent="0.3">
      <c r="A105" s="1">
        <v>116</v>
      </c>
      <c r="B105" s="1" t="s">
        <v>123</v>
      </c>
      <c r="C105" s="1">
        <v>24</v>
      </c>
      <c r="D105" s="1" t="s">
        <v>1009</v>
      </c>
      <c r="E105" s="1" t="s">
        <v>1010</v>
      </c>
      <c r="F105" s="1">
        <v>20.124818114263089</v>
      </c>
      <c r="G105" s="1">
        <v>2</v>
      </c>
      <c r="H105" s="1">
        <v>8</v>
      </c>
      <c r="I105" s="10">
        <f>_xlfn.XLOOKUP(Master[[#This Row],[Patient_ID]],Hospitals[Patient_ID],Hospitals[Admission_Date])</f>
        <v>45032</v>
      </c>
      <c r="J105" s="10">
        <f>_xlfn.XLOOKUP(Master[[#This Row],[Patient_ID]],Hospitals[Patient_ID],Hospitals[Discharge_Date])</f>
        <v>45034</v>
      </c>
      <c r="K105" s="33">
        <f>_xlfn.XLOOKUP(Master[[#This Row],[Patient_ID]],Financials[Patient_ID],Financials[Total_Bill_Amount])</f>
        <v>15387</v>
      </c>
      <c r="L105" s="1" t="str">
        <f>_xlfn.XLOOKUP(Master[[#This Row],[Patient_ID]],Hospitals[Patient_ID],Hospitals[Hospital_Bed])</f>
        <v>Semi-Private Room</v>
      </c>
      <c r="M105" s="1" t="str">
        <f>_xlfn.XLOOKUP(Master[[#This Row],[Patient_ID]],Hospitals[Patient_ID],Hospitals[Department])</f>
        <v>Pediatrics</v>
      </c>
      <c r="N105" s="28" t="str">
        <f>_xlfn.XLOOKUP(Master[[#This Row],[Patient_ID]],Hospitals[Patient_ID],Hospitals[Medical_Condition])</f>
        <v>Allergies</v>
      </c>
      <c r="O105" s="28">
        <f>IFERROR(_xlfn.XLOOKUP(Master[[#This Row],[Patient_ID]],Emergency[Patient_ID],Emergency[ER_Visit_ID]),"No Visits")</f>
        <v>24</v>
      </c>
      <c r="P105" s="28">
        <f>_xlfn.XLOOKUP(Master[[#This Row],[Patient_ID]],Hospitals[Patient_ID],Hospitals[Doctor_ID])</f>
        <v>67</v>
      </c>
      <c r="Q105" s="30">
        <f>_xlfn.XLOOKUP(Master[[#This Row],[Patient_ID]],Financials[Patient_ID],Financials[Insurance_Coverage])</f>
        <v>11936.04638075607</v>
      </c>
      <c r="R105" s="30">
        <f>_xlfn.XLOOKUP(Master[[#This Row],[Patient_ID]],Financials[Patient_ID],Financials[Balance_Due])</f>
        <v>3450.95361924393</v>
      </c>
      <c r="S105" s="28">
        <f>_xlfn.XLOOKUP(Master[[#This Row],[Doctors ID]],Medicals[Doctor_ID],Medicals[Nurse_to_Patient_Ratio])</f>
        <v>24</v>
      </c>
    </row>
    <row r="106" spans="1:19" x14ac:dyDescent="0.3">
      <c r="A106" s="1">
        <v>117</v>
      </c>
      <c r="B106" s="1" t="s">
        <v>124</v>
      </c>
      <c r="C106" s="1">
        <v>61</v>
      </c>
      <c r="D106" s="1" t="s">
        <v>1008</v>
      </c>
      <c r="E106" s="1" t="s">
        <v>1011</v>
      </c>
      <c r="F106" s="1">
        <v>38.045479720033342</v>
      </c>
      <c r="G106" s="1">
        <v>1</v>
      </c>
      <c r="H106" s="1">
        <v>1</v>
      </c>
      <c r="I106" s="10">
        <f>_xlfn.XLOOKUP(Master[[#This Row],[Patient_ID]],Hospitals[Patient_ID],Hospitals[Admission_Date])</f>
        <v>45193</v>
      </c>
      <c r="J106" s="10">
        <f>_xlfn.XLOOKUP(Master[[#This Row],[Patient_ID]],Hospitals[Patient_ID],Hospitals[Discharge_Date])</f>
        <v>45198</v>
      </c>
      <c r="K106" s="33">
        <f>_xlfn.XLOOKUP(Master[[#This Row],[Patient_ID]],Financials[Patient_ID],Financials[Total_Bill_Amount])</f>
        <v>22513</v>
      </c>
      <c r="L106" s="1" t="str">
        <f>_xlfn.XLOOKUP(Master[[#This Row],[Patient_ID]],Hospitals[Patient_ID],Hospitals[Hospital_Bed])</f>
        <v>Private Room</v>
      </c>
      <c r="M106" s="1" t="str">
        <f>_xlfn.XLOOKUP(Master[[#This Row],[Patient_ID]],Hospitals[Patient_ID],Hospitals[Department])</f>
        <v>Cardiology</v>
      </c>
      <c r="N106" s="28" t="str">
        <f>_xlfn.XLOOKUP(Master[[#This Row],[Patient_ID]],Hospitals[Patient_ID],Hospitals[Medical_Condition])</f>
        <v>Hypertension</v>
      </c>
      <c r="O106" s="28">
        <f>IFERROR(_xlfn.XLOOKUP(Master[[#This Row],[Patient_ID]],Emergency[Patient_ID],Emergency[ER_Visit_ID]),"No Visits")</f>
        <v>42</v>
      </c>
      <c r="P106" s="28">
        <f>_xlfn.XLOOKUP(Master[[#This Row],[Patient_ID]],Hospitals[Patient_ID],Hospitals[Doctor_ID])</f>
        <v>52</v>
      </c>
      <c r="Q106" s="30">
        <f>_xlfn.XLOOKUP(Master[[#This Row],[Patient_ID]],Financials[Patient_ID],Financials[Insurance_Coverage])</f>
        <v>14060.22199480193</v>
      </c>
      <c r="R106" s="30">
        <f>_xlfn.XLOOKUP(Master[[#This Row],[Patient_ID]],Financials[Patient_ID],Financials[Balance_Due])</f>
        <v>8452.7780051980699</v>
      </c>
      <c r="S106" s="28">
        <f>_xlfn.XLOOKUP(Master[[#This Row],[Doctors ID]],Medicals[Doctor_ID],Medicals[Nurse_to_Patient_Ratio])</f>
        <v>30</v>
      </c>
    </row>
    <row r="107" spans="1:19" x14ac:dyDescent="0.3">
      <c r="A107" s="1">
        <v>118</v>
      </c>
      <c r="B107" s="1" t="s">
        <v>125</v>
      </c>
      <c r="C107" s="1">
        <v>49</v>
      </c>
      <c r="D107" s="1" t="s">
        <v>1008</v>
      </c>
      <c r="E107" s="1" t="s">
        <v>1012</v>
      </c>
      <c r="F107" s="1">
        <v>36.219670614112808</v>
      </c>
      <c r="G107" s="1">
        <v>2</v>
      </c>
      <c r="H107" s="1">
        <v>1</v>
      </c>
      <c r="I107" s="10">
        <f>_xlfn.XLOOKUP(Master[[#This Row],[Patient_ID]],Hospitals[Patient_ID],Hospitals[Admission_Date])</f>
        <v>44590</v>
      </c>
      <c r="J107" s="10">
        <f>_xlfn.XLOOKUP(Master[[#This Row],[Patient_ID]],Hospitals[Patient_ID],Hospitals[Discharge_Date])</f>
        <v>44592</v>
      </c>
      <c r="K107" s="33">
        <f>_xlfn.XLOOKUP(Master[[#This Row],[Patient_ID]],Financials[Patient_ID],Financials[Total_Bill_Amount])</f>
        <v>9436</v>
      </c>
      <c r="L107" s="1" t="str">
        <f>_xlfn.XLOOKUP(Master[[#This Row],[Patient_ID]],Hospitals[Patient_ID],Hospitals[Hospital_Bed])</f>
        <v>Private Room</v>
      </c>
      <c r="M107" s="1" t="str">
        <f>_xlfn.XLOOKUP(Master[[#This Row],[Patient_ID]],Hospitals[Patient_ID],Hospitals[Department])</f>
        <v>Pediatrics</v>
      </c>
      <c r="N107" s="28" t="str">
        <f>_xlfn.XLOOKUP(Master[[#This Row],[Patient_ID]],Hospitals[Patient_ID],Hospitals[Medical_Condition])</f>
        <v>Allergies</v>
      </c>
      <c r="O107" s="28">
        <f>IFERROR(_xlfn.XLOOKUP(Master[[#This Row],[Patient_ID]],Emergency[Patient_ID],Emergency[ER_Visit_ID]),"No Visits")</f>
        <v>363</v>
      </c>
      <c r="P107" s="28">
        <f>_xlfn.XLOOKUP(Master[[#This Row],[Patient_ID]],Hospitals[Patient_ID],Hospitals[Doctor_ID])</f>
        <v>43</v>
      </c>
      <c r="Q107" s="30">
        <f>_xlfn.XLOOKUP(Master[[#This Row],[Patient_ID]],Financials[Patient_ID],Financials[Insurance_Coverage])</f>
        <v>7644.2494528736388</v>
      </c>
      <c r="R107" s="30">
        <f>_xlfn.XLOOKUP(Master[[#This Row],[Patient_ID]],Financials[Patient_ID],Financials[Balance_Due])</f>
        <v>1791.750547126361</v>
      </c>
      <c r="S107" s="28">
        <f>_xlfn.XLOOKUP(Master[[#This Row],[Doctors ID]],Medicals[Doctor_ID],Medicals[Nurse_to_Patient_Ratio])</f>
        <v>11</v>
      </c>
    </row>
    <row r="108" spans="1:19" x14ac:dyDescent="0.3">
      <c r="A108" s="1">
        <v>119</v>
      </c>
      <c r="B108" s="1" t="s">
        <v>126</v>
      </c>
      <c r="C108" s="1">
        <v>26</v>
      </c>
      <c r="D108" s="1" t="s">
        <v>1008</v>
      </c>
      <c r="E108" s="1" t="s">
        <v>1011</v>
      </c>
      <c r="F108" s="1">
        <v>21.058142005286289</v>
      </c>
      <c r="G108" s="1">
        <v>4</v>
      </c>
      <c r="H108" s="1">
        <v>5</v>
      </c>
      <c r="I108" s="10">
        <f>_xlfn.XLOOKUP(Master[[#This Row],[Patient_ID]],Hospitals[Patient_ID],Hospitals[Admission_Date])</f>
        <v>44886</v>
      </c>
      <c r="J108" s="10">
        <f>_xlfn.XLOOKUP(Master[[#This Row],[Patient_ID]],Hospitals[Patient_ID],Hospitals[Discharge_Date])</f>
        <v>44889</v>
      </c>
      <c r="K108" s="33">
        <f>_xlfn.XLOOKUP(Master[[#This Row],[Patient_ID]],Financials[Patient_ID],Financials[Total_Bill_Amount])</f>
        <v>41202</v>
      </c>
      <c r="L108" s="1" t="str">
        <f>_xlfn.XLOOKUP(Master[[#This Row],[Patient_ID]],Hospitals[Patient_ID],Hospitals[Hospital_Bed])</f>
        <v>General Ward</v>
      </c>
      <c r="M108" s="1" t="str">
        <f>_xlfn.XLOOKUP(Master[[#This Row],[Patient_ID]],Hospitals[Patient_ID],Hospitals[Department])</f>
        <v>Pediatrics</v>
      </c>
      <c r="N108" s="28" t="str">
        <f>_xlfn.XLOOKUP(Master[[#This Row],[Patient_ID]],Hospitals[Patient_ID],Hospitals[Medical_Condition])</f>
        <v>Allergies</v>
      </c>
      <c r="O108" s="28" t="str">
        <f>IFERROR(_xlfn.XLOOKUP(Master[[#This Row],[Patient_ID]],Emergency[Patient_ID],Emergency[ER_Visit_ID]),"No Visits")</f>
        <v>No Visits</v>
      </c>
      <c r="P108" s="28">
        <f>_xlfn.XLOOKUP(Master[[#This Row],[Patient_ID]],Hospitals[Patient_ID],Hospitals[Doctor_ID])</f>
        <v>133</v>
      </c>
      <c r="Q108" s="30">
        <f>_xlfn.XLOOKUP(Master[[#This Row],[Patient_ID]],Financials[Patient_ID],Financials[Insurance_Coverage])</f>
        <v>29374.406187281002</v>
      </c>
      <c r="R108" s="30">
        <f>_xlfn.XLOOKUP(Master[[#This Row],[Patient_ID]],Financials[Patient_ID],Financials[Balance_Due])</f>
        <v>11827.593812719</v>
      </c>
      <c r="S108" s="28">
        <f>_xlfn.XLOOKUP(Master[[#This Row],[Doctors ID]],Medicals[Doctor_ID],Medicals[Nurse_to_Patient_Ratio])</f>
        <v>10</v>
      </c>
    </row>
    <row r="109" spans="1:19" x14ac:dyDescent="0.3">
      <c r="A109" s="1">
        <v>120</v>
      </c>
      <c r="B109" s="1" t="s">
        <v>127</v>
      </c>
      <c r="C109" s="1">
        <v>16</v>
      </c>
      <c r="D109" s="1" t="s">
        <v>1009</v>
      </c>
      <c r="E109" s="1" t="s">
        <v>1013</v>
      </c>
      <c r="F109" s="1">
        <v>39.063108424271178</v>
      </c>
      <c r="G109" s="1">
        <v>2</v>
      </c>
      <c r="H109" s="1">
        <v>10</v>
      </c>
      <c r="I109" s="10">
        <f>_xlfn.XLOOKUP(Master[[#This Row],[Patient_ID]],Hospitals[Patient_ID],Hospitals[Admission_Date])</f>
        <v>44801</v>
      </c>
      <c r="J109" s="10">
        <f>_xlfn.XLOOKUP(Master[[#This Row],[Patient_ID]],Hospitals[Patient_ID],Hospitals[Discharge_Date])</f>
        <v>44808</v>
      </c>
      <c r="K109" s="33">
        <f>_xlfn.XLOOKUP(Master[[#This Row],[Patient_ID]],Financials[Patient_ID],Financials[Total_Bill_Amount])</f>
        <v>9540</v>
      </c>
      <c r="L109" s="1" t="str">
        <f>_xlfn.XLOOKUP(Master[[#This Row],[Patient_ID]],Hospitals[Patient_ID],Hospitals[Hospital_Bed])</f>
        <v>General Ward</v>
      </c>
      <c r="M109" s="1" t="str">
        <f>_xlfn.XLOOKUP(Master[[#This Row],[Patient_ID]],Hospitals[Patient_ID],Hospitals[Department])</f>
        <v>Neurology</v>
      </c>
      <c r="N109" s="28" t="str">
        <f>_xlfn.XLOOKUP(Master[[#This Row],[Patient_ID]],Hospitals[Patient_ID],Hospitals[Medical_Condition])</f>
        <v>Stroke</v>
      </c>
      <c r="O109" s="28">
        <f>IFERROR(_xlfn.XLOOKUP(Master[[#This Row],[Patient_ID]],Emergency[Patient_ID],Emergency[ER_Visit_ID]),"No Visits")</f>
        <v>347</v>
      </c>
      <c r="P109" s="28">
        <f>_xlfn.XLOOKUP(Master[[#This Row],[Patient_ID]],Hospitals[Patient_ID],Hospitals[Doctor_ID])</f>
        <v>10</v>
      </c>
      <c r="Q109" s="30">
        <f>_xlfn.XLOOKUP(Master[[#This Row],[Patient_ID]],Financials[Patient_ID],Financials[Insurance_Coverage])</f>
        <v>4947.1468193479996</v>
      </c>
      <c r="R109" s="30">
        <f>_xlfn.XLOOKUP(Master[[#This Row],[Patient_ID]],Financials[Patient_ID],Financials[Balance_Due])</f>
        <v>4592.8531806520004</v>
      </c>
      <c r="S109" s="28">
        <f>_xlfn.XLOOKUP(Master[[#This Row],[Doctors ID]],Medicals[Doctor_ID],Medicals[Nurse_to_Patient_Ratio])</f>
        <v>10</v>
      </c>
    </row>
    <row r="110" spans="1:19" x14ac:dyDescent="0.3">
      <c r="A110" s="1">
        <v>122</v>
      </c>
      <c r="B110" s="1" t="s">
        <v>129</v>
      </c>
      <c r="C110" s="1">
        <v>13</v>
      </c>
      <c r="D110" s="1" t="s">
        <v>1009</v>
      </c>
      <c r="E110" s="1" t="s">
        <v>1013</v>
      </c>
      <c r="F110" s="1">
        <v>19.67842309748217</v>
      </c>
      <c r="G110" s="1">
        <v>1</v>
      </c>
      <c r="H110" s="1">
        <v>9</v>
      </c>
      <c r="I110" s="10">
        <f>_xlfn.XLOOKUP(Master[[#This Row],[Patient_ID]],Hospitals[Patient_ID],Hospitals[Admission_Date])</f>
        <v>44637</v>
      </c>
      <c r="J110" s="10">
        <f>_xlfn.XLOOKUP(Master[[#This Row],[Patient_ID]],Hospitals[Patient_ID],Hospitals[Discharge_Date])</f>
        <v>44639</v>
      </c>
      <c r="K110" s="33">
        <f>_xlfn.XLOOKUP(Master[[#This Row],[Patient_ID]],Financials[Patient_ID],Financials[Total_Bill_Amount])</f>
        <v>19197</v>
      </c>
      <c r="L110" s="1" t="str">
        <f>_xlfn.XLOOKUP(Master[[#This Row],[Patient_ID]],Hospitals[Patient_ID],Hospitals[Hospital_Bed])</f>
        <v>Semi-Private Room</v>
      </c>
      <c r="M110" s="1" t="str">
        <f>_xlfn.XLOOKUP(Master[[#This Row],[Patient_ID]],Hospitals[Patient_ID],Hospitals[Department])</f>
        <v>Pediatrics</v>
      </c>
      <c r="N110" s="28" t="str">
        <f>_xlfn.XLOOKUP(Master[[#This Row],[Patient_ID]],Hospitals[Patient_ID],Hospitals[Medical_Condition])</f>
        <v>Asthma</v>
      </c>
      <c r="O110" s="28">
        <f>IFERROR(_xlfn.XLOOKUP(Master[[#This Row],[Patient_ID]],Emergency[Patient_ID],Emergency[ER_Visit_ID]),"No Visits")</f>
        <v>277</v>
      </c>
      <c r="P110" s="28">
        <f>_xlfn.XLOOKUP(Master[[#This Row],[Patient_ID]],Hospitals[Patient_ID],Hospitals[Doctor_ID])</f>
        <v>122</v>
      </c>
      <c r="Q110" s="30">
        <f>_xlfn.XLOOKUP(Master[[#This Row],[Patient_ID]],Financials[Patient_ID],Financials[Insurance_Coverage])</f>
        <v>13956.18945218043</v>
      </c>
      <c r="R110" s="30">
        <f>_xlfn.XLOOKUP(Master[[#This Row],[Patient_ID]],Financials[Patient_ID],Financials[Balance_Due])</f>
        <v>5240.8105478195703</v>
      </c>
      <c r="S110" s="28">
        <f>_xlfn.XLOOKUP(Master[[#This Row],[Doctors ID]],Medicals[Doctor_ID],Medicals[Nurse_to_Patient_Ratio])</f>
        <v>16</v>
      </c>
    </row>
    <row r="111" spans="1:19" x14ac:dyDescent="0.3">
      <c r="A111" s="1">
        <v>123</v>
      </c>
      <c r="B111" s="1" t="s">
        <v>130</v>
      </c>
      <c r="C111" s="1">
        <v>23</v>
      </c>
      <c r="D111" s="1" t="s">
        <v>1009</v>
      </c>
      <c r="E111" s="1" t="s">
        <v>1011</v>
      </c>
      <c r="F111" s="1">
        <v>23.812205176210181</v>
      </c>
      <c r="G111" s="1">
        <v>2</v>
      </c>
      <c r="H111" s="1">
        <v>10</v>
      </c>
      <c r="I111" s="10">
        <f>_xlfn.XLOOKUP(Master[[#This Row],[Patient_ID]],Hospitals[Patient_ID],Hospitals[Admission_Date])</f>
        <v>44593</v>
      </c>
      <c r="J111" s="10">
        <f>_xlfn.XLOOKUP(Master[[#This Row],[Patient_ID]],Hospitals[Patient_ID],Hospitals[Discharge_Date])</f>
        <v>44601</v>
      </c>
      <c r="K111" s="33">
        <f>_xlfn.XLOOKUP(Master[[#This Row],[Patient_ID]],Financials[Patient_ID],Financials[Total_Bill_Amount])</f>
        <v>15221</v>
      </c>
      <c r="L111" s="1" t="str">
        <f>_xlfn.XLOOKUP(Master[[#This Row],[Patient_ID]],Hospitals[Patient_ID],Hospitals[Hospital_Bed])</f>
        <v>Semi-Private Room</v>
      </c>
      <c r="M111" s="1" t="str">
        <f>_xlfn.XLOOKUP(Master[[#This Row],[Patient_ID]],Hospitals[Patient_ID],Hospitals[Department])</f>
        <v>Emergency</v>
      </c>
      <c r="N111" s="28" t="str">
        <f>_xlfn.XLOOKUP(Master[[#This Row],[Patient_ID]],Hospitals[Patient_ID],Hospitals[Medical_Condition])</f>
        <v>Severe Trauma</v>
      </c>
      <c r="O111" s="28">
        <f>IFERROR(_xlfn.XLOOKUP(Master[[#This Row],[Patient_ID]],Emergency[Patient_ID],Emergency[ER_Visit_ID]),"No Visits")</f>
        <v>672</v>
      </c>
      <c r="P111" s="28">
        <f>_xlfn.XLOOKUP(Master[[#This Row],[Patient_ID]],Hospitals[Patient_ID],Hospitals[Doctor_ID])</f>
        <v>24</v>
      </c>
      <c r="Q111" s="30">
        <f>_xlfn.XLOOKUP(Master[[#This Row],[Patient_ID]],Financials[Patient_ID],Financials[Insurance_Coverage])</f>
        <v>13282.92465314746</v>
      </c>
      <c r="R111" s="30">
        <f>_xlfn.XLOOKUP(Master[[#This Row],[Patient_ID]],Financials[Patient_ID],Financials[Balance_Due])</f>
        <v>1938.07534685254</v>
      </c>
      <c r="S111" s="28">
        <f>_xlfn.XLOOKUP(Master[[#This Row],[Doctors ID]],Medicals[Doctor_ID],Medicals[Nurse_to_Patient_Ratio])</f>
        <v>17</v>
      </c>
    </row>
    <row r="112" spans="1:19" x14ac:dyDescent="0.3">
      <c r="A112" s="1">
        <v>124</v>
      </c>
      <c r="B112" s="1" t="s">
        <v>131</v>
      </c>
      <c r="C112" s="1">
        <v>8</v>
      </c>
      <c r="D112" s="1" t="s">
        <v>1009</v>
      </c>
      <c r="E112" s="1" t="s">
        <v>1011</v>
      </c>
      <c r="F112" s="1">
        <v>28.531412922088531</v>
      </c>
      <c r="G112" s="1">
        <v>2</v>
      </c>
      <c r="H112" s="1">
        <v>1</v>
      </c>
      <c r="I112" s="10">
        <f>_xlfn.XLOOKUP(Master[[#This Row],[Patient_ID]],Hospitals[Patient_ID],Hospitals[Admission_Date])</f>
        <v>44757</v>
      </c>
      <c r="J112" s="10">
        <f>_xlfn.XLOOKUP(Master[[#This Row],[Patient_ID]],Hospitals[Patient_ID],Hospitals[Discharge_Date])</f>
        <v>44773</v>
      </c>
      <c r="K112" s="33">
        <f>_xlfn.XLOOKUP(Master[[#This Row],[Patient_ID]],Financials[Patient_ID],Financials[Total_Bill_Amount])</f>
        <v>6408</v>
      </c>
      <c r="L112" s="1" t="str">
        <f>_xlfn.XLOOKUP(Master[[#This Row],[Patient_ID]],Hospitals[Patient_ID],Hospitals[Hospital_Bed])</f>
        <v>General Ward</v>
      </c>
      <c r="M112" s="1" t="str">
        <f>_xlfn.XLOOKUP(Master[[#This Row],[Patient_ID]],Hospitals[Patient_ID],Hospitals[Department])</f>
        <v>Oncology</v>
      </c>
      <c r="N112" s="28" t="str">
        <f>_xlfn.XLOOKUP(Master[[#This Row],[Patient_ID]],Hospitals[Patient_ID],Hospitals[Medical_Condition])</f>
        <v>Tumor</v>
      </c>
      <c r="O112" s="28">
        <f>IFERROR(_xlfn.XLOOKUP(Master[[#This Row],[Patient_ID]],Emergency[Patient_ID],Emergency[ER_Visit_ID]),"No Visits")</f>
        <v>240</v>
      </c>
      <c r="P112" s="28">
        <f>_xlfn.XLOOKUP(Master[[#This Row],[Patient_ID]],Hospitals[Patient_ID],Hospitals[Doctor_ID])</f>
        <v>3</v>
      </c>
      <c r="Q112" s="30">
        <f>_xlfn.XLOOKUP(Master[[#This Row],[Patient_ID]],Financials[Patient_ID],Financials[Insurance_Coverage])</f>
        <v>5734.7445559331309</v>
      </c>
      <c r="R112" s="30">
        <f>_xlfn.XLOOKUP(Master[[#This Row],[Patient_ID]],Financials[Patient_ID],Financials[Balance_Due])</f>
        <v>673.25544406686913</v>
      </c>
      <c r="S112" s="28">
        <f>_xlfn.XLOOKUP(Master[[#This Row],[Doctors ID]],Medicals[Doctor_ID],Medicals[Nurse_to_Patient_Ratio])</f>
        <v>20</v>
      </c>
    </row>
    <row r="113" spans="1:19" x14ac:dyDescent="0.3">
      <c r="A113" s="1">
        <v>125</v>
      </c>
      <c r="B113" s="1" t="s">
        <v>132</v>
      </c>
      <c r="C113" s="1">
        <v>81</v>
      </c>
      <c r="D113" s="1" t="s">
        <v>1008</v>
      </c>
      <c r="E113" s="1" t="s">
        <v>1013</v>
      </c>
      <c r="F113" s="1">
        <v>25.04239612240973</v>
      </c>
      <c r="G113" s="1">
        <v>3</v>
      </c>
      <c r="H113" s="1">
        <v>8</v>
      </c>
      <c r="I113" s="10">
        <f>_xlfn.XLOOKUP(Master[[#This Row],[Patient_ID]],Hospitals[Patient_ID],Hospitals[Admission_Date])</f>
        <v>44581</v>
      </c>
      <c r="J113" s="10">
        <f>_xlfn.XLOOKUP(Master[[#This Row],[Patient_ID]],Hospitals[Patient_ID],Hospitals[Discharge_Date])</f>
        <v>44586</v>
      </c>
      <c r="K113" s="33">
        <f>_xlfn.XLOOKUP(Master[[#This Row],[Patient_ID]],Financials[Patient_ID],Financials[Total_Bill_Amount])</f>
        <v>13717</v>
      </c>
      <c r="L113" s="1" t="str">
        <f>_xlfn.XLOOKUP(Master[[#This Row],[Patient_ID]],Hospitals[Patient_ID],Hospitals[Hospital_Bed])</f>
        <v>General Ward</v>
      </c>
      <c r="M113" s="1" t="str">
        <f>_xlfn.XLOOKUP(Master[[#This Row],[Patient_ID]],Hospitals[Patient_ID],Hospitals[Department])</f>
        <v>Orthopedics</v>
      </c>
      <c r="N113" s="28" t="str">
        <f>_xlfn.XLOOKUP(Master[[#This Row],[Patient_ID]],Hospitals[Patient_ID],Hospitals[Medical_Condition])</f>
        <v>Arthritis</v>
      </c>
      <c r="O113" s="28">
        <f>IFERROR(_xlfn.XLOOKUP(Master[[#This Row],[Patient_ID]],Emergency[Patient_ID],Emergency[ER_Visit_ID]),"No Visits")</f>
        <v>825</v>
      </c>
      <c r="P113" s="28">
        <f>_xlfn.XLOOKUP(Master[[#This Row],[Patient_ID]],Hospitals[Patient_ID],Hospitals[Doctor_ID])</f>
        <v>92</v>
      </c>
      <c r="Q113" s="30">
        <f>_xlfn.XLOOKUP(Master[[#This Row],[Patient_ID]],Financials[Patient_ID],Financials[Insurance_Coverage])</f>
        <v>10311.267095204799</v>
      </c>
      <c r="R113" s="30">
        <f>_xlfn.XLOOKUP(Master[[#This Row],[Patient_ID]],Financials[Patient_ID],Financials[Balance_Due])</f>
        <v>3405.7329047951971</v>
      </c>
      <c r="S113" s="28">
        <f>_xlfn.XLOOKUP(Master[[#This Row],[Doctors ID]],Medicals[Doctor_ID],Medicals[Nurse_to_Patient_Ratio])</f>
        <v>27</v>
      </c>
    </row>
    <row r="114" spans="1:19" x14ac:dyDescent="0.3">
      <c r="A114" s="1">
        <v>126</v>
      </c>
      <c r="B114" s="1" t="s">
        <v>133</v>
      </c>
      <c r="C114" s="1">
        <v>72</v>
      </c>
      <c r="D114" s="1" t="s">
        <v>1008</v>
      </c>
      <c r="E114" s="1" t="s">
        <v>1012</v>
      </c>
      <c r="F114" s="1">
        <v>28.032271893649821</v>
      </c>
      <c r="G114" s="1">
        <v>5</v>
      </c>
      <c r="H114" s="1">
        <v>9</v>
      </c>
      <c r="I114" s="10">
        <f>_xlfn.XLOOKUP(Master[[#This Row],[Patient_ID]],Hospitals[Patient_ID],Hospitals[Admission_Date])</f>
        <v>44813</v>
      </c>
      <c r="J114" s="10">
        <f>_xlfn.XLOOKUP(Master[[#This Row],[Patient_ID]],Hospitals[Patient_ID],Hospitals[Discharge_Date])</f>
        <v>44820</v>
      </c>
      <c r="K114" s="33">
        <f>_xlfn.XLOOKUP(Master[[#This Row],[Patient_ID]],Financials[Patient_ID],Financials[Total_Bill_Amount])</f>
        <v>20199</v>
      </c>
      <c r="L114" s="1" t="str">
        <f>_xlfn.XLOOKUP(Master[[#This Row],[Patient_ID]],Hospitals[Patient_ID],Hospitals[Hospital_Bed])</f>
        <v>General Ward</v>
      </c>
      <c r="M114" s="1" t="str">
        <f>_xlfn.XLOOKUP(Master[[#This Row],[Patient_ID]],Hospitals[Patient_ID],Hospitals[Department])</f>
        <v>Oncology</v>
      </c>
      <c r="N114" s="28" t="str">
        <f>_xlfn.XLOOKUP(Master[[#This Row],[Patient_ID]],Hospitals[Patient_ID],Hospitals[Medical_Condition])</f>
        <v>Tumor</v>
      </c>
      <c r="O114" s="28" t="str">
        <f>IFERROR(_xlfn.XLOOKUP(Master[[#This Row],[Patient_ID]],Emergency[Patient_ID],Emergency[ER_Visit_ID]),"No Visits")</f>
        <v>No Visits</v>
      </c>
      <c r="P114" s="28">
        <f>_xlfn.XLOOKUP(Master[[#This Row],[Patient_ID]],Hospitals[Patient_ID],Hospitals[Doctor_ID])</f>
        <v>1</v>
      </c>
      <c r="Q114" s="30">
        <f>_xlfn.XLOOKUP(Master[[#This Row],[Patient_ID]],Financials[Patient_ID],Financials[Insurance_Coverage])</f>
        <v>11813.466019875061</v>
      </c>
      <c r="R114" s="30">
        <f>_xlfn.XLOOKUP(Master[[#This Row],[Patient_ID]],Financials[Patient_ID],Financials[Balance_Due])</f>
        <v>8385.5339801249374</v>
      </c>
      <c r="S114" s="28">
        <f>_xlfn.XLOOKUP(Master[[#This Row],[Doctors ID]],Medicals[Doctor_ID],Medicals[Nurse_to_Patient_Ratio])</f>
        <v>30</v>
      </c>
    </row>
    <row r="115" spans="1:19" x14ac:dyDescent="0.3">
      <c r="A115" s="1">
        <v>127</v>
      </c>
      <c r="B115" s="1" t="s">
        <v>134</v>
      </c>
      <c r="C115" s="1">
        <v>75</v>
      </c>
      <c r="D115" s="1" t="s">
        <v>1009</v>
      </c>
      <c r="E115" s="1" t="s">
        <v>1013</v>
      </c>
      <c r="F115" s="1">
        <v>24.351763760836981</v>
      </c>
      <c r="G115" s="1">
        <v>2</v>
      </c>
      <c r="H115" s="1">
        <v>9</v>
      </c>
      <c r="I115" s="10">
        <f>_xlfn.XLOOKUP(Master[[#This Row],[Patient_ID]],Hospitals[Patient_ID],Hospitals[Admission_Date])</f>
        <v>44614</v>
      </c>
      <c r="J115" s="10">
        <f>_xlfn.XLOOKUP(Master[[#This Row],[Patient_ID]],Hospitals[Patient_ID],Hospitals[Discharge_Date])</f>
        <v>44616</v>
      </c>
      <c r="K115" s="33">
        <f>_xlfn.XLOOKUP(Master[[#This Row],[Patient_ID]],Financials[Patient_ID],Financials[Total_Bill_Amount])</f>
        <v>11591</v>
      </c>
      <c r="L115" s="1" t="str">
        <f>_xlfn.XLOOKUP(Master[[#This Row],[Patient_ID]],Hospitals[Patient_ID],Hospitals[Hospital_Bed])</f>
        <v>General Ward</v>
      </c>
      <c r="M115" s="1" t="str">
        <f>_xlfn.XLOOKUP(Master[[#This Row],[Patient_ID]],Hospitals[Patient_ID],Hospitals[Department])</f>
        <v>Orthopedics</v>
      </c>
      <c r="N115" s="28" t="str">
        <f>_xlfn.XLOOKUP(Master[[#This Row],[Patient_ID]],Hospitals[Patient_ID],Hospitals[Medical_Condition])</f>
        <v>Arthritis</v>
      </c>
      <c r="O115" s="28">
        <f>IFERROR(_xlfn.XLOOKUP(Master[[#This Row],[Patient_ID]],Emergency[Patient_ID],Emergency[ER_Visit_ID]),"No Visits")</f>
        <v>320</v>
      </c>
      <c r="P115" s="28">
        <f>_xlfn.XLOOKUP(Master[[#This Row],[Patient_ID]],Hospitals[Patient_ID],Hospitals[Doctor_ID])</f>
        <v>142</v>
      </c>
      <c r="Q115" s="30">
        <f>_xlfn.XLOOKUP(Master[[#This Row],[Patient_ID]],Financials[Patient_ID],Financials[Insurance_Coverage])</f>
        <v>8912.8590523567836</v>
      </c>
      <c r="R115" s="30">
        <f>_xlfn.XLOOKUP(Master[[#This Row],[Patient_ID]],Financials[Patient_ID],Financials[Balance_Due])</f>
        <v>2678.1409476432159</v>
      </c>
      <c r="S115" s="28">
        <f>_xlfn.XLOOKUP(Master[[#This Row],[Doctors ID]],Medicals[Doctor_ID],Medicals[Nurse_to_Patient_Ratio])</f>
        <v>18</v>
      </c>
    </row>
    <row r="116" spans="1:19" x14ac:dyDescent="0.3">
      <c r="A116" s="1">
        <v>128</v>
      </c>
      <c r="B116" s="1" t="s">
        <v>135</v>
      </c>
      <c r="C116" s="1">
        <v>59</v>
      </c>
      <c r="D116" s="1" t="s">
        <v>1008</v>
      </c>
      <c r="E116" s="1" t="s">
        <v>1012</v>
      </c>
      <c r="F116" s="1">
        <v>21.86703610026743</v>
      </c>
      <c r="G116" s="1">
        <v>2</v>
      </c>
      <c r="H116" s="1">
        <v>4</v>
      </c>
      <c r="I116" s="10">
        <f>_xlfn.XLOOKUP(Master[[#This Row],[Patient_ID]],Hospitals[Patient_ID],Hospitals[Admission_Date])</f>
        <v>44587</v>
      </c>
      <c r="J116" s="10">
        <f>_xlfn.XLOOKUP(Master[[#This Row],[Patient_ID]],Hospitals[Patient_ID],Hospitals[Discharge_Date])</f>
        <v>44597</v>
      </c>
      <c r="K116" s="33">
        <f>_xlfn.XLOOKUP(Master[[#This Row],[Patient_ID]],Financials[Patient_ID],Financials[Total_Bill_Amount])</f>
        <v>25257</v>
      </c>
      <c r="L116" s="1" t="str">
        <f>_xlfn.XLOOKUP(Master[[#This Row],[Patient_ID]],Hospitals[Patient_ID],Hospitals[Hospital_Bed])</f>
        <v>Private Room</v>
      </c>
      <c r="M116" s="1" t="str">
        <f>_xlfn.XLOOKUP(Master[[#This Row],[Patient_ID]],Hospitals[Patient_ID],Hospitals[Department])</f>
        <v>Oncology</v>
      </c>
      <c r="N116" s="28" t="str">
        <f>_xlfn.XLOOKUP(Master[[#This Row],[Patient_ID]],Hospitals[Patient_ID],Hospitals[Medical_Condition])</f>
        <v>Cancer</v>
      </c>
      <c r="O116" s="28">
        <f>IFERROR(_xlfn.XLOOKUP(Master[[#This Row],[Patient_ID]],Emergency[Patient_ID],Emergency[ER_Visit_ID]),"No Visits")</f>
        <v>1458</v>
      </c>
      <c r="P116" s="28">
        <f>_xlfn.XLOOKUP(Master[[#This Row],[Patient_ID]],Hospitals[Patient_ID],Hospitals[Doctor_ID])</f>
        <v>18</v>
      </c>
      <c r="Q116" s="30">
        <f>_xlfn.XLOOKUP(Master[[#This Row],[Patient_ID]],Financials[Patient_ID],Financials[Insurance_Coverage])</f>
        <v>21775.92502688328</v>
      </c>
      <c r="R116" s="30">
        <f>_xlfn.XLOOKUP(Master[[#This Row],[Patient_ID]],Financials[Patient_ID],Financials[Balance_Due])</f>
        <v>3481.0749731167198</v>
      </c>
      <c r="S116" s="28">
        <f>_xlfn.XLOOKUP(Master[[#This Row],[Doctors ID]],Medicals[Doctor_ID],Medicals[Nurse_to_Patient_Ratio])</f>
        <v>22</v>
      </c>
    </row>
    <row r="117" spans="1:19" x14ac:dyDescent="0.3">
      <c r="A117" s="1">
        <v>130</v>
      </c>
      <c r="B117" s="1" t="s">
        <v>137</v>
      </c>
      <c r="C117" s="1">
        <v>72</v>
      </c>
      <c r="D117" s="1" t="s">
        <v>1009</v>
      </c>
      <c r="E117" s="1" t="s">
        <v>1011</v>
      </c>
      <c r="F117" s="1">
        <v>15.9272405692221</v>
      </c>
      <c r="G117" s="1">
        <v>0</v>
      </c>
      <c r="H117" s="1">
        <v>9</v>
      </c>
      <c r="I117" s="10">
        <f>_xlfn.XLOOKUP(Master[[#This Row],[Patient_ID]],Hospitals[Patient_ID],Hospitals[Admission_Date])</f>
        <v>44760</v>
      </c>
      <c r="J117" s="10">
        <f>_xlfn.XLOOKUP(Master[[#This Row],[Patient_ID]],Hospitals[Patient_ID],Hospitals[Discharge_Date])</f>
        <v>44770</v>
      </c>
      <c r="K117" s="33">
        <f>_xlfn.XLOOKUP(Master[[#This Row],[Patient_ID]],Financials[Patient_ID],Financials[Total_Bill_Amount])</f>
        <v>32254</v>
      </c>
      <c r="L117" s="1" t="str">
        <f>_xlfn.XLOOKUP(Master[[#This Row],[Patient_ID]],Hospitals[Patient_ID],Hospitals[Hospital_Bed])</f>
        <v>General Ward</v>
      </c>
      <c r="M117" s="1" t="str">
        <f>_xlfn.XLOOKUP(Master[[#This Row],[Patient_ID]],Hospitals[Patient_ID],Hospitals[Department])</f>
        <v>Neurology</v>
      </c>
      <c r="N117" s="28" t="str">
        <f>_xlfn.XLOOKUP(Master[[#This Row],[Patient_ID]],Hospitals[Patient_ID],Hospitals[Medical_Condition])</f>
        <v>Seizures</v>
      </c>
      <c r="O117" s="28">
        <f>IFERROR(_xlfn.XLOOKUP(Master[[#This Row],[Patient_ID]],Emergency[Patient_ID],Emergency[ER_Visit_ID]),"No Visits")</f>
        <v>8</v>
      </c>
      <c r="P117" s="28">
        <f>_xlfn.XLOOKUP(Master[[#This Row],[Patient_ID]],Hospitals[Patient_ID],Hospitals[Doctor_ID])</f>
        <v>173</v>
      </c>
      <c r="Q117" s="30">
        <f>_xlfn.XLOOKUP(Master[[#This Row],[Patient_ID]],Financials[Patient_ID],Financials[Insurance_Coverage])</f>
        <v>24651.10424407637</v>
      </c>
      <c r="R117" s="30">
        <f>_xlfn.XLOOKUP(Master[[#This Row],[Patient_ID]],Financials[Patient_ID],Financials[Balance_Due])</f>
        <v>7602.8957559236296</v>
      </c>
      <c r="S117" s="28">
        <f>_xlfn.XLOOKUP(Master[[#This Row],[Doctors ID]],Medicals[Doctor_ID],Medicals[Nurse_to_Patient_Ratio])</f>
        <v>17</v>
      </c>
    </row>
    <row r="118" spans="1:19" x14ac:dyDescent="0.3">
      <c r="A118" s="1">
        <v>131</v>
      </c>
      <c r="B118" s="1" t="s">
        <v>138</v>
      </c>
      <c r="C118" s="1">
        <v>38</v>
      </c>
      <c r="D118" s="1" t="s">
        <v>1009</v>
      </c>
      <c r="E118" s="1" t="s">
        <v>1011</v>
      </c>
      <c r="F118" s="1">
        <v>29.66261037439839</v>
      </c>
      <c r="G118" s="1">
        <v>2</v>
      </c>
      <c r="H118" s="1">
        <v>3</v>
      </c>
      <c r="I118" s="10">
        <f>_xlfn.XLOOKUP(Master[[#This Row],[Patient_ID]],Hospitals[Patient_ID],Hospitals[Admission_Date])</f>
        <v>45001</v>
      </c>
      <c r="J118" s="10">
        <f>_xlfn.XLOOKUP(Master[[#This Row],[Patient_ID]],Hospitals[Patient_ID],Hospitals[Discharge_Date])</f>
        <v>45012</v>
      </c>
      <c r="K118" s="33">
        <f>_xlfn.XLOOKUP(Master[[#This Row],[Patient_ID]],Financials[Patient_ID],Financials[Total_Bill_Amount])</f>
        <v>46527</v>
      </c>
      <c r="L118" s="1" t="str">
        <f>_xlfn.XLOOKUP(Master[[#This Row],[Patient_ID]],Hospitals[Patient_ID],Hospitals[Hospital_Bed])</f>
        <v>General Ward</v>
      </c>
      <c r="M118" s="1" t="str">
        <f>_xlfn.XLOOKUP(Master[[#This Row],[Patient_ID]],Hospitals[Patient_ID],Hospitals[Department])</f>
        <v>Neurology</v>
      </c>
      <c r="N118" s="28" t="str">
        <f>_xlfn.XLOOKUP(Master[[#This Row],[Patient_ID]],Hospitals[Patient_ID],Hospitals[Medical_Condition])</f>
        <v>Seizures</v>
      </c>
      <c r="O118" s="28">
        <f>IFERROR(_xlfn.XLOOKUP(Master[[#This Row],[Patient_ID]],Emergency[Patient_ID],Emergency[ER_Visit_ID]),"No Visits")</f>
        <v>481</v>
      </c>
      <c r="P118" s="28">
        <f>_xlfn.XLOOKUP(Master[[#This Row],[Patient_ID]],Hospitals[Patient_ID],Hospitals[Doctor_ID])</f>
        <v>142</v>
      </c>
      <c r="Q118" s="30">
        <f>_xlfn.XLOOKUP(Master[[#This Row],[Patient_ID]],Financials[Patient_ID],Financials[Insurance_Coverage])</f>
        <v>35071.694206361208</v>
      </c>
      <c r="R118" s="30">
        <f>_xlfn.XLOOKUP(Master[[#This Row],[Patient_ID]],Financials[Patient_ID],Financials[Balance_Due])</f>
        <v>11455.30579363879</v>
      </c>
      <c r="S118" s="28">
        <f>_xlfn.XLOOKUP(Master[[#This Row],[Doctors ID]],Medicals[Doctor_ID],Medicals[Nurse_to_Patient_Ratio])</f>
        <v>18</v>
      </c>
    </row>
    <row r="119" spans="1:19" x14ac:dyDescent="0.3">
      <c r="A119" s="1">
        <v>132</v>
      </c>
      <c r="B119" s="1" t="s">
        <v>139</v>
      </c>
      <c r="C119" s="1">
        <v>48</v>
      </c>
      <c r="D119" s="1" t="s">
        <v>1009</v>
      </c>
      <c r="E119" s="1" t="s">
        <v>1013</v>
      </c>
      <c r="F119" s="1">
        <v>33.749650001289872</v>
      </c>
      <c r="G119" s="1">
        <v>0</v>
      </c>
      <c r="H119" s="1">
        <v>7</v>
      </c>
      <c r="I119" s="10">
        <f>_xlfn.XLOOKUP(Master[[#This Row],[Patient_ID]],Hospitals[Patient_ID],Hospitals[Admission_Date])</f>
        <v>44903</v>
      </c>
      <c r="J119" s="10">
        <f>_xlfn.XLOOKUP(Master[[#This Row],[Patient_ID]],Hospitals[Patient_ID],Hospitals[Discharge_Date])</f>
        <v>44909</v>
      </c>
      <c r="K119" s="33">
        <f>_xlfn.XLOOKUP(Master[[#This Row],[Patient_ID]],Financials[Patient_ID],Financials[Total_Bill_Amount])</f>
        <v>29002</v>
      </c>
      <c r="L119" s="1" t="str">
        <f>_xlfn.XLOOKUP(Master[[#This Row],[Patient_ID]],Hospitals[Patient_ID],Hospitals[Hospital_Bed])</f>
        <v>General Ward</v>
      </c>
      <c r="M119" s="1" t="str">
        <f>_xlfn.XLOOKUP(Master[[#This Row],[Patient_ID]],Hospitals[Patient_ID],Hospitals[Department])</f>
        <v>Neurology</v>
      </c>
      <c r="N119" s="28" t="str">
        <f>_xlfn.XLOOKUP(Master[[#This Row],[Patient_ID]],Hospitals[Patient_ID],Hospitals[Medical_Condition])</f>
        <v>Stroke</v>
      </c>
      <c r="O119" s="28">
        <f>IFERROR(_xlfn.XLOOKUP(Master[[#This Row],[Patient_ID]],Emergency[Patient_ID],Emergency[ER_Visit_ID]),"No Visits")</f>
        <v>1184</v>
      </c>
      <c r="P119" s="28">
        <f>_xlfn.XLOOKUP(Master[[#This Row],[Patient_ID]],Hospitals[Patient_ID],Hospitals[Doctor_ID])</f>
        <v>4</v>
      </c>
      <c r="Q119" s="30">
        <f>_xlfn.XLOOKUP(Master[[#This Row],[Patient_ID]],Financials[Patient_ID],Financials[Insurance_Coverage])</f>
        <v>22262.55786874492</v>
      </c>
      <c r="R119" s="30">
        <f>_xlfn.XLOOKUP(Master[[#This Row],[Patient_ID]],Financials[Patient_ID],Financials[Balance_Due])</f>
        <v>6739.442131255084</v>
      </c>
      <c r="S119" s="28">
        <f>_xlfn.XLOOKUP(Master[[#This Row],[Doctors ID]],Medicals[Doctor_ID],Medicals[Nurse_to_Patient_Ratio])</f>
        <v>23</v>
      </c>
    </row>
    <row r="120" spans="1:19" x14ac:dyDescent="0.3">
      <c r="A120" s="1">
        <v>133</v>
      </c>
      <c r="B120" s="1" t="s">
        <v>140</v>
      </c>
      <c r="C120" s="1">
        <v>32</v>
      </c>
      <c r="D120" s="1" t="s">
        <v>1008</v>
      </c>
      <c r="E120" s="1" t="s">
        <v>1010</v>
      </c>
      <c r="F120" s="1">
        <v>31.73316556836081</v>
      </c>
      <c r="G120" s="1">
        <v>1</v>
      </c>
      <c r="H120" s="1">
        <v>5</v>
      </c>
      <c r="I120" s="10">
        <f>_xlfn.XLOOKUP(Master[[#This Row],[Patient_ID]],Hospitals[Patient_ID],Hospitals[Admission_Date])</f>
        <v>45017</v>
      </c>
      <c r="J120" s="10">
        <f>_xlfn.XLOOKUP(Master[[#This Row],[Patient_ID]],Hospitals[Patient_ID],Hospitals[Discharge_Date])</f>
        <v>45022</v>
      </c>
      <c r="K120" s="33">
        <f>_xlfn.XLOOKUP(Master[[#This Row],[Patient_ID]],Financials[Patient_ID],Financials[Total_Bill_Amount])</f>
        <v>21292</v>
      </c>
      <c r="L120" s="1" t="str">
        <f>_xlfn.XLOOKUP(Master[[#This Row],[Patient_ID]],Hospitals[Patient_ID],Hospitals[Hospital_Bed])</f>
        <v>Semi-Private Room</v>
      </c>
      <c r="M120" s="1" t="str">
        <f>_xlfn.XLOOKUP(Master[[#This Row],[Patient_ID]],Hospitals[Patient_ID],Hospitals[Department])</f>
        <v>Cardiology</v>
      </c>
      <c r="N120" s="28" t="str">
        <f>_xlfn.XLOOKUP(Master[[#This Row],[Patient_ID]],Hospitals[Patient_ID],Hospitals[Medical_Condition])</f>
        <v>Heart Attack (STEMI)</v>
      </c>
      <c r="O120" s="28" t="str">
        <f>IFERROR(_xlfn.XLOOKUP(Master[[#This Row],[Patient_ID]],Emergency[Patient_ID],Emergency[ER_Visit_ID]),"No Visits")</f>
        <v>No Visits</v>
      </c>
      <c r="P120" s="28">
        <f>_xlfn.XLOOKUP(Master[[#This Row],[Patient_ID]],Hospitals[Patient_ID],Hospitals[Doctor_ID])</f>
        <v>118</v>
      </c>
      <c r="Q120" s="30">
        <f>_xlfn.XLOOKUP(Master[[#This Row],[Patient_ID]],Financials[Patient_ID],Financials[Insurance_Coverage])</f>
        <v>11442.379302696711</v>
      </c>
      <c r="R120" s="30">
        <f>_xlfn.XLOOKUP(Master[[#This Row],[Patient_ID]],Financials[Patient_ID],Financials[Balance_Due])</f>
        <v>9849.6206973032913</v>
      </c>
      <c r="S120" s="28">
        <f>_xlfn.XLOOKUP(Master[[#This Row],[Doctors ID]],Medicals[Doctor_ID],Medicals[Nurse_to_Patient_Ratio])</f>
        <v>20</v>
      </c>
    </row>
    <row r="121" spans="1:19" x14ac:dyDescent="0.3">
      <c r="A121" s="1">
        <v>134</v>
      </c>
      <c r="B121" s="1" t="s">
        <v>141</v>
      </c>
      <c r="C121" s="1">
        <v>14</v>
      </c>
      <c r="D121" s="1" t="s">
        <v>1009</v>
      </c>
      <c r="E121" s="1" t="s">
        <v>1012</v>
      </c>
      <c r="F121" s="1">
        <v>20.3927238793902</v>
      </c>
      <c r="G121" s="1">
        <v>3</v>
      </c>
      <c r="H121" s="1">
        <v>6</v>
      </c>
      <c r="I121" s="10">
        <f>_xlfn.XLOOKUP(Master[[#This Row],[Patient_ID]],Hospitals[Patient_ID],Hospitals[Admission_Date])</f>
        <v>44899</v>
      </c>
      <c r="J121" s="10">
        <f>_xlfn.XLOOKUP(Master[[#This Row],[Patient_ID]],Hospitals[Patient_ID],Hospitals[Discharge_Date])</f>
        <v>44901</v>
      </c>
      <c r="K121" s="33">
        <f>_xlfn.XLOOKUP(Master[[#This Row],[Patient_ID]],Financials[Patient_ID],Financials[Total_Bill_Amount])</f>
        <v>23667</v>
      </c>
      <c r="L121" s="1" t="str">
        <f>_xlfn.XLOOKUP(Master[[#This Row],[Patient_ID]],Hospitals[Patient_ID],Hospitals[Hospital_Bed])</f>
        <v>ICU</v>
      </c>
      <c r="M121" s="1" t="str">
        <f>_xlfn.XLOOKUP(Master[[#This Row],[Patient_ID]],Hospitals[Patient_ID],Hospitals[Department])</f>
        <v>Pediatrics</v>
      </c>
      <c r="N121" s="28" t="str">
        <f>_xlfn.XLOOKUP(Master[[#This Row],[Patient_ID]],Hospitals[Patient_ID],Hospitals[Medical_Condition])</f>
        <v>Allergies</v>
      </c>
      <c r="O121" s="28">
        <f>IFERROR(_xlfn.XLOOKUP(Master[[#This Row],[Patient_ID]],Emergency[Patient_ID],Emergency[ER_Visit_ID]),"No Visits")</f>
        <v>110</v>
      </c>
      <c r="P121" s="28">
        <f>_xlfn.XLOOKUP(Master[[#This Row],[Patient_ID]],Hospitals[Patient_ID],Hospitals[Doctor_ID])</f>
        <v>182</v>
      </c>
      <c r="Q121" s="30">
        <f>_xlfn.XLOOKUP(Master[[#This Row],[Patient_ID]],Financials[Patient_ID],Financials[Insurance_Coverage])</f>
        <v>18515.273701701979</v>
      </c>
      <c r="R121" s="30">
        <f>_xlfn.XLOOKUP(Master[[#This Row],[Patient_ID]],Financials[Patient_ID],Financials[Balance_Due])</f>
        <v>5151.7262982980174</v>
      </c>
      <c r="S121" s="28">
        <f>_xlfn.XLOOKUP(Master[[#This Row],[Doctors ID]],Medicals[Doctor_ID],Medicals[Nurse_to_Patient_Ratio])</f>
        <v>12</v>
      </c>
    </row>
    <row r="122" spans="1:19" x14ac:dyDescent="0.3">
      <c r="A122" s="1">
        <v>135</v>
      </c>
      <c r="B122" s="1" t="s">
        <v>142</v>
      </c>
      <c r="C122" s="1">
        <v>4</v>
      </c>
      <c r="D122" s="1" t="s">
        <v>1009</v>
      </c>
      <c r="E122" s="1" t="s">
        <v>1013</v>
      </c>
      <c r="F122" s="1">
        <v>22.6685137822987</v>
      </c>
      <c r="G122" s="1">
        <v>4</v>
      </c>
      <c r="H122" s="1">
        <v>8</v>
      </c>
      <c r="I122" s="10">
        <f>_xlfn.XLOOKUP(Master[[#This Row],[Patient_ID]],Hospitals[Patient_ID],Hospitals[Admission_Date])</f>
        <v>44588</v>
      </c>
      <c r="J122" s="10">
        <f>_xlfn.XLOOKUP(Master[[#This Row],[Patient_ID]],Hospitals[Patient_ID],Hospitals[Discharge_Date])</f>
        <v>44589</v>
      </c>
      <c r="K122" s="33">
        <f>_xlfn.XLOOKUP(Master[[#This Row],[Patient_ID]],Financials[Patient_ID],Financials[Total_Bill_Amount])</f>
        <v>26656</v>
      </c>
      <c r="L122" s="1" t="str">
        <f>_xlfn.XLOOKUP(Master[[#This Row],[Patient_ID]],Hospitals[Patient_ID],Hospitals[Hospital_Bed])</f>
        <v>General Ward</v>
      </c>
      <c r="M122" s="1" t="str">
        <f>_xlfn.XLOOKUP(Master[[#This Row],[Patient_ID]],Hospitals[Patient_ID],Hospitals[Department])</f>
        <v>Pediatrics</v>
      </c>
      <c r="N122" s="28" t="str">
        <f>_xlfn.XLOOKUP(Master[[#This Row],[Patient_ID]],Hospitals[Patient_ID],Hospitals[Medical_Condition])</f>
        <v>Asthma</v>
      </c>
      <c r="O122" s="28">
        <f>IFERROR(_xlfn.XLOOKUP(Master[[#This Row],[Patient_ID]],Emergency[Patient_ID],Emergency[ER_Visit_ID]),"No Visits")</f>
        <v>62</v>
      </c>
      <c r="P122" s="28">
        <f>_xlfn.XLOOKUP(Master[[#This Row],[Patient_ID]],Hospitals[Patient_ID],Hospitals[Doctor_ID])</f>
        <v>161</v>
      </c>
      <c r="Q122" s="30">
        <f>_xlfn.XLOOKUP(Master[[#This Row],[Patient_ID]],Financials[Patient_ID],Financials[Insurance_Coverage])</f>
        <v>14231.827397882411</v>
      </c>
      <c r="R122" s="30">
        <f>_xlfn.XLOOKUP(Master[[#This Row],[Patient_ID]],Financials[Patient_ID],Financials[Balance_Due])</f>
        <v>12424.172602117589</v>
      </c>
      <c r="S122" s="28">
        <f>_xlfn.XLOOKUP(Master[[#This Row],[Doctors ID]],Medicals[Doctor_ID],Medicals[Nurse_to_Patient_Ratio])</f>
        <v>9</v>
      </c>
    </row>
    <row r="123" spans="1:19" x14ac:dyDescent="0.3">
      <c r="A123" s="1">
        <v>139</v>
      </c>
      <c r="B123" s="1" t="s">
        <v>146</v>
      </c>
      <c r="C123" s="1">
        <v>34</v>
      </c>
      <c r="D123" s="1" t="s">
        <v>1009</v>
      </c>
      <c r="E123" s="1" t="s">
        <v>1010</v>
      </c>
      <c r="F123" s="1">
        <v>23.524135768551421</v>
      </c>
      <c r="G123" s="1">
        <v>2</v>
      </c>
      <c r="H123" s="1">
        <v>2</v>
      </c>
      <c r="I123" s="10">
        <f>_xlfn.XLOOKUP(Master[[#This Row],[Patient_ID]],Hospitals[Patient_ID],Hospitals[Admission_Date])</f>
        <v>44733</v>
      </c>
      <c r="J123" s="10">
        <f>_xlfn.XLOOKUP(Master[[#This Row],[Patient_ID]],Hospitals[Patient_ID],Hospitals[Discharge_Date])</f>
        <v>44740</v>
      </c>
      <c r="K123" s="33">
        <f>_xlfn.XLOOKUP(Master[[#This Row],[Patient_ID]],Financials[Patient_ID],Financials[Total_Bill_Amount])</f>
        <v>15022</v>
      </c>
      <c r="L123" s="1" t="str">
        <f>_xlfn.XLOOKUP(Master[[#This Row],[Patient_ID]],Hospitals[Patient_ID],Hospitals[Hospital_Bed])</f>
        <v>Semi-Private Room</v>
      </c>
      <c r="M123" s="1" t="str">
        <f>_xlfn.XLOOKUP(Master[[#This Row],[Patient_ID]],Hospitals[Patient_ID],Hospitals[Department])</f>
        <v>Cardiology</v>
      </c>
      <c r="N123" s="28" t="str">
        <f>_xlfn.XLOOKUP(Master[[#This Row],[Patient_ID]],Hospitals[Patient_ID],Hospitals[Medical_Condition])</f>
        <v>Hypertension</v>
      </c>
      <c r="O123" s="28">
        <f>IFERROR(_xlfn.XLOOKUP(Master[[#This Row],[Patient_ID]],Emergency[Patient_ID],Emergency[ER_Visit_ID]),"No Visits")</f>
        <v>139</v>
      </c>
      <c r="P123" s="28">
        <f>_xlfn.XLOOKUP(Master[[#This Row],[Patient_ID]],Hospitals[Patient_ID],Hospitals[Doctor_ID])</f>
        <v>51</v>
      </c>
      <c r="Q123" s="30">
        <f>_xlfn.XLOOKUP(Master[[#This Row],[Patient_ID]],Financials[Patient_ID],Financials[Insurance_Coverage])</f>
        <v>12140.55937955626</v>
      </c>
      <c r="R123" s="30">
        <f>_xlfn.XLOOKUP(Master[[#This Row],[Patient_ID]],Financials[Patient_ID],Financials[Balance_Due])</f>
        <v>2881.4406204437419</v>
      </c>
      <c r="S123" s="28">
        <f>_xlfn.XLOOKUP(Master[[#This Row],[Doctors ID]],Medicals[Doctor_ID],Medicals[Nurse_to_Patient_Ratio])</f>
        <v>11</v>
      </c>
    </row>
    <row r="124" spans="1:19" x14ac:dyDescent="0.3">
      <c r="A124" s="1">
        <v>140</v>
      </c>
      <c r="B124" s="1" t="s">
        <v>147</v>
      </c>
      <c r="C124" s="1">
        <v>17</v>
      </c>
      <c r="D124" s="1" t="s">
        <v>1009</v>
      </c>
      <c r="E124" s="1" t="s">
        <v>1012</v>
      </c>
      <c r="F124" s="1">
        <v>24.991630250754369</v>
      </c>
      <c r="G124" s="1">
        <v>4</v>
      </c>
      <c r="H124" s="1">
        <v>8</v>
      </c>
      <c r="I124" s="10">
        <f>_xlfn.XLOOKUP(Master[[#This Row],[Patient_ID]],Hospitals[Patient_ID],Hospitals[Admission_Date])</f>
        <v>44726</v>
      </c>
      <c r="J124" s="10">
        <f>_xlfn.XLOOKUP(Master[[#This Row],[Patient_ID]],Hospitals[Patient_ID],Hospitals[Discharge_Date])</f>
        <v>44727</v>
      </c>
      <c r="K124" s="33">
        <f>_xlfn.XLOOKUP(Master[[#This Row],[Patient_ID]],Financials[Patient_ID],Financials[Total_Bill_Amount])</f>
        <v>29546</v>
      </c>
      <c r="L124" s="1" t="str">
        <f>_xlfn.XLOOKUP(Master[[#This Row],[Patient_ID]],Hospitals[Patient_ID],Hospitals[Hospital_Bed])</f>
        <v>Private Room</v>
      </c>
      <c r="M124" s="1" t="str">
        <f>_xlfn.XLOOKUP(Master[[#This Row],[Patient_ID]],Hospitals[Patient_ID],Hospitals[Department])</f>
        <v>Emergency</v>
      </c>
      <c r="N124" s="28" t="str">
        <f>_xlfn.XLOOKUP(Master[[#This Row],[Patient_ID]],Hospitals[Patient_ID],Hospitals[Medical_Condition])</f>
        <v>Severe Trauma</v>
      </c>
      <c r="O124" s="28">
        <f>IFERROR(_xlfn.XLOOKUP(Master[[#This Row],[Patient_ID]],Emergency[Patient_ID],Emergency[ER_Visit_ID]),"No Visits")</f>
        <v>1053</v>
      </c>
      <c r="P124" s="28">
        <f>_xlfn.XLOOKUP(Master[[#This Row],[Patient_ID]],Hospitals[Patient_ID],Hospitals[Doctor_ID])</f>
        <v>153</v>
      </c>
      <c r="Q124" s="30">
        <f>_xlfn.XLOOKUP(Master[[#This Row],[Patient_ID]],Financials[Patient_ID],Financials[Insurance_Coverage])</f>
        <v>25142.36937917857</v>
      </c>
      <c r="R124" s="30">
        <f>_xlfn.XLOOKUP(Master[[#This Row],[Patient_ID]],Financials[Patient_ID],Financials[Balance_Due])</f>
        <v>4403.6306208214337</v>
      </c>
      <c r="S124" s="28">
        <f>_xlfn.XLOOKUP(Master[[#This Row],[Doctors ID]],Medicals[Doctor_ID],Medicals[Nurse_to_Patient_Ratio])</f>
        <v>26</v>
      </c>
    </row>
    <row r="125" spans="1:19" x14ac:dyDescent="0.3">
      <c r="A125" s="1">
        <v>141</v>
      </c>
      <c r="B125" s="1" t="s">
        <v>148</v>
      </c>
      <c r="C125" s="1">
        <v>41</v>
      </c>
      <c r="D125" s="1" t="s">
        <v>1009</v>
      </c>
      <c r="E125" s="1" t="s">
        <v>1012</v>
      </c>
      <c r="F125" s="1">
        <v>20.863849563775041</v>
      </c>
      <c r="G125" s="1">
        <v>5</v>
      </c>
      <c r="H125" s="1">
        <v>1</v>
      </c>
      <c r="I125" s="10">
        <f>_xlfn.XLOOKUP(Master[[#This Row],[Patient_ID]],Hospitals[Patient_ID],Hospitals[Admission_Date])</f>
        <v>44837</v>
      </c>
      <c r="J125" s="10">
        <f>_xlfn.XLOOKUP(Master[[#This Row],[Patient_ID]],Hospitals[Patient_ID],Hospitals[Discharge_Date])</f>
        <v>44841</v>
      </c>
      <c r="K125" s="33">
        <f>_xlfn.XLOOKUP(Master[[#This Row],[Patient_ID]],Financials[Patient_ID],Financials[Total_Bill_Amount])</f>
        <v>6474</v>
      </c>
      <c r="L125" s="1" t="str">
        <f>_xlfn.XLOOKUP(Master[[#This Row],[Patient_ID]],Hospitals[Patient_ID],Hospitals[Hospital_Bed])</f>
        <v>ICU</v>
      </c>
      <c r="M125" s="1" t="str">
        <f>_xlfn.XLOOKUP(Master[[#This Row],[Patient_ID]],Hospitals[Patient_ID],Hospitals[Department])</f>
        <v>Cardiology</v>
      </c>
      <c r="N125" s="28" t="str">
        <f>_xlfn.XLOOKUP(Master[[#This Row],[Patient_ID]],Hospitals[Patient_ID],Hospitals[Medical_Condition])</f>
        <v>Heart Attack (STEMI)</v>
      </c>
      <c r="O125" s="28">
        <f>IFERROR(_xlfn.XLOOKUP(Master[[#This Row],[Patient_ID]],Emergency[Patient_ID],Emergency[ER_Visit_ID]),"No Visits")</f>
        <v>142</v>
      </c>
      <c r="P125" s="28">
        <f>_xlfn.XLOOKUP(Master[[#This Row],[Patient_ID]],Hospitals[Patient_ID],Hospitals[Doctor_ID])</f>
        <v>11</v>
      </c>
      <c r="Q125" s="30">
        <f>_xlfn.XLOOKUP(Master[[#This Row],[Patient_ID]],Financials[Patient_ID],Financials[Insurance_Coverage])</f>
        <v>4030.0575102057701</v>
      </c>
      <c r="R125" s="30">
        <f>_xlfn.XLOOKUP(Master[[#This Row],[Patient_ID]],Financials[Patient_ID],Financials[Balance_Due])</f>
        <v>2443.9424897942299</v>
      </c>
      <c r="S125" s="28">
        <f>_xlfn.XLOOKUP(Master[[#This Row],[Doctors ID]],Medicals[Doctor_ID],Medicals[Nurse_to_Patient_Ratio])</f>
        <v>11</v>
      </c>
    </row>
    <row r="126" spans="1:19" x14ac:dyDescent="0.3">
      <c r="A126" s="1">
        <v>142</v>
      </c>
      <c r="B126" s="1" t="s">
        <v>149</v>
      </c>
      <c r="C126" s="1">
        <v>58</v>
      </c>
      <c r="D126" s="1" t="s">
        <v>1009</v>
      </c>
      <c r="E126" s="1" t="s">
        <v>1010</v>
      </c>
      <c r="F126" s="1">
        <v>27.828312268915919</v>
      </c>
      <c r="G126" s="1">
        <v>2</v>
      </c>
      <c r="H126" s="1">
        <v>8</v>
      </c>
      <c r="I126" s="10">
        <f>_xlfn.XLOOKUP(Master[[#This Row],[Patient_ID]],Hospitals[Patient_ID],Hospitals[Admission_Date])</f>
        <v>45059</v>
      </c>
      <c r="J126" s="10">
        <f>_xlfn.XLOOKUP(Master[[#This Row],[Patient_ID]],Hospitals[Patient_ID],Hospitals[Discharge_Date])</f>
        <v>45064</v>
      </c>
      <c r="K126" s="33">
        <f>_xlfn.XLOOKUP(Master[[#This Row],[Patient_ID]],Financials[Patient_ID],Financials[Total_Bill_Amount])</f>
        <v>13823</v>
      </c>
      <c r="L126" s="1" t="str">
        <f>_xlfn.XLOOKUP(Master[[#This Row],[Patient_ID]],Hospitals[Patient_ID],Hospitals[Hospital_Bed])</f>
        <v>Semi-Private Room</v>
      </c>
      <c r="M126" s="1" t="str">
        <f>_xlfn.XLOOKUP(Master[[#This Row],[Patient_ID]],Hospitals[Patient_ID],Hospitals[Department])</f>
        <v>Orthopedics</v>
      </c>
      <c r="N126" s="28" t="str">
        <f>_xlfn.XLOOKUP(Master[[#This Row],[Patient_ID]],Hospitals[Patient_ID],Hospitals[Medical_Condition])</f>
        <v>Fracture</v>
      </c>
      <c r="O126" s="28" t="str">
        <f>IFERROR(_xlfn.XLOOKUP(Master[[#This Row],[Patient_ID]],Emergency[Patient_ID],Emergency[ER_Visit_ID]),"No Visits")</f>
        <v>No Visits</v>
      </c>
      <c r="P126" s="28">
        <f>_xlfn.XLOOKUP(Master[[#This Row],[Patient_ID]],Hospitals[Patient_ID],Hospitals[Doctor_ID])</f>
        <v>109</v>
      </c>
      <c r="Q126" s="30">
        <f>_xlfn.XLOOKUP(Master[[#This Row],[Patient_ID]],Financials[Patient_ID],Financials[Insurance_Coverage])</f>
        <v>11761.927573599511</v>
      </c>
      <c r="R126" s="30">
        <f>_xlfn.XLOOKUP(Master[[#This Row],[Patient_ID]],Financials[Patient_ID],Financials[Balance_Due])</f>
        <v>2061.0724264004948</v>
      </c>
      <c r="S126" s="28">
        <f>_xlfn.XLOOKUP(Master[[#This Row],[Doctors ID]],Medicals[Doctor_ID],Medicals[Nurse_to_Patient_Ratio])</f>
        <v>13</v>
      </c>
    </row>
    <row r="127" spans="1:19" x14ac:dyDescent="0.3">
      <c r="A127" s="1">
        <v>143</v>
      </c>
      <c r="B127" s="1" t="s">
        <v>150</v>
      </c>
      <c r="C127" s="1">
        <v>78</v>
      </c>
      <c r="D127" s="1" t="s">
        <v>1008</v>
      </c>
      <c r="E127" s="1" t="s">
        <v>1013</v>
      </c>
      <c r="F127" s="1">
        <v>32.291647877699688</v>
      </c>
      <c r="G127" s="1">
        <v>0</v>
      </c>
      <c r="H127" s="1">
        <v>8</v>
      </c>
      <c r="I127" s="10">
        <f>_xlfn.XLOOKUP(Master[[#This Row],[Patient_ID]],Hospitals[Patient_ID],Hospitals[Admission_Date])</f>
        <v>44581</v>
      </c>
      <c r="J127" s="10">
        <f>_xlfn.XLOOKUP(Master[[#This Row],[Patient_ID]],Hospitals[Patient_ID],Hospitals[Discharge_Date])</f>
        <v>44585</v>
      </c>
      <c r="K127" s="33">
        <f>_xlfn.XLOOKUP(Master[[#This Row],[Patient_ID]],Financials[Patient_ID],Financials[Total_Bill_Amount])</f>
        <v>8125</v>
      </c>
      <c r="L127" s="1" t="str">
        <f>_xlfn.XLOOKUP(Master[[#This Row],[Patient_ID]],Hospitals[Patient_ID],Hospitals[Hospital_Bed])</f>
        <v>General Ward</v>
      </c>
      <c r="M127" s="1" t="str">
        <f>_xlfn.XLOOKUP(Master[[#This Row],[Patient_ID]],Hospitals[Patient_ID],Hospitals[Department])</f>
        <v>Cardiology</v>
      </c>
      <c r="N127" s="28" t="str">
        <f>_xlfn.XLOOKUP(Master[[#This Row],[Patient_ID]],Hospitals[Patient_ID],Hospitals[Medical_Condition])</f>
        <v>Hypertension</v>
      </c>
      <c r="O127" s="28">
        <f>IFERROR(_xlfn.XLOOKUP(Master[[#This Row],[Patient_ID]],Emergency[Patient_ID],Emergency[ER_Visit_ID]),"No Visits")</f>
        <v>40</v>
      </c>
      <c r="P127" s="28">
        <f>_xlfn.XLOOKUP(Master[[#This Row],[Patient_ID]],Hospitals[Patient_ID],Hospitals[Doctor_ID])</f>
        <v>99</v>
      </c>
      <c r="Q127" s="30">
        <f>_xlfn.XLOOKUP(Master[[#This Row],[Patient_ID]],Financials[Patient_ID],Financials[Insurance_Coverage])</f>
        <v>4226.1970458913647</v>
      </c>
      <c r="R127" s="30">
        <f>_xlfn.XLOOKUP(Master[[#This Row],[Patient_ID]],Financials[Patient_ID],Financials[Balance_Due])</f>
        <v>3898.8029541086348</v>
      </c>
      <c r="S127" s="28">
        <f>_xlfn.XLOOKUP(Master[[#This Row],[Doctors ID]],Medicals[Doctor_ID],Medicals[Nurse_to_Patient_Ratio])</f>
        <v>13</v>
      </c>
    </row>
    <row r="128" spans="1:19" x14ac:dyDescent="0.3">
      <c r="A128" s="1">
        <v>144</v>
      </c>
      <c r="B128" s="1" t="s">
        <v>151</v>
      </c>
      <c r="C128" s="1">
        <v>45</v>
      </c>
      <c r="D128" s="1" t="s">
        <v>1008</v>
      </c>
      <c r="E128" s="1" t="s">
        <v>1013</v>
      </c>
      <c r="F128" s="1">
        <v>20.331349243555849</v>
      </c>
      <c r="G128" s="1">
        <v>4</v>
      </c>
      <c r="H128" s="1">
        <v>10</v>
      </c>
      <c r="I128" s="10">
        <f>_xlfn.XLOOKUP(Master[[#This Row],[Patient_ID]],Hospitals[Patient_ID],Hospitals[Admission_Date])</f>
        <v>45361</v>
      </c>
      <c r="J128" s="10">
        <f>_xlfn.XLOOKUP(Master[[#This Row],[Patient_ID]],Hospitals[Patient_ID],Hospitals[Discharge_Date])</f>
        <v>45364</v>
      </c>
      <c r="K128" s="33">
        <f>_xlfn.XLOOKUP(Master[[#This Row],[Patient_ID]],Financials[Patient_ID],Financials[Total_Bill_Amount])</f>
        <v>40957</v>
      </c>
      <c r="L128" s="1" t="str">
        <f>_xlfn.XLOOKUP(Master[[#This Row],[Patient_ID]],Hospitals[Patient_ID],Hospitals[Hospital_Bed])</f>
        <v>ICU</v>
      </c>
      <c r="M128" s="1" t="str">
        <f>_xlfn.XLOOKUP(Master[[#This Row],[Patient_ID]],Hospitals[Patient_ID],Hospitals[Department])</f>
        <v>Pediatrics</v>
      </c>
      <c r="N128" s="28" t="str">
        <f>_xlfn.XLOOKUP(Master[[#This Row],[Patient_ID]],Hospitals[Patient_ID],Hospitals[Medical_Condition])</f>
        <v>Asthma</v>
      </c>
      <c r="O128" s="28">
        <f>IFERROR(_xlfn.XLOOKUP(Master[[#This Row],[Patient_ID]],Emergency[Patient_ID],Emergency[ER_Visit_ID]),"No Visits")</f>
        <v>253</v>
      </c>
      <c r="P128" s="28">
        <f>_xlfn.XLOOKUP(Master[[#This Row],[Patient_ID]],Hospitals[Patient_ID],Hospitals[Doctor_ID])</f>
        <v>8</v>
      </c>
      <c r="Q128" s="30">
        <f>_xlfn.XLOOKUP(Master[[#This Row],[Patient_ID]],Financials[Patient_ID],Financials[Insurance_Coverage])</f>
        <v>26487.461526637839</v>
      </c>
      <c r="R128" s="30">
        <f>_xlfn.XLOOKUP(Master[[#This Row],[Patient_ID]],Financials[Patient_ID],Financials[Balance_Due])</f>
        <v>14469.538473362159</v>
      </c>
      <c r="S128" s="28">
        <f>_xlfn.XLOOKUP(Master[[#This Row],[Doctors ID]],Medicals[Doctor_ID],Medicals[Nurse_to_Patient_Ratio])</f>
        <v>18</v>
      </c>
    </row>
    <row r="129" spans="1:19" x14ac:dyDescent="0.3">
      <c r="A129" s="1">
        <v>145</v>
      </c>
      <c r="B129" s="1" t="s">
        <v>152</v>
      </c>
      <c r="C129" s="1">
        <v>10</v>
      </c>
      <c r="D129" s="1" t="s">
        <v>1009</v>
      </c>
      <c r="E129" s="1" t="s">
        <v>1011</v>
      </c>
      <c r="F129" s="1">
        <v>39.014731664863582</v>
      </c>
      <c r="G129" s="1">
        <v>5</v>
      </c>
      <c r="H129" s="1">
        <v>1</v>
      </c>
      <c r="I129" s="10">
        <f>_xlfn.XLOOKUP(Master[[#This Row],[Patient_ID]],Hospitals[Patient_ID],Hospitals[Admission_Date])</f>
        <v>44607</v>
      </c>
      <c r="J129" s="10">
        <f>_xlfn.XLOOKUP(Master[[#This Row],[Patient_ID]],Hospitals[Patient_ID],Hospitals[Discharge_Date])</f>
        <v>44612</v>
      </c>
      <c r="K129" s="33">
        <f>_xlfn.XLOOKUP(Master[[#This Row],[Patient_ID]],Financials[Patient_ID],Financials[Total_Bill_Amount])</f>
        <v>11954</v>
      </c>
      <c r="L129" s="1" t="str">
        <f>_xlfn.XLOOKUP(Master[[#This Row],[Patient_ID]],Hospitals[Patient_ID],Hospitals[Hospital_Bed])</f>
        <v>Private Room</v>
      </c>
      <c r="M129" s="1" t="str">
        <f>_xlfn.XLOOKUP(Master[[#This Row],[Patient_ID]],Hospitals[Patient_ID],Hospitals[Department])</f>
        <v>Oncology</v>
      </c>
      <c r="N129" s="28" t="str">
        <f>_xlfn.XLOOKUP(Master[[#This Row],[Patient_ID]],Hospitals[Patient_ID],Hospitals[Medical_Condition])</f>
        <v>Tumor</v>
      </c>
      <c r="O129" s="28">
        <f>IFERROR(_xlfn.XLOOKUP(Master[[#This Row],[Patient_ID]],Emergency[Patient_ID],Emergency[ER_Visit_ID]),"No Visits")</f>
        <v>321</v>
      </c>
      <c r="P129" s="28">
        <f>_xlfn.XLOOKUP(Master[[#This Row],[Patient_ID]],Hospitals[Patient_ID],Hospitals[Doctor_ID])</f>
        <v>189</v>
      </c>
      <c r="Q129" s="30">
        <f>_xlfn.XLOOKUP(Master[[#This Row],[Patient_ID]],Financials[Patient_ID],Financials[Insurance_Coverage])</f>
        <v>6162.762390445434</v>
      </c>
      <c r="R129" s="30">
        <f>_xlfn.XLOOKUP(Master[[#This Row],[Patient_ID]],Financials[Patient_ID],Financials[Balance_Due])</f>
        <v>5791.237609554566</v>
      </c>
      <c r="S129" s="28">
        <f>_xlfn.XLOOKUP(Master[[#This Row],[Doctors ID]],Medicals[Doctor_ID],Medicals[Nurse_to_Patient_Ratio])</f>
        <v>30</v>
      </c>
    </row>
    <row r="130" spans="1:19" x14ac:dyDescent="0.3">
      <c r="A130" s="1">
        <v>146</v>
      </c>
      <c r="B130" s="1" t="s">
        <v>153</v>
      </c>
      <c r="C130" s="1">
        <v>60</v>
      </c>
      <c r="D130" s="1" t="s">
        <v>1009</v>
      </c>
      <c r="E130" s="1" t="s">
        <v>1012</v>
      </c>
      <c r="F130" s="1">
        <v>16.225001124932721</v>
      </c>
      <c r="G130" s="1">
        <v>2</v>
      </c>
      <c r="H130" s="1">
        <v>10</v>
      </c>
      <c r="I130" s="10">
        <f>_xlfn.XLOOKUP(Master[[#This Row],[Patient_ID]],Hospitals[Patient_ID],Hospitals[Admission_Date])</f>
        <v>45432</v>
      </c>
      <c r="J130" s="10">
        <f>_xlfn.XLOOKUP(Master[[#This Row],[Patient_ID]],Hospitals[Patient_ID],Hospitals[Discharge_Date])</f>
        <v>45438</v>
      </c>
      <c r="K130" s="33">
        <f>_xlfn.XLOOKUP(Master[[#This Row],[Patient_ID]],Financials[Patient_ID],Financials[Total_Bill_Amount])</f>
        <v>5450</v>
      </c>
      <c r="L130" s="1" t="str">
        <f>_xlfn.XLOOKUP(Master[[#This Row],[Patient_ID]],Hospitals[Patient_ID],Hospitals[Hospital_Bed])</f>
        <v>Semi-Private Room</v>
      </c>
      <c r="M130" s="1" t="str">
        <f>_xlfn.XLOOKUP(Master[[#This Row],[Patient_ID]],Hospitals[Patient_ID],Hospitals[Department])</f>
        <v>Emergency</v>
      </c>
      <c r="N130" s="28" t="str">
        <f>_xlfn.XLOOKUP(Master[[#This Row],[Patient_ID]],Hospitals[Patient_ID],Hospitals[Medical_Condition])</f>
        <v>Internal Bleeding</v>
      </c>
      <c r="O130" s="28">
        <f>IFERROR(_xlfn.XLOOKUP(Master[[#This Row],[Patient_ID]],Emergency[Patient_ID],Emergency[ER_Visit_ID]),"No Visits")</f>
        <v>238</v>
      </c>
      <c r="P130" s="28">
        <f>_xlfn.XLOOKUP(Master[[#This Row],[Patient_ID]],Hospitals[Patient_ID],Hospitals[Doctor_ID])</f>
        <v>160</v>
      </c>
      <c r="Q130" s="30">
        <f>_xlfn.XLOOKUP(Master[[#This Row],[Patient_ID]],Financials[Patient_ID],Financials[Insurance_Coverage])</f>
        <v>2912.7365679462791</v>
      </c>
      <c r="R130" s="30">
        <f>_xlfn.XLOOKUP(Master[[#This Row],[Patient_ID]],Financials[Patient_ID],Financials[Balance_Due])</f>
        <v>2537.2634320537209</v>
      </c>
      <c r="S130" s="28">
        <f>_xlfn.XLOOKUP(Master[[#This Row],[Doctors ID]],Medicals[Doctor_ID],Medicals[Nurse_to_Patient_Ratio])</f>
        <v>10</v>
      </c>
    </row>
    <row r="131" spans="1:19" x14ac:dyDescent="0.3">
      <c r="A131" s="1">
        <v>147</v>
      </c>
      <c r="B131" s="1" t="s">
        <v>154</v>
      </c>
      <c r="C131" s="1">
        <v>61</v>
      </c>
      <c r="D131" s="1" t="s">
        <v>1009</v>
      </c>
      <c r="E131" s="1" t="s">
        <v>1012</v>
      </c>
      <c r="F131" s="1">
        <v>33.241439819843549</v>
      </c>
      <c r="G131" s="1">
        <v>5</v>
      </c>
      <c r="H131" s="1">
        <v>5</v>
      </c>
      <c r="I131" s="10">
        <f>_xlfn.XLOOKUP(Master[[#This Row],[Patient_ID]],Hospitals[Patient_ID],Hospitals[Admission_Date])</f>
        <v>44586</v>
      </c>
      <c r="J131" s="10">
        <f>_xlfn.XLOOKUP(Master[[#This Row],[Patient_ID]],Hospitals[Patient_ID],Hospitals[Discharge_Date])</f>
        <v>44587</v>
      </c>
      <c r="K131" s="33">
        <f>_xlfn.XLOOKUP(Master[[#This Row],[Patient_ID]],Financials[Patient_ID],Financials[Total_Bill_Amount])</f>
        <v>19688</v>
      </c>
      <c r="L131" s="1" t="str">
        <f>_xlfn.XLOOKUP(Master[[#This Row],[Patient_ID]],Hospitals[Patient_ID],Hospitals[Hospital_Bed])</f>
        <v>General Ward</v>
      </c>
      <c r="M131" s="1" t="str">
        <f>_xlfn.XLOOKUP(Master[[#This Row],[Patient_ID]],Hospitals[Patient_ID],Hospitals[Department])</f>
        <v>Pediatrics</v>
      </c>
      <c r="N131" s="28" t="str">
        <f>_xlfn.XLOOKUP(Master[[#This Row],[Patient_ID]],Hospitals[Patient_ID],Hospitals[Medical_Condition])</f>
        <v>Asthma</v>
      </c>
      <c r="O131" s="28" t="str">
        <f>IFERROR(_xlfn.XLOOKUP(Master[[#This Row],[Patient_ID]],Emergency[Patient_ID],Emergency[ER_Visit_ID]),"No Visits")</f>
        <v>No Visits</v>
      </c>
      <c r="P131" s="28">
        <f>_xlfn.XLOOKUP(Master[[#This Row],[Patient_ID]],Hospitals[Patient_ID],Hospitals[Doctor_ID])</f>
        <v>156</v>
      </c>
      <c r="Q131" s="30">
        <f>_xlfn.XLOOKUP(Master[[#This Row],[Patient_ID]],Financials[Patient_ID],Financials[Insurance_Coverage])</f>
        <v>12260.250236111169</v>
      </c>
      <c r="R131" s="30">
        <f>_xlfn.XLOOKUP(Master[[#This Row],[Patient_ID]],Financials[Patient_ID],Financials[Balance_Due])</f>
        <v>7427.7497638888308</v>
      </c>
      <c r="S131" s="28">
        <f>_xlfn.XLOOKUP(Master[[#This Row],[Doctors ID]],Medicals[Doctor_ID],Medicals[Nurse_to_Patient_Ratio])</f>
        <v>14</v>
      </c>
    </row>
    <row r="132" spans="1:19" x14ac:dyDescent="0.3">
      <c r="A132" s="1">
        <v>148</v>
      </c>
      <c r="B132" s="1" t="s">
        <v>155</v>
      </c>
      <c r="C132" s="1">
        <v>89</v>
      </c>
      <c r="D132" s="1" t="s">
        <v>1009</v>
      </c>
      <c r="E132" s="1" t="s">
        <v>1013</v>
      </c>
      <c r="F132" s="1">
        <v>18.095919747220609</v>
      </c>
      <c r="G132" s="1">
        <v>2</v>
      </c>
      <c r="H132" s="1">
        <v>8</v>
      </c>
      <c r="I132" s="10">
        <f>_xlfn.XLOOKUP(Master[[#This Row],[Patient_ID]],Hospitals[Patient_ID],Hospitals[Admission_Date])</f>
        <v>44818</v>
      </c>
      <c r="J132" s="10">
        <f>_xlfn.XLOOKUP(Master[[#This Row],[Patient_ID]],Hospitals[Patient_ID],Hospitals[Discharge_Date])</f>
        <v>44830</v>
      </c>
      <c r="K132" s="33">
        <f>_xlfn.XLOOKUP(Master[[#This Row],[Patient_ID]],Financials[Patient_ID],Financials[Total_Bill_Amount])</f>
        <v>18253</v>
      </c>
      <c r="L132" s="1" t="str">
        <f>_xlfn.XLOOKUP(Master[[#This Row],[Patient_ID]],Hospitals[Patient_ID],Hospitals[Hospital_Bed])</f>
        <v>ICU</v>
      </c>
      <c r="M132" s="1" t="str">
        <f>_xlfn.XLOOKUP(Master[[#This Row],[Patient_ID]],Hospitals[Patient_ID],Hospitals[Department])</f>
        <v>Neurology</v>
      </c>
      <c r="N132" s="28" t="str">
        <f>_xlfn.XLOOKUP(Master[[#This Row],[Patient_ID]],Hospitals[Patient_ID],Hospitals[Medical_Condition])</f>
        <v>Stroke</v>
      </c>
      <c r="O132" s="28">
        <f>IFERROR(_xlfn.XLOOKUP(Master[[#This Row],[Patient_ID]],Emergency[Patient_ID],Emergency[ER_Visit_ID]),"No Visits")</f>
        <v>182</v>
      </c>
      <c r="P132" s="28">
        <f>_xlfn.XLOOKUP(Master[[#This Row],[Patient_ID]],Hospitals[Patient_ID],Hospitals[Doctor_ID])</f>
        <v>101</v>
      </c>
      <c r="Q132" s="30">
        <f>_xlfn.XLOOKUP(Master[[#This Row],[Patient_ID]],Financials[Patient_ID],Financials[Insurance_Coverage])</f>
        <v>12891.55034701279</v>
      </c>
      <c r="R132" s="30">
        <f>_xlfn.XLOOKUP(Master[[#This Row],[Patient_ID]],Financials[Patient_ID],Financials[Balance_Due])</f>
        <v>5361.4496529872122</v>
      </c>
      <c r="S132" s="28">
        <f>_xlfn.XLOOKUP(Master[[#This Row],[Doctors ID]],Medicals[Doctor_ID],Medicals[Nurse_to_Patient_Ratio])</f>
        <v>17</v>
      </c>
    </row>
    <row r="133" spans="1:19" x14ac:dyDescent="0.3">
      <c r="A133" s="1">
        <v>149</v>
      </c>
      <c r="B133" s="1" t="s">
        <v>156</v>
      </c>
      <c r="C133" s="1">
        <v>89</v>
      </c>
      <c r="D133" s="1" t="s">
        <v>1008</v>
      </c>
      <c r="E133" s="1" t="s">
        <v>1010</v>
      </c>
      <c r="F133" s="1">
        <v>33.977451303817183</v>
      </c>
      <c r="G133" s="1">
        <v>1</v>
      </c>
      <c r="H133" s="1">
        <v>9</v>
      </c>
      <c r="I133" s="10">
        <f>_xlfn.XLOOKUP(Master[[#This Row],[Patient_ID]],Hospitals[Patient_ID],Hospitals[Admission_Date])</f>
        <v>45381</v>
      </c>
      <c r="J133" s="10">
        <f>_xlfn.XLOOKUP(Master[[#This Row],[Patient_ID]],Hospitals[Patient_ID],Hospitals[Discharge_Date])</f>
        <v>45385</v>
      </c>
      <c r="K133" s="33">
        <f>_xlfn.XLOOKUP(Master[[#This Row],[Patient_ID]],Financials[Patient_ID],Financials[Total_Bill_Amount])</f>
        <v>9880</v>
      </c>
      <c r="L133" s="1" t="str">
        <f>_xlfn.XLOOKUP(Master[[#This Row],[Patient_ID]],Hospitals[Patient_ID],Hospitals[Hospital_Bed])</f>
        <v>General Ward</v>
      </c>
      <c r="M133" s="1" t="str">
        <f>_xlfn.XLOOKUP(Master[[#This Row],[Patient_ID]],Hospitals[Patient_ID],Hospitals[Department])</f>
        <v>Orthopedics</v>
      </c>
      <c r="N133" s="28" t="str">
        <f>_xlfn.XLOOKUP(Master[[#This Row],[Patient_ID]],Hospitals[Patient_ID],Hospitals[Medical_Condition])</f>
        <v>Arthritis</v>
      </c>
      <c r="O133" s="28">
        <f>IFERROR(_xlfn.XLOOKUP(Master[[#This Row],[Patient_ID]],Emergency[Patient_ID],Emergency[ER_Visit_ID]),"No Visits")</f>
        <v>265</v>
      </c>
      <c r="P133" s="28">
        <f>_xlfn.XLOOKUP(Master[[#This Row],[Patient_ID]],Hospitals[Patient_ID],Hospitals[Doctor_ID])</f>
        <v>38</v>
      </c>
      <c r="Q133" s="30">
        <f>_xlfn.XLOOKUP(Master[[#This Row],[Patient_ID]],Financials[Patient_ID],Financials[Insurance_Coverage])</f>
        <v>5842.5967227148867</v>
      </c>
      <c r="R133" s="30">
        <f>_xlfn.XLOOKUP(Master[[#This Row],[Patient_ID]],Financials[Patient_ID],Financials[Balance_Due])</f>
        <v>4037.4032772851128</v>
      </c>
      <c r="S133" s="28">
        <f>_xlfn.XLOOKUP(Master[[#This Row],[Doctors ID]],Medicals[Doctor_ID],Medicals[Nurse_to_Patient_Ratio])</f>
        <v>22</v>
      </c>
    </row>
    <row r="134" spans="1:19" x14ac:dyDescent="0.3">
      <c r="A134" s="1">
        <v>150</v>
      </c>
      <c r="B134" s="1" t="s">
        <v>157</v>
      </c>
      <c r="C134" s="1">
        <v>84</v>
      </c>
      <c r="D134" s="1" t="s">
        <v>1009</v>
      </c>
      <c r="E134" s="1" t="s">
        <v>1010</v>
      </c>
      <c r="F134" s="1">
        <v>29.50168959403538</v>
      </c>
      <c r="G134" s="1">
        <v>2</v>
      </c>
      <c r="H134" s="1">
        <v>9</v>
      </c>
      <c r="I134" s="10">
        <f>_xlfn.XLOOKUP(Master[[#This Row],[Patient_ID]],Hospitals[Patient_ID],Hospitals[Admission_Date])</f>
        <v>45148</v>
      </c>
      <c r="J134" s="10">
        <f>_xlfn.XLOOKUP(Master[[#This Row],[Patient_ID]],Hospitals[Patient_ID],Hospitals[Discharge_Date])</f>
        <v>45157</v>
      </c>
      <c r="K134" s="33">
        <f>_xlfn.XLOOKUP(Master[[#This Row],[Patient_ID]],Financials[Patient_ID],Financials[Total_Bill_Amount])</f>
        <v>14601</v>
      </c>
      <c r="L134" s="1" t="str">
        <f>_xlfn.XLOOKUP(Master[[#This Row],[Patient_ID]],Hospitals[Patient_ID],Hospitals[Hospital_Bed])</f>
        <v>Semi-Private Room</v>
      </c>
      <c r="M134" s="1" t="str">
        <f>_xlfn.XLOOKUP(Master[[#This Row],[Patient_ID]],Hospitals[Patient_ID],Hospitals[Department])</f>
        <v>Neurology</v>
      </c>
      <c r="N134" s="28" t="str">
        <f>_xlfn.XLOOKUP(Master[[#This Row],[Patient_ID]],Hospitals[Patient_ID],Hospitals[Medical_Condition])</f>
        <v>Stroke</v>
      </c>
      <c r="O134" s="28">
        <f>IFERROR(_xlfn.XLOOKUP(Master[[#This Row],[Patient_ID]],Emergency[Patient_ID],Emergency[ER_Visit_ID]),"No Visits")</f>
        <v>1117</v>
      </c>
      <c r="P134" s="28">
        <f>_xlfn.XLOOKUP(Master[[#This Row],[Patient_ID]],Hospitals[Patient_ID],Hospitals[Doctor_ID])</f>
        <v>99</v>
      </c>
      <c r="Q134" s="30">
        <f>_xlfn.XLOOKUP(Master[[#This Row],[Patient_ID]],Financials[Patient_ID],Financials[Insurance_Coverage])</f>
        <v>10364.27316808764</v>
      </c>
      <c r="R134" s="30">
        <f>_xlfn.XLOOKUP(Master[[#This Row],[Patient_ID]],Financials[Patient_ID],Financials[Balance_Due])</f>
        <v>4236.7268319123614</v>
      </c>
      <c r="S134" s="28">
        <f>_xlfn.XLOOKUP(Master[[#This Row],[Doctors ID]],Medicals[Doctor_ID],Medicals[Nurse_to_Patient_Ratio])</f>
        <v>13</v>
      </c>
    </row>
    <row r="135" spans="1:19" x14ac:dyDescent="0.3">
      <c r="A135" s="1">
        <v>151</v>
      </c>
      <c r="B135" s="1" t="s">
        <v>158</v>
      </c>
      <c r="C135" s="1">
        <v>44</v>
      </c>
      <c r="D135" s="1" t="s">
        <v>1008</v>
      </c>
      <c r="E135" s="1" t="s">
        <v>1012</v>
      </c>
      <c r="F135" s="1">
        <v>34.79256509655962</v>
      </c>
      <c r="G135" s="1">
        <v>3</v>
      </c>
      <c r="H135" s="1">
        <v>9</v>
      </c>
      <c r="I135" s="10">
        <f>_xlfn.XLOOKUP(Master[[#This Row],[Patient_ID]],Hospitals[Patient_ID],Hospitals[Admission_Date])</f>
        <v>44616</v>
      </c>
      <c r="J135" s="10">
        <f>_xlfn.XLOOKUP(Master[[#This Row],[Patient_ID]],Hospitals[Patient_ID],Hospitals[Discharge_Date])</f>
        <v>44621</v>
      </c>
      <c r="K135" s="33">
        <f>_xlfn.XLOOKUP(Master[[#This Row],[Patient_ID]],Financials[Patient_ID],Financials[Total_Bill_Amount])</f>
        <v>6695</v>
      </c>
      <c r="L135" s="1" t="str">
        <f>_xlfn.XLOOKUP(Master[[#This Row],[Patient_ID]],Hospitals[Patient_ID],Hospitals[Hospital_Bed])</f>
        <v>General Ward</v>
      </c>
      <c r="M135" s="1" t="str">
        <f>_xlfn.XLOOKUP(Master[[#This Row],[Patient_ID]],Hospitals[Patient_ID],Hospitals[Department])</f>
        <v>Neurology</v>
      </c>
      <c r="N135" s="28" t="str">
        <f>_xlfn.XLOOKUP(Master[[#This Row],[Patient_ID]],Hospitals[Patient_ID],Hospitals[Medical_Condition])</f>
        <v>Stroke</v>
      </c>
      <c r="O135" s="28">
        <f>IFERROR(_xlfn.XLOOKUP(Master[[#This Row],[Patient_ID]],Emergency[Patient_ID],Emergency[ER_Visit_ID]),"No Visits")</f>
        <v>177</v>
      </c>
      <c r="P135" s="28">
        <f>_xlfn.XLOOKUP(Master[[#This Row],[Patient_ID]],Hospitals[Patient_ID],Hospitals[Doctor_ID])</f>
        <v>122</v>
      </c>
      <c r="Q135" s="30">
        <f>_xlfn.XLOOKUP(Master[[#This Row],[Patient_ID]],Financials[Patient_ID],Financials[Insurance_Coverage])</f>
        <v>4284.1701786887324</v>
      </c>
      <c r="R135" s="30">
        <f>_xlfn.XLOOKUP(Master[[#This Row],[Patient_ID]],Financials[Patient_ID],Financials[Balance_Due])</f>
        <v>2410.829821311268</v>
      </c>
      <c r="S135" s="28">
        <f>_xlfn.XLOOKUP(Master[[#This Row],[Doctors ID]],Medicals[Doctor_ID],Medicals[Nurse_to_Patient_Ratio])</f>
        <v>16</v>
      </c>
    </row>
    <row r="136" spans="1:19" x14ac:dyDescent="0.3">
      <c r="A136" s="1">
        <v>152</v>
      </c>
      <c r="B136" s="1" t="s">
        <v>159</v>
      </c>
      <c r="C136" s="1">
        <v>33</v>
      </c>
      <c r="D136" s="1" t="s">
        <v>1008</v>
      </c>
      <c r="E136" s="1" t="s">
        <v>1013</v>
      </c>
      <c r="F136" s="1">
        <v>21.045577063181561</v>
      </c>
      <c r="G136" s="1">
        <v>2</v>
      </c>
      <c r="H136" s="1">
        <v>4</v>
      </c>
      <c r="I136" s="10">
        <f>_xlfn.XLOOKUP(Master[[#This Row],[Patient_ID]],Hospitals[Patient_ID],Hospitals[Admission_Date])</f>
        <v>45342</v>
      </c>
      <c r="J136" s="10">
        <f>_xlfn.XLOOKUP(Master[[#This Row],[Patient_ID]],Hospitals[Patient_ID],Hospitals[Discharge_Date])</f>
        <v>45347</v>
      </c>
      <c r="K136" s="33">
        <f>_xlfn.XLOOKUP(Master[[#This Row],[Patient_ID]],Financials[Patient_ID],Financials[Total_Bill_Amount])</f>
        <v>12581</v>
      </c>
      <c r="L136" s="1" t="str">
        <f>_xlfn.XLOOKUP(Master[[#This Row],[Patient_ID]],Hospitals[Patient_ID],Hospitals[Hospital_Bed])</f>
        <v>Private Room</v>
      </c>
      <c r="M136" s="1" t="str">
        <f>_xlfn.XLOOKUP(Master[[#This Row],[Patient_ID]],Hospitals[Patient_ID],Hospitals[Department])</f>
        <v>Orthopedics</v>
      </c>
      <c r="N136" s="28" t="str">
        <f>_xlfn.XLOOKUP(Master[[#This Row],[Patient_ID]],Hospitals[Patient_ID],Hospitals[Medical_Condition])</f>
        <v>Fracture</v>
      </c>
      <c r="O136" s="28">
        <f>IFERROR(_xlfn.XLOOKUP(Master[[#This Row],[Patient_ID]],Emergency[Patient_ID],Emergency[ER_Visit_ID]),"No Visits")</f>
        <v>302</v>
      </c>
      <c r="P136" s="28">
        <f>_xlfn.XLOOKUP(Master[[#This Row],[Patient_ID]],Hospitals[Patient_ID],Hospitals[Doctor_ID])</f>
        <v>67</v>
      </c>
      <c r="Q136" s="30">
        <f>_xlfn.XLOOKUP(Master[[#This Row],[Patient_ID]],Financials[Patient_ID],Financials[Insurance_Coverage])</f>
        <v>8363.332691377087</v>
      </c>
      <c r="R136" s="30">
        <f>_xlfn.XLOOKUP(Master[[#This Row],[Patient_ID]],Financials[Patient_ID],Financials[Balance_Due])</f>
        <v>4217.667308622913</v>
      </c>
      <c r="S136" s="28">
        <f>_xlfn.XLOOKUP(Master[[#This Row],[Doctors ID]],Medicals[Doctor_ID],Medicals[Nurse_to_Patient_Ratio])</f>
        <v>24</v>
      </c>
    </row>
    <row r="137" spans="1:19" x14ac:dyDescent="0.3">
      <c r="A137" s="1">
        <v>153</v>
      </c>
      <c r="B137" s="1" t="s">
        <v>160</v>
      </c>
      <c r="C137" s="1">
        <v>65</v>
      </c>
      <c r="D137" s="1" t="s">
        <v>1009</v>
      </c>
      <c r="E137" s="1" t="s">
        <v>1011</v>
      </c>
      <c r="F137" s="1">
        <v>20.528321365599052</v>
      </c>
      <c r="G137" s="1">
        <v>3</v>
      </c>
      <c r="H137" s="1">
        <v>6</v>
      </c>
      <c r="I137" s="10">
        <f>_xlfn.XLOOKUP(Master[[#This Row],[Patient_ID]],Hospitals[Patient_ID],Hospitals[Admission_Date])</f>
        <v>44844</v>
      </c>
      <c r="J137" s="10">
        <f>_xlfn.XLOOKUP(Master[[#This Row],[Patient_ID]],Hospitals[Patient_ID],Hospitals[Discharge_Date])</f>
        <v>44849</v>
      </c>
      <c r="K137" s="33">
        <f>_xlfn.XLOOKUP(Master[[#This Row],[Patient_ID]],Financials[Patient_ID],Financials[Total_Bill_Amount])</f>
        <v>19256</v>
      </c>
      <c r="L137" s="1" t="str">
        <f>_xlfn.XLOOKUP(Master[[#This Row],[Patient_ID]],Hospitals[Patient_ID],Hospitals[Hospital_Bed])</f>
        <v>Private Room</v>
      </c>
      <c r="M137" s="1" t="str">
        <f>_xlfn.XLOOKUP(Master[[#This Row],[Patient_ID]],Hospitals[Patient_ID],Hospitals[Department])</f>
        <v>Neurology</v>
      </c>
      <c r="N137" s="28" t="str">
        <f>_xlfn.XLOOKUP(Master[[#This Row],[Patient_ID]],Hospitals[Patient_ID],Hospitals[Medical_Condition])</f>
        <v>Seizures</v>
      </c>
      <c r="O137" s="28">
        <f>IFERROR(_xlfn.XLOOKUP(Master[[#This Row],[Patient_ID]],Emergency[Patient_ID],Emergency[ER_Visit_ID]),"No Visits")</f>
        <v>641</v>
      </c>
      <c r="P137" s="28">
        <f>_xlfn.XLOOKUP(Master[[#This Row],[Patient_ID]],Hospitals[Patient_ID],Hospitals[Doctor_ID])</f>
        <v>80</v>
      </c>
      <c r="Q137" s="30">
        <f>_xlfn.XLOOKUP(Master[[#This Row],[Patient_ID]],Financials[Patient_ID],Financials[Insurance_Coverage])</f>
        <v>16766.113527499539</v>
      </c>
      <c r="R137" s="30">
        <f>_xlfn.XLOOKUP(Master[[#This Row],[Patient_ID]],Financials[Patient_ID],Financials[Balance_Due])</f>
        <v>2489.8864725004642</v>
      </c>
      <c r="S137" s="28">
        <f>_xlfn.XLOOKUP(Master[[#This Row],[Doctors ID]],Medicals[Doctor_ID],Medicals[Nurse_to_Patient_Ratio])</f>
        <v>5</v>
      </c>
    </row>
    <row r="138" spans="1:19" x14ac:dyDescent="0.3">
      <c r="A138" s="1">
        <v>154</v>
      </c>
      <c r="B138" s="1" t="s">
        <v>161</v>
      </c>
      <c r="C138" s="1">
        <v>63</v>
      </c>
      <c r="D138" s="1" t="s">
        <v>1009</v>
      </c>
      <c r="E138" s="1" t="s">
        <v>1010</v>
      </c>
      <c r="F138" s="1">
        <v>29.701490858043481</v>
      </c>
      <c r="G138" s="1">
        <v>1</v>
      </c>
      <c r="H138" s="1">
        <v>3</v>
      </c>
      <c r="I138" s="10">
        <f>_xlfn.XLOOKUP(Master[[#This Row],[Patient_ID]],Hospitals[Patient_ID],Hospitals[Admission_Date])</f>
        <v>45289</v>
      </c>
      <c r="J138" s="10">
        <f>_xlfn.XLOOKUP(Master[[#This Row],[Patient_ID]],Hospitals[Patient_ID],Hospitals[Discharge_Date])</f>
        <v>45299</v>
      </c>
      <c r="K138" s="33">
        <f>_xlfn.XLOOKUP(Master[[#This Row],[Patient_ID]],Financials[Patient_ID],Financials[Total_Bill_Amount])</f>
        <v>34869</v>
      </c>
      <c r="L138" s="1" t="str">
        <f>_xlfn.XLOOKUP(Master[[#This Row],[Patient_ID]],Hospitals[Patient_ID],Hospitals[Hospital_Bed])</f>
        <v>ICU</v>
      </c>
      <c r="M138" s="1" t="str">
        <f>_xlfn.XLOOKUP(Master[[#This Row],[Patient_ID]],Hospitals[Patient_ID],Hospitals[Department])</f>
        <v>Neurology</v>
      </c>
      <c r="N138" s="28" t="str">
        <f>_xlfn.XLOOKUP(Master[[#This Row],[Patient_ID]],Hospitals[Patient_ID],Hospitals[Medical_Condition])</f>
        <v>Seizures</v>
      </c>
      <c r="O138" s="28">
        <f>IFERROR(_xlfn.XLOOKUP(Master[[#This Row],[Patient_ID]],Emergency[Patient_ID],Emergency[ER_Visit_ID]),"No Visits")</f>
        <v>788</v>
      </c>
      <c r="P138" s="28">
        <f>_xlfn.XLOOKUP(Master[[#This Row],[Patient_ID]],Hospitals[Patient_ID],Hospitals[Doctor_ID])</f>
        <v>78</v>
      </c>
      <c r="Q138" s="30">
        <f>_xlfn.XLOOKUP(Master[[#This Row],[Patient_ID]],Financials[Patient_ID],Financials[Insurance_Coverage])</f>
        <v>24901.804392803358</v>
      </c>
      <c r="R138" s="30">
        <f>_xlfn.XLOOKUP(Master[[#This Row],[Patient_ID]],Financials[Patient_ID],Financials[Balance_Due])</f>
        <v>9967.1956071966415</v>
      </c>
      <c r="S138" s="28">
        <f>_xlfn.XLOOKUP(Master[[#This Row],[Doctors ID]],Medicals[Doctor_ID],Medicals[Nurse_to_Patient_Ratio])</f>
        <v>11</v>
      </c>
    </row>
    <row r="139" spans="1:19" x14ac:dyDescent="0.3">
      <c r="A139" s="1">
        <v>155</v>
      </c>
      <c r="B139" s="1" t="s">
        <v>162</v>
      </c>
      <c r="C139" s="1">
        <v>5</v>
      </c>
      <c r="D139" s="1" t="s">
        <v>1009</v>
      </c>
      <c r="E139" s="1" t="s">
        <v>1013</v>
      </c>
      <c r="F139" s="1">
        <v>20.623053772293179</v>
      </c>
      <c r="G139" s="1">
        <v>3</v>
      </c>
      <c r="H139" s="1">
        <v>1</v>
      </c>
      <c r="I139" s="10">
        <f>_xlfn.XLOOKUP(Master[[#This Row],[Patient_ID]],Hospitals[Patient_ID],Hospitals[Admission_Date])</f>
        <v>45275</v>
      </c>
      <c r="J139" s="10">
        <f>_xlfn.XLOOKUP(Master[[#This Row],[Patient_ID]],Hospitals[Patient_ID],Hospitals[Discharge_Date])</f>
        <v>45278</v>
      </c>
      <c r="K139" s="33">
        <f>_xlfn.XLOOKUP(Master[[#This Row],[Patient_ID]],Financials[Patient_ID],Financials[Total_Bill_Amount])</f>
        <v>14371</v>
      </c>
      <c r="L139" s="1" t="str">
        <f>_xlfn.XLOOKUP(Master[[#This Row],[Patient_ID]],Hospitals[Patient_ID],Hospitals[Hospital_Bed])</f>
        <v>General Ward</v>
      </c>
      <c r="M139" s="1" t="str">
        <f>_xlfn.XLOOKUP(Master[[#This Row],[Patient_ID]],Hospitals[Patient_ID],Hospitals[Department])</f>
        <v>Pediatrics</v>
      </c>
      <c r="N139" s="28" t="str">
        <f>_xlfn.XLOOKUP(Master[[#This Row],[Patient_ID]],Hospitals[Patient_ID],Hospitals[Medical_Condition])</f>
        <v>Asthma</v>
      </c>
      <c r="O139" s="28">
        <f>IFERROR(_xlfn.XLOOKUP(Master[[#This Row],[Patient_ID]],Emergency[Patient_ID],Emergency[ER_Visit_ID]),"No Visits")</f>
        <v>914</v>
      </c>
      <c r="P139" s="28">
        <f>_xlfn.XLOOKUP(Master[[#This Row],[Patient_ID]],Hospitals[Patient_ID],Hospitals[Doctor_ID])</f>
        <v>146</v>
      </c>
      <c r="Q139" s="30">
        <f>_xlfn.XLOOKUP(Master[[#This Row],[Patient_ID]],Financials[Patient_ID],Financials[Insurance_Coverage])</f>
        <v>12770.149687747011</v>
      </c>
      <c r="R139" s="30">
        <f>_xlfn.XLOOKUP(Master[[#This Row],[Patient_ID]],Financials[Patient_ID],Financials[Balance_Due])</f>
        <v>1600.850312252993</v>
      </c>
      <c r="S139" s="28">
        <f>_xlfn.XLOOKUP(Master[[#This Row],[Doctors ID]],Medicals[Doctor_ID],Medicals[Nurse_to_Patient_Ratio])</f>
        <v>9</v>
      </c>
    </row>
    <row r="140" spans="1:19" x14ac:dyDescent="0.3">
      <c r="A140" s="1">
        <v>156</v>
      </c>
      <c r="B140" s="1" t="s">
        <v>163</v>
      </c>
      <c r="C140" s="1">
        <v>38</v>
      </c>
      <c r="D140" s="1" t="s">
        <v>1009</v>
      </c>
      <c r="E140" s="1" t="s">
        <v>1012</v>
      </c>
      <c r="F140" s="1">
        <v>21.27423388888695</v>
      </c>
      <c r="G140" s="1">
        <v>5</v>
      </c>
      <c r="H140" s="1">
        <v>7</v>
      </c>
      <c r="I140" s="10">
        <f>_xlfn.XLOOKUP(Master[[#This Row],[Patient_ID]],Hospitals[Patient_ID],Hospitals[Admission_Date])</f>
        <v>44775</v>
      </c>
      <c r="J140" s="10">
        <f>_xlfn.XLOOKUP(Master[[#This Row],[Patient_ID]],Hospitals[Patient_ID],Hospitals[Discharge_Date])</f>
        <v>44781</v>
      </c>
      <c r="K140" s="33">
        <f>_xlfn.XLOOKUP(Master[[#This Row],[Patient_ID]],Financials[Patient_ID],Financials[Total_Bill_Amount])</f>
        <v>41152</v>
      </c>
      <c r="L140" s="1" t="str">
        <f>_xlfn.XLOOKUP(Master[[#This Row],[Patient_ID]],Hospitals[Patient_ID],Hospitals[Hospital_Bed])</f>
        <v>General Ward</v>
      </c>
      <c r="M140" s="1" t="str">
        <f>_xlfn.XLOOKUP(Master[[#This Row],[Patient_ID]],Hospitals[Patient_ID],Hospitals[Department])</f>
        <v>Cardiology</v>
      </c>
      <c r="N140" s="28" t="str">
        <f>_xlfn.XLOOKUP(Master[[#This Row],[Patient_ID]],Hospitals[Patient_ID],Hospitals[Medical_Condition])</f>
        <v>Heart Attack (STEMI)</v>
      </c>
      <c r="O140" s="28">
        <f>IFERROR(_xlfn.XLOOKUP(Master[[#This Row],[Patient_ID]],Emergency[Patient_ID],Emergency[ER_Visit_ID]),"No Visits")</f>
        <v>147</v>
      </c>
      <c r="P140" s="28">
        <f>_xlfn.XLOOKUP(Master[[#This Row],[Patient_ID]],Hospitals[Patient_ID],Hospitals[Doctor_ID])</f>
        <v>51</v>
      </c>
      <c r="Q140" s="30">
        <f>_xlfn.XLOOKUP(Master[[#This Row],[Patient_ID]],Financials[Patient_ID],Financials[Insurance_Coverage])</f>
        <v>36121.395649885671</v>
      </c>
      <c r="R140" s="30">
        <f>_xlfn.XLOOKUP(Master[[#This Row],[Patient_ID]],Financials[Patient_ID],Financials[Balance_Due])</f>
        <v>5030.6043501143286</v>
      </c>
      <c r="S140" s="28">
        <f>_xlfn.XLOOKUP(Master[[#This Row],[Doctors ID]],Medicals[Doctor_ID],Medicals[Nurse_to_Patient_Ratio])</f>
        <v>11</v>
      </c>
    </row>
    <row r="141" spans="1:19" x14ac:dyDescent="0.3">
      <c r="A141" s="1">
        <v>157</v>
      </c>
      <c r="B141" s="1" t="s">
        <v>164</v>
      </c>
      <c r="C141" s="1">
        <v>21</v>
      </c>
      <c r="D141" s="1" t="s">
        <v>1009</v>
      </c>
      <c r="E141" s="1" t="s">
        <v>1010</v>
      </c>
      <c r="F141" s="1">
        <v>26.19219894283567</v>
      </c>
      <c r="G141" s="1">
        <v>3</v>
      </c>
      <c r="H141" s="1">
        <v>9</v>
      </c>
      <c r="I141" s="10">
        <f>_xlfn.XLOOKUP(Master[[#This Row],[Patient_ID]],Hospitals[Patient_ID],Hospitals[Admission_Date])</f>
        <v>45006</v>
      </c>
      <c r="J141" s="10">
        <f>_xlfn.XLOOKUP(Master[[#This Row],[Patient_ID]],Hospitals[Patient_ID],Hospitals[Discharge_Date])</f>
        <v>45009</v>
      </c>
      <c r="K141" s="33">
        <f>_xlfn.XLOOKUP(Master[[#This Row],[Patient_ID]],Financials[Patient_ID],Financials[Total_Bill_Amount])</f>
        <v>28711</v>
      </c>
      <c r="L141" s="1" t="str">
        <f>_xlfn.XLOOKUP(Master[[#This Row],[Patient_ID]],Hospitals[Patient_ID],Hospitals[Hospital_Bed])</f>
        <v>Semi-Private Room</v>
      </c>
      <c r="M141" s="1" t="str">
        <f>_xlfn.XLOOKUP(Master[[#This Row],[Patient_ID]],Hospitals[Patient_ID],Hospitals[Department])</f>
        <v>Pediatrics</v>
      </c>
      <c r="N141" s="28" t="str">
        <f>_xlfn.XLOOKUP(Master[[#This Row],[Patient_ID]],Hospitals[Patient_ID],Hospitals[Medical_Condition])</f>
        <v>Asthma</v>
      </c>
      <c r="O141" s="28">
        <f>IFERROR(_xlfn.XLOOKUP(Master[[#This Row],[Patient_ID]],Emergency[Patient_ID],Emergency[ER_Visit_ID]),"No Visits")</f>
        <v>293</v>
      </c>
      <c r="P141" s="28">
        <f>_xlfn.XLOOKUP(Master[[#This Row],[Patient_ID]],Hospitals[Patient_ID],Hospitals[Doctor_ID])</f>
        <v>196</v>
      </c>
      <c r="Q141" s="30">
        <f>_xlfn.XLOOKUP(Master[[#This Row],[Patient_ID]],Financials[Patient_ID],Financials[Insurance_Coverage])</f>
        <v>18866.849960333919</v>
      </c>
      <c r="R141" s="30">
        <f>_xlfn.XLOOKUP(Master[[#This Row],[Patient_ID]],Financials[Patient_ID],Financials[Balance_Due])</f>
        <v>9844.1500396660849</v>
      </c>
      <c r="S141" s="28">
        <f>_xlfn.XLOOKUP(Master[[#This Row],[Doctors ID]],Medicals[Doctor_ID],Medicals[Nurse_to_Patient_Ratio])</f>
        <v>20</v>
      </c>
    </row>
    <row r="142" spans="1:19" x14ac:dyDescent="0.3">
      <c r="A142" s="1">
        <v>158</v>
      </c>
      <c r="B142" s="1" t="s">
        <v>165</v>
      </c>
      <c r="C142" s="1">
        <v>58</v>
      </c>
      <c r="D142" s="1" t="s">
        <v>1009</v>
      </c>
      <c r="E142" s="1" t="s">
        <v>1013</v>
      </c>
      <c r="F142" s="1">
        <v>35.678106096013117</v>
      </c>
      <c r="G142" s="1">
        <v>1</v>
      </c>
      <c r="H142" s="1">
        <v>5</v>
      </c>
      <c r="I142" s="10">
        <f>_xlfn.XLOOKUP(Master[[#This Row],[Patient_ID]],Hospitals[Patient_ID],Hospitals[Admission_Date])</f>
        <v>45205</v>
      </c>
      <c r="J142" s="10">
        <f>_xlfn.XLOOKUP(Master[[#This Row],[Patient_ID]],Hospitals[Patient_ID],Hospitals[Discharge_Date])</f>
        <v>45211</v>
      </c>
      <c r="K142" s="33">
        <f>_xlfn.XLOOKUP(Master[[#This Row],[Patient_ID]],Financials[Patient_ID],Financials[Total_Bill_Amount])</f>
        <v>29536</v>
      </c>
      <c r="L142" s="1" t="str">
        <f>_xlfn.XLOOKUP(Master[[#This Row],[Patient_ID]],Hospitals[Patient_ID],Hospitals[Hospital_Bed])</f>
        <v>ICU</v>
      </c>
      <c r="M142" s="1" t="str">
        <f>_xlfn.XLOOKUP(Master[[#This Row],[Patient_ID]],Hospitals[Patient_ID],Hospitals[Department])</f>
        <v>Oncology</v>
      </c>
      <c r="N142" s="28" t="str">
        <f>_xlfn.XLOOKUP(Master[[#This Row],[Patient_ID]],Hospitals[Patient_ID],Hospitals[Medical_Condition])</f>
        <v>Cancer</v>
      </c>
      <c r="O142" s="28">
        <f>IFERROR(_xlfn.XLOOKUP(Master[[#This Row],[Patient_ID]],Emergency[Patient_ID],Emergency[ER_Visit_ID]),"No Visits")</f>
        <v>344</v>
      </c>
      <c r="P142" s="28">
        <f>_xlfn.XLOOKUP(Master[[#This Row],[Patient_ID]],Hospitals[Patient_ID],Hospitals[Doctor_ID])</f>
        <v>78</v>
      </c>
      <c r="Q142" s="30">
        <f>_xlfn.XLOOKUP(Master[[#This Row],[Patient_ID]],Financials[Patient_ID],Financials[Insurance_Coverage])</f>
        <v>16344.212416789351</v>
      </c>
      <c r="R142" s="30">
        <f>_xlfn.XLOOKUP(Master[[#This Row],[Patient_ID]],Financials[Patient_ID],Financials[Balance_Due])</f>
        <v>13191.787583210649</v>
      </c>
      <c r="S142" s="28">
        <f>_xlfn.XLOOKUP(Master[[#This Row],[Doctors ID]],Medicals[Doctor_ID],Medicals[Nurse_to_Patient_Ratio])</f>
        <v>11</v>
      </c>
    </row>
    <row r="143" spans="1:19" x14ac:dyDescent="0.3">
      <c r="A143" s="1">
        <v>159</v>
      </c>
      <c r="B143" s="1" t="s">
        <v>166</v>
      </c>
      <c r="C143" s="1">
        <v>14</v>
      </c>
      <c r="D143" s="1" t="s">
        <v>1009</v>
      </c>
      <c r="E143" s="1" t="s">
        <v>1011</v>
      </c>
      <c r="F143" s="1">
        <v>36.425656191894298</v>
      </c>
      <c r="G143" s="1">
        <v>4</v>
      </c>
      <c r="H143" s="1">
        <v>2</v>
      </c>
      <c r="I143" s="10">
        <f>_xlfn.XLOOKUP(Master[[#This Row],[Patient_ID]],Hospitals[Patient_ID],Hospitals[Admission_Date])</f>
        <v>44631</v>
      </c>
      <c r="J143" s="10">
        <f>_xlfn.XLOOKUP(Master[[#This Row],[Patient_ID]],Hospitals[Patient_ID],Hospitals[Discharge_Date])</f>
        <v>44638</v>
      </c>
      <c r="K143" s="33">
        <f>_xlfn.XLOOKUP(Master[[#This Row],[Patient_ID]],Financials[Patient_ID],Financials[Total_Bill_Amount])</f>
        <v>21812</v>
      </c>
      <c r="L143" s="1" t="str">
        <f>_xlfn.XLOOKUP(Master[[#This Row],[Patient_ID]],Hospitals[Patient_ID],Hospitals[Hospital_Bed])</f>
        <v>Semi-Private Room</v>
      </c>
      <c r="M143" s="1" t="str">
        <f>_xlfn.XLOOKUP(Master[[#This Row],[Patient_ID]],Hospitals[Patient_ID],Hospitals[Department])</f>
        <v>Cardiology</v>
      </c>
      <c r="N143" s="28" t="str">
        <f>_xlfn.XLOOKUP(Master[[#This Row],[Patient_ID]],Hospitals[Patient_ID],Hospitals[Medical_Condition])</f>
        <v>Hypertension</v>
      </c>
      <c r="O143" s="28">
        <f>IFERROR(_xlfn.XLOOKUP(Master[[#This Row],[Patient_ID]],Emergency[Patient_ID],Emergency[ER_Visit_ID]),"No Visits")</f>
        <v>564</v>
      </c>
      <c r="P143" s="28">
        <f>_xlfn.XLOOKUP(Master[[#This Row],[Patient_ID]],Hospitals[Patient_ID],Hospitals[Doctor_ID])</f>
        <v>139</v>
      </c>
      <c r="Q143" s="30">
        <f>_xlfn.XLOOKUP(Master[[#This Row],[Patient_ID]],Financials[Patient_ID],Financials[Insurance_Coverage])</f>
        <v>14242.43364232567</v>
      </c>
      <c r="R143" s="30">
        <f>_xlfn.XLOOKUP(Master[[#This Row],[Patient_ID]],Financials[Patient_ID],Financials[Balance_Due])</f>
        <v>7569.5663576743336</v>
      </c>
      <c r="S143" s="28">
        <f>_xlfn.XLOOKUP(Master[[#This Row],[Doctors ID]],Medicals[Doctor_ID],Medicals[Nurse_to_Patient_Ratio])</f>
        <v>26</v>
      </c>
    </row>
    <row r="144" spans="1:19" x14ac:dyDescent="0.3">
      <c r="A144" s="1">
        <v>160</v>
      </c>
      <c r="B144" s="1" t="s">
        <v>167</v>
      </c>
      <c r="C144" s="1">
        <v>45</v>
      </c>
      <c r="D144" s="1" t="s">
        <v>1008</v>
      </c>
      <c r="E144" s="1" t="s">
        <v>1010</v>
      </c>
      <c r="F144" s="1">
        <v>34.696667241763087</v>
      </c>
      <c r="G144" s="1">
        <v>1</v>
      </c>
      <c r="H144" s="1">
        <v>6</v>
      </c>
      <c r="I144" s="10">
        <f>_xlfn.XLOOKUP(Master[[#This Row],[Patient_ID]],Hospitals[Patient_ID],Hospitals[Admission_Date])</f>
        <v>45652</v>
      </c>
      <c r="J144" s="10">
        <f>_xlfn.XLOOKUP(Master[[#This Row],[Patient_ID]],Hospitals[Patient_ID],Hospitals[Discharge_Date])</f>
        <v>45655</v>
      </c>
      <c r="K144" s="33">
        <f>_xlfn.XLOOKUP(Master[[#This Row],[Patient_ID]],Financials[Patient_ID],Financials[Total_Bill_Amount])</f>
        <v>12445</v>
      </c>
      <c r="L144" s="1" t="str">
        <f>_xlfn.XLOOKUP(Master[[#This Row],[Patient_ID]],Hospitals[Patient_ID],Hospitals[Hospital_Bed])</f>
        <v>General Ward</v>
      </c>
      <c r="M144" s="1" t="str">
        <f>_xlfn.XLOOKUP(Master[[#This Row],[Patient_ID]],Hospitals[Patient_ID],Hospitals[Department])</f>
        <v>Pediatrics</v>
      </c>
      <c r="N144" s="28" t="str">
        <f>_xlfn.XLOOKUP(Master[[#This Row],[Patient_ID]],Hospitals[Patient_ID],Hospitals[Medical_Condition])</f>
        <v>Asthma</v>
      </c>
      <c r="O144" s="28" t="str">
        <f>IFERROR(_xlfn.XLOOKUP(Master[[#This Row],[Patient_ID]],Emergency[Patient_ID],Emergency[ER_Visit_ID]),"No Visits")</f>
        <v>No Visits</v>
      </c>
      <c r="P144" s="28">
        <f>_xlfn.XLOOKUP(Master[[#This Row],[Patient_ID]],Hospitals[Patient_ID],Hospitals[Doctor_ID])</f>
        <v>22</v>
      </c>
      <c r="Q144" s="30">
        <f>_xlfn.XLOOKUP(Master[[#This Row],[Patient_ID]],Financials[Patient_ID],Financials[Insurance_Coverage])</f>
        <v>11000.82857231516</v>
      </c>
      <c r="R144" s="30">
        <f>_xlfn.XLOOKUP(Master[[#This Row],[Patient_ID]],Financials[Patient_ID],Financials[Balance_Due])</f>
        <v>1444.1714276848379</v>
      </c>
      <c r="S144" s="28">
        <f>_xlfn.XLOOKUP(Master[[#This Row],[Doctors ID]],Medicals[Doctor_ID],Medicals[Nurse_to_Patient_Ratio])</f>
        <v>22</v>
      </c>
    </row>
    <row r="145" spans="1:19" x14ac:dyDescent="0.3">
      <c r="A145" s="1">
        <v>161</v>
      </c>
      <c r="B145" s="1" t="s">
        <v>168</v>
      </c>
      <c r="C145" s="1">
        <v>19</v>
      </c>
      <c r="D145" s="1" t="s">
        <v>1008</v>
      </c>
      <c r="E145" s="1" t="s">
        <v>1012</v>
      </c>
      <c r="F145" s="1">
        <v>33.883057908851498</v>
      </c>
      <c r="G145" s="1">
        <v>4</v>
      </c>
      <c r="H145" s="1">
        <v>2</v>
      </c>
      <c r="I145" s="10">
        <f>_xlfn.XLOOKUP(Master[[#This Row],[Patient_ID]],Hospitals[Patient_ID],Hospitals[Admission_Date])</f>
        <v>45133</v>
      </c>
      <c r="J145" s="10">
        <f>_xlfn.XLOOKUP(Master[[#This Row],[Patient_ID]],Hospitals[Patient_ID],Hospitals[Discharge_Date])</f>
        <v>45137</v>
      </c>
      <c r="K145" s="33">
        <f>_xlfn.XLOOKUP(Master[[#This Row],[Patient_ID]],Financials[Patient_ID],Financials[Total_Bill_Amount])</f>
        <v>22252</v>
      </c>
      <c r="L145" s="1" t="str">
        <f>_xlfn.XLOOKUP(Master[[#This Row],[Patient_ID]],Hospitals[Patient_ID],Hospitals[Hospital_Bed])</f>
        <v>Semi-Private Room</v>
      </c>
      <c r="M145" s="1" t="str">
        <f>_xlfn.XLOOKUP(Master[[#This Row],[Patient_ID]],Hospitals[Patient_ID],Hospitals[Department])</f>
        <v>Neurology</v>
      </c>
      <c r="N145" s="28" t="str">
        <f>_xlfn.XLOOKUP(Master[[#This Row],[Patient_ID]],Hospitals[Patient_ID],Hospitals[Medical_Condition])</f>
        <v>Stroke</v>
      </c>
      <c r="O145" s="28">
        <f>IFERROR(_xlfn.XLOOKUP(Master[[#This Row],[Patient_ID]],Emergency[Patient_ID],Emergency[ER_Visit_ID]),"No Visits")</f>
        <v>1074</v>
      </c>
      <c r="P145" s="28">
        <f>_xlfn.XLOOKUP(Master[[#This Row],[Patient_ID]],Hospitals[Patient_ID],Hospitals[Doctor_ID])</f>
        <v>138</v>
      </c>
      <c r="Q145" s="30">
        <f>_xlfn.XLOOKUP(Master[[#This Row],[Patient_ID]],Financials[Patient_ID],Financials[Insurance_Coverage])</f>
        <v>17331.013720546569</v>
      </c>
      <c r="R145" s="30">
        <f>_xlfn.XLOOKUP(Master[[#This Row],[Patient_ID]],Financials[Patient_ID],Financials[Balance_Due])</f>
        <v>4920.9862794534347</v>
      </c>
      <c r="S145" s="28">
        <f>_xlfn.XLOOKUP(Master[[#This Row],[Doctors ID]],Medicals[Doctor_ID],Medicals[Nurse_to_Patient_Ratio])</f>
        <v>23</v>
      </c>
    </row>
    <row r="146" spans="1:19" x14ac:dyDescent="0.3">
      <c r="A146" s="1">
        <v>162</v>
      </c>
      <c r="B146" s="1" t="s">
        <v>169</v>
      </c>
      <c r="C146" s="1">
        <v>27</v>
      </c>
      <c r="D146" s="1" t="s">
        <v>1009</v>
      </c>
      <c r="E146" s="1" t="s">
        <v>1012</v>
      </c>
      <c r="F146" s="1">
        <v>36.247645324430373</v>
      </c>
      <c r="G146" s="1">
        <v>5</v>
      </c>
      <c r="H146" s="1">
        <v>2</v>
      </c>
      <c r="I146" s="10">
        <f>_xlfn.XLOOKUP(Master[[#This Row],[Patient_ID]],Hospitals[Patient_ID],Hospitals[Admission_Date])</f>
        <v>45505</v>
      </c>
      <c r="J146" s="10">
        <f>_xlfn.XLOOKUP(Master[[#This Row],[Patient_ID]],Hospitals[Patient_ID],Hospitals[Discharge_Date])</f>
        <v>45511</v>
      </c>
      <c r="K146" s="33">
        <f>_xlfn.XLOOKUP(Master[[#This Row],[Patient_ID]],Financials[Patient_ID],Financials[Total_Bill_Amount])</f>
        <v>35320</v>
      </c>
      <c r="L146" s="1" t="str">
        <f>_xlfn.XLOOKUP(Master[[#This Row],[Patient_ID]],Hospitals[Patient_ID],Hospitals[Hospital_Bed])</f>
        <v>Private Room</v>
      </c>
      <c r="M146" s="1" t="str">
        <f>_xlfn.XLOOKUP(Master[[#This Row],[Patient_ID]],Hospitals[Patient_ID],Hospitals[Department])</f>
        <v>Neurology</v>
      </c>
      <c r="N146" s="28" t="str">
        <f>_xlfn.XLOOKUP(Master[[#This Row],[Patient_ID]],Hospitals[Patient_ID],Hospitals[Medical_Condition])</f>
        <v>Stroke</v>
      </c>
      <c r="O146" s="28">
        <f>IFERROR(_xlfn.XLOOKUP(Master[[#This Row],[Patient_ID]],Emergency[Patient_ID],Emergency[ER_Visit_ID]),"No Visits")</f>
        <v>437</v>
      </c>
      <c r="P146" s="28">
        <f>_xlfn.XLOOKUP(Master[[#This Row],[Patient_ID]],Hospitals[Patient_ID],Hospitals[Doctor_ID])</f>
        <v>71</v>
      </c>
      <c r="Q146" s="30">
        <f>_xlfn.XLOOKUP(Master[[#This Row],[Patient_ID]],Financials[Patient_ID],Financials[Insurance_Coverage])</f>
        <v>24803.93229149975</v>
      </c>
      <c r="R146" s="30">
        <f>_xlfn.XLOOKUP(Master[[#This Row],[Patient_ID]],Financials[Patient_ID],Financials[Balance_Due])</f>
        <v>10516.06770850025</v>
      </c>
      <c r="S146" s="28">
        <f>_xlfn.XLOOKUP(Master[[#This Row],[Doctors ID]],Medicals[Doctor_ID],Medicals[Nurse_to_Patient_Ratio])</f>
        <v>18</v>
      </c>
    </row>
    <row r="147" spans="1:19" x14ac:dyDescent="0.3">
      <c r="A147" s="1">
        <v>163</v>
      </c>
      <c r="B147" s="1" t="s">
        <v>170</v>
      </c>
      <c r="C147" s="1">
        <v>39</v>
      </c>
      <c r="D147" s="1" t="s">
        <v>1009</v>
      </c>
      <c r="E147" s="1" t="s">
        <v>1013</v>
      </c>
      <c r="F147" s="1">
        <v>19.35749224383169</v>
      </c>
      <c r="G147" s="1">
        <v>3</v>
      </c>
      <c r="H147" s="1">
        <v>8</v>
      </c>
      <c r="I147" s="10">
        <f>_xlfn.XLOOKUP(Master[[#This Row],[Patient_ID]],Hospitals[Patient_ID],Hospitals[Admission_Date])</f>
        <v>45261</v>
      </c>
      <c r="J147" s="10">
        <f>_xlfn.XLOOKUP(Master[[#This Row],[Patient_ID]],Hospitals[Patient_ID],Hospitals[Discharge_Date])</f>
        <v>45275</v>
      </c>
      <c r="K147" s="33">
        <f>_xlfn.XLOOKUP(Master[[#This Row],[Patient_ID]],Financials[Patient_ID],Financials[Total_Bill_Amount])</f>
        <v>6013</v>
      </c>
      <c r="L147" s="1" t="str">
        <f>_xlfn.XLOOKUP(Master[[#This Row],[Patient_ID]],Hospitals[Patient_ID],Hospitals[Hospital_Bed])</f>
        <v>Semi-Private Room</v>
      </c>
      <c r="M147" s="1" t="str">
        <f>_xlfn.XLOOKUP(Master[[#This Row],[Patient_ID]],Hospitals[Patient_ID],Hospitals[Department])</f>
        <v>Oncology</v>
      </c>
      <c r="N147" s="28" t="str">
        <f>_xlfn.XLOOKUP(Master[[#This Row],[Patient_ID]],Hospitals[Patient_ID],Hospitals[Medical_Condition])</f>
        <v>Tumor</v>
      </c>
      <c r="O147" s="28">
        <f>IFERROR(_xlfn.XLOOKUP(Master[[#This Row],[Patient_ID]],Emergency[Patient_ID],Emergency[ER_Visit_ID]),"No Visits")</f>
        <v>60</v>
      </c>
      <c r="P147" s="28">
        <f>_xlfn.XLOOKUP(Master[[#This Row],[Patient_ID]],Hospitals[Patient_ID],Hospitals[Doctor_ID])</f>
        <v>32</v>
      </c>
      <c r="Q147" s="30">
        <f>_xlfn.XLOOKUP(Master[[#This Row],[Patient_ID]],Financials[Patient_ID],Financials[Insurance_Coverage])</f>
        <v>3894.5378243280311</v>
      </c>
      <c r="R147" s="30">
        <f>_xlfn.XLOOKUP(Master[[#This Row],[Patient_ID]],Financials[Patient_ID],Financials[Balance_Due])</f>
        <v>2118.4621756719689</v>
      </c>
      <c r="S147" s="28">
        <f>_xlfn.XLOOKUP(Master[[#This Row],[Doctors ID]],Medicals[Doctor_ID],Medicals[Nurse_to_Patient_Ratio])</f>
        <v>6</v>
      </c>
    </row>
    <row r="148" spans="1:19" x14ac:dyDescent="0.3">
      <c r="A148" s="1">
        <v>164</v>
      </c>
      <c r="B148" s="1" t="s">
        <v>171</v>
      </c>
      <c r="C148" s="1">
        <v>81</v>
      </c>
      <c r="D148" s="1" t="s">
        <v>1009</v>
      </c>
      <c r="E148" s="1" t="s">
        <v>1012</v>
      </c>
      <c r="F148" s="1">
        <v>20.318053964792721</v>
      </c>
      <c r="G148" s="1">
        <v>4</v>
      </c>
      <c r="H148" s="1">
        <v>7</v>
      </c>
      <c r="I148" s="10">
        <f>_xlfn.XLOOKUP(Master[[#This Row],[Patient_ID]],Hospitals[Patient_ID],Hospitals[Admission_Date])</f>
        <v>44563</v>
      </c>
      <c r="J148" s="10">
        <f>_xlfn.XLOOKUP(Master[[#This Row],[Patient_ID]],Hospitals[Patient_ID],Hospitals[Discharge_Date])</f>
        <v>44565</v>
      </c>
      <c r="K148" s="33">
        <f>_xlfn.XLOOKUP(Master[[#This Row],[Patient_ID]],Financials[Patient_ID],Financials[Total_Bill_Amount])</f>
        <v>5109</v>
      </c>
      <c r="L148" s="1" t="str">
        <f>_xlfn.XLOOKUP(Master[[#This Row],[Patient_ID]],Hospitals[Patient_ID],Hospitals[Hospital_Bed])</f>
        <v>Semi-Private Room</v>
      </c>
      <c r="M148" s="1" t="str">
        <f>_xlfn.XLOOKUP(Master[[#This Row],[Patient_ID]],Hospitals[Patient_ID],Hospitals[Department])</f>
        <v>Emergency</v>
      </c>
      <c r="N148" s="28" t="str">
        <f>_xlfn.XLOOKUP(Master[[#This Row],[Patient_ID]],Hospitals[Patient_ID],Hospitals[Medical_Condition])</f>
        <v>Severe Trauma</v>
      </c>
      <c r="O148" s="28" t="str">
        <f>IFERROR(_xlfn.XLOOKUP(Master[[#This Row],[Patient_ID]],Emergency[Patient_ID],Emergency[ER_Visit_ID]),"No Visits")</f>
        <v>No Visits</v>
      </c>
      <c r="P148" s="28">
        <f>_xlfn.XLOOKUP(Master[[#This Row],[Patient_ID]],Hospitals[Patient_ID],Hospitals[Doctor_ID])</f>
        <v>170</v>
      </c>
      <c r="Q148" s="30">
        <f>_xlfn.XLOOKUP(Master[[#This Row],[Patient_ID]],Financials[Patient_ID],Financials[Insurance_Coverage])</f>
        <v>4560.3280298654299</v>
      </c>
      <c r="R148" s="30">
        <f>_xlfn.XLOOKUP(Master[[#This Row],[Patient_ID]],Financials[Patient_ID],Financials[Balance_Due])</f>
        <v>548.67197013457007</v>
      </c>
      <c r="S148" s="28">
        <f>_xlfn.XLOOKUP(Master[[#This Row],[Doctors ID]],Medicals[Doctor_ID],Medicals[Nurse_to_Patient_Ratio])</f>
        <v>14</v>
      </c>
    </row>
    <row r="149" spans="1:19" x14ac:dyDescent="0.3">
      <c r="A149" s="1">
        <v>165</v>
      </c>
      <c r="B149" s="1" t="s">
        <v>172</v>
      </c>
      <c r="C149" s="1">
        <v>17</v>
      </c>
      <c r="D149" s="1" t="s">
        <v>1008</v>
      </c>
      <c r="E149" s="1" t="s">
        <v>1010</v>
      </c>
      <c r="F149" s="1">
        <v>23.097638314588611</v>
      </c>
      <c r="G149" s="1">
        <v>5</v>
      </c>
      <c r="H149" s="1">
        <v>7</v>
      </c>
      <c r="I149" s="10">
        <f>_xlfn.XLOOKUP(Master[[#This Row],[Patient_ID]],Hospitals[Patient_ID],Hospitals[Admission_Date])</f>
        <v>44796</v>
      </c>
      <c r="J149" s="10">
        <f>_xlfn.XLOOKUP(Master[[#This Row],[Patient_ID]],Hospitals[Patient_ID],Hospitals[Discharge_Date])</f>
        <v>44797</v>
      </c>
      <c r="K149" s="33">
        <f>_xlfn.XLOOKUP(Master[[#This Row],[Patient_ID]],Financials[Patient_ID],Financials[Total_Bill_Amount])</f>
        <v>3456</v>
      </c>
      <c r="L149" s="1" t="str">
        <f>_xlfn.XLOOKUP(Master[[#This Row],[Patient_ID]],Hospitals[Patient_ID],Hospitals[Hospital_Bed])</f>
        <v>Private Room</v>
      </c>
      <c r="M149" s="1" t="str">
        <f>_xlfn.XLOOKUP(Master[[#This Row],[Patient_ID]],Hospitals[Patient_ID],Hospitals[Department])</f>
        <v>Pediatrics</v>
      </c>
      <c r="N149" s="28" t="str">
        <f>_xlfn.XLOOKUP(Master[[#This Row],[Patient_ID]],Hospitals[Patient_ID],Hospitals[Medical_Condition])</f>
        <v>Asthma</v>
      </c>
      <c r="O149" s="28" t="str">
        <f>IFERROR(_xlfn.XLOOKUP(Master[[#This Row],[Patient_ID]],Emergency[Patient_ID],Emergency[ER_Visit_ID]),"No Visits")</f>
        <v>No Visits</v>
      </c>
      <c r="P149" s="28">
        <f>_xlfn.XLOOKUP(Master[[#This Row],[Patient_ID]],Hospitals[Patient_ID],Hospitals[Doctor_ID])</f>
        <v>27</v>
      </c>
      <c r="Q149" s="30">
        <f>_xlfn.XLOOKUP(Master[[#This Row],[Patient_ID]],Financials[Patient_ID],Financials[Insurance_Coverage])</f>
        <v>2150.3917802274609</v>
      </c>
      <c r="R149" s="30">
        <f>_xlfn.XLOOKUP(Master[[#This Row],[Patient_ID]],Financials[Patient_ID],Financials[Balance_Due])</f>
        <v>1305.6082197725391</v>
      </c>
      <c r="S149" s="28">
        <f>_xlfn.XLOOKUP(Master[[#This Row],[Doctors ID]],Medicals[Doctor_ID],Medicals[Nurse_to_Patient_Ratio])</f>
        <v>6</v>
      </c>
    </row>
    <row r="150" spans="1:19" x14ac:dyDescent="0.3">
      <c r="A150" s="1">
        <v>166</v>
      </c>
      <c r="B150" s="1" t="s">
        <v>173</v>
      </c>
      <c r="C150" s="1">
        <v>22</v>
      </c>
      <c r="D150" s="1" t="s">
        <v>1008</v>
      </c>
      <c r="E150" s="1" t="s">
        <v>1012</v>
      </c>
      <c r="F150" s="1">
        <v>24.423374906709039</v>
      </c>
      <c r="G150" s="1">
        <v>0</v>
      </c>
      <c r="H150" s="1">
        <v>6</v>
      </c>
      <c r="I150" s="10">
        <f>_xlfn.XLOOKUP(Master[[#This Row],[Patient_ID]],Hospitals[Patient_ID],Hospitals[Admission_Date])</f>
        <v>44779</v>
      </c>
      <c r="J150" s="10">
        <f>_xlfn.XLOOKUP(Master[[#This Row],[Patient_ID]],Hospitals[Patient_ID],Hospitals[Discharge_Date])</f>
        <v>44784</v>
      </c>
      <c r="K150" s="33">
        <f>_xlfn.XLOOKUP(Master[[#This Row],[Patient_ID]],Financials[Patient_ID],Financials[Total_Bill_Amount])</f>
        <v>13821</v>
      </c>
      <c r="L150" s="1" t="str">
        <f>_xlfn.XLOOKUP(Master[[#This Row],[Patient_ID]],Hospitals[Patient_ID],Hospitals[Hospital_Bed])</f>
        <v>Semi-Private Room</v>
      </c>
      <c r="M150" s="1" t="str">
        <f>_xlfn.XLOOKUP(Master[[#This Row],[Patient_ID]],Hospitals[Patient_ID],Hospitals[Department])</f>
        <v>Oncology</v>
      </c>
      <c r="N150" s="28" t="str">
        <f>_xlfn.XLOOKUP(Master[[#This Row],[Patient_ID]],Hospitals[Patient_ID],Hospitals[Medical_Condition])</f>
        <v>Cancer</v>
      </c>
      <c r="O150" s="28">
        <f>IFERROR(_xlfn.XLOOKUP(Master[[#This Row],[Patient_ID]],Emergency[Patient_ID],Emergency[ER_Visit_ID]),"No Visits")</f>
        <v>817</v>
      </c>
      <c r="P150" s="28">
        <f>_xlfn.XLOOKUP(Master[[#This Row],[Patient_ID]],Hospitals[Patient_ID],Hospitals[Doctor_ID])</f>
        <v>81</v>
      </c>
      <c r="Q150" s="30">
        <f>_xlfn.XLOOKUP(Master[[#This Row],[Patient_ID]],Financials[Patient_ID],Financials[Insurance_Coverage])</f>
        <v>10100.77808686396</v>
      </c>
      <c r="R150" s="30">
        <f>_xlfn.XLOOKUP(Master[[#This Row],[Patient_ID]],Financials[Patient_ID],Financials[Balance_Due])</f>
        <v>3720.221913136038</v>
      </c>
      <c r="S150" s="28">
        <f>_xlfn.XLOOKUP(Master[[#This Row],[Doctors ID]],Medicals[Doctor_ID],Medicals[Nurse_to_Patient_Ratio])</f>
        <v>19</v>
      </c>
    </row>
    <row r="151" spans="1:19" x14ac:dyDescent="0.3">
      <c r="A151" s="1">
        <v>167</v>
      </c>
      <c r="B151" s="1" t="s">
        <v>174</v>
      </c>
      <c r="C151" s="1">
        <v>76</v>
      </c>
      <c r="D151" s="1" t="s">
        <v>1009</v>
      </c>
      <c r="E151" s="1" t="s">
        <v>1011</v>
      </c>
      <c r="F151" s="1">
        <v>20.023012960789071</v>
      </c>
      <c r="G151" s="1">
        <v>4</v>
      </c>
      <c r="H151" s="1">
        <v>3</v>
      </c>
      <c r="I151" s="10">
        <f>_xlfn.XLOOKUP(Master[[#This Row],[Patient_ID]],Hospitals[Patient_ID],Hospitals[Admission_Date])</f>
        <v>44612</v>
      </c>
      <c r="J151" s="10">
        <f>_xlfn.XLOOKUP(Master[[#This Row],[Patient_ID]],Hospitals[Patient_ID],Hospitals[Discharge_Date])</f>
        <v>44619</v>
      </c>
      <c r="K151" s="33">
        <f>_xlfn.XLOOKUP(Master[[#This Row],[Patient_ID]],Financials[Patient_ID],Financials[Total_Bill_Amount])</f>
        <v>16844</v>
      </c>
      <c r="L151" s="1" t="str">
        <f>_xlfn.XLOOKUP(Master[[#This Row],[Patient_ID]],Hospitals[Patient_ID],Hospitals[Hospital_Bed])</f>
        <v>Private Room</v>
      </c>
      <c r="M151" s="1" t="str">
        <f>_xlfn.XLOOKUP(Master[[#This Row],[Patient_ID]],Hospitals[Patient_ID],Hospitals[Department])</f>
        <v>Oncology</v>
      </c>
      <c r="N151" s="28" t="str">
        <f>_xlfn.XLOOKUP(Master[[#This Row],[Patient_ID]],Hospitals[Patient_ID],Hospitals[Medical_Condition])</f>
        <v>Tumor</v>
      </c>
      <c r="O151" s="28">
        <f>IFERROR(_xlfn.XLOOKUP(Master[[#This Row],[Patient_ID]],Emergency[Patient_ID],Emergency[ER_Visit_ID]),"No Visits")</f>
        <v>254</v>
      </c>
      <c r="P151" s="28">
        <f>_xlfn.XLOOKUP(Master[[#This Row],[Patient_ID]],Hospitals[Patient_ID],Hospitals[Doctor_ID])</f>
        <v>178</v>
      </c>
      <c r="Q151" s="30">
        <f>_xlfn.XLOOKUP(Master[[#This Row],[Patient_ID]],Financials[Patient_ID],Financials[Insurance_Coverage])</f>
        <v>9546.9949340438689</v>
      </c>
      <c r="R151" s="30">
        <f>_xlfn.XLOOKUP(Master[[#This Row],[Patient_ID]],Financials[Patient_ID],Financials[Balance_Due])</f>
        <v>7297.0050659561311</v>
      </c>
      <c r="S151" s="28">
        <f>_xlfn.XLOOKUP(Master[[#This Row],[Doctors ID]],Medicals[Doctor_ID],Medicals[Nurse_to_Patient_Ratio])</f>
        <v>21</v>
      </c>
    </row>
    <row r="152" spans="1:19" x14ac:dyDescent="0.3">
      <c r="A152" s="1">
        <v>168</v>
      </c>
      <c r="B152" s="1" t="s">
        <v>175</v>
      </c>
      <c r="C152" s="1">
        <v>59</v>
      </c>
      <c r="D152" s="1" t="s">
        <v>1009</v>
      </c>
      <c r="E152" s="1" t="s">
        <v>1013</v>
      </c>
      <c r="F152" s="1">
        <v>35.457002748005337</v>
      </c>
      <c r="G152" s="1">
        <v>3</v>
      </c>
      <c r="H152" s="1">
        <v>5</v>
      </c>
      <c r="I152" s="10">
        <f>_xlfn.XLOOKUP(Master[[#This Row],[Patient_ID]],Hospitals[Patient_ID],Hospitals[Admission_Date])</f>
        <v>44961</v>
      </c>
      <c r="J152" s="10">
        <f>_xlfn.XLOOKUP(Master[[#This Row],[Patient_ID]],Hospitals[Patient_ID],Hospitals[Discharge_Date])</f>
        <v>44968</v>
      </c>
      <c r="K152" s="33">
        <f>_xlfn.XLOOKUP(Master[[#This Row],[Patient_ID]],Financials[Patient_ID],Financials[Total_Bill_Amount])</f>
        <v>33992</v>
      </c>
      <c r="L152" s="1" t="str">
        <f>_xlfn.XLOOKUP(Master[[#This Row],[Patient_ID]],Hospitals[Patient_ID],Hospitals[Hospital_Bed])</f>
        <v>Semi-Private Room</v>
      </c>
      <c r="M152" s="1" t="str">
        <f>_xlfn.XLOOKUP(Master[[#This Row],[Patient_ID]],Hospitals[Patient_ID],Hospitals[Department])</f>
        <v>Cardiology</v>
      </c>
      <c r="N152" s="28" t="str">
        <f>_xlfn.XLOOKUP(Master[[#This Row],[Patient_ID]],Hospitals[Patient_ID],Hospitals[Medical_Condition])</f>
        <v>Heart Disease</v>
      </c>
      <c r="O152" s="28">
        <f>IFERROR(_xlfn.XLOOKUP(Master[[#This Row],[Patient_ID]],Emergency[Patient_ID],Emergency[ER_Visit_ID]),"No Visits")</f>
        <v>180</v>
      </c>
      <c r="P152" s="28">
        <f>_xlfn.XLOOKUP(Master[[#This Row],[Patient_ID]],Hospitals[Patient_ID],Hospitals[Doctor_ID])</f>
        <v>93</v>
      </c>
      <c r="Q152" s="30">
        <f>_xlfn.XLOOKUP(Master[[#This Row],[Patient_ID]],Financials[Patient_ID],Financials[Insurance_Coverage])</f>
        <v>26296.378659511811</v>
      </c>
      <c r="R152" s="30">
        <f>_xlfn.XLOOKUP(Master[[#This Row],[Patient_ID]],Financials[Patient_ID],Financials[Balance_Due])</f>
        <v>7695.6213404881864</v>
      </c>
      <c r="S152" s="28">
        <f>_xlfn.XLOOKUP(Master[[#This Row],[Doctors ID]],Medicals[Doctor_ID],Medicals[Nurse_to_Patient_Ratio])</f>
        <v>18</v>
      </c>
    </row>
    <row r="153" spans="1:19" x14ac:dyDescent="0.3">
      <c r="A153" s="1">
        <v>169</v>
      </c>
      <c r="B153" s="1" t="s">
        <v>176</v>
      </c>
      <c r="C153" s="1">
        <v>90</v>
      </c>
      <c r="D153" s="1" t="s">
        <v>1009</v>
      </c>
      <c r="E153" s="1" t="s">
        <v>1013</v>
      </c>
      <c r="F153" s="1">
        <v>30.352475398864119</v>
      </c>
      <c r="G153" s="1">
        <v>0</v>
      </c>
      <c r="H153" s="1">
        <v>2</v>
      </c>
      <c r="I153" s="10">
        <f>_xlfn.XLOOKUP(Master[[#This Row],[Patient_ID]],Hospitals[Patient_ID],Hospitals[Admission_Date])</f>
        <v>44670</v>
      </c>
      <c r="J153" s="10">
        <f>_xlfn.XLOOKUP(Master[[#This Row],[Patient_ID]],Hospitals[Patient_ID],Hospitals[Discharge_Date])</f>
        <v>44672</v>
      </c>
      <c r="K153" s="33">
        <f>_xlfn.XLOOKUP(Master[[#This Row],[Patient_ID]],Financials[Patient_ID],Financials[Total_Bill_Amount])</f>
        <v>35652</v>
      </c>
      <c r="L153" s="1" t="str">
        <f>_xlfn.XLOOKUP(Master[[#This Row],[Patient_ID]],Hospitals[Patient_ID],Hospitals[Hospital_Bed])</f>
        <v>Private Room</v>
      </c>
      <c r="M153" s="1" t="str">
        <f>_xlfn.XLOOKUP(Master[[#This Row],[Patient_ID]],Hospitals[Patient_ID],Hospitals[Department])</f>
        <v>Pediatrics</v>
      </c>
      <c r="N153" s="28" t="str">
        <f>_xlfn.XLOOKUP(Master[[#This Row],[Patient_ID]],Hospitals[Patient_ID],Hospitals[Medical_Condition])</f>
        <v>Allergies</v>
      </c>
      <c r="O153" s="28">
        <f>IFERROR(_xlfn.XLOOKUP(Master[[#This Row],[Patient_ID]],Emergency[Patient_ID],Emergency[ER_Visit_ID]),"No Visits")</f>
        <v>242</v>
      </c>
      <c r="P153" s="28">
        <f>_xlfn.XLOOKUP(Master[[#This Row],[Patient_ID]],Hospitals[Patient_ID],Hospitals[Doctor_ID])</f>
        <v>190</v>
      </c>
      <c r="Q153" s="30">
        <f>_xlfn.XLOOKUP(Master[[#This Row],[Patient_ID]],Financials[Patient_ID],Financials[Insurance_Coverage])</f>
        <v>29544.921427453632</v>
      </c>
      <c r="R153" s="30">
        <f>_xlfn.XLOOKUP(Master[[#This Row],[Patient_ID]],Financials[Patient_ID],Financials[Balance_Due])</f>
        <v>6107.0785725463684</v>
      </c>
      <c r="S153" s="28">
        <f>_xlfn.XLOOKUP(Master[[#This Row],[Doctors ID]],Medicals[Doctor_ID],Medicals[Nurse_to_Patient_Ratio])</f>
        <v>9</v>
      </c>
    </row>
    <row r="154" spans="1:19" x14ac:dyDescent="0.3">
      <c r="A154" s="1">
        <v>170</v>
      </c>
      <c r="B154" s="1" t="s">
        <v>177</v>
      </c>
      <c r="C154" s="1">
        <v>34</v>
      </c>
      <c r="D154" s="1" t="s">
        <v>1008</v>
      </c>
      <c r="E154" s="1" t="s">
        <v>1013</v>
      </c>
      <c r="F154" s="1">
        <v>17.818791306466679</v>
      </c>
      <c r="G154" s="1">
        <v>0</v>
      </c>
      <c r="H154" s="1">
        <v>10</v>
      </c>
      <c r="I154" s="10">
        <f>_xlfn.XLOOKUP(Master[[#This Row],[Patient_ID]],Hospitals[Patient_ID],Hospitals[Admission_Date])</f>
        <v>44755</v>
      </c>
      <c r="J154" s="10">
        <f>_xlfn.XLOOKUP(Master[[#This Row],[Patient_ID]],Hospitals[Patient_ID],Hospitals[Discharge_Date])</f>
        <v>44767</v>
      </c>
      <c r="K154" s="33">
        <f>_xlfn.XLOOKUP(Master[[#This Row],[Patient_ID]],Financials[Patient_ID],Financials[Total_Bill_Amount])</f>
        <v>9507</v>
      </c>
      <c r="L154" s="1" t="str">
        <f>_xlfn.XLOOKUP(Master[[#This Row],[Patient_ID]],Hospitals[Patient_ID],Hospitals[Hospital_Bed])</f>
        <v>Semi-Private Room</v>
      </c>
      <c r="M154" s="1" t="str">
        <f>_xlfn.XLOOKUP(Master[[#This Row],[Patient_ID]],Hospitals[Patient_ID],Hospitals[Department])</f>
        <v>Oncology</v>
      </c>
      <c r="N154" s="28" t="str">
        <f>_xlfn.XLOOKUP(Master[[#This Row],[Patient_ID]],Hospitals[Patient_ID],Hospitals[Medical_Condition])</f>
        <v>Tumor</v>
      </c>
      <c r="O154" s="28">
        <f>IFERROR(_xlfn.XLOOKUP(Master[[#This Row],[Patient_ID]],Emergency[Patient_ID],Emergency[ER_Visit_ID]),"No Visits")</f>
        <v>552</v>
      </c>
      <c r="P154" s="28">
        <f>_xlfn.XLOOKUP(Master[[#This Row],[Patient_ID]],Hospitals[Patient_ID],Hospitals[Doctor_ID])</f>
        <v>37</v>
      </c>
      <c r="Q154" s="30">
        <f>_xlfn.XLOOKUP(Master[[#This Row],[Patient_ID]],Financials[Patient_ID],Financials[Insurance_Coverage])</f>
        <v>5994.4373807237089</v>
      </c>
      <c r="R154" s="30">
        <f>_xlfn.XLOOKUP(Master[[#This Row],[Patient_ID]],Financials[Patient_ID],Financials[Balance_Due])</f>
        <v>3512.5626192762911</v>
      </c>
      <c r="S154" s="28">
        <f>_xlfn.XLOOKUP(Master[[#This Row],[Doctors ID]],Medicals[Doctor_ID],Medicals[Nurse_to_Patient_Ratio])</f>
        <v>11</v>
      </c>
    </row>
    <row r="155" spans="1:19" x14ac:dyDescent="0.3">
      <c r="A155" s="1">
        <v>171</v>
      </c>
      <c r="B155" s="1" t="s">
        <v>178</v>
      </c>
      <c r="C155" s="1">
        <v>78</v>
      </c>
      <c r="D155" s="1" t="s">
        <v>1009</v>
      </c>
      <c r="E155" s="1" t="s">
        <v>1013</v>
      </c>
      <c r="F155" s="1">
        <v>18.93020014061009</v>
      </c>
      <c r="G155" s="1">
        <v>5</v>
      </c>
      <c r="H155" s="1">
        <v>6</v>
      </c>
      <c r="I155" s="10">
        <f>_xlfn.XLOOKUP(Master[[#This Row],[Patient_ID]],Hospitals[Patient_ID],Hospitals[Admission_Date])</f>
        <v>45100</v>
      </c>
      <c r="J155" s="10">
        <f>_xlfn.XLOOKUP(Master[[#This Row],[Patient_ID]],Hospitals[Patient_ID],Hospitals[Discharge_Date])</f>
        <v>45108</v>
      </c>
      <c r="K155" s="33">
        <f>_xlfn.XLOOKUP(Master[[#This Row],[Patient_ID]],Financials[Patient_ID],Financials[Total_Bill_Amount])</f>
        <v>47147</v>
      </c>
      <c r="L155" s="1" t="str">
        <f>_xlfn.XLOOKUP(Master[[#This Row],[Patient_ID]],Hospitals[Patient_ID],Hospitals[Hospital_Bed])</f>
        <v>Semi-Private Room</v>
      </c>
      <c r="M155" s="1" t="str">
        <f>_xlfn.XLOOKUP(Master[[#This Row],[Patient_ID]],Hospitals[Patient_ID],Hospitals[Department])</f>
        <v>Emergency</v>
      </c>
      <c r="N155" s="28" t="str">
        <f>_xlfn.XLOOKUP(Master[[#This Row],[Patient_ID]],Hospitals[Patient_ID],Hospitals[Medical_Condition])</f>
        <v>Internal Bleeding</v>
      </c>
      <c r="O155" s="28">
        <f>IFERROR(_xlfn.XLOOKUP(Master[[#This Row],[Patient_ID]],Emergency[Patient_ID],Emergency[ER_Visit_ID]),"No Visits")</f>
        <v>777</v>
      </c>
      <c r="P155" s="28">
        <f>_xlfn.XLOOKUP(Master[[#This Row],[Patient_ID]],Hospitals[Patient_ID],Hospitals[Doctor_ID])</f>
        <v>114</v>
      </c>
      <c r="Q155" s="30">
        <f>_xlfn.XLOOKUP(Master[[#This Row],[Patient_ID]],Financials[Patient_ID],Financials[Insurance_Coverage])</f>
        <v>24638.330493065401</v>
      </c>
      <c r="R155" s="30">
        <f>_xlfn.XLOOKUP(Master[[#This Row],[Patient_ID]],Financials[Patient_ID],Financials[Balance_Due])</f>
        <v>22508.669506934599</v>
      </c>
      <c r="S155" s="28">
        <f>_xlfn.XLOOKUP(Master[[#This Row],[Doctors ID]],Medicals[Doctor_ID],Medicals[Nurse_to_Patient_Ratio])</f>
        <v>26</v>
      </c>
    </row>
    <row r="156" spans="1:19" x14ac:dyDescent="0.3">
      <c r="A156" s="1">
        <v>172</v>
      </c>
      <c r="B156" s="1" t="s">
        <v>179</v>
      </c>
      <c r="C156" s="1">
        <v>32</v>
      </c>
      <c r="D156" s="1" t="s">
        <v>1008</v>
      </c>
      <c r="E156" s="1" t="s">
        <v>1010</v>
      </c>
      <c r="F156" s="1">
        <v>38.402207765481222</v>
      </c>
      <c r="G156" s="1">
        <v>4</v>
      </c>
      <c r="H156" s="1">
        <v>2</v>
      </c>
      <c r="I156" s="10">
        <f>_xlfn.XLOOKUP(Master[[#This Row],[Patient_ID]],Hospitals[Patient_ID],Hospitals[Admission_Date])</f>
        <v>44723</v>
      </c>
      <c r="J156" s="10">
        <f>_xlfn.XLOOKUP(Master[[#This Row],[Patient_ID]],Hospitals[Patient_ID],Hospitals[Discharge_Date])</f>
        <v>44731</v>
      </c>
      <c r="K156" s="33">
        <f>_xlfn.XLOOKUP(Master[[#This Row],[Patient_ID]],Financials[Patient_ID],Financials[Total_Bill_Amount])</f>
        <v>11948</v>
      </c>
      <c r="L156" s="1" t="str">
        <f>_xlfn.XLOOKUP(Master[[#This Row],[Patient_ID]],Hospitals[Patient_ID],Hospitals[Hospital_Bed])</f>
        <v>General Ward</v>
      </c>
      <c r="M156" s="1" t="str">
        <f>_xlfn.XLOOKUP(Master[[#This Row],[Patient_ID]],Hospitals[Patient_ID],Hospitals[Department])</f>
        <v>Emergency</v>
      </c>
      <c r="N156" s="28" t="str">
        <f>_xlfn.XLOOKUP(Master[[#This Row],[Patient_ID]],Hospitals[Patient_ID],Hospitals[Medical_Condition])</f>
        <v>Severe Trauma</v>
      </c>
      <c r="O156" s="28" t="str">
        <f>IFERROR(_xlfn.XLOOKUP(Master[[#This Row],[Patient_ID]],Emergency[Patient_ID],Emergency[ER_Visit_ID]),"No Visits")</f>
        <v>No Visits</v>
      </c>
      <c r="P156" s="28">
        <f>_xlfn.XLOOKUP(Master[[#This Row],[Patient_ID]],Hospitals[Patient_ID],Hospitals[Doctor_ID])</f>
        <v>194</v>
      </c>
      <c r="Q156" s="30">
        <f>_xlfn.XLOOKUP(Master[[#This Row],[Patient_ID]],Financials[Patient_ID],Financials[Insurance_Coverage])</f>
        <v>9504.6935071200878</v>
      </c>
      <c r="R156" s="30">
        <f>_xlfn.XLOOKUP(Master[[#This Row],[Patient_ID]],Financials[Patient_ID],Financials[Balance_Due])</f>
        <v>2443.3064928799122</v>
      </c>
      <c r="S156" s="28">
        <f>_xlfn.XLOOKUP(Master[[#This Row],[Doctors ID]],Medicals[Doctor_ID],Medicals[Nurse_to_Patient_Ratio])</f>
        <v>24</v>
      </c>
    </row>
    <row r="157" spans="1:19" x14ac:dyDescent="0.3">
      <c r="A157" s="1">
        <v>173</v>
      </c>
      <c r="B157" s="1" t="s">
        <v>180</v>
      </c>
      <c r="C157" s="1">
        <v>5</v>
      </c>
      <c r="D157" s="1" t="s">
        <v>1009</v>
      </c>
      <c r="E157" s="1" t="s">
        <v>1010</v>
      </c>
      <c r="F157" s="1">
        <v>23.928105602602471</v>
      </c>
      <c r="G157" s="1">
        <v>3</v>
      </c>
      <c r="H157" s="1">
        <v>10</v>
      </c>
      <c r="I157" s="10">
        <f>_xlfn.XLOOKUP(Master[[#This Row],[Patient_ID]],Hospitals[Patient_ID],Hospitals[Admission_Date])</f>
        <v>44778</v>
      </c>
      <c r="J157" s="10">
        <f>_xlfn.XLOOKUP(Master[[#This Row],[Patient_ID]],Hospitals[Patient_ID],Hospitals[Discharge_Date])</f>
        <v>44785</v>
      </c>
      <c r="K157" s="33">
        <f>_xlfn.XLOOKUP(Master[[#This Row],[Patient_ID]],Financials[Patient_ID],Financials[Total_Bill_Amount])</f>
        <v>22850</v>
      </c>
      <c r="L157" s="1" t="str">
        <f>_xlfn.XLOOKUP(Master[[#This Row],[Patient_ID]],Hospitals[Patient_ID],Hospitals[Hospital_Bed])</f>
        <v>Semi-Private Room</v>
      </c>
      <c r="M157" s="1" t="str">
        <f>_xlfn.XLOOKUP(Master[[#This Row],[Patient_ID]],Hospitals[Patient_ID],Hospitals[Department])</f>
        <v>Oncology</v>
      </c>
      <c r="N157" s="28" t="str">
        <f>_xlfn.XLOOKUP(Master[[#This Row],[Patient_ID]],Hospitals[Patient_ID],Hospitals[Medical_Condition])</f>
        <v>Tumor</v>
      </c>
      <c r="O157" s="28">
        <f>IFERROR(_xlfn.XLOOKUP(Master[[#This Row],[Patient_ID]],Emergency[Patient_ID],Emergency[ER_Visit_ID]),"No Visits")</f>
        <v>1188</v>
      </c>
      <c r="P157" s="28">
        <f>_xlfn.XLOOKUP(Master[[#This Row],[Patient_ID]],Hospitals[Patient_ID],Hospitals[Doctor_ID])</f>
        <v>10</v>
      </c>
      <c r="Q157" s="30">
        <f>_xlfn.XLOOKUP(Master[[#This Row],[Patient_ID]],Financials[Patient_ID],Financials[Insurance_Coverage])</f>
        <v>18630.567748974521</v>
      </c>
      <c r="R157" s="30">
        <f>_xlfn.XLOOKUP(Master[[#This Row],[Patient_ID]],Financials[Patient_ID],Financials[Balance_Due])</f>
        <v>4219.4322510254788</v>
      </c>
      <c r="S157" s="28">
        <f>_xlfn.XLOOKUP(Master[[#This Row],[Doctors ID]],Medicals[Doctor_ID],Medicals[Nurse_to_Patient_Ratio])</f>
        <v>10</v>
      </c>
    </row>
    <row r="158" spans="1:19" x14ac:dyDescent="0.3">
      <c r="A158" s="1">
        <v>175</v>
      </c>
      <c r="B158" s="1" t="s">
        <v>182</v>
      </c>
      <c r="C158" s="1">
        <v>66</v>
      </c>
      <c r="D158" s="1" t="s">
        <v>1008</v>
      </c>
      <c r="E158" s="1" t="s">
        <v>1013</v>
      </c>
      <c r="F158" s="1">
        <v>33.790705236040459</v>
      </c>
      <c r="G158" s="1">
        <v>3</v>
      </c>
      <c r="H158" s="1">
        <v>3</v>
      </c>
      <c r="I158" s="10">
        <f>_xlfn.XLOOKUP(Master[[#This Row],[Patient_ID]],Hospitals[Patient_ID],Hospitals[Admission_Date])</f>
        <v>44921</v>
      </c>
      <c r="J158" s="10">
        <f>_xlfn.XLOOKUP(Master[[#This Row],[Patient_ID]],Hospitals[Patient_ID],Hospitals[Discharge_Date])</f>
        <v>44924</v>
      </c>
      <c r="K158" s="33">
        <f>_xlfn.XLOOKUP(Master[[#This Row],[Patient_ID]],Financials[Patient_ID],Financials[Total_Bill_Amount])</f>
        <v>8355</v>
      </c>
      <c r="L158" s="1" t="str">
        <f>_xlfn.XLOOKUP(Master[[#This Row],[Patient_ID]],Hospitals[Patient_ID],Hospitals[Hospital_Bed])</f>
        <v>Semi-Private Room</v>
      </c>
      <c r="M158" s="1" t="str">
        <f>_xlfn.XLOOKUP(Master[[#This Row],[Patient_ID]],Hospitals[Patient_ID],Hospitals[Department])</f>
        <v>Orthopedics</v>
      </c>
      <c r="N158" s="28" t="str">
        <f>_xlfn.XLOOKUP(Master[[#This Row],[Patient_ID]],Hospitals[Patient_ID],Hospitals[Medical_Condition])</f>
        <v>Arthritis</v>
      </c>
      <c r="O158" s="28">
        <f>IFERROR(_xlfn.XLOOKUP(Master[[#This Row],[Patient_ID]],Emergency[Patient_ID],Emergency[ER_Visit_ID]),"No Visits")</f>
        <v>865</v>
      </c>
      <c r="P158" s="28">
        <f>_xlfn.XLOOKUP(Master[[#This Row],[Patient_ID]],Hospitals[Patient_ID],Hospitals[Doctor_ID])</f>
        <v>15</v>
      </c>
      <c r="Q158" s="30">
        <f>_xlfn.XLOOKUP(Master[[#This Row],[Patient_ID]],Financials[Patient_ID],Financials[Insurance_Coverage])</f>
        <v>5553.9834862190246</v>
      </c>
      <c r="R158" s="30">
        <f>_xlfn.XLOOKUP(Master[[#This Row],[Patient_ID]],Financials[Patient_ID],Financials[Balance_Due])</f>
        <v>2801.0165137809749</v>
      </c>
      <c r="S158" s="28">
        <f>_xlfn.XLOOKUP(Master[[#This Row],[Doctors ID]],Medicals[Doctor_ID],Medicals[Nurse_to_Patient_Ratio])</f>
        <v>12</v>
      </c>
    </row>
    <row r="159" spans="1:19" x14ac:dyDescent="0.3">
      <c r="A159" s="1">
        <v>176</v>
      </c>
      <c r="B159" s="1" t="s">
        <v>183</v>
      </c>
      <c r="C159" s="1">
        <v>44</v>
      </c>
      <c r="D159" s="1" t="s">
        <v>1009</v>
      </c>
      <c r="E159" s="1" t="s">
        <v>1010</v>
      </c>
      <c r="F159" s="1">
        <v>27.133128995907501</v>
      </c>
      <c r="G159" s="1">
        <v>5</v>
      </c>
      <c r="H159" s="1">
        <v>6</v>
      </c>
      <c r="I159" s="10">
        <f>_xlfn.XLOOKUP(Master[[#This Row],[Patient_ID]],Hospitals[Patient_ID],Hospitals[Admission_Date])</f>
        <v>44609</v>
      </c>
      <c r="J159" s="10">
        <f>_xlfn.XLOOKUP(Master[[#This Row],[Patient_ID]],Hospitals[Patient_ID],Hospitals[Discharge_Date])</f>
        <v>44611</v>
      </c>
      <c r="K159" s="33">
        <f>_xlfn.XLOOKUP(Master[[#This Row],[Patient_ID]],Financials[Patient_ID],Financials[Total_Bill_Amount])</f>
        <v>23621</v>
      </c>
      <c r="L159" s="1" t="str">
        <f>_xlfn.XLOOKUP(Master[[#This Row],[Patient_ID]],Hospitals[Patient_ID],Hospitals[Hospital_Bed])</f>
        <v>General Ward</v>
      </c>
      <c r="M159" s="1" t="str">
        <f>_xlfn.XLOOKUP(Master[[#This Row],[Patient_ID]],Hospitals[Patient_ID],Hospitals[Department])</f>
        <v>Emergency</v>
      </c>
      <c r="N159" s="28" t="str">
        <f>_xlfn.XLOOKUP(Master[[#This Row],[Patient_ID]],Hospitals[Patient_ID],Hospitals[Medical_Condition])</f>
        <v>Severe Trauma</v>
      </c>
      <c r="O159" s="28">
        <f>IFERROR(_xlfn.XLOOKUP(Master[[#This Row],[Patient_ID]],Emergency[Patient_ID],Emergency[ER_Visit_ID]),"No Visits")</f>
        <v>410</v>
      </c>
      <c r="P159" s="28">
        <f>_xlfn.XLOOKUP(Master[[#This Row],[Patient_ID]],Hospitals[Patient_ID],Hospitals[Doctor_ID])</f>
        <v>57</v>
      </c>
      <c r="Q159" s="30">
        <f>_xlfn.XLOOKUP(Master[[#This Row],[Patient_ID]],Financials[Patient_ID],Financials[Insurance_Coverage])</f>
        <v>20522.520531667171</v>
      </c>
      <c r="R159" s="30">
        <f>_xlfn.XLOOKUP(Master[[#This Row],[Patient_ID]],Financials[Patient_ID],Financials[Balance_Due])</f>
        <v>3098.4794683328291</v>
      </c>
      <c r="S159" s="28">
        <f>_xlfn.XLOOKUP(Master[[#This Row],[Doctors ID]],Medicals[Doctor_ID],Medicals[Nurse_to_Patient_Ratio])</f>
        <v>7</v>
      </c>
    </row>
    <row r="160" spans="1:19" x14ac:dyDescent="0.3">
      <c r="A160" s="1">
        <v>177</v>
      </c>
      <c r="B160" s="1" t="s">
        <v>184</v>
      </c>
      <c r="C160" s="1">
        <v>20</v>
      </c>
      <c r="D160" s="1" t="s">
        <v>1009</v>
      </c>
      <c r="E160" s="1" t="s">
        <v>1013</v>
      </c>
      <c r="F160" s="1">
        <v>37.662266788745782</v>
      </c>
      <c r="G160" s="1">
        <v>3</v>
      </c>
      <c r="H160" s="1">
        <v>5</v>
      </c>
      <c r="I160" s="10">
        <f>_xlfn.XLOOKUP(Master[[#This Row],[Patient_ID]],Hospitals[Patient_ID],Hospitals[Admission_Date])</f>
        <v>44652</v>
      </c>
      <c r="J160" s="10">
        <f>_xlfn.XLOOKUP(Master[[#This Row],[Patient_ID]],Hospitals[Patient_ID],Hospitals[Discharge_Date])</f>
        <v>44660</v>
      </c>
      <c r="K160" s="33">
        <f>_xlfn.XLOOKUP(Master[[#This Row],[Patient_ID]],Financials[Patient_ID],Financials[Total_Bill_Amount])</f>
        <v>9417</v>
      </c>
      <c r="L160" s="1" t="str">
        <f>_xlfn.XLOOKUP(Master[[#This Row],[Patient_ID]],Hospitals[Patient_ID],Hospitals[Hospital_Bed])</f>
        <v>Private Room</v>
      </c>
      <c r="M160" s="1" t="str">
        <f>_xlfn.XLOOKUP(Master[[#This Row],[Patient_ID]],Hospitals[Patient_ID],Hospitals[Department])</f>
        <v>Neurology</v>
      </c>
      <c r="N160" s="28" t="str">
        <f>_xlfn.XLOOKUP(Master[[#This Row],[Patient_ID]],Hospitals[Patient_ID],Hospitals[Medical_Condition])</f>
        <v>Stroke</v>
      </c>
      <c r="O160" s="28">
        <f>IFERROR(_xlfn.XLOOKUP(Master[[#This Row],[Patient_ID]],Emergency[Patient_ID],Emergency[ER_Visit_ID]),"No Visits")</f>
        <v>1467</v>
      </c>
      <c r="P160" s="28">
        <f>_xlfn.XLOOKUP(Master[[#This Row],[Patient_ID]],Hospitals[Patient_ID],Hospitals[Doctor_ID])</f>
        <v>71</v>
      </c>
      <c r="Q160" s="30">
        <f>_xlfn.XLOOKUP(Master[[#This Row],[Patient_ID]],Financials[Patient_ID],Financials[Insurance_Coverage])</f>
        <v>6978.5585696309381</v>
      </c>
      <c r="R160" s="30">
        <f>_xlfn.XLOOKUP(Master[[#This Row],[Patient_ID]],Financials[Patient_ID],Financials[Balance_Due])</f>
        <v>2438.4414303690619</v>
      </c>
      <c r="S160" s="28">
        <f>_xlfn.XLOOKUP(Master[[#This Row],[Doctors ID]],Medicals[Doctor_ID],Medicals[Nurse_to_Patient_Ratio])</f>
        <v>18</v>
      </c>
    </row>
    <row r="161" spans="1:19" x14ac:dyDescent="0.3">
      <c r="A161" s="1">
        <v>178</v>
      </c>
      <c r="B161" s="1" t="s">
        <v>185</v>
      </c>
      <c r="C161" s="1">
        <v>74</v>
      </c>
      <c r="D161" s="1" t="s">
        <v>1008</v>
      </c>
      <c r="E161" s="1" t="s">
        <v>1010</v>
      </c>
      <c r="F161" s="1">
        <v>28.18165143475564</v>
      </c>
      <c r="G161" s="1">
        <v>1</v>
      </c>
      <c r="H161" s="1">
        <v>3</v>
      </c>
      <c r="I161" s="10">
        <f>_xlfn.XLOOKUP(Master[[#This Row],[Patient_ID]],Hospitals[Patient_ID],Hospitals[Admission_Date])</f>
        <v>44996</v>
      </c>
      <c r="J161" s="10">
        <f>_xlfn.XLOOKUP(Master[[#This Row],[Patient_ID]],Hospitals[Patient_ID],Hospitals[Discharge_Date])</f>
        <v>44999</v>
      </c>
      <c r="K161" s="33">
        <f>_xlfn.XLOOKUP(Master[[#This Row],[Patient_ID]],Financials[Patient_ID],Financials[Total_Bill_Amount])</f>
        <v>25103</v>
      </c>
      <c r="L161" s="1" t="str">
        <f>_xlfn.XLOOKUP(Master[[#This Row],[Patient_ID]],Hospitals[Patient_ID],Hospitals[Hospital_Bed])</f>
        <v>ICU</v>
      </c>
      <c r="M161" s="1" t="str">
        <f>_xlfn.XLOOKUP(Master[[#This Row],[Patient_ID]],Hospitals[Patient_ID],Hospitals[Department])</f>
        <v>Pediatrics</v>
      </c>
      <c r="N161" s="28" t="str">
        <f>_xlfn.XLOOKUP(Master[[#This Row],[Patient_ID]],Hospitals[Patient_ID],Hospitals[Medical_Condition])</f>
        <v>Asthma</v>
      </c>
      <c r="O161" s="28">
        <f>IFERROR(_xlfn.XLOOKUP(Master[[#This Row],[Patient_ID]],Emergency[Patient_ID],Emergency[ER_Visit_ID]),"No Visits")</f>
        <v>1159</v>
      </c>
      <c r="P161" s="28">
        <f>_xlfn.XLOOKUP(Master[[#This Row],[Patient_ID]],Hospitals[Patient_ID],Hospitals[Doctor_ID])</f>
        <v>100</v>
      </c>
      <c r="Q161" s="30">
        <f>_xlfn.XLOOKUP(Master[[#This Row],[Patient_ID]],Financials[Patient_ID],Financials[Insurance_Coverage])</f>
        <v>15841.907088216671</v>
      </c>
      <c r="R161" s="30">
        <f>_xlfn.XLOOKUP(Master[[#This Row],[Patient_ID]],Financials[Patient_ID],Financials[Balance_Due])</f>
        <v>9261.0929117833348</v>
      </c>
      <c r="S161" s="28">
        <f>_xlfn.XLOOKUP(Master[[#This Row],[Doctors ID]],Medicals[Doctor_ID],Medicals[Nurse_to_Patient_Ratio])</f>
        <v>14</v>
      </c>
    </row>
    <row r="162" spans="1:19" x14ac:dyDescent="0.3">
      <c r="A162" s="1">
        <v>179</v>
      </c>
      <c r="B162" s="1" t="s">
        <v>186</v>
      </c>
      <c r="C162" s="1">
        <v>86</v>
      </c>
      <c r="D162" s="1" t="s">
        <v>1008</v>
      </c>
      <c r="E162" s="1" t="s">
        <v>1011</v>
      </c>
      <c r="F162" s="1">
        <v>31.93886904533181</v>
      </c>
      <c r="G162" s="1">
        <v>4</v>
      </c>
      <c r="H162" s="1">
        <v>2</v>
      </c>
      <c r="I162" s="10">
        <f>_xlfn.XLOOKUP(Master[[#This Row],[Patient_ID]],Hospitals[Patient_ID],Hospitals[Admission_Date])</f>
        <v>44809</v>
      </c>
      <c r="J162" s="10">
        <f>_xlfn.XLOOKUP(Master[[#This Row],[Patient_ID]],Hospitals[Patient_ID],Hospitals[Discharge_Date])</f>
        <v>44828</v>
      </c>
      <c r="K162" s="33">
        <f>_xlfn.XLOOKUP(Master[[#This Row],[Patient_ID]],Financials[Patient_ID],Financials[Total_Bill_Amount])</f>
        <v>7462</v>
      </c>
      <c r="L162" s="1" t="str">
        <f>_xlfn.XLOOKUP(Master[[#This Row],[Patient_ID]],Hospitals[Patient_ID],Hospitals[Hospital_Bed])</f>
        <v>ICU</v>
      </c>
      <c r="M162" s="1" t="str">
        <f>_xlfn.XLOOKUP(Master[[#This Row],[Patient_ID]],Hospitals[Patient_ID],Hospitals[Department])</f>
        <v>Oncology</v>
      </c>
      <c r="N162" s="28" t="str">
        <f>_xlfn.XLOOKUP(Master[[#This Row],[Patient_ID]],Hospitals[Patient_ID],Hospitals[Medical_Condition])</f>
        <v>Cancer</v>
      </c>
      <c r="O162" s="28">
        <f>IFERROR(_xlfn.XLOOKUP(Master[[#This Row],[Patient_ID]],Emergency[Patient_ID],Emergency[ER_Visit_ID]),"No Visits")</f>
        <v>59</v>
      </c>
      <c r="P162" s="28">
        <f>_xlfn.XLOOKUP(Master[[#This Row],[Patient_ID]],Hospitals[Patient_ID],Hospitals[Doctor_ID])</f>
        <v>5</v>
      </c>
      <c r="Q162" s="30">
        <f>_xlfn.XLOOKUP(Master[[#This Row],[Patient_ID]],Financials[Patient_ID],Financials[Insurance_Coverage])</f>
        <v>5718.0501026953361</v>
      </c>
      <c r="R162" s="30">
        <f>_xlfn.XLOOKUP(Master[[#This Row],[Patient_ID]],Financials[Patient_ID],Financials[Balance_Due])</f>
        <v>1743.9498973046641</v>
      </c>
      <c r="S162" s="28">
        <f>_xlfn.XLOOKUP(Master[[#This Row],[Doctors ID]],Medicals[Doctor_ID],Medicals[Nurse_to_Patient_Ratio])</f>
        <v>10</v>
      </c>
    </row>
    <row r="163" spans="1:19" x14ac:dyDescent="0.3">
      <c r="A163" s="1">
        <v>180</v>
      </c>
      <c r="B163" s="1" t="s">
        <v>187</v>
      </c>
      <c r="C163" s="1">
        <v>70</v>
      </c>
      <c r="D163" s="1" t="s">
        <v>1009</v>
      </c>
      <c r="E163" s="1" t="s">
        <v>1013</v>
      </c>
      <c r="F163" s="1">
        <v>20.071410957083259</v>
      </c>
      <c r="G163" s="1">
        <v>0</v>
      </c>
      <c r="H163" s="1">
        <v>2</v>
      </c>
      <c r="I163" s="10">
        <f>_xlfn.XLOOKUP(Master[[#This Row],[Patient_ID]],Hospitals[Patient_ID],Hospitals[Admission_Date])</f>
        <v>44812</v>
      </c>
      <c r="J163" s="10">
        <f>_xlfn.XLOOKUP(Master[[#This Row],[Patient_ID]],Hospitals[Patient_ID],Hospitals[Discharge_Date])</f>
        <v>44819</v>
      </c>
      <c r="K163" s="33">
        <f>_xlfn.XLOOKUP(Master[[#This Row],[Patient_ID]],Financials[Patient_ID],Financials[Total_Bill_Amount])</f>
        <v>19401</v>
      </c>
      <c r="L163" s="1" t="str">
        <f>_xlfn.XLOOKUP(Master[[#This Row],[Patient_ID]],Hospitals[Patient_ID],Hospitals[Hospital_Bed])</f>
        <v>General Ward</v>
      </c>
      <c r="M163" s="1" t="str">
        <f>_xlfn.XLOOKUP(Master[[#This Row],[Patient_ID]],Hospitals[Patient_ID],Hospitals[Department])</f>
        <v>Cardiology</v>
      </c>
      <c r="N163" s="28" t="str">
        <f>_xlfn.XLOOKUP(Master[[#This Row],[Patient_ID]],Hospitals[Patient_ID],Hospitals[Medical_Condition])</f>
        <v>Heart Disease</v>
      </c>
      <c r="O163" s="28">
        <f>IFERROR(_xlfn.XLOOKUP(Master[[#This Row],[Patient_ID]],Emergency[Patient_ID],Emergency[ER_Visit_ID]),"No Visits")</f>
        <v>541</v>
      </c>
      <c r="P163" s="28">
        <f>_xlfn.XLOOKUP(Master[[#This Row],[Patient_ID]],Hospitals[Patient_ID],Hospitals[Doctor_ID])</f>
        <v>8</v>
      </c>
      <c r="Q163" s="30">
        <f>_xlfn.XLOOKUP(Master[[#This Row],[Patient_ID]],Financials[Patient_ID],Financials[Insurance_Coverage])</f>
        <v>10334.77100545334</v>
      </c>
      <c r="R163" s="30">
        <f>_xlfn.XLOOKUP(Master[[#This Row],[Patient_ID]],Financials[Patient_ID],Financials[Balance_Due])</f>
        <v>9066.2289945466564</v>
      </c>
      <c r="S163" s="28">
        <f>_xlfn.XLOOKUP(Master[[#This Row],[Doctors ID]],Medicals[Doctor_ID],Medicals[Nurse_to_Patient_Ratio])</f>
        <v>18</v>
      </c>
    </row>
    <row r="164" spans="1:19" x14ac:dyDescent="0.3">
      <c r="A164" s="1">
        <v>181</v>
      </c>
      <c r="B164" s="1" t="s">
        <v>188</v>
      </c>
      <c r="C164" s="1">
        <v>31</v>
      </c>
      <c r="D164" s="1" t="s">
        <v>1008</v>
      </c>
      <c r="E164" s="1" t="s">
        <v>1010</v>
      </c>
      <c r="F164" s="1">
        <v>34.686303422899528</v>
      </c>
      <c r="G164" s="1">
        <v>0</v>
      </c>
      <c r="H164" s="1">
        <v>7</v>
      </c>
      <c r="I164" s="10">
        <f>_xlfn.XLOOKUP(Master[[#This Row],[Patient_ID]],Hospitals[Patient_ID],Hospitals[Admission_Date])</f>
        <v>44611</v>
      </c>
      <c r="J164" s="10">
        <f>_xlfn.XLOOKUP(Master[[#This Row],[Patient_ID]],Hospitals[Patient_ID],Hospitals[Discharge_Date])</f>
        <v>44614</v>
      </c>
      <c r="K164" s="33">
        <f>_xlfn.XLOOKUP(Master[[#This Row],[Patient_ID]],Financials[Patient_ID],Financials[Total_Bill_Amount])</f>
        <v>9193</v>
      </c>
      <c r="L164" s="1" t="str">
        <f>_xlfn.XLOOKUP(Master[[#This Row],[Patient_ID]],Hospitals[Patient_ID],Hospitals[Hospital_Bed])</f>
        <v>Semi-Private Room</v>
      </c>
      <c r="M164" s="1" t="str">
        <f>_xlfn.XLOOKUP(Master[[#This Row],[Patient_ID]],Hospitals[Patient_ID],Hospitals[Department])</f>
        <v>Orthopedics</v>
      </c>
      <c r="N164" s="28" t="str">
        <f>_xlfn.XLOOKUP(Master[[#This Row],[Patient_ID]],Hospitals[Patient_ID],Hospitals[Medical_Condition])</f>
        <v>Fracture</v>
      </c>
      <c r="O164" s="28">
        <f>IFERROR(_xlfn.XLOOKUP(Master[[#This Row],[Patient_ID]],Emergency[Patient_ID],Emergency[ER_Visit_ID]),"No Visits")</f>
        <v>10</v>
      </c>
      <c r="P164" s="28">
        <f>_xlfn.XLOOKUP(Master[[#This Row],[Patient_ID]],Hospitals[Patient_ID],Hospitals[Doctor_ID])</f>
        <v>71</v>
      </c>
      <c r="Q164" s="30">
        <f>_xlfn.XLOOKUP(Master[[#This Row],[Patient_ID]],Financials[Patient_ID],Financials[Insurance_Coverage])</f>
        <v>5603.1709675916527</v>
      </c>
      <c r="R164" s="30">
        <f>_xlfn.XLOOKUP(Master[[#This Row],[Patient_ID]],Financials[Patient_ID],Financials[Balance_Due])</f>
        <v>3589.8290324083468</v>
      </c>
      <c r="S164" s="28">
        <f>_xlfn.XLOOKUP(Master[[#This Row],[Doctors ID]],Medicals[Doctor_ID],Medicals[Nurse_to_Patient_Ratio])</f>
        <v>18</v>
      </c>
    </row>
    <row r="165" spans="1:19" x14ac:dyDescent="0.3">
      <c r="A165" s="1">
        <v>182</v>
      </c>
      <c r="B165" s="1" t="s">
        <v>189</v>
      </c>
      <c r="C165" s="1">
        <v>60</v>
      </c>
      <c r="D165" s="1" t="s">
        <v>1009</v>
      </c>
      <c r="E165" s="1" t="s">
        <v>1012</v>
      </c>
      <c r="F165" s="1">
        <v>33.748825275414973</v>
      </c>
      <c r="G165" s="1">
        <v>1</v>
      </c>
      <c r="H165" s="1">
        <v>10</v>
      </c>
      <c r="I165" s="10">
        <f>_xlfn.XLOOKUP(Master[[#This Row],[Patient_ID]],Hospitals[Patient_ID],Hospitals[Admission_Date])</f>
        <v>45273</v>
      </c>
      <c r="J165" s="10">
        <f>_xlfn.XLOOKUP(Master[[#This Row],[Patient_ID]],Hospitals[Patient_ID],Hospitals[Discharge_Date])</f>
        <v>45291</v>
      </c>
      <c r="K165" s="33">
        <f>_xlfn.XLOOKUP(Master[[#This Row],[Patient_ID]],Financials[Patient_ID],Financials[Total_Bill_Amount])</f>
        <v>12278</v>
      </c>
      <c r="L165" s="1" t="str">
        <f>_xlfn.XLOOKUP(Master[[#This Row],[Patient_ID]],Hospitals[Patient_ID],Hospitals[Hospital_Bed])</f>
        <v>ICU</v>
      </c>
      <c r="M165" s="1" t="str">
        <f>_xlfn.XLOOKUP(Master[[#This Row],[Patient_ID]],Hospitals[Patient_ID],Hospitals[Department])</f>
        <v>Oncology</v>
      </c>
      <c r="N165" s="28" t="str">
        <f>_xlfn.XLOOKUP(Master[[#This Row],[Patient_ID]],Hospitals[Patient_ID],Hospitals[Medical_Condition])</f>
        <v>Tumor</v>
      </c>
      <c r="O165" s="28">
        <f>IFERROR(_xlfn.XLOOKUP(Master[[#This Row],[Patient_ID]],Emergency[Patient_ID],Emergency[ER_Visit_ID]),"No Visits")</f>
        <v>1029</v>
      </c>
      <c r="P165" s="28">
        <f>_xlfn.XLOOKUP(Master[[#This Row],[Patient_ID]],Hospitals[Patient_ID],Hospitals[Doctor_ID])</f>
        <v>33</v>
      </c>
      <c r="Q165" s="30">
        <f>_xlfn.XLOOKUP(Master[[#This Row],[Patient_ID]],Financials[Patient_ID],Financials[Insurance_Coverage])</f>
        <v>8257.223987291296</v>
      </c>
      <c r="R165" s="30">
        <f>_xlfn.XLOOKUP(Master[[#This Row],[Patient_ID]],Financials[Patient_ID],Financials[Balance_Due])</f>
        <v>4020.776012708704</v>
      </c>
      <c r="S165" s="28">
        <f>_xlfn.XLOOKUP(Master[[#This Row],[Doctors ID]],Medicals[Doctor_ID],Medicals[Nurse_to_Patient_Ratio])</f>
        <v>12</v>
      </c>
    </row>
    <row r="166" spans="1:19" x14ac:dyDescent="0.3">
      <c r="A166" s="1">
        <v>183</v>
      </c>
      <c r="B166" s="1" t="s">
        <v>190</v>
      </c>
      <c r="C166" s="1">
        <v>4</v>
      </c>
      <c r="D166" s="1" t="s">
        <v>1008</v>
      </c>
      <c r="E166" s="1" t="s">
        <v>1011</v>
      </c>
      <c r="F166" s="1">
        <v>20.82855661151245</v>
      </c>
      <c r="G166" s="1">
        <v>0</v>
      </c>
      <c r="H166" s="1">
        <v>7</v>
      </c>
      <c r="I166" s="10">
        <f>_xlfn.XLOOKUP(Master[[#This Row],[Patient_ID]],Hospitals[Patient_ID],Hospitals[Admission_Date])</f>
        <v>44827</v>
      </c>
      <c r="J166" s="10">
        <f>_xlfn.XLOOKUP(Master[[#This Row],[Patient_ID]],Hospitals[Patient_ID],Hospitals[Discharge_Date])</f>
        <v>44831</v>
      </c>
      <c r="K166" s="33">
        <f>_xlfn.XLOOKUP(Master[[#This Row],[Patient_ID]],Financials[Patient_ID],Financials[Total_Bill_Amount])</f>
        <v>24145</v>
      </c>
      <c r="L166" s="1" t="str">
        <f>_xlfn.XLOOKUP(Master[[#This Row],[Patient_ID]],Hospitals[Patient_ID],Hospitals[Hospital_Bed])</f>
        <v>ICU</v>
      </c>
      <c r="M166" s="1" t="str">
        <f>_xlfn.XLOOKUP(Master[[#This Row],[Patient_ID]],Hospitals[Patient_ID],Hospitals[Department])</f>
        <v>Cardiology</v>
      </c>
      <c r="N166" s="28" t="str">
        <f>_xlfn.XLOOKUP(Master[[#This Row],[Patient_ID]],Hospitals[Patient_ID],Hospitals[Medical_Condition])</f>
        <v>Hypertension</v>
      </c>
      <c r="O166" s="28">
        <f>IFERROR(_xlfn.XLOOKUP(Master[[#This Row],[Patient_ID]],Emergency[Patient_ID],Emergency[ER_Visit_ID]),"No Visits")</f>
        <v>1121</v>
      </c>
      <c r="P166" s="28">
        <f>_xlfn.XLOOKUP(Master[[#This Row],[Patient_ID]],Hospitals[Patient_ID],Hospitals[Doctor_ID])</f>
        <v>199</v>
      </c>
      <c r="Q166" s="30">
        <f>_xlfn.XLOOKUP(Master[[#This Row],[Patient_ID]],Financials[Patient_ID],Financials[Insurance_Coverage])</f>
        <v>17968.999422066248</v>
      </c>
      <c r="R166" s="30">
        <f>_xlfn.XLOOKUP(Master[[#This Row],[Patient_ID]],Financials[Patient_ID],Financials[Balance_Due])</f>
        <v>6176.000577933748</v>
      </c>
      <c r="S166" s="28">
        <f>_xlfn.XLOOKUP(Master[[#This Row],[Doctors ID]],Medicals[Doctor_ID],Medicals[Nurse_to_Patient_Ratio])</f>
        <v>30</v>
      </c>
    </row>
    <row r="167" spans="1:19" x14ac:dyDescent="0.3">
      <c r="A167" s="1">
        <v>184</v>
      </c>
      <c r="B167" s="1" t="s">
        <v>191</v>
      </c>
      <c r="C167" s="1">
        <v>5</v>
      </c>
      <c r="D167" s="1" t="s">
        <v>1009</v>
      </c>
      <c r="E167" s="1" t="s">
        <v>1012</v>
      </c>
      <c r="F167" s="1">
        <v>16.042884777286979</v>
      </c>
      <c r="G167" s="1">
        <v>2</v>
      </c>
      <c r="H167" s="1">
        <v>9</v>
      </c>
      <c r="I167" s="10">
        <f>_xlfn.XLOOKUP(Master[[#This Row],[Patient_ID]],Hospitals[Patient_ID],Hospitals[Admission_Date])</f>
        <v>44758</v>
      </c>
      <c r="J167" s="10">
        <f>_xlfn.XLOOKUP(Master[[#This Row],[Patient_ID]],Hospitals[Patient_ID],Hospitals[Discharge_Date])</f>
        <v>44769</v>
      </c>
      <c r="K167" s="33">
        <f>_xlfn.XLOOKUP(Master[[#This Row],[Patient_ID]],Financials[Patient_ID],Financials[Total_Bill_Amount])</f>
        <v>34017</v>
      </c>
      <c r="L167" s="1" t="str">
        <f>_xlfn.XLOOKUP(Master[[#This Row],[Patient_ID]],Hospitals[Patient_ID],Hospitals[Hospital_Bed])</f>
        <v>Private Room</v>
      </c>
      <c r="M167" s="1" t="str">
        <f>_xlfn.XLOOKUP(Master[[#This Row],[Patient_ID]],Hospitals[Patient_ID],Hospitals[Department])</f>
        <v>Oncology</v>
      </c>
      <c r="N167" s="28" t="str">
        <f>_xlfn.XLOOKUP(Master[[#This Row],[Patient_ID]],Hospitals[Patient_ID],Hospitals[Medical_Condition])</f>
        <v>Cancer</v>
      </c>
      <c r="O167" s="28">
        <f>IFERROR(_xlfn.XLOOKUP(Master[[#This Row],[Patient_ID]],Emergency[Patient_ID],Emergency[ER_Visit_ID]),"No Visits")</f>
        <v>47</v>
      </c>
      <c r="P167" s="28">
        <f>_xlfn.XLOOKUP(Master[[#This Row],[Patient_ID]],Hospitals[Patient_ID],Hospitals[Doctor_ID])</f>
        <v>174</v>
      </c>
      <c r="Q167" s="30">
        <f>_xlfn.XLOOKUP(Master[[#This Row],[Patient_ID]],Financials[Patient_ID],Financials[Insurance_Coverage])</f>
        <v>23141.753288184609</v>
      </c>
      <c r="R167" s="30">
        <f>_xlfn.XLOOKUP(Master[[#This Row],[Patient_ID]],Financials[Patient_ID],Financials[Balance_Due])</f>
        <v>10875.246711815391</v>
      </c>
      <c r="S167" s="28">
        <f>_xlfn.XLOOKUP(Master[[#This Row],[Doctors ID]],Medicals[Doctor_ID],Medicals[Nurse_to_Patient_Ratio])</f>
        <v>12</v>
      </c>
    </row>
    <row r="168" spans="1:19" x14ac:dyDescent="0.3">
      <c r="A168" s="1">
        <v>186</v>
      </c>
      <c r="B168" s="1" t="s">
        <v>193</v>
      </c>
      <c r="C168" s="1">
        <v>12</v>
      </c>
      <c r="D168" s="1" t="s">
        <v>1009</v>
      </c>
      <c r="E168" s="1" t="s">
        <v>1011</v>
      </c>
      <c r="F168" s="1">
        <v>36.068710652978467</v>
      </c>
      <c r="G168" s="1">
        <v>2</v>
      </c>
      <c r="H168" s="1">
        <v>10</v>
      </c>
      <c r="I168" s="10">
        <f>_xlfn.XLOOKUP(Master[[#This Row],[Patient_ID]],Hospitals[Patient_ID],Hospitals[Admission_Date])</f>
        <v>44593</v>
      </c>
      <c r="J168" s="10">
        <f>_xlfn.XLOOKUP(Master[[#This Row],[Patient_ID]],Hospitals[Patient_ID],Hospitals[Discharge_Date])</f>
        <v>44598</v>
      </c>
      <c r="K168" s="33">
        <f>_xlfn.XLOOKUP(Master[[#This Row],[Patient_ID]],Financials[Patient_ID],Financials[Total_Bill_Amount])</f>
        <v>20034</v>
      </c>
      <c r="L168" s="1" t="str">
        <f>_xlfn.XLOOKUP(Master[[#This Row],[Patient_ID]],Hospitals[Patient_ID],Hospitals[Hospital_Bed])</f>
        <v>Private Room</v>
      </c>
      <c r="M168" s="1" t="str">
        <f>_xlfn.XLOOKUP(Master[[#This Row],[Patient_ID]],Hospitals[Patient_ID],Hospitals[Department])</f>
        <v>Orthopedics</v>
      </c>
      <c r="N168" s="28" t="str">
        <f>_xlfn.XLOOKUP(Master[[#This Row],[Patient_ID]],Hospitals[Patient_ID],Hospitals[Medical_Condition])</f>
        <v>Fracture</v>
      </c>
      <c r="O168" s="28">
        <f>IFERROR(_xlfn.XLOOKUP(Master[[#This Row],[Patient_ID]],Emergency[Patient_ID],Emergency[ER_Visit_ID]),"No Visits")</f>
        <v>1068</v>
      </c>
      <c r="P168" s="28">
        <f>_xlfn.XLOOKUP(Master[[#This Row],[Patient_ID]],Hospitals[Patient_ID],Hospitals[Doctor_ID])</f>
        <v>195</v>
      </c>
      <c r="Q168" s="30">
        <f>_xlfn.XLOOKUP(Master[[#This Row],[Patient_ID]],Financials[Patient_ID],Financials[Insurance_Coverage])</f>
        <v>12237.53893392837</v>
      </c>
      <c r="R168" s="30">
        <f>_xlfn.XLOOKUP(Master[[#This Row],[Patient_ID]],Financials[Patient_ID],Financials[Balance_Due])</f>
        <v>7796.461066071628</v>
      </c>
      <c r="S168" s="28">
        <f>_xlfn.XLOOKUP(Master[[#This Row],[Doctors ID]],Medicals[Doctor_ID],Medicals[Nurse_to_Patient_Ratio])</f>
        <v>11</v>
      </c>
    </row>
    <row r="169" spans="1:19" x14ac:dyDescent="0.3">
      <c r="A169" s="1">
        <v>187</v>
      </c>
      <c r="B169" s="1" t="s">
        <v>194</v>
      </c>
      <c r="C169" s="1">
        <v>82</v>
      </c>
      <c r="D169" s="1" t="s">
        <v>1008</v>
      </c>
      <c r="E169" s="1" t="s">
        <v>1010</v>
      </c>
      <c r="F169" s="1">
        <v>37.022483133590427</v>
      </c>
      <c r="G169" s="1">
        <v>4</v>
      </c>
      <c r="H169" s="1">
        <v>1</v>
      </c>
      <c r="I169" s="10">
        <f>_xlfn.XLOOKUP(Master[[#This Row],[Patient_ID]],Hospitals[Patient_ID],Hospitals[Admission_Date])</f>
        <v>44679</v>
      </c>
      <c r="J169" s="10">
        <f>_xlfn.XLOOKUP(Master[[#This Row],[Patient_ID]],Hospitals[Patient_ID],Hospitals[Discharge_Date])</f>
        <v>44683</v>
      </c>
      <c r="K169" s="33">
        <f>_xlfn.XLOOKUP(Master[[#This Row],[Patient_ID]],Financials[Patient_ID],Financials[Total_Bill_Amount])</f>
        <v>20819</v>
      </c>
      <c r="L169" s="1" t="str">
        <f>_xlfn.XLOOKUP(Master[[#This Row],[Patient_ID]],Hospitals[Patient_ID],Hospitals[Hospital_Bed])</f>
        <v>Semi-Private Room</v>
      </c>
      <c r="M169" s="1" t="str">
        <f>_xlfn.XLOOKUP(Master[[#This Row],[Patient_ID]],Hospitals[Patient_ID],Hospitals[Department])</f>
        <v>Cardiology</v>
      </c>
      <c r="N169" s="28" t="str">
        <f>_xlfn.XLOOKUP(Master[[#This Row],[Patient_ID]],Hospitals[Patient_ID],Hospitals[Medical_Condition])</f>
        <v>Hypertension</v>
      </c>
      <c r="O169" s="28">
        <f>IFERROR(_xlfn.XLOOKUP(Master[[#This Row],[Patient_ID]],Emergency[Patient_ID],Emergency[ER_Visit_ID]),"No Visits")</f>
        <v>704</v>
      </c>
      <c r="P169" s="28">
        <f>_xlfn.XLOOKUP(Master[[#This Row],[Patient_ID]],Hospitals[Patient_ID],Hospitals[Doctor_ID])</f>
        <v>54</v>
      </c>
      <c r="Q169" s="30">
        <f>_xlfn.XLOOKUP(Master[[#This Row],[Patient_ID]],Financials[Patient_ID],Financials[Insurance_Coverage])</f>
        <v>13889.92897645337</v>
      </c>
      <c r="R169" s="30">
        <f>_xlfn.XLOOKUP(Master[[#This Row],[Patient_ID]],Financials[Patient_ID],Financials[Balance_Due])</f>
        <v>6929.0710235466322</v>
      </c>
      <c r="S169" s="28">
        <f>_xlfn.XLOOKUP(Master[[#This Row],[Doctors ID]],Medicals[Doctor_ID],Medicals[Nurse_to_Patient_Ratio])</f>
        <v>18</v>
      </c>
    </row>
    <row r="170" spans="1:19" x14ac:dyDescent="0.3">
      <c r="A170" s="1">
        <v>188</v>
      </c>
      <c r="B170" s="1" t="s">
        <v>195</v>
      </c>
      <c r="C170" s="1">
        <v>10</v>
      </c>
      <c r="D170" s="1" t="s">
        <v>1009</v>
      </c>
      <c r="E170" s="1" t="s">
        <v>1010</v>
      </c>
      <c r="F170" s="1">
        <v>22.587180689508148</v>
      </c>
      <c r="G170" s="1">
        <v>5</v>
      </c>
      <c r="H170" s="1">
        <v>7</v>
      </c>
      <c r="I170" s="10">
        <f>_xlfn.XLOOKUP(Master[[#This Row],[Patient_ID]],Hospitals[Patient_ID],Hospitals[Admission_Date])</f>
        <v>44620</v>
      </c>
      <c r="J170" s="10">
        <f>_xlfn.XLOOKUP(Master[[#This Row],[Patient_ID]],Hospitals[Patient_ID],Hospitals[Discharge_Date])</f>
        <v>44626</v>
      </c>
      <c r="K170" s="33">
        <f>_xlfn.XLOOKUP(Master[[#This Row],[Patient_ID]],Financials[Patient_ID],Financials[Total_Bill_Amount])</f>
        <v>17231</v>
      </c>
      <c r="L170" s="1" t="str">
        <f>_xlfn.XLOOKUP(Master[[#This Row],[Patient_ID]],Hospitals[Patient_ID],Hospitals[Hospital_Bed])</f>
        <v>Private Room</v>
      </c>
      <c r="M170" s="1" t="str">
        <f>_xlfn.XLOOKUP(Master[[#This Row],[Patient_ID]],Hospitals[Patient_ID],Hospitals[Department])</f>
        <v>Emergency</v>
      </c>
      <c r="N170" s="28" t="str">
        <f>_xlfn.XLOOKUP(Master[[#This Row],[Patient_ID]],Hospitals[Patient_ID],Hospitals[Medical_Condition])</f>
        <v>Severe Trauma</v>
      </c>
      <c r="O170" s="28">
        <f>IFERROR(_xlfn.XLOOKUP(Master[[#This Row],[Patient_ID]],Emergency[Patient_ID],Emergency[ER_Visit_ID]),"No Visits")</f>
        <v>65</v>
      </c>
      <c r="P170" s="28">
        <f>_xlfn.XLOOKUP(Master[[#This Row],[Patient_ID]],Hospitals[Patient_ID],Hospitals[Doctor_ID])</f>
        <v>1</v>
      </c>
      <c r="Q170" s="30">
        <f>_xlfn.XLOOKUP(Master[[#This Row],[Patient_ID]],Financials[Patient_ID],Financials[Insurance_Coverage])</f>
        <v>9011.7347955812966</v>
      </c>
      <c r="R170" s="30">
        <f>_xlfn.XLOOKUP(Master[[#This Row],[Patient_ID]],Financials[Patient_ID],Financials[Balance_Due])</f>
        <v>8219.2652044187034</v>
      </c>
      <c r="S170" s="28">
        <f>_xlfn.XLOOKUP(Master[[#This Row],[Doctors ID]],Medicals[Doctor_ID],Medicals[Nurse_to_Patient_Ratio])</f>
        <v>30</v>
      </c>
    </row>
    <row r="171" spans="1:19" x14ac:dyDescent="0.3">
      <c r="A171" s="1">
        <v>189</v>
      </c>
      <c r="B171" s="1" t="s">
        <v>196</v>
      </c>
      <c r="C171" s="1">
        <v>39</v>
      </c>
      <c r="D171" s="1" t="s">
        <v>1009</v>
      </c>
      <c r="E171" s="1" t="s">
        <v>1012</v>
      </c>
      <c r="F171" s="1">
        <v>37.171816582863563</v>
      </c>
      <c r="G171" s="1">
        <v>5</v>
      </c>
      <c r="H171" s="1">
        <v>3</v>
      </c>
      <c r="I171" s="10">
        <f>_xlfn.XLOOKUP(Master[[#This Row],[Patient_ID]],Hospitals[Patient_ID],Hospitals[Admission_Date])</f>
        <v>45040</v>
      </c>
      <c r="J171" s="10">
        <f>_xlfn.XLOOKUP(Master[[#This Row],[Patient_ID]],Hospitals[Patient_ID],Hospitals[Discharge_Date])</f>
        <v>45045</v>
      </c>
      <c r="K171" s="33">
        <f>_xlfn.XLOOKUP(Master[[#This Row],[Patient_ID]],Financials[Patient_ID],Financials[Total_Bill_Amount])</f>
        <v>10298</v>
      </c>
      <c r="L171" s="1" t="str">
        <f>_xlfn.XLOOKUP(Master[[#This Row],[Patient_ID]],Hospitals[Patient_ID],Hospitals[Hospital_Bed])</f>
        <v>Semi-Private Room</v>
      </c>
      <c r="M171" s="1" t="str">
        <f>_xlfn.XLOOKUP(Master[[#This Row],[Patient_ID]],Hospitals[Patient_ID],Hospitals[Department])</f>
        <v>Cardiology</v>
      </c>
      <c r="N171" s="28" t="str">
        <f>_xlfn.XLOOKUP(Master[[#This Row],[Patient_ID]],Hospitals[Patient_ID],Hospitals[Medical_Condition])</f>
        <v>Heart Attack (STEMI)</v>
      </c>
      <c r="O171" s="28">
        <f>IFERROR(_xlfn.XLOOKUP(Master[[#This Row],[Patient_ID]],Emergency[Patient_ID],Emergency[ER_Visit_ID]),"No Visits")</f>
        <v>322</v>
      </c>
      <c r="P171" s="28">
        <f>_xlfn.XLOOKUP(Master[[#This Row],[Patient_ID]],Hospitals[Patient_ID],Hospitals[Doctor_ID])</f>
        <v>36</v>
      </c>
      <c r="Q171" s="30">
        <f>_xlfn.XLOOKUP(Master[[#This Row],[Patient_ID]],Financials[Patient_ID],Financials[Insurance_Coverage])</f>
        <v>6789.6768288981239</v>
      </c>
      <c r="R171" s="30">
        <f>_xlfn.XLOOKUP(Master[[#This Row],[Patient_ID]],Financials[Patient_ID],Financials[Balance_Due])</f>
        <v>3508.3231711018761</v>
      </c>
      <c r="S171" s="28">
        <f>_xlfn.XLOOKUP(Master[[#This Row],[Doctors ID]],Medicals[Doctor_ID],Medicals[Nurse_to_Patient_Ratio])</f>
        <v>25</v>
      </c>
    </row>
    <row r="172" spans="1:19" x14ac:dyDescent="0.3">
      <c r="A172" s="1">
        <v>190</v>
      </c>
      <c r="B172" s="1" t="s">
        <v>197</v>
      </c>
      <c r="C172" s="1">
        <v>49</v>
      </c>
      <c r="D172" s="1" t="s">
        <v>1008</v>
      </c>
      <c r="E172" s="1" t="s">
        <v>1011</v>
      </c>
      <c r="F172" s="1">
        <v>39.92091113285209</v>
      </c>
      <c r="G172" s="1">
        <v>5</v>
      </c>
      <c r="H172" s="1">
        <v>9</v>
      </c>
      <c r="I172" s="10">
        <f>_xlfn.XLOOKUP(Master[[#This Row],[Patient_ID]],Hospitals[Patient_ID],Hospitals[Admission_Date])</f>
        <v>44729</v>
      </c>
      <c r="J172" s="10">
        <f>_xlfn.XLOOKUP(Master[[#This Row],[Patient_ID]],Hospitals[Patient_ID],Hospitals[Discharge_Date])</f>
        <v>44736</v>
      </c>
      <c r="K172" s="33">
        <f>_xlfn.XLOOKUP(Master[[#This Row],[Patient_ID]],Financials[Patient_ID],Financials[Total_Bill_Amount])</f>
        <v>18270</v>
      </c>
      <c r="L172" s="1" t="str">
        <f>_xlfn.XLOOKUP(Master[[#This Row],[Patient_ID]],Hospitals[Patient_ID],Hospitals[Hospital_Bed])</f>
        <v>Private Room</v>
      </c>
      <c r="M172" s="1" t="str">
        <f>_xlfn.XLOOKUP(Master[[#This Row],[Patient_ID]],Hospitals[Patient_ID],Hospitals[Department])</f>
        <v>Neurology</v>
      </c>
      <c r="N172" s="28" t="str">
        <f>_xlfn.XLOOKUP(Master[[#This Row],[Patient_ID]],Hospitals[Patient_ID],Hospitals[Medical_Condition])</f>
        <v>Seizures</v>
      </c>
      <c r="O172" s="28">
        <f>IFERROR(_xlfn.XLOOKUP(Master[[#This Row],[Patient_ID]],Emergency[Patient_ID],Emergency[ER_Visit_ID]),"No Visits")</f>
        <v>197</v>
      </c>
      <c r="P172" s="28">
        <f>_xlfn.XLOOKUP(Master[[#This Row],[Patient_ID]],Hospitals[Patient_ID],Hospitals[Doctor_ID])</f>
        <v>105</v>
      </c>
      <c r="Q172" s="30">
        <f>_xlfn.XLOOKUP(Master[[#This Row],[Patient_ID]],Financials[Patient_ID],Financials[Insurance_Coverage])</f>
        <v>12229.83925944699</v>
      </c>
      <c r="R172" s="30">
        <f>_xlfn.XLOOKUP(Master[[#This Row],[Patient_ID]],Financials[Patient_ID],Financials[Balance_Due])</f>
        <v>6040.1607405530094</v>
      </c>
      <c r="S172" s="28">
        <f>_xlfn.XLOOKUP(Master[[#This Row],[Doctors ID]],Medicals[Doctor_ID],Medicals[Nurse_to_Patient_Ratio])</f>
        <v>15</v>
      </c>
    </row>
    <row r="173" spans="1:19" x14ac:dyDescent="0.3">
      <c r="A173" s="1">
        <v>191</v>
      </c>
      <c r="B173" s="1" t="s">
        <v>198</v>
      </c>
      <c r="C173" s="1">
        <v>54</v>
      </c>
      <c r="D173" s="1" t="s">
        <v>1009</v>
      </c>
      <c r="E173" s="1" t="s">
        <v>1013</v>
      </c>
      <c r="F173" s="1">
        <v>37.88637276773008</v>
      </c>
      <c r="G173" s="1">
        <v>3</v>
      </c>
      <c r="H173" s="1">
        <v>9</v>
      </c>
      <c r="I173" s="10">
        <f>_xlfn.XLOOKUP(Master[[#This Row],[Patient_ID]],Hospitals[Patient_ID],Hospitals[Admission_Date])</f>
        <v>44611</v>
      </c>
      <c r="J173" s="10">
        <f>_xlfn.XLOOKUP(Master[[#This Row],[Patient_ID]],Hospitals[Patient_ID],Hospitals[Discharge_Date])</f>
        <v>44613</v>
      </c>
      <c r="K173" s="33">
        <f>_xlfn.XLOOKUP(Master[[#This Row],[Patient_ID]],Financials[Patient_ID],Financials[Total_Bill_Amount])</f>
        <v>29958</v>
      </c>
      <c r="L173" s="1" t="str">
        <f>_xlfn.XLOOKUP(Master[[#This Row],[Patient_ID]],Hospitals[Patient_ID],Hospitals[Hospital_Bed])</f>
        <v>ICU</v>
      </c>
      <c r="M173" s="1" t="str">
        <f>_xlfn.XLOOKUP(Master[[#This Row],[Patient_ID]],Hospitals[Patient_ID],Hospitals[Department])</f>
        <v>Pediatrics</v>
      </c>
      <c r="N173" s="28" t="str">
        <f>_xlfn.XLOOKUP(Master[[#This Row],[Patient_ID]],Hospitals[Patient_ID],Hospitals[Medical_Condition])</f>
        <v>Allergies</v>
      </c>
      <c r="O173" s="28">
        <f>IFERROR(_xlfn.XLOOKUP(Master[[#This Row],[Patient_ID]],Emergency[Patient_ID],Emergency[ER_Visit_ID]),"No Visits")</f>
        <v>252</v>
      </c>
      <c r="P173" s="28">
        <f>_xlfn.XLOOKUP(Master[[#This Row],[Patient_ID]],Hospitals[Patient_ID],Hospitals[Doctor_ID])</f>
        <v>163</v>
      </c>
      <c r="Q173" s="30">
        <f>_xlfn.XLOOKUP(Master[[#This Row],[Patient_ID]],Financials[Patient_ID],Financials[Insurance_Coverage])</f>
        <v>18432.26636556739</v>
      </c>
      <c r="R173" s="30">
        <f>_xlfn.XLOOKUP(Master[[#This Row],[Patient_ID]],Financials[Patient_ID],Financials[Balance_Due])</f>
        <v>11525.73363443261</v>
      </c>
      <c r="S173" s="28">
        <f>_xlfn.XLOOKUP(Master[[#This Row],[Doctors ID]],Medicals[Doctor_ID],Medicals[Nurse_to_Patient_Ratio])</f>
        <v>13</v>
      </c>
    </row>
    <row r="174" spans="1:19" x14ac:dyDescent="0.3">
      <c r="A174" s="1">
        <v>192</v>
      </c>
      <c r="B174" s="1" t="s">
        <v>199</v>
      </c>
      <c r="C174" s="1">
        <v>71</v>
      </c>
      <c r="D174" s="1" t="s">
        <v>1008</v>
      </c>
      <c r="E174" s="1" t="s">
        <v>1013</v>
      </c>
      <c r="F174" s="1">
        <v>37.409296632677041</v>
      </c>
      <c r="G174" s="1">
        <v>2</v>
      </c>
      <c r="H174" s="1">
        <v>8</v>
      </c>
      <c r="I174" s="10">
        <f>_xlfn.XLOOKUP(Master[[#This Row],[Patient_ID]],Hospitals[Patient_ID],Hospitals[Admission_Date])</f>
        <v>44599</v>
      </c>
      <c r="J174" s="10">
        <f>_xlfn.XLOOKUP(Master[[#This Row],[Patient_ID]],Hospitals[Patient_ID],Hospitals[Discharge_Date])</f>
        <v>44603</v>
      </c>
      <c r="K174" s="33">
        <f>_xlfn.XLOOKUP(Master[[#This Row],[Patient_ID]],Financials[Patient_ID],Financials[Total_Bill_Amount])</f>
        <v>16660</v>
      </c>
      <c r="L174" s="1" t="str">
        <f>_xlfn.XLOOKUP(Master[[#This Row],[Patient_ID]],Hospitals[Patient_ID],Hospitals[Hospital_Bed])</f>
        <v>ICU</v>
      </c>
      <c r="M174" s="1" t="str">
        <f>_xlfn.XLOOKUP(Master[[#This Row],[Patient_ID]],Hospitals[Patient_ID],Hospitals[Department])</f>
        <v>Emergency</v>
      </c>
      <c r="N174" s="28" t="str">
        <f>_xlfn.XLOOKUP(Master[[#This Row],[Patient_ID]],Hospitals[Patient_ID],Hospitals[Medical_Condition])</f>
        <v>Internal Bleeding</v>
      </c>
      <c r="O174" s="28">
        <f>IFERROR(_xlfn.XLOOKUP(Master[[#This Row],[Patient_ID]],Emergency[Patient_ID],Emergency[ER_Visit_ID]),"No Visits")</f>
        <v>1486</v>
      </c>
      <c r="P174" s="28">
        <f>_xlfn.XLOOKUP(Master[[#This Row],[Patient_ID]],Hospitals[Patient_ID],Hospitals[Doctor_ID])</f>
        <v>83</v>
      </c>
      <c r="Q174" s="30">
        <f>_xlfn.XLOOKUP(Master[[#This Row],[Patient_ID]],Financials[Patient_ID],Financials[Insurance_Coverage])</f>
        <v>12993.510086876629</v>
      </c>
      <c r="R174" s="30">
        <f>_xlfn.XLOOKUP(Master[[#This Row],[Patient_ID]],Financials[Patient_ID],Financials[Balance_Due])</f>
        <v>3666.4899131233719</v>
      </c>
      <c r="S174" s="28">
        <f>_xlfn.XLOOKUP(Master[[#This Row],[Doctors ID]],Medicals[Doctor_ID],Medicals[Nurse_to_Patient_Ratio])</f>
        <v>23</v>
      </c>
    </row>
    <row r="175" spans="1:19" x14ac:dyDescent="0.3">
      <c r="A175" s="1">
        <v>193</v>
      </c>
      <c r="B175" s="1" t="s">
        <v>200</v>
      </c>
      <c r="C175" s="1">
        <v>2</v>
      </c>
      <c r="D175" s="1" t="s">
        <v>1008</v>
      </c>
      <c r="E175" s="1" t="s">
        <v>1012</v>
      </c>
      <c r="F175" s="1">
        <v>32.397744683660768</v>
      </c>
      <c r="G175" s="1">
        <v>5</v>
      </c>
      <c r="H175" s="1">
        <v>6</v>
      </c>
      <c r="I175" s="10">
        <f>_xlfn.XLOOKUP(Master[[#This Row],[Patient_ID]],Hospitals[Patient_ID],Hospitals[Admission_Date])</f>
        <v>44846</v>
      </c>
      <c r="J175" s="10">
        <f>_xlfn.XLOOKUP(Master[[#This Row],[Patient_ID]],Hospitals[Patient_ID],Hospitals[Discharge_Date])</f>
        <v>44850</v>
      </c>
      <c r="K175" s="33">
        <f>_xlfn.XLOOKUP(Master[[#This Row],[Patient_ID]],Financials[Patient_ID],Financials[Total_Bill_Amount])</f>
        <v>10434</v>
      </c>
      <c r="L175" s="1" t="str">
        <f>_xlfn.XLOOKUP(Master[[#This Row],[Patient_ID]],Hospitals[Patient_ID],Hospitals[Hospital_Bed])</f>
        <v>Semi-Private Room</v>
      </c>
      <c r="M175" s="1" t="str">
        <f>_xlfn.XLOOKUP(Master[[#This Row],[Patient_ID]],Hospitals[Patient_ID],Hospitals[Department])</f>
        <v>Emergency</v>
      </c>
      <c r="N175" s="28" t="str">
        <f>_xlfn.XLOOKUP(Master[[#This Row],[Patient_ID]],Hospitals[Patient_ID],Hospitals[Medical_Condition])</f>
        <v>Severe Trauma</v>
      </c>
      <c r="O175" s="28">
        <f>IFERROR(_xlfn.XLOOKUP(Master[[#This Row],[Patient_ID]],Emergency[Patient_ID],Emergency[ER_Visit_ID]),"No Visits")</f>
        <v>828</v>
      </c>
      <c r="P175" s="28">
        <f>_xlfn.XLOOKUP(Master[[#This Row],[Patient_ID]],Hospitals[Patient_ID],Hospitals[Doctor_ID])</f>
        <v>165</v>
      </c>
      <c r="Q175" s="30">
        <f>_xlfn.XLOOKUP(Master[[#This Row],[Patient_ID]],Financials[Patient_ID],Financials[Insurance_Coverage])</f>
        <v>5965.0858634937294</v>
      </c>
      <c r="R175" s="30">
        <f>_xlfn.XLOOKUP(Master[[#This Row],[Patient_ID]],Financials[Patient_ID],Financials[Balance_Due])</f>
        <v>4468.9141365062706</v>
      </c>
      <c r="S175" s="28">
        <f>_xlfn.XLOOKUP(Master[[#This Row],[Doctors ID]],Medicals[Doctor_ID],Medicals[Nurse_to_Patient_Ratio])</f>
        <v>17</v>
      </c>
    </row>
    <row r="176" spans="1:19" x14ac:dyDescent="0.3">
      <c r="A176" s="1">
        <v>194</v>
      </c>
      <c r="B176" s="1" t="s">
        <v>201</v>
      </c>
      <c r="C176" s="1">
        <v>70</v>
      </c>
      <c r="D176" s="1" t="s">
        <v>1008</v>
      </c>
      <c r="E176" s="1" t="s">
        <v>1011</v>
      </c>
      <c r="F176" s="1">
        <v>26.980982713324931</v>
      </c>
      <c r="G176" s="1">
        <v>5</v>
      </c>
      <c r="H176" s="1">
        <v>3</v>
      </c>
      <c r="I176" s="10">
        <f>_xlfn.XLOOKUP(Master[[#This Row],[Patient_ID]],Hospitals[Patient_ID],Hospitals[Admission_Date])</f>
        <v>44966</v>
      </c>
      <c r="J176" s="10">
        <f>_xlfn.XLOOKUP(Master[[#This Row],[Patient_ID]],Hospitals[Patient_ID],Hospitals[Discharge_Date])</f>
        <v>44971</v>
      </c>
      <c r="K176" s="33">
        <f>_xlfn.XLOOKUP(Master[[#This Row],[Patient_ID]],Financials[Patient_ID],Financials[Total_Bill_Amount])</f>
        <v>33904</v>
      </c>
      <c r="L176" s="1" t="str">
        <f>_xlfn.XLOOKUP(Master[[#This Row],[Patient_ID]],Hospitals[Patient_ID],Hospitals[Hospital_Bed])</f>
        <v>Semi-Private Room</v>
      </c>
      <c r="M176" s="1" t="str">
        <f>_xlfn.XLOOKUP(Master[[#This Row],[Patient_ID]],Hospitals[Patient_ID],Hospitals[Department])</f>
        <v>Emergency</v>
      </c>
      <c r="N176" s="28" t="str">
        <f>_xlfn.XLOOKUP(Master[[#This Row],[Patient_ID]],Hospitals[Patient_ID],Hospitals[Medical_Condition])</f>
        <v>Internal Bleeding</v>
      </c>
      <c r="O176" s="28" t="str">
        <f>IFERROR(_xlfn.XLOOKUP(Master[[#This Row],[Patient_ID]],Emergency[Patient_ID],Emergency[ER_Visit_ID]),"No Visits")</f>
        <v>No Visits</v>
      </c>
      <c r="P176" s="28">
        <f>_xlfn.XLOOKUP(Master[[#This Row],[Patient_ID]],Hospitals[Patient_ID],Hospitals[Doctor_ID])</f>
        <v>66</v>
      </c>
      <c r="Q176" s="30">
        <f>_xlfn.XLOOKUP(Master[[#This Row],[Patient_ID]],Financials[Patient_ID],Financials[Insurance_Coverage])</f>
        <v>23741.28266354934</v>
      </c>
      <c r="R176" s="30">
        <f>_xlfn.XLOOKUP(Master[[#This Row],[Patient_ID]],Financials[Patient_ID],Financials[Balance_Due])</f>
        <v>10162.71733645066</v>
      </c>
      <c r="S176" s="28">
        <f>_xlfn.XLOOKUP(Master[[#This Row],[Doctors ID]],Medicals[Doctor_ID],Medicals[Nurse_to_Patient_Ratio])</f>
        <v>19</v>
      </c>
    </row>
    <row r="177" spans="1:19" x14ac:dyDescent="0.3">
      <c r="A177" s="1">
        <v>195</v>
      </c>
      <c r="B177" s="1" t="s">
        <v>202</v>
      </c>
      <c r="C177" s="1">
        <v>90</v>
      </c>
      <c r="D177" s="1" t="s">
        <v>1009</v>
      </c>
      <c r="E177" s="1" t="s">
        <v>1011</v>
      </c>
      <c r="F177" s="1">
        <v>18.23698929780365</v>
      </c>
      <c r="G177" s="1">
        <v>3</v>
      </c>
      <c r="H177" s="1">
        <v>9</v>
      </c>
      <c r="I177" s="10">
        <f>_xlfn.XLOOKUP(Master[[#This Row],[Patient_ID]],Hospitals[Patient_ID],Hospitals[Admission_Date])</f>
        <v>44787</v>
      </c>
      <c r="J177" s="10">
        <f>_xlfn.XLOOKUP(Master[[#This Row],[Patient_ID]],Hospitals[Patient_ID],Hospitals[Discharge_Date])</f>
        <v>44792</v>
      </c>
      <c r="K177" s="33">
        <f>_xlfn.XLOOKUP(Master[[#This Row],[Patient_ID]],Financials[Patient_ID],Financials[Total_Bill_Amount])</f>
        <v>28692</v>
      </c>
      <c r="L177" s="1" t="str">
        <f>_xlfn.XLOOKUP(Master[[#This Row],[Patient_ID]],Hospitals[Patient_ID],Hospitals[Hospital_Bed])</f>
        <v>Private Room</v>
      </c>
      <c r="M177" s="1" t="str">
        <f>_xlfn.XLOOKUP(Master[[#This Row],[Patient_ID]],Hospitals[Patient_ID],Hospitals[Department])</f>
        <v>Orthopedics</v>
      </c>
      <c r="N177" s="28" t="str">
        <f>_xlfn.XLOOKUP(Master[[#This Row],[Patient_ID]],Hospitals[Patient_ID],Hospitals[Medical_Condition])</f>
        <v>Arthritis</v>
      </c>
      <c r="O177" s="28">
        <f>IFERROR(_xlfn.XLOOKUP(Master[[#This Row],[Patient_ID]],Emergency[Patient_ID],Emergency[ER_Visit_ID]),"No Visits")</f>
        <v>1050</v>
      </c>
      <c r="P177" s="28">
        <f>_xlfn.XLOOKUP(Master[[#This Row],[Patient_ID]],Hospitals[Patient_ID],Hospitals[Doctor_ID])</f>
        <v>97</v>
      </c>
      <c r="Q177" s="30">
        <f>_xlfn.XLOOKUP(Master[[#This Row],[Patient_ID]],Financials[Patient_ID],Financials[Insurance_Coverage])</f>
        <v>20605.737033756759</v>
      </c>
      <c r="R177" s="30">
        <f>_xlfn.XLOOKUP(Master[[#This Row],[Patient_ID]],Financials[Patient_ID],Financials[Balance_Due])</f>
        <v>8086.262966243241</v>
      </c>
      <c r="S177" s="28">
        <f>_xlfn.XLOOKUP(Master[[#This Row],[Doctors ID]],Medicals[Doctor_ID],Medicals[Nurse_to_Patient_Ratio])</f>
        <v>15</v>
      </c>
    </row>
    <row r="178" spans="1:19" x14ac:dyDescent="0.3">
      <c r="A178" s="1">
        <v>197</v>
      </c>
      <c r="B178" s="1" t="s">
        <v>204</v>
      </c>
      <c r="C178" s="1">
        <v>7</v>
      </c>
      <c r="D178" s="1" t="s">
        <v>1008</v>
      </c>
      <c r="E178" s="1" t="s">
        <v>1013</v>
      </c>
      <c r="F178" s="1">
        <v>18.024028638297171</v>
      </c>
      <c r="G178" s="1">
        <v>0</v>
      </c>
      <c r="H178" s="1">
        <v>3</v>
      </c>
      <c r="I178" s="10">
        <f>_xlfn.XLOOKUP(Master[[#This Row],[Patient_ID]],Hospitals[Patient_ID],Hospitals[Admission_Date])</f>
        <v>44571</v>
      </c>
      <c r="J178" s="10">
        <f>_xlfn.XLOOKUP(Master[[#This Row],[Patient_ID]],Hospitals[Patient_ID],Hospitals[Discharge_Date])</f>
        <v>44575</v>
      </c>
      <c r="K178" s="33">
        <f>_xlfn.XLOOKUP(Master[[#This Row],[Patient_ID]],Financials[Patient_ID],Financials[Total_Bill_Amount])</f>
        <v>3056</v>
      </c>
      <c r="L178" s="1" t="str">
        <f>_xlfn.XLOOKUP(Master[[#This Row],[Patient_ID]],Hospitals[Patient_ID],Hospitals[Hospital_Bed])</f>
        <v>General Ward</v>
      </c>
      <c r="M178" s="1" t="str">
        <f>_xlfn.XLOOKUP(Master[[#This Row],[Patient_ID]],Hospitals[Patient_ID],Hospitals[Department])</f>
        <v>Neurology</v>
      </c>
      <c r="N178" s="28" t="str">
        <f>_xlfn.XLOOKUP(Master[[#This Row],[Patient_ID]],Hospitals[Patient_ID],Hospitals[Medical_Condition])</f>
        <v>Seizures</v>
      </c>
      <c r="O178" s="28">
        <f>IFERROR(_xlfn.XLOOKUP(Master[[#This Row],[Patient_ID]],Emergency[Patient_ID],Emergency[ER_Visit_ID]),"No Visits")</f>
        <v>175</v>
      </c>
      <c r="P178" s="28">
        <f>_xlfn.XLOOKUP(Master[[#This Row],[Patient_ID]],Hospitals[Patient_ID],Hospitals[Doctor_ID])</f>
        <v>123</v>
      </c>
      <c r="Q178" s="30">
        <f>_xlfn.XLOOKUP(Master[[#This Row],[Patient_ID]],Financials[Patient_ID],Financials[Insurance_Coverage])</f>
        <v>1576.6097726075579</v>
      </c>
      <c r="R178" s="30">
        <f>_xlfn.XLOOKUP(Master[[#This Row],[Patient_ID]],Financials[Patient_ID],Financials[Balance_Due])</f>
        <v>1479.3902273924421</v>
      </c>
      <c r="S178" s="28">
        <f>_xlfn.XLOOKUP(Master[[#This Row],[Doctors ID]],Medicals[Doctor_ID],Medicals[Nurse_to_Patient_Ratio])</f>
        <v>5</v>
      </c>
    </row>
    <row r="179" spans="1:19" x14ac:dyDescent="0.3">
      <c r="A179" s="1">
        <v>198</v>
      </c>
      <c r="B179" s="1" t="s">
        <v>205</v>
      </c>
      <c r="C179" s="1">
        <v>48</v>
      </c>
      <c r="D179" s="1" t="s">
        <v>1009</v>
      </c>
      <c r="E179" s="1" t="s">
        <v>1011</v>
      </c>
      <c r="F179" s="1">
        <v>24.480524772741539</v>
      </c>
      <c r="G179" s="1">
        <v>3</v>
      </c>
      <c r="H179" s="1">
        <v>3</v>
      </c>
      <c r="I179" s="10">
        <f>_xlfn.XLOOKUP(Master[[#This Row],[Patient_ID]],Hospitals[Patient_ID],Hospitals[Admission_Date])</f>
        <v>44597</v>
      </c>
      <c r="J179" s="10">
        <f>_xlfn.XLOOKUP(Master[[#This Row],[Patient_ID]],Hospitals[Patient_ID],Hospitals[Discharge_Date])</f>
        <v>44600</v>
      </c>
      <c r="K179" s="33">
        <f>_xlfn.XLOOKUP(Master[[#This Row],[Patient_ID]],Financials[Patient_ID],Financials[Total_Bill_Amount])</f>
        <v>13760</v>
      </c>
      <c r="L179" s="1" t="str">
        <f>_xlfn.XLOOKUP(Master[[#This Row],[Patient_ID]],Hospitals[Patient_ID],Hospitals[Hospital_Bed])</f>
        <v>General Ward</v>
      </c>
      <c r="M179" s="1" t="str">
        <f>_xlfn.XLOOKUP(Master[[#This Row],[Patient_ID]],Hospitals[Patient_ID],Hospitals[Department])</f>
        <v>Orthopedics</v>
      </c>
      <c r="N179" s="28" t="str">
        <f>_xlfn.XLOOKUP(Master[[#This Row],[Patient_ID]],Hospitals[Patient_ID],Hospitals[Medical_Condition])</f>
        <v>Arthritis</v>
      </c>
      <c r="O179" s="28">
        <f>IFERROR(_xlfn.XLOOKUP(Master[[#This Row],[Patient_ID]],Emergency[Patient_ID],Emergency[ER_Visit_ID]),"No Visits")</f>
        <v>37</v>
      </c>
      <c r="P179" s="28">
        <f>_xlfn.XLOOKUP(Master[[#This Row],[Patient_ID]],Hospitals[Patient_ID],Hospitals[Doctor_ID])</f>
        <v>175</v>
      </c>
      <c r="Q179" s="30">
        <f>_xlfn.XLOOKUP(Master[[#This Row],[Patient_ID]],Financials[Patient_ID],Financials[Insurance_Coverage])</f>
        <v>7388.2308524723994</v>
      </c>
      <c r="R179" s="30">
        <f>_xlfn.XLOOKUP(Master[[#This Row],[Patient_ID]],Financials[Patient_ID],Financials[Balance_Due])</f>
        <v>6371.7691475276006</v>
      </c>
      <c r="S179" s="28">
        <f>_xlfn.XLOOKUP(Master[[#This Row],[Doctors ID]],Medicals[Doctor_ID],Medicals[Nurse_to_Patient_Ratio])</f>
        <v>21</v>
      </c>
    </row>
    <row r="180" spans="1:19" x14ac:dyDescent="0.3">
      <c r="A180" s="1">
        <v>199</v>
      </c>
      <c r="B180" s="1" t="s">
        <v>206</v>
      </c>
      <c r="C180" s="1">
        <v>73</v>
      </c>
      <c r="D180" s="1" t="s">
        <v>1008</v>
      </c>
      <c r="E180" s="1" t="s">
        <v>1012</v>
      </c>
      <c r="F180" s="1">
        <v>24.605539631290291</v>
      </c>
      <c r="G180" s="1">
        <v>2</v>
      </c>
      <c r="H180" s="1">
        <v>10</v>
      </c>
      <c r="I180" s="10">
        <f>_xlfn.XLOOKUP(Master[[#This Row],[Patient_ID]],Hospitals[Patient_ID],Hospitals[Admission_Date])</f>
        <v>44716</v>
      </c>
      <c r="J180" s="10">
        <f>_xlfn.XLOOKUP(Master[[#This Row],[Patient_ID]],Hospitals[Patient_ID],Hospitals[Discharge_Date])</f>
        <v>44723</v>
      </c>
      <c r="K180" s="33">
        <f>_xlfn.XLOOKUP(Master[[#This Row],[Patient_ID]],Financials[Patient_ID],Financials[Total_Bill_Amount])</f>
        <v>4214</v>
      </c>
      <c r="L180" s="1" t="str">
        <f>_xlfn.XLOOKUP(Master[[#This Row],[Patient_ID]],Hospitals[Patient_ID],Hospitals[Hospital_Bed])</f>
        <v>Private Room</v>
      </c>
      <c r="M180" s="1" t="str">
        <f>_xlfn.XLOOKUP(Master[[#This Row],[Patient_ID]],Hospitals[Patient_ID],Hospitals[Department])</f>
        <v>Neurology</v>
      </c>
      <c r="N180" s="28" t="str">
        <f>_xlfn.XLOOKUP(Master[[#This Row],[Patient_ID]],Hospitals[Patient_ID],Hospitals[Medical_Condition])</f>
        <v>Stroke</v>
      </c>
      <c r="O180" s="28">
        <f>IFERROR(_xlfn.XLOOKUP(Master[[#This Row],[Patient_ID]],Emergency[Patient_ID],Emergency[ER_Visit_ID]),"No Visits")</f>
        <v>452</v>
      </c>
      <c r="P180" s="28">
        <f>_xlfn.XLOOKUP(Master[[#This Row],[Patient_ID]],Hospitals[Patient_ID],Hospitals[Doctor_ID])</f>
        <v>106</v>
      </c>
      <c r="Q180" s="30">
        <f>_xlfn.XLOOKUP(Master[[#This Row],[Patient_ID]],Financials[Patient_ID],Financials[Insurance_Coverage])</f>
        <v>3298.4317964498168</v>
      </c>
      <c r="R180" s="30">
        <f>_xlfn.XLOOKUP(Master[[#This Row],[Patient_ID]],Financials[Patient_ID],Financials[Balance_Due])</f>
        <v>915.56820355018317</v>
      </c>
      <c r="S180" s="28">
        <f>_xlfn.XLOOKUP(Master[[#This Row],[Doctors ID]],Medicals[Doctor_ID],Medicals[Nurse_to_Patient_Ratio])</f>
        <v>21</v>
      </c>
    </row>
    <row r="181" spans="1:19" x14ac:dyDescent="0.3">
      <c r="A181" s="1">
        <v>200</v>
      </c>
      <c r="B181" s="1" t="s">
        <v>207</v>
      </c>
      <c r="C181" s="1">
        <v>78</v>
      </c>
      <c r="D181" s="1" t="s">
        <v>1008</v>
      </c>
      <c r="E181" s="1" t="s">
        <v>1011</v>
      </c>
      <c r="F181" s="1">
        <v>15.89348911218014</v>
      </c>
      <c r="G181" s="1">
        <v>1</v>
      </c>
      <c r="H181" s="1">
        <v>2</v>
      </c>
      <c r="I181" s="10">
        <f>_xlfn.XLOOKUP(Master[[#This Row],[Patient_ID]],Hospitals[Patient_ID],Hospitals[Admission_Date])</f>
        <v>45191</v>
      </c>
      <c r="J181" s="10">
        <f>_xlfn.XLOOKUP(Master[[#This Row],[Patient_ID]],Hospitals[Patient_ID],Hospitals[Discharge_Date])</f>
        <v>45193</v>
      </c>
      <c r="K181" s="33">
        <f>_xlfn.XLOOKUP(Master[[#This Row],[Patient_ID]],Financials[Patient_ID],Financials[Total_Bill_Amount])</f>
        <v>16777</v>
      </c>
      <c r="L181" s="1" t="str">
        <f>_xlfn.XLOOKUP(Master[[#This Row],[Patient_ID]],Hospitals[Patient_ID],Hospitals[Hospital_Bed])</f>
        <v>ICU</v>
      </c>
      <c r="M181" s="1" t="str">
        <f>_xlfn.XLOOKUP(Master[[#This Row],[Patient_ID]],Hospitals[Patient_ID],Hospitals[Department])</f>
        <v>Pediatrics</v>
      </c>
      <c r="N181" s="28" t="str">
        <f>_xlfn.XLOOKUP(Master[[#This Row],[Patient_ID]],Hospitals[Patient_ID],Hospitals[Medical_Condition])</f>
        <v>Asthma</v>
      </c>
      <c r="O181" s="28">
        <f>IFERROR(_xlfn.XLOOKUP(Master[[#This Row],[Patient_ID]],Emergency[Patient_ID],Emergency[ER_Visit_ID]),"No Visits")</f>
        <v>545</v>
      </c>
      <c r="P181" s="28">
        <f>_xlfn.XLOOKUP(Master[[#This Row],[Patient_ID]],Hospitals[Patient_ID],Hospitals[Doctor_ID])</f>
        <v>134</v>
      </c>
      <c r="Q181" s="30">
        <f>_xlfn.XLOOKUP(Master[[#This Row],[Patient_ID]],Financials[Patient_ID],Financials[Insurance_Coverage])</f>
        <v>11456.656140549479</v>
      </c>
      <c r="R181" s="30">
        <f>_xlfn.XLOOKUP(Master[[#This Row],[Patient_ID]],Financials[Patient_ID],Financials[Balance_Due])</f>
        <v>5320.3438594505214</v>
      </c>
      <c r="S181" s="28">
        <f>_xlfn.XLOOKUP(Master[[#This Row],[Doctors ID]],Medicals[Doctor_ID],Medicals[Nurse_to_Patient_Ratio])</f>
        <v>18</v>
      </c>
    </row>
    <row r="182" spans="1:19" x14ac:dyDescent="0.3">
      <c r="A182" s="1">
        <v>201</v>
      </c>
      <c r="B182" s="1" t="s">
        <v>208</v>
      </c>
      <c r="C182" s="1">
        <v>85</v>
      </c>
      <c r="D182" s="1" t="s">
        <v>1009</v>
      </c>
      <c r="E182" s="1" t="s">
        <v>1012</v>
      </c>
      <c r="F182" s="1">
        <v>37.806330206262537</v>
      </c>
      <c r="G182" s="1">
        <v>1</v>
      </c>
      <c r="H182" s="1">
        <v>10</v>
      </c>
      <c r="I182" s="10">
        <f>_xlfn.XLOOKUP(Master[[#This Row],[Patient_ID]],Hospitals[Patient_ID],Hospitals[Admission_Date])</f>
        <v>45226</v>
      </c>
      <c r="J182" s="10">
        <f>_xlfn.XLOOKUP(Master[[#This Row],[Patient_ID]],Hospitals[Patient_ID],Hospitals[Discharge_Date])</f>
        <v>45236</v>
      </c>
      <c r="K182" s="33">
        <f>_xlfn.XLOOKUP(Master[[#This Row],[Patient_ID]],Financials[Patient_ID],Financials[Total_Bill_Amount])</f>
        <v>12639</v>
      </c>
      <c r="L182" s="1" t="str">
        <f>_xlfn.XLOOKUP(Master[[#This Row],[Patient_ID]],Hospitals[Patient_ID],Hospitals[Hospital_Bed])</f>
        <v>ICU</v>
      </c>
      <c r="M182" s="1" t="str">
        <f>_xlfn.XLOOKUP(Master[[#This Row],[Patient_ID]],Hospitals[Patient_ID],Hospitals[Department])</f>
        <v>Oncology</v>
      </c>
      <c r="N182" s="28" t="str">
        <f>_xlfn.XLOOKUP(Master[[#This Row],[Patient_ID]],Hospitals[Patient_ID],Hospitals[Medical_Condition])</f>
        <v>Cancer</v>
      </c>
      <c r="O182" s="28" t="str">
        <f>IFERROR(_xlfn.XLOOKUP(Master[[#This Row],[Patient_ID]],Emergency[Patient_ID],Emergency[ER_Visit_ID]),"No Visits")</f>
        <v>No Visits</v>
      </c>
      <c r="P182" s="28">
        <f>_xlfn.XLOOKUP(Master[[#This Row],[Patient_ID]],Hospitals[Patient_ID],Hospitals[Doctor_ID])</f>
        <v>45</v>
      </c>
      <c r="Q182" s="30">
        <f>_xlfn.XLOOKUP(Master[[#This Row],[Patient_ID]],Financials[Patient_ID],Financials[Insurance_Coverage])</f>
        <v>7777.8241023901792</v>
      </c>
      <c r="R182" s="30">
        <f>_xlfn.XLOOKUP(Master[[#This Row],[Patient_ID]],Financials[Patient_ID],Financials[Balance_Due])</f>
        <v>4861.1758976098208</v>
      </c>
      <c r="S182" s="28">
        <f>_xlfn.XLOOKUP(Master[[#This Row],[Doctors ID]],Medicals[Doctor_ID],Medicals[Nurse_to_Patient_Ratio])</f>
        <v>27</v>
      </c>
    </row>
    <row r="183" spans="1:19" x14ac:dyDescent="0.3">
      <c r="A183" s="1">
        <v>202</v>
      </c>
      <c r="B183" s="1" t="s">
        <v>209</v>
      </c>
      <c r="C183" s="1">
        <v>14</v>
      </c>
      <c r="D183" s="1" t="s">
        <v>1008</v>
      </c>
      <c r="E183" s="1" t="s">
        <v>1011</v>
      </c>
      <c r="F183" s="1">
        <v>24.837690883790149</v>
      </c>
      <c r="G183" s="1">
        <v>3</v>
      </c>
      <c r="H183" s="1">
        <v>3</v>
      </c>
      <c r="I183" s="10">
        <f>_xlfn.XLOOKUP(Master[[#This Row],[Patient_ID]],Hospitals[Patient_ID],Hospitals[Admission_Date])</f>
        <v>44762</v>
      </c>
      <c r="J183" s="10">
        <f>_xlfn.XLOOKUP(Master[[#This Row],[Patient_ID]],Hospitals[Patient_ID],Hospitals[Discharge_Date])</f>
        <v>44776</v>
      </c>
      <c r="K183" s="33">
        <f>_xlfn.XLOOKUP(Master[[#This Row],[Patient_ID]],Financials[Patient_ID],Financials[Total_Bill_Amount])</f>
        <v>19209</v>
      </c>
      <c r="L183" s="1" t="str">
        <f>_xlfn.XLOOKUP(Master[[#This Row],[Patient_ID]],Hospitals[Patient_ID],Hospitals[Hospital_Bed])</f>
        <v>General Ward</v>
      </c>
      <c r="M183" s="1" t="str">
        <f>_xlfn.XLOOKUP(Master[[#This Row],[Patient_ID]],Hospitals[Patient_ID],Hospitals[Department])</f>
        <v>Oncology</v>
      </c>
      <c r="N183" s="28" t="str">
        <f>_xlfn.XLOOKUP(Master[[#This Row],[Patient_ID]],Hospitals[Patient_ID],Hospitals[Medical_Condition])</f>
        <v>Tumor</v>
      </c>
      <c r="O183" s="28" t="str">
        <f>IFERROR(_xlfn.XLOOKUP(Master[[#This Row],[Patient_ID]],Emergency[Patient_ID],Emergency[ER_Visit_ID]),"No Visits")</f>
        <v>No Visits</v>
      </c>
      <c r="P183" s="28">
        <f>_xlfn.XLOOKUP(Master[[#This Row],[Patient_ID]],Hospitals[Patient_ID],Hospitals[Doctor_ID])</f>
        <v>184</v>
      </c>
      <c r="Q183" s="30">
        <f>_xlfn.XLOOKUP(Master[[#This Row],[Patient_ID]],Financials[Patient_ID],Financials[Insurance_Coverage])</f>
        <v>11016.39682635289</v>
      </c>
      <c r="R183" s="30">
        <f>_xlfn.XLOOKUP(Master[[#This Row],[Patient_ID]],Financials[Patient_ID],Financials[Balance_Due])</f>
        <v>8192.6031736471123</v>
      </c>
      <c r="S183" s="28">
        <f>_xlfn.XLOOKUP(Master[[#This Row],[Doctors ID]],Medicals[Doctor_ID],Medicals[Nurse_to_Patient_Ratio])</f>
        <v>17</v>
      </c>
    </row>
    <row r="184" spans="1:19" x14ac:dyDescent="0.3">
      <c r="A184" s="1">
        <v>203</v>
      </c>
      <c r="B184" s="1" t="s">
        <v>210</v>
      </c>
      <c r="C184" s="1">
        <v>30</v>
      </c>
      <c r="D184" s="1" t="s">
        <v>1008</v>
      </c>
      <c r="E184" s="1" t="s">
        <v>1013</v>
      </c>
      <c r="F184" s="1">
        <v>35.505092637115581</v>
      </c>
      <c r="G184" s="1">
        <v>0</v>
      </c>
      <c r="H184" s="1">
        <v>5</v>
      </c>
      <c r="I184" s="10">
        <f>_xlfn.XLOOKUP(Master[[#This Row],[Patient_ID]],Hospitals[Patient_ID],Hospitals[Admission_Date])</f>
        <v>44887</v>
      </c>
      <c r="J184" s="10">
        <f>_xlfn.XLOOKUP(Master[[#This Row],[Patient_ID]],Hospitals[Patient_ID],Hospitals[Discharge_Date])</f>
        <v>44888</v>
      </c>
      <c r="K184" s="33">
        <f>_xlfn.XLOOKUP(Master[[#This Row],[Patient_ID]],Financials[Patient_ID],Financials[Total_Bill_Amount])</f>
        <v>14420</v>
      </c>
      <c r="L184" s="1" t="str">
        <f>_xlfn.XLOOKUP(Master[[#This Row],[Patient_ID]],Hospitals[Patient_ID],Hospitals[Hospital_Bed])</f>
        <v>General Ward</v>
      </c>
      <c r="M184" s="1" t="str">
        <f>_xlfn.XLOOKUP(Master[[#This Row],[Patient_ID]],Hospitals[Patient_ID],Hospitals[Department])</f>
        <v>Pediatrics</v>
      </c>
      <c r="N184" s="28" t="str">
        <f>_xlfn.XLOOKUP(Master[[#This Row],[Patient_ID]],Hospitals[Patient_ID],Hospitals[Medical_Condition])</f>
        <v>Asthma</v>
      </c>
      <c r="O184" s="28">
        <f>IFERROR(_xlfn.XLOOKUP(Master[[#This Row],[Patient_ID]],Emergency[Patient_ID],Emergency[ER_Visit_ID]),"No Visits")</f>
        <v>369</v>
      </c>
      <c r="P184" s="28">
        <f>_xlfn.XLOOKUP(Master[[#This Row],[Patient_ID]],Hospitals[Patient_ID],Hospitals[Doctor_ID])</f>
        <v>145</v>
      </c>
      <c r="Q184" s="30">
        <f>_xlfn.XLOOKUP(Master[[#This Row],[Patient_ID]],Financials[Patient_ID],Financials[Insurance_Coverage])</f>
        <v>9960.250230034686</v>
      </c>
      <c r="R184" s="30">
        <f>_xlfn.XLOOKUP(Master[[#This Row],[Patient_ID]],Financials[Patient_ID],Financials[Balance_Due])</f>
        <v>4459.749769965314</v>
      </c>
      <c r="S184" s="28">
        <f>_xlfn.XLOOKUP(Master[[#This Row],[Doctors ID]],Medicals[Doctor_ID],Medicals[Nurse_to_Patient_Ratio])</f>
        <v>24</v>
      </c>
    </row>
    <row r="185" spans="1:19" x14ac:dyDescent="0.3">
      <c r="A185" s="1">
        <v>204</v>
      </c>
      <c r="B185" s="1" t="s">
        <v>211</v>
      </c>
      <c r="C185" s="1">
        <v>50</v>
      </c>
      <c r="D185" s="1" t="s">
        <v>1008</v>
      </c>
      <c r="E185" s="1" t="s">
        <v>1010</v>
      </c>
      <c r="F185" s="1">
        <v>17.2335406845629</v>
      </c>
      <c r="G185" s="1">
        <v>1</v>
      </c>
      <c r="H185" s="1">
        <v>9</v>
      </c>
      <c r="I185" s="10">
        <f>_xlfn.XLOOKUP(Master[[#This Row],[Patient_ID]],Hospitals[Patient_ID],Hospitals[Admission_Date])</f>
        <v>44633</v>
      </c>
      <c r="J185" s="10">
        <f>_xlfn.XLOOKUP(Master[[#This Row],[Patient_ID]],Hospitals[Patient_ID],Hospitals[Discharge_Date])</f>
        <v>44635</v>
      </c>
      <c r="K185" s="33">
        <f>_xlfn.XLOOKUP(Master[[#This Row],[Patient_ID]],Financials[Patient_ID],Financials[Total_Bill_Amount])</f>
        <v>5042</v>
      </c>
      <c r="L185" s="1" t="str">
        <f>_xlfn.XLOOKUP(Master[[#This Row],[Patient_ID]],Hospitals[Patient_ID],Hospitals[Hospital_Bed])</f>
        <v>Semi-Private Room</v>
      </c>
      <c r="M185" s="1" t="str">
        <f>_xlfn.XLOOKUP(Master[[#This Row],[Patient_ID]],Hospitals[Patient_ID],Hospitals[Department])</f>
        <v>Pediatrics</v>
      </c>
      <c r="N185" s="28" t="str">
        <f>_xlfn.XLOOKUP(Master[[#This Row],[Patient_ID]],Hospitals[Patient_ID],Hospitals[Medical_Condition])</f>
        <v>Allergies</v>
      </c>
      <c r="O185" s="28">
        <f>IFERROR(_xlfn.XLOOKUP(Master[[#This Row],[Patient_ID]],Emergency[Patient_ID],Emergency[ER_Visit_ID]),"No Visits")</f>
        <v>314</v>
      </c>
      <c r="P185" s="28">
        <f>_xlfn.XLOOKUP(Master[[#This Row],[Patient_ID]],Hospitals[Patient_ID],Hospitals[Doctor_ID])</f>
        <v>140</v>
      </c>
      <c r="Q185" s="30">
        <f>_xlfn.XLOOKUP(Master[[#This Row],[Patient_ID]],Financials[Patient_ID],Financials[Insurance_Coverage])</f>
        <v>4234.6522787032418</v>
      </c>
      <c r="R185" s="30">
        <f>_xlfn.XLOOKUP(Master[[#This Row],[Patient_ID]],Financials[Patient_ID],Financials[Balance_Due])</f>
        <v>807.34772129675821</v>
      </c>
      <c r="S185" s="28">
        <f>_xlfn.XLOOKUP(Master[[#This Row],[Doctors ID]],Medicals[Doctor_ID],Medicals[Nurse_to_Patient_Ratio])</f>
        <v>9</v>
      </c>
    </row>
    <row r="186" spans="1:19" x14ac:dyDescent="0.3">
      <c r="A186" s="1">
        <v>205</v>
      </c>
      <c r="B186" s="1" t="s">
        <v>212</v>
      </c>
      <c r="C186" s="1">
        <v>35</v>
      </c>
      <c r="D186" s="1" t="s">
        <v>1008</v>
      </c>
      <c r="E186" s="1" t="s">
        <v>1011</v>
      </c>
      <c r="F186" s="1">
        <v>32.718166893697493</v>
      </c>
      <c r="G186" s="1">
        <v>1</v>
      </c>
      <c r="H186" s="1">
        <v>10</v>
      </c>
      <c r="I186" s="10">
        <f>_xlfn.XLOOKUP(Master[[#This Row],[Patient_ID]],Hospitals[Patient_ID],Hospitals[Admission_Date])</f>
        <v>44976</v>
      </c>
      <c r="J186" s="10">
        <f>_xlfn.XLOOKUP(Master[[#This Row],[Patient_ID]],Hospitals[Patient_ID],Hospitals[Discharge_Date])</f>
        <v>44983</v>
      </c>
      <c r="K186" s="33">
        <f>_xlfn.XLOOKUP(Master[[#This Row],[Patient_ID]],Financials[Patient_ID],Financials[Total_Bill_Amount])</f>
        <v>18988</v>
      </c>
      <c r="L186" s="1" t="str">
        <f>_xlfn.XLOOKUP(Master[[#This Row],[Patient_ID]],Hospitals[Patient_ID],Hospitals[Hospital_Bed])</f>
        <v>Semi-Private Room</v>
      </c>
      <c r="M186" s="1" t="str">
        <f>_xlfn.XLOOKUP(Master[[#This Row],[Patient_ID]],Hospitals[Patient_ID],Hospitals[Department])</f>
        <v>Neurology</v>
      </c>
      <c r="N186" s="28" t="str">
        <f>_xlfn.XLOOKUP(Master[[#This Row],[Patient_ID]],Hospitals[Patient_ID],Hospitals[Medical_Condition])</f>
        <v>Stroke</v>
      </c>
      <c r="O186" s="28" t="str">
        <f>IFERROR(_xlfn.XLOOKUP(Master[[#This Row],[Patient_ID]],Emergency[Patient_ID],Emergency[ER_Visit_ID]),"No Visits")</f>
        <v>No Visits</v>
      </c>
      <c r="P186" s="28">
        <f>_xlfn.XLOOKUP(Master[[#This Row],[Patient_ID]],Hospitals[Patient_ID],Hospitals[Doctor_ID])</f>
        <v>64</v>
      </c>
      <c r="Q186" s="30">
        <f>_xlfn.XLOOKUP(Master[[#This Row],[Patient_ID]],Financials[Patient_ID],Financials[Insurance_Coverage])</f>
        <v>11234.151169502889</v>
      </c>
      <c r="R186" s="30">
        <f>_xlfn.XLOOKUP(Master[[#This Row],[Patient_ID]],Financials[Patient_ID],Financials[Balance_Due])</f>
        <v>7753.8488304971088</v>
      </c>
      <c r="S186" s="28">
        <f>_xlfn.XLOOKUP(Master[[#This Row],[Doctors ID]],Medicals[Doctor_ID],Medicals[Nurse_to_Patient_Ratio])</f>
        <v>5</v>
      </c>
    </row>
    <row r="187" spans="1:19" x14ac:dyDescent="0.3">
      <c r="A187" s="1">
        <v>206</v>
      </c>
      <c r="B187" s="1" t="s">
        <v>213</v>
      </c>
      <c r="C187" s="1">
        <v>75</v>
      </c>
      <c r="D187" s="1" t="s">
        <v>1008</v>
      </c>
      <c r="E187" s="1" t="s">
        <v>1013</v>
      </c>
      <c r="F187" s="1">
        <v>34.479391132620798</v>
      </c>
      <c r="G187" s="1">
        <v>1</v>
      </c>
      <c r="H187" s="1">
        <v>8</v>
      </c>
      <c r="I187" s="10">
        <f>_xlfn.XLOOKUP(Master[[#This Row],[Patient_ID]],Hospitals[Patient_ID],Hospitals[Admission_Date])</f>
        <v>44921</v>
      </c>
      <c r="J187" s="10">
        <f>_xlfn.XLOOKUP(Master[[#This Row],[Patient_ID]],Hospitals[Patient_ID],Hospitals[Discharge_Date])</f>
        <v>44932</v>
      </c>
      <c r="K187" s="33">
        <f>_xlfn.XLOOKUP(Master[[#This Row],[Patient_ID]],Financials[Patient_ID],Financials[Total_Bill_Amount])</f>
        <v>45537</v>
      </c>
      <c r="L187" s="1" t="str">
        <f>_xlfn.XLOOKUP(Master[[#This Row],[Patient_ID]],Hospitals[Patient_ID],Hospitals[Hospital_Bed])</f>
        <v>Private Room</v>
      </c>
      <c r="M187" s="1" t="str">
        <f>_xlfn.XLOOKUP(Master[[#This Row],[Patient_ID]],Hospitals[Patient_ID],Hospitals[Department])</f>
        <v>Neurology</v>
      </c>
      <c r="N187" s="28" t="str">
        <f>_xlfn.XLOOKUP(Master[[#This Row],[Patient_ID]],Hospitals[Patient_ID],Hospitals[Medical_Condition])</f>
        <v>Stroke</v>
      </c>
      <c r="O187" s="28">
        <f>IFERROR(_xlfn.XLOOKUP(Master[[#This Row],[Patient_ID]],Emergency[Patient_ID],Emergency[ER_Visit_ID]),"No Visits")</f>
        <v>27</v>
      </c>
      <c r="P187" s="28">
        <f>_xlfn.XLOOKUP(Master[[#This Row],[Patient_ID]],Hospitals[Patient_ID],Hospitals[Doctor_ID])</f>
        <v>3</v>
      </c>
      <c r="Q187" s="30">
        <f>_xlfn.XLOOKUP(Master[[#This Row],[Patient_ID]],Financials[Patient_ID],Financials[Insurance_Coverage])</f>
        <v>38867.437394445376</v>
      </c>
      <c r="R187" s="30">
        <f>_xlfn.XLOOKUP(Master[[#This Row],[Patient_ID]],Financials[Patient_ID],Financials[Balance_Due])</f>
        <v>6669.5626055546236</v>
      </c>
      <c r="S187" s="28">
        <f>_xlfn.XLOOKUP(Master[[#This Row],[Doctors ID]],Medicals[Doctor_ID],Medicals[Nurse_to_Patient_Ratio])</f>
        <v>20</v>
      </c>
    </row>
    <row r="188" spans="1:19" x14ac:dyDescent="0.3">
      <c r="A188" s="1">
        <v>207</v>
      </c>
      <c r="B188" s="1" t="s">
        <v>214</v>
      </c>
      <c r="C188" s="1">
        <v>24</v>
      </c>
      <c r="D188" s="1" t="s">
        <v>1008</v>
      </c>
      <c r="E188" s="1" t="s">
        <v>1012</v>
      </c>
      <c r="F188" s="1">
        <v>21.72518765581329</v>
      </c>
      <c r="G188" s="1">
        <v>0</v>
      </c>
      <c r="H188" s="1">
        <v>8</v>
      </c>
      <c r="I188" s="10">
        <f>_xlfn.XLOOKUP(Master[[#This Row],[Patient_ID]],Hospitals[Patient_ID],Hospitals[Admission_Date])</f>
        <v>44719</v>
      </c>
      <c r="J188" s="10">
        <f>_xlfn.XLOOKUP(Master[[#This Row],[Patient_ID]],Hospitals[Patient_ID],Hospitals[Discharge_Date])</f>
        <v>44722</v>
      </c>
      <c r="K188" s="33">
        <f>_xlfn.XLOOKUP(Master[[#This Row],[Patient_ID]],Financials[Patient_ID],Financials[Total_Bill_Amount])</f>
        <v>33622</v>
      </c>
      <c r="L188" s="1" t="str">
        <f>_xlfn.XLOOKUP(Master[[#This Row],[Patient_ID]],Hospitals[Patient_ID],Hospitals[Hospital_Bed])</f>
        <v>Semi-Private Room</v>
      </c>
      <c r="M188" s="1" t="str">
        <f>_xlfn.XLOOKUP(Master[[#This Row],[Patient_ID]],Hospitals[Patient_ID],Hospitals[Department])</f>
        <v>Orthopedics</v>
      </c>
      <c r="N188" s="28" t="str">
        <f>_xlfn.XLOOKUP(Master[[#This Row],[Patient_ID]],Hospitals[Patient_ID],Hospitals[Medical_Condition])</f>
        <v>Arthritis</v>
      </c>
      <c r="O188" s="28">
        <f>IFERROR(_xlfn.XLOOKUP(Master[[#This Row],[Patient_ID]],Emergency[Patient_ID],Emergency[ER_Visit_ID]),"No Visits")</f>
        <v>1180</v>
      </c>
      <c r="P188" s="28">
        <f>_xlfn.XLOOKUP(Master[[#This Row],[Patient_ID]],Hospitals[Patient_ID],Hospitals[Doctor_ID])</f>
        <v>151</v>
      </c>
      <c r="Q188" s="30">
        <f>_xlfn.XLOOKUP(Master[[#This Row],[Patient_ID]],Financials[Patient_ID],Financials[Insurance_Coverage])</f>
        <v>23070.78117770487</v>
      </c>
      <c r="R188" s="30">
        <f>_xlfn.XLOOKUP(Master[[#This Row],[Patient_ID]],Financials[Patient_ID],Financials[Balance_Due])</f>
        <v>10551.21882229513</v>
      </c>
      <c r="S188" s="28">
        <f>_xlfn.XLOOKUP(Master[[#This Row],[Doctors ID]],Medicals[Doctor_ID],Medicals[Nurse_to_Patient_Ratio])</f>
        <v>29</v>
      </c>
    </row>
    <row r="189" spans="1:19" x14ac:dyDescent="0.3">
      <c r="A189" s="1">
        <v>208</v>
      </c>
      <c r="B189" s="1" t="s">
        <v>215</v>
      </c>
      <c r="C189" s="1">
        <v>74</v>
      </c>
      <c r="D189" s="1" t="s">
        <v>1008</v>
      </c>
      <c r="E189" s="1" t="s">
        <v>1013</v>
      </c>
      <c r="F189" s="1">
        <v>31.601613934589182</v>
      </c>
      <c r="G189" s="1">
        <v>5</v>
      </c>
      <c r="H189" s="1">
        <v>6</v>
      </c>
      <c r="I189" s="10">
        <f>_xlfn.XLOOKUP(Master[[#This Row],[Patient_ID]],Hospitals[Patient_ID],Hospitals[Admission_Date])</f>
        <v>44604</v>
      </c>
      <c r="J189" s="10">
        <f>_xlfn.XLOOKUP(Master[[#This Row],[Patient_ID]],Hospitals[Patient_ID],Hospitals[Discharge_Date])</f>
        <v>44608</v>
      </c>
      <c r="K189" s="33">
        <f>_xlfn.XLOOKUP(Master[[#This Row],[Patient_ID]],Financials[Patient_ID],Financials[Total_Bill_Amount])</f>
        <v>19275</v>
      </c>
      <c r="L189" s="1" t="str">
        <f>_xlfn.XLOOKUP(Master[[#This Row],[Patient_ID]],Hospitals[Patient_ID],Hospitals[Hospital_Bed])</f>
        <v>General Ward</v>
      </c>
      <c r="M189" s="1" t="str">
        <f>_xlfn.XLOOKUP(Master[[#This Row],[Patient_ID]],Hospitals[Patient_ID],Hospitals[Department])</f>
        <v>Emergency</v>
      </c>
      <c r="N189" s="28" t="str">
        <f>_xlfn.XLOOKUP(Master[[#This Row],[Patient_ID]],Hospitals[Patient_ID],Hospitals[Medical_Condition])</f>
        <v>Severe Trauma</v>
      </c>
      <c r="O189" s="28">
        <f>IFERROR(_xlfn.XLOOKUP(Master[[#This Row],[Patient_ID]],Emergency[Patient_ID],Emergency[ER_Visit_ID]),"No Visits")</f>
        <v>84</v>
      </c>
      <c r="P189" s="28">
        <f>_xlfn.XLOOKUP(Master[[#This Row],[Patient_ID]],Hospitals[Patient_ID],Hospitals[Doctor_ID])</f>
        <v>161</v>
      </c>
      <c r="Q189" s="30">
        <f>_xlfn.XLOOKUP(Master[[#This Row],[Patient_ID]],Financials[Patient_ID],Financials[Insurance_Coverage])</f>
        <v>14370.85951041519</v>
      </c>
      <c r="R189" s="30">
        <f>_xlfn.XLOOKUP(Master[[#This Row],[Patient_ID]],Financials[Patient_ID],Financials[Balance_Due])</f>
        <v>4904.1404895848082</v>
      </c>
      <c r="S189" s="28">
        <f>_xlfn.XLOOKUP(Master[[#This Row],[Doctors ID]],Medicals[Doctor_ID],Medicals[Nurse_to_Patient_Ratio])</f>
        <v>9</v>
      </c>
    </row>
    <row r="190" spans="1:19" x14ac:dyDescent="0.3">
      <c r="A190" s="1">
        <v>209</v>
      </c>
      <c r="B190" s="1" t="s">
        <v>216</v>
      </c>
      <c r="C190" s="1">
        <v>10</v>
      </c>
      <c r="D190" s="1" t="s">
        <v>1008</v>
      </c>
      <c r="E190" s="1" t="s">
        <v>1011</v>
      </c>
      <c r="F190" s="1">
        <v>39.157665115265672</v>
      </c>
      <c r="G190" s="1">
        <v>1</v>
      </c>
      <c r="H190" s="1">
        <v>3</v>
      </c>
      <c r="I190" s="10">
        <f>_xlfn.XLOOKUP(Master[[#This Row],[Patient_ID]],Hospitals[Patient_ID],Hospitals[Admission_Date])</f>
        <v>44640</v>
      </c>
      <c r="J190" s="10">
        <f>_xlfn.XLOOKUP(Master[[#This Row],[Patient_ID]],Hospitals[Patient_ID],Hospitals[Discharge_Date])</f>
        <v>44645</v>
      </c>
      <c r="K190" s="33">
        <f>_xlfn.XLOOKUP(Master[[#This Row],[Patient_ID]],Financials[Patient_ID],Financials[Total_Bill_Amount])</f>
        <v>9970</v>
      </c>
      <c r="L190" s="1" t="str">
        <f>_xlfn.XLOOKUP(Master[[#This Row],[Patient_ID]],Hospitals[Patient_ID],Hospitals[Hospital_Bed])</f>
        <v>Private Room</v>
      </c>
      <c r="M190" s="1" t="str">
        <f>_xlfn.XLOOKUP(Master[[#This Row],[Patient_ID]],Hospitals[Patient_ID],Hospitals[Department])</f>
        <v>Cardiology</v>
      </c>
      <c r="N190" s="28" t="str">
        <f>_xlfn.XLOOKUP(Master[[#This Row],[Patient_ID]],Hospitals[Patient_ID],Hospitals[Medical_Condition])</f>
        <v>Hypertension</v>
      </c>
      <c r="O190" s="28">
        <f>IFERROR(_xlfn.XLOOKUP(Master[[#This Row],[Patient_ID]],Emergency[Patient_ID],Emergency[ER_Visit_ID]),"No Visits")</f>
        <v>146</v>
      </c>
      <c r="P190" s="28">
        <f>_xlfn.XLOOKUP(Master[[#This Row],[Patient_ID]],Hospitals[Patient_ID],Hospitals[Doctor_ID])</f>
        <v>159</v>
      </c>
      <c r="Q190" s="30">
        <f>_xlfn.XLOOKUP(Master[[#This Row],[Patient_ID]],Financials[Patient_ID],Financials[Insurance_Coverage])</f>
        <v>5957.440271883127</v>
      </c>
      <c r="R190" s="30">
        <f>_xlfn.XLOOKUP(Master[[#This Row],[Patient_ID]],Financials[Patient_ID],Financials[Balance_Due])</f>
        <v>4012.559728116873</v>
      </c>
      <c r="S190" s="28">
        <f>_xlfn.XLOOKUP(Master[[#This Row],[Doctors ID]],Medicals[Doctor_ID],Medicals[Nurse_to_Patient_Ratio])</f>
        <v>18</v>
      </c>
    </row>
    <row r="191" spans="1:19" x14ac:dyDescent="0.3">
      <c r="A191" s="1">
        <v>210</v>
      </c>
      <c r="B191" s="1" t="s">
        <v>217</v>
      </c>
      <c r="C191" s="1">
        <v>21</v>
      </c>
      <c r="D191" s="1" t="s">
        <v>1008</v>
      </c>
      <c r="E191" s="1" t="s">
        <v>1010</v>
      </c>
      <c r="F191" s="1">
        <v>22.59545657822094</v>
      </c>
      <c r="G191" s="1">
        <v>1</v>
      </c>
      <c r="H191" s="1">
        <v>4</v>
      </c>
      <c r="I191" s="10">
        <f>_xlfn.XLOOKUP(Master[[#This Row],[Patient_ID]],Hospitals[Patient_ID],Hospitals[Admission_Date])</f>
        <v>44928</v>
      </c>
      <c r="J191" s="10">
        <f>_xlfn.XLOOKUP(Master[[#This Row],[Patient_ID]],Hospitals[Patient_ID],Hospitals[Discharge_Date])</f>
        <v>44934</v>
      </c>
      <c r="K191" s="33">
        <f>_xlfn.XLOOKUP(Master[[#This Row],[Patient_ID]],Financials[Patient_ID],Financials[Total_Bill_Amount])</f>
        <v>29403</v>
      </c>
      <c r="L191" s="1" t="str">
        <f>_xlfn.XLOOKUP(Master[[#This Row],[Patient_ID]],Hospitals[Patient_ID],Hospitals[Hospital_Bed])</f>
        <v>ICU</v>
      </c>
      <c r="M191" s="1" t="str">
        <f>_xlfn.XLOOKUP(Master[[#This Row],[Patient_ID]],Hospitals[Patient_ID],Hospitals[Department])</f>
        <v>Oncology</v>
      </c>
      <c r="N191" s="28" t="str">
        <f>_xlfn.XLOOKUP(Master[[#This Row],[Patient_ID]],Hospitals[Patient_ID],Hospitals[Medical_Condition])</f>
        <v>Tumor</v>
      </c>
      <c r="O191" s="28">
        <f>IFERROR(_xlfn.XLOOKUP(Master[[#This Row],[Patient_ID]],Emergency[Patient_ID],Emergency[ER_Visit_ID]),"No Visits")</f>
        <v>313</v>
      </c>
      <c r="P191" s="28">
        <f>_xlfn.XLOOKUP(Master[[#This Row],[Patient_ID]],Hospitals[Patient_ID],Hospitals[Doctor_ID])</f>
        <v>155</v>
      </c>
      <c r="Q191" s="30">
        <f>_xlfn.XLOOKUP(Master[[#This Row],[Patient_ID]],Financials[Patient_ID],Financials[Insurance_Coverage])</f>
        <v>19238.163870950892</v>
      </c>
      <c r="R191" s="30">
        <f>_xlfn.XLOOKUP(Master[[#This Row],[Patient_ID]],Financials[Patient_ID],Financials[Balance_Due])</f>
        <v>10164.83612904911</v>
      </c>
      <c r="S191" s="28">
        <f>_xlfn.XLOOKUP(Master[[#This Row],[Doctors ID]],Medicals[Doctor_ID],Medicals[Nurse_to_Patient_Ratio])</f>
        <v>12</v>
      </c>
    </row>
    <row r="192" spans="1:19" x14ac:dyDescent="0.3">
      <c r="A192" s="1">
        <v>211</v>
      </c>
      <c r="B192" s="1" t="s">
        <v>218</v>
      </c>
      <c r="C192" s="1">
        <v>25</v>
      </c>
      <c r="D192" s="1" t="s">
        <v>1008</v>
      </c>
      <c r="E192" s="1" t="s">
        <v>1011</v>
      </c>
      <c r="F192" s="1">
        <v>20.588847326828802</v>
      </c>
      <c r="G192" s="1">
        <v>1</v>
      </c>
      <c r="H192" s="1">
        <v>2</v>
      </c>
      <c r="I192" s="10">
        <f>_xlfn.XLOOKUP(Master[[#This Row],[Patient_ID]],Hospitals[Patient_ID],Hospitals[Admission_Date])</f>
        <v>45095</v>
      </c>
      <c r="J192" s="10">
        <f>_xlfn.XLOOKUP(Master[[#This Row],[Patient_ID]],Hospitals[Patient_ID],Hospitals[Discharge_Date])</f>
        <v>45104</v>
      </c>
      <c r="K192" s="33">
        <f>_xlfn.XLOOKUP(Master[[#This Row],[Patient_ID]],Financials[Patient_ID],Financials[Total_Bill_Amount])</f>
        <v>8286</v>
      </c>
      <c r="L192" s="1" t="str">
        <f>_xlfn.XLOOKUP(Master[[#This Row],[Patient_ID]],Hospitals[Patient_ID],Hospitals[Hospital_Bed])</f>
        <v>ICU</v>
      </c>
      <c r="M192" s="1" t="str">
        <f>_xlfn.XLOOKUP(Master[[#This Row],[Patient_ID]],Hospitals[Patient_ID],Hospitals[Department])</f>
        <v>Emergency</v>
      </c>
      <c r="N192" s="28" t="str">
        <f>_xlfn.XLOOKUP(Master[[#This Row],[Patient_ID]],Hospitals[Patient_ID],Hospitals[Medical_Condition])</f>
        <v>Severe Trauma</v>
      </c>
      <c r="O192" s="28" t="str">
        <f>IFERROR(_xlfn.XLOOKUP(Master[[#This Row],[Patient_ID]],Emergency[Patient_ID],Emergency[ER_Visit_ID]),"No Visits")</f>
        <v>No Visits</v>
      </c>
      <c r="P192" s="28">
        <f>_xlfn.XLOOKUP(Master[[#This Row],[Patient_ID]],Hospitals[Patient_ID],Hospitals[Doctor_ID])</f>
        <v>139</v>
      </c>
      <c r="Q192" s="30">
        <f>_xlfn.XLOOKUP(Master[[#This Row],[Patient_ID]],Financials[Patient_ID],Financials[Insurance_Coverage])</f>
        <v>6741.2836123819379</v>
      </c>
      <c r="R192" s="30">
        <f>_xlfn.XLOOKUP(Master[[#This Row],[Patient_ID]],Financials[Patient_ID],Financials[Balance_Due])</f>
        <v>1544.7163876180621</v>
      </c>
      <c r="S192" s="28">
        <f>_xlfn.XLOOKUP(Master[[#This Row],[Doctors ID]],Medicals[Doctor_ID],Medicals[Nurse_to_Patient_Ratio])</f>
        <v>26</v>
      </c>
    </row>
    <row r="193" spans="1:19" x14ac:dyDescent="0.3">
      <c r="A193" s="1">
        <v>212</v>
      </c>
      <c r="B193" s="1" t="s">
        <v>219</v>
      </c>
      <c r="C193" s="1">
        <v>79</v>
      </c>
      <c r="D193" s="1" t="s">
        <v>1009</v>
      </c>
      <c r="E193" s="1" t="s">
        <v>1010</v>
      </c>
      <c r="F193" s="1">
        <v>37.497240454365013</v>
      </c>
      <c r="G193" s="1">
        <v>5</v>
      </c>
      <c r="H193" s="1">
        <v>4</v>
      </c>
      <c r="I193" s="10">
        <f>_xlfn.XLOOKUP(Master[[#This Row],[Patient_ID]],Hospitals[Patient_ID],Hospitals[Admission_Date])</f>
        <v>44636</v>
      </c>
      <c r="J193" s="10">
        <f>_xlfn.XLOOKUP(Master[[#This Row],[Patient_ID]],Hospitals[Patient_ID],Hospitals[Discharge_Date])</f>
        <v>44640</v>
      </c>
      <c r="K193" s="33">
        <f>_xlfn.XLOOKUP(Master[[#This Row],[Patient_ID]],Financials[Patient_ID],Financials[Total_Bill_Amount])</f>
        <v>43786</v>
      </c>
      <c r="L193" s="1" t="str">
        <f>_xlfn.XLOOKUP(Master[[#This Row],[Patient_ID]],Hospitals[Patient_ID],Hospitals[Hospital_Bed])</f>
        <v>Private Room</v>
      </c>
      <c r="M193" s="1" t="str">
        <f>_xlfn.XLOOKUP(Master[[#This Row],[Patient_ID]],Hospitals[Patient_ID],Hospitals[Department])</f>
        <v>Neurology</v>
      </c>
      <c r="N193" s="28" t="str">
        <f>_xlfn.XLOOKUP(Master[[#This Row],[Patient_ID]],Hospitals[Patient_ID],Hospitals[Medical_Condition])</f>
        <v>Seizures</v>
      </c>
      <c r="O193" s="28">
        <f>IFERROR(_xlfn.XLOOKUP(Master[[#This Row],[Patient_ID]],Emergency[Patient_ID],Emergency[ER_Visit_ID]),"No Visits")</f>
        <v>239</v>
      </c>
      <c r="P193" s="28">
        <f>_xlfn.XLOOKUP(Master[[#This Row],[Patient_ID]],Hospitals[Patient_ID],Hospitals[Doctor_ID])</f>
        <v>36</v>
      </c>
      <c r="Q193" s="30">
        <f>_xlfn.XLOOKUP(Master[[#This Row],[Patient_ID]],Financials[Patient_ID],Financials[Insurance_Coverage])</f>
        <v>23677.520501485429</v>
      </c>
      <c r="R193" s="30">
        <f>_xlfn.XLOOKUP(Master[[#This Row],[Patient_ID]],Financials[Patient_ID],Financials[Balance_Due])</f>
        <v>20108.479498514571</v>
      </c>
      <c r="S193" s="28">
        <f>_xlfn.XLOOKUP(Master[[#This Row],[Doctors ID]],Medicals[Doctor_ID],Medicals[Nurse_to_Patient_Ratio])</f>
        <v>25</v>
      </c>
    </row>
    <row r="194" spans="1:19" x14ac:dyDescent="0.3">
      <c r="A194" s="1">
        <v>213</v>
      </c>
      <c r="B194" s="1" t="s">
        <v>220</v>
      </c>
      <c r="C194" s="1">
        <v>37</v>
      </c>
      <c r="D194" s="1" t="s">
        <v>1009</v>
      </c>
      <c r="E194" s="1" t="s">
        <v>1010</v>
      </c>
      <c r="F194" s="1">
        <v>34.428908933753974</v>
      </c>
      <c r="G194" s="1">
        <v>1</v>
      </c>
      <c r="H194" s="1">
        <v>7</v>
      </c>
      <c r="I194" s="10">
        <f>_xlfn.XLOOKUP(Master[[#This Row],[Patient_ID]],Hospitals[Patient_ID],Hospitals[Admission_Date])</f>
        <v>44922</v>
      </c>
      <c r="J194" s="10">
        <f>_xlfn.XLOOKUP(Master[[#This Row],[Patient_ID]],Hospitals[Patient_ID],Hospitals[Discharge_Date])</f>
        <v>44929</v>
      </c>
      <c r="K194" s="33">
        <f>_xlfn.XLOOKUP(Master[[#This Row],[Patient_ID]],Financials[Patient_ID],Financials[Total_Bill_Amount])</f>
        <v>5859</v>
      </c>
      <c r="L194" s="1" t="str">
        <f>_xlfn.XLOOKUP(Master[[#This Row],[Patient_ID]],Hospitals[Patient_ID],Hospitals[Hospital_Bed])</f>
        <v>ICU</v>
      </c>
      <c r="M194" s="1" t="str">
        <f>_xlfn.XLOOKUP(Master[[#This Row],[Patient_ID]],Hospitals[Patient_ID],Hospitals[Department])</f>
        <v>Cardiology</v>
      </c>
      <c r="N194" s="28" t="str">
        <f>_xlfn.XLOOKUP(Master[[#This Row],[Patient_ID]],Hospitals[Patient_ID],Hospitals[Medical_Condition])</f>
        <v>Heart Disease</v>
      </c>
      <c r="O194" s="28">
        <f>IFERROR(_xlfn.XLOOKUP(Master[[#This Row],[Patient_ID]],Emergency[Patient_ID],Emergency[ER_Visit_ID]),"No Visits")</f>
        <v>796</v>
      </c>
      <c r="P194" s="28">
        <f>_xlfn.XLOOKUP(Master[[#This Row],[Patient_ID]],Hospitals[Patient_ID],Hospitals[Doctor_ID])</f>
        <v>154</v>
      </c>
      <c r="Q194" s="30">
        <f>_xlfn.XLOOKUP(Master[[#This Row],[Patient_ID]],Financials[Patient_ID],Financials[Insurance_Coverage])</f>
        <v>4533.5445311442709</v>
      </c>
      <c r="R194" s="30">
        <f>_xlfn.XLOOKUP(Master[[#This Row],[Patient_ID]],Financials[Patient_ID],Financials[Balance_Due])</f>
        <v>1325.4554688557289</v>
      </c>
      <c r="S194" s="28">
        <f>_xlfn.XLOOKUP(Master[[#This Row],[Doctors ID]],Medicals[Doctor_ID],Medicals[Nurse_to_Patient_Ratio])</f>
        <v>26</v>
      </c>
    </row>
    <row r="195" spans="1:19" x14ac:dyDescent="0.3">
      <c r="A195" s="1">
        <v>214</v>
      </c>
      <c r="B195" s="1" t="s">
        <v>221</v>
      </c>
      <c r="C195" s="1">
        <v>26</v>
      </c>
      <c r="D195" s="1" t="s">
        <v>1009</v>
      </c>
      <c r="E195" s="1" t="s">
        <v>1013</v>
      </c>
      <c r="F195" s="1">
        <v>25.754828180028639</v>
      </c>
      <c r="G195" s="1">
        <v>0</v>
      </c>
      <c r="H195" s="1">
        <v>4</v>
      </c>
      <c r="I195" s="10">
        <f>_xlfn.XLOOKUP(Master[[#This Row],[Patient_ID]],Hospitals[Patient_ID],Hospitals[Admission_Date])</f>
        <v>44862</v>
      </c>
      <c r="J195" s="10">
        <f>_xlfn.XLOOKUP(Master[[#This Row],[Patient_ID]],Hospitals[Patient_ID],Hospitals[Discharge_Date])</f>
        <v>44865</v>
      </c>
      <c r="K195" s="33">
        <f>_xlfn.XLOOKUP(Master[[#This Row],[Patient_ID]],Financials[Patient_ID],Financials[Total_Bill_Amount])</f>
        <v>22125</v>
      </c>
      <c r="L195" s="1" t="str">
        <f>_xlfn.XLOOKUP(Master[[#This Row],[Patient_ID]],Hospitals[Patient_ID],Hospitals[Hospital_Bed])</f>
        <v>General Ward</v>
      </c>
      <c r="M195" s="1" t="str">
        <f>_xlfn.XLOOKUP(Master[[#This Row],[Patient_ID]],Hospitals[Patient_ID],Hospitals[Department])</f>
        <v>Cardiology</v>
      </c>
      <c r="N195" s="28" t="str">
        <f>_xlfn.XLOOKUP(Master[[#This Row],[Patient_ID]],Hospitals[Patient_ID],Hospitals[Medical_Condition])</f>
        <v>Heart Attack (STEMI)</v>
      </c>
      <c r="O195" s="28">
        <f>IFERROR(_xlfn.XLOOKUP(Master[[#This Row],[Patient_ID]],Emergency[Patient_ID],Emergency[ER_Visit_ID]),"No Visits")</f>
        <v>1150</v>
      </c>
      <c r="P195" s="28">
        <f>_xlfn.XLOOKUP(Master[[#This Row],[Patient_ID]],Hospitals[Patient_ID],Hospitals[Doctor_ID])</f>
        <v>136</v>
      </c>
      <c r="Q195" s="30">
        <f>_xlfn.XLOOKUP(Master[[#This Row],[Patient_ID]],Financials[Patient_ID],Financials[Insurance_Coverage])</f>
        <v>16939.562635529132</v>
      </c>
      <c r="R195" s="30">
        <f>_xlfn.XLOOKUP(Master[[#This Row],[Patient_ID]],Financials[Patient_ID],Financials[Balance_Due])</f>
        <v>5185.4373644708721</v>
      </c>
      <c r="S195" s="28">
        <f>_xlfn.XLOOKUP(Master[[#This Row],[Doctors ID]],Medicals[Doctor_ID],Medicals[Nurse_to_Patient_Ratio])</f>
        <v>11</v>
      </c>
    </row>
    <row r="196" spans="1:19" x14ac:dyDescent="0.3">
      <c r="A196" s="1">
        <v>215</v>
      </c>
      <c r="B196" s="1" t="s">
        <v>222</v>
      </c>
      <c r="C196" s="1">
        <v>75</v>
      </c>
      <c r="D196" s="1" t="s">
        <v>1008</v>
      </c>
      <c r="E196" s="1" t="s">
        <v>1013</v>
      </c>
      <c r="F196" s="1">
        <v>27.851669179330329</v>
      </c>
      <c r="G196" s="1">
        <v>5</v>
      </c>
      <c r="H196" s="1">
        <v>1</v>
      </c>
      <c r="I196" s="10">
        <f>_xlfn.XLOOKUP(Master[[#This Row],[Patient_ID]],Hospitals[Patient_ID],Hospitals[Admission_Date])</f>
        <v>44698</v>
      </c>
      <c r="J196" s="10">
        <f>_xlfn.XLOOKUP(Master[[#This Row],[Patient_ID]],Hospitals[Patient_ID],Hospitals[Discharge_Date])</f>
        <v>44710</v>
      </c>
      <c r="K196" s="33">
        <f>_xlfn.XLOOKUP(Master[[#This Row],[Patient_ID]],Financials[Patient_ID],Financials[Total_Bill_Amount])</f>
        <v>18955</v>
      </c>
      <c r="L196" s="1" t="str">
        <f>_xlfn.XLOOKUP(Master[[#This Row],[Patient_ID]],Hospitals[Patient_ID],Hospitals[Hospital_Bed])</f>
        <v>Private Room</v>
      </c>
      <c r="M196" s="1" t="str">
        <f>_xlfn.XLOOKUP(Master[[#This Row],[Patient_ID]],Hospitals[Patient_ID],Hospitals[Department])</f>
        <v>Neurology</v>
      </c>
      <c r="N196" s="28" t="str">
        <f>_xlfn.XLOOKUP(Master[[#This Row],[Patient_ID]],Hospitals[Patient_ID],Hospitals[Medical_Condition])</f>
        <v>Stroke</v>
      </c>
      <c r="O196" s="28" t="str">
        <f>IFERROR(_xlfn.XLOOKUP(Master[[#This Row],[Patient_ID]],Emergency[Patient_ID],Emergency[ER_Visit_ID]),"No Visits")</f>
        <v>No Visits</v>
      </c>
      <c r="P196" s="28">
        <f>_xlfn.XLOOKUP(Master[[#This Row],[Patient_ID]],Hospitals[Patient_ID],Hospitals[Doctor_ID])</f>
        <v>156</v>
      </c>
      <c r="Q196" s="30">
        <f>_xlfn.XLOOKUP(Master[[#This Row],[Patient_ID]],Financials[Patient_ID],Financials[Insurance_Coverage])</f>
        <v>15955.68653969476</v>
      </c>
      <c r="R196" s="30">
        <f>_xlfn.XLOOKUP(Master[[#This Row],[Patient_ID]],Financials[Patient_ID],Financials[Balance_Due])</f>
        <v>2999.3134603052372</v>
      </c>
      <c r="S196" s="28">
        <f>_xlfn.XLOOKUP(Master[[#This Row],[Doctors ID]],Medicals[Doctor_ID],Medicals[Nurse_to_Patient_Ratio])</f>
        <v>14</v>
      </c>
    </row>
    <row r="197" spans="1:19" x14ac:dyDescent="0.3">
      <c r="A197" s="1">
        <v>217</v>
      </c>
      <c r="B197" s="1" t="s">
        <v>224</v>
      </c>
      <c r="C197" s="1">
        <v>32</v>
      </c>
      <c r="D197" s="1" t="s">
        <v>1008</v>
      </c>
      <c r="E197" s="1" t="s">
        <v>1010</v>
      </c>
      <c r="F197" s="1">
        <v>16.928719547151498</v>
      </c>
      <c r="G197" s="1">
        <v>3</v>
      </c>
      <c r="H197" s="1">
        <v>8</v>
      </c>
      <c r="I197" s="10">
        <f>_xlfn.XLOOKUP(Master[[#This Row],[Patient_ID]],Hospitals[Patient_ID],Hospitals[Admission_Date])</f>
        <v>44664</v>
      </c>
      <c r="J197" s="10">
        <f>_xlfn.XLOOKUP(Master[[#This Row],[Patient_ID]],Hospitals[Patient_ID],Hospitals[Discharge_Date])</f>
        <v>44669</v>
      </c>
      <c r="K197" s="33">
        <f>_xlfn.XLOOKUP(Master[[#This Row],[Patient_ID]],Financials[Patient_ID],Financials[Total_Bill_Amount])</f>
        <v>11171</v>
      </c>
      <c r="L197" s="1" t="str">
        <f>_xlfn.XLOOKUP(Master[[#This Row],[Patient_ID]],Hospitals[Patient_ID],Hospitals[Hospital_Bed])</f>
        <v>General Ward</v>
      </c>
      <c r="M197" s="1" t="str">
        <f>_xlfn.XLOOKUP(Master[[#This Row],[Patient_ID]],Hospitals[Patient_ID],Hospitals[Department])</f>
        <v>Orthopedics</v>
      </c>
      <c r="N197" s="28" t="str">
        <f>_xlfn.XLOOKUP(Master[[#This Row],[Patient_ID]],Hospitals[Patient_ID],Hospitals[Medical_Condition])</f>
        <v>Arthritis</v>
      </c>
      <c r="O197" s="28">
        <f>IFERROR(_xlfn.XLOOKUP(Master[[#This Row],[Patient_ID]],Emergency[Patient_ID],Emergency[ER_Visit_ID]),"No Visits")</f>
        <v>90</v>
      </c>
      <c r="P197" s="28">
        <f>_xlfn.XLOOKUP(Master[[#This Row],[Patient_ID]],Hospitals[Patient_ID],Hospitals[Doctor_ID])</f>
        <v>112</v>
      </c>
      <c r="Q197" s="30">
        <f>_xlfn.XLOOKUP(Master[[#This Row],[Patient_ID]],Financials[Patient_ID],Financials[Insurance_Coverage])</f>
        <v>9371.8987157039264</v>
      </c>
      <c r="R197" s="30">
        <f>_xlfn.XLOOKUP(Master[[#This Row],[Patient_ID]],Financials[Patient_ID],Financials[Balance_Due])</f>
        <v>1799.101284296074</v>
      </c>
      <c r="S197" s="28">
        <f>_xlfn.XLOOKUP(Master[[#This Row],[Doctors ID]],Medicals[Doctor_ID],Medicals[Nurse_to_Patient_Ratio])</f>
        <v>29</v>
      </c>
    </row>
    <row r="198" spans="1:19" x14ac:dyDescent="0.3">
      <c r="A198" s="1">
        <v>218</v>
      </c>
      <c r="B198" s="1" t="s">
        <v>225</v>
      </c>
      <c r="C198" s="1">
        <v>61</v>
      </c>
      <c r="D198" s="1" t="s">
        <v>1008</v>
      </c>
      <c r="E198" s="1" t="s">
        <v>1011</v>
      </c>
      <c r="F198" s="1">
        <v>28.92503575228622</v>
      </c>
      <c r="G198" s="1">
        <v>2</v>
      </c>
      <c r="H198" s="1">
        <v>4</v>
      </c>
      <c r="I198" s="10">
        <f>_xlfn.XLOOKUP(Master[[#This Row],[Patient_ID]],Hospitals[Patient_ID],Hospitals[Admission_Date])</f>
        <v>44635</v>
      </c>
      <c r="J198" s="10">
        <f>_xlfn.XLOOKUP(Master[[#This Row],[Patient_ID]],Hospitals[Patient_ID],Hospitals[Discharge_Date])</f>
        <v>44647</v>
      </c>
      <c r="K198" s="33">
        <f>_xlfn.XLOOKUP(Master[[#This Row],[Patient_ID]],Financials[Patient_ID],Financials[Total_Bill_Amount])</f>
        <v>10248</v>
      </c>
      <c r="L198" s="1" t="str">
        <f>_xlfn.XLOOKUP(Master[[#This Row],[Patient_ID]],Hospitals[Patient_ID],Hospitals[Hospital_Bed])</f>
        <v>Semi-Private Room</v>
      </c>
      <c r="M198" s="1" t="str">
        <f>_xlfn.XLOOKUP(Master[[#This Row],[Patient_ID]],Hospitals[Patient_ID],Hospitals[Department])</f>
        <v>Neurology</v>
      </c>
      <c r="N198" s="28" t="str">
        <f>_xlfn.XLOOKUP(Master[[#This Row],[Patient_ID]],Hospitals[Patient_ID],Hospitals[Medical_Condition])</f>
        <v>Stroke</v>
      </c>
      <c r="O198" s="28">
        <f>IFERROR(_xlfn.XLOOKUP(Master[[#This Row],[Patient_ID]],Emergency[Patient_ID],Emergency[ER_Visit_ID]),"No Visits")</f>
        <v>33</v>
      </c>
      <c r="P198" s="28">
        <f>_xlfn.XLOOKUP(Master[[#This Row],[Patient_ID]],Hospitals[Patient_ID],Hospitals[Doctor_ID])</f>
        <v>117</v>
      </c>
      <c r="Q198" s="30">
        <f>_xlfn.XLOOKUP(Master[[#This Row],[Patient_ID]],Financials[Patient_ID],Financials[Insurance_Coverage])</f>
        <v>7824.5214496210556</v>
      </c>
      <c r="R198" s="30">
        <f>_xlfn.XLOOKUP(Master[[#This Row],[Patient_ID]],Financials[Patient_ID],Financials[Balance_Due])</f>
        <v>2423.478550378944</v>
      </c>
      <c r="S198" s="28">
        <f>_xlfn.XLOOKUP(Master[[#This Row],[Doctors ID]],Medicals[Doctor_ID],Medicals[Nurse_to_Patient_Ratio])</f>
        <v>5</v>
      </c>
    </row>
    <row r="199" spans="1:19" x14ac:dyDescent="0.3">
      <c r="A199" s="1">
        <v>219</v>
      </c>
      <c r="B199" s="1" t="s">
        <v>226</v>
      </c>
      <c r="C199" s="1">
        <v>25</v>
      </c>
      <c r="D199" s="1" t="s">
        <v>1009</v>
      </c>
      <c r="E199" s="1" t="s">
        <v>1011</v>
      </c>
      <c r="F199" s="1">
        <v>37.877324729195763</v>
      </c>
      <c r="G199" s="1">
        <v>1</v>
      </c>
      <c r="H199" s="1">
        <v>5</v>
      </c>
      <c r="I199" s="10">
        <f>_xlfn.XLOOKUP(Master[[#This Row],[Patient_ID]],Hospitals[Patient_ID],Hospitals[Admission_Date])</f>
        <v>44701</v>
      </c>
      <c r="J199" s="10">
        <f>_xlfn.XLOOKUP(Master[[#This Row],[Patient_ID]],Hospitals[Patient_ID],Hospitals[Discharge_Date])</f>
        <v>44706</v>
      </c>
      <c r="K199" s="33">
        <f>_xlfn.XLOOKUP(Master[[#This Row],[Patient_ID]],Financials[Patient_ID],Financials[Total_Bill_Amount])</f>
        <v>30355</v>
      </c>
      <c r="L199" s="1" t="str">
        <f>_xlfn.XLOOKUP(Master[[#This Row],[Patient_ID]],Hospitals[Patient_ID],Hospitals[Hospital_Bed])</f>
        <v>Private Room</v>
      </c>
      <c r="M199" s="1" t="str">
        <f>_xlfn.XLOOKUP(Master[[#This Row],[Patient_ID]],Hospitals[Patient_ID],Hospitals[Department])</f>
        <v>Cardiology</v>
      </c>
      <c r="N199" s="28" t="str">
        <f>_xlfn.XLOOKUP(Master[[#This Row],[Patient_ID]],Hospitals[Patient_ID],Hospitals[Medical_Condition])</f>
        <v>Heart Attack (STEMI)</v>
      </c>
      <c r="O199" s="28">
        <f>IFERROR(_xlfn.XLOOKUP(Master[[#This Row],[Patient_ID]],Emergency[Patient_ID],Emergency[ER_Visit_ID]),"No Visits")</f>
        <v>476</v>
      </c>
      <c r="P199" s="28">
        <f>_xlfn.XLOOKUP(Master[[#This Row],[Patient_ID]],Hospitals[Patient_ID],Hospitals[Doctor_ID])</f>
        <v>77</v>
      </c>
      <c r="Q199" s="30">
        <f>_xlfn.XLOOKUP(Master[[#This Row],[Patient_ID]],Financials[Patient_ID],Financials[Insurance_Coverage])</f>
        <v>19943.803563674661</v>
      </c>
      <c r="R199" s="30">
        <f>_xlfn.XLOOKUP(Master[[#This Row],[Patient_ID]],Financials[Patient_ID],Financials[Balance_Due])</f>
        <v>10411.196436325339</v>
      </c>
      <c r="S199" s="28">
        <f>_xlfn.XLOOKUP(Master[[#This Row],[Doctors ID]],Medicals[Doctor_ID],Medicals[Nurse_to_Patient_Ratio])</f>
        <v>24</v>
      </c>
    </row>
    <row r="200" spans="1:19" x14ac:dyDescent="0.3">
      <c r="A200" s="1">
        <v>220</v>
      </c>
      <c r="B200" s="1" t="s">
        <v>227</v>
      </c>
      <c r="C200" s="1">
        <v>54</v>
      </c>
      <c r="D200" s="1" t="s">
        <v>1008</v>
      </c>
      <c r="E200" s="1" t="s">
        <v>1010</v>
      </c>
      <c r="F200" s="1">
        <v>16.256971178023768</v>
      </c>
      <c r="G200" s="1">
        <v>1</v>
      </c>
      <c r="H200" s="1">
        <v>7</v>
      </c>
      <c r="I200" s="10">
        <f>_xlfn.XLOOKUP(Master[[#This Row],[Patient_ID]],Hospitals[Patient_ID],Hospitals[Admission_Date])</f>
        <v>45267</v>
      </c>
      <c r="J200" s="10">
        <f>_xlfn.XLOOKUP(Master[[#This Row],[Patient_ID]],Hospitals[Patient_ID],Hospitals[Discharge_Date])</f>
        <v>45274</v>
      </c>
      <c r="K200" s="33">
        <f>_xlfn.XLOOKUP(Master[[#This Row],[Patient_ID]],Financials[Patient_ID],Financials[Total_Bill_Amount])</f>
        <v>11285</v>
      </c>
      <c r="L200" s="1" t="str">
        <f>_xlfn.XLOOKUP(Master[[#This Row],[Patient_ID]],Hospitals[Patient_ID],Hospitals[Hospital_Bed])</f>
        <v>Semi-Private Room</v>
      </c>
      <c r="M200" s="1" t="str">
        <f>_xlfn.XLOOKUP(Master[[#This Row],[Patient_ID]],Hospitals[Patient_ID],Hospitals[Department])</f>
        <v>Emergency</v>
      </c>
      <c r="N200" s="28" t="str">
        <f>_xlfn.XLOOKUP(Master[[#This Row],[Patient_ID]],Hospitals[Patient_ID],Hospitals[Medical_Condition])</f>
        <v>Severe Trauma</v>
      </c>
      <c r="O200" s="28">
        <f>IFERROR(_xlfn.XLOOKUP(Master[[#This Row],[Patient_ID]],Emergency[Patient_ID],Emergency[ER_Visit_ID]),"No Visits")</f>
        <v>1327</v>
      </c>
      <c r="P200" s="28">
        <f>_xlfn.XLOOKUP(Master[[#This Row],[Patient_ID]],Hospitals[Patient_ID],Hospitals[Doctor_ID])</f>
        <v>175</v>
      </c>
      <c r="Q200" s="30">
        <f>_xlfn.XLOOKUP(Master[[#This Row],[Patient_ID]],Financials[Patient_ID],Financials[Insurance_Coverage])</f>
        <v>7072.241069923648</v>
      </c>
      <c r="R200" s="30">
        <f>_xlfn.XLOOKUP(Master[[#This Row],[Patient_ID]],Financials[Patient_ID],Financials[Balance_Due])</f>
        <v>4212.758930076352</v>
      </c>
      <c r="S200" s="28">
        <f>_xlfn.XLOOKUP(Master[[#This Row],[Doctors ID]],Medicals[Doctor_ID],Medicals[Nurse_to_Patient_Ratio])</f>
        <v>21</v>
      </c>
    </row>
    <row r="201" spans="1:19" x14ac:dyDescent="0.3">
      <c r="A201" s="1">
        <v>221</v>
      </c>
      <c r="B201" s="1" t="s">
        <v>228</v>
      </c>
      <c r="C201" s="1">
        <v>19</v>
      </c>
      <c r="D201" s="1" t="s">
        <v>1008</v>
      </c>
      <c r="E201" s="1" t="s">
        <v>1011</v>
      </c>
      <c r="F201" s="1">
        <v>15.84766444907021</v>
      </c>
      <c r="G201" s="1">
        <v>4</v>
      </c>
      <c r="H201" s="1">
        <v>1</v>
      </c>
      <c r="I201" s="10">
        <f>_xlfn.XLOOKUP(Master[[#This Row],[Patient_ID]],Hospitals[Patient_ID],Hospitals[Admission_Date])</f>
        <v>44635</v>
      </c>
      <c r="J201" s="10">
        <f>_xlfn.XLOOKUP(Master[[#This Row],[Patient_ID]],Hospitals[Patient_ID],Hospitals[Discharge_Date])</f>
        <v>44642</v>
      </c>
      <c r="K201" s="33">
        <f>_xlfn.XLOOKUP(Master[[#This Row],[Patient_ID]],Financials[Patient_ID],Financials[Total_Bill_Amount])</f>
        <v>20267</v>
      </c>
      <c r="L201" s="1" t="str">
        <f>_xlfn.XLOOKUP(Master[[#This Row],[Patient_ID]],Hospitals[Patient_ID],Hospitals[Hospital_Bed])</f>
        <v>ICU</v>
      </c>
      <c r="M201" s="1" t="str">
        <f>_xlfn.XLOOKUP(Master[[#This Row],[Patient_ID]],Hospitals[Patient_ID],Hospitals[Department])</f>
        <v>Neurology</v>
      </c>
      <c r="N201" s="28" t="str">
        <f>_xlfn.XLOOKUP(Master[[#This Row],[Patient_ID]],Hospitals[Patient_ID],Hospitals[Medical_Condition])</f>
        <v>Seizures</v>
      </c>
      <c r="O201" s="28" t="str">
        <f>IFERROR(_xlfn.XLOOKUP(Master[[#This Row],[Patient_ID]],Emergency[Patient_ID],Emergency[ER_Visit_ID]),"No Visits")</f>
        <v>No Visits</v>
      </c>
      <c r="P201" s="28">
        <f>_xlfn.XLOOKUP(Master[[#This Row],[Patient_ID]],Hospitals[Patient_ID],Hospitals[Doctor_ID])</f>
        <v>46</v>
      </c>
      <c r="Q201" s="30">
        <f>_xlfn.XLOOKUP(Master[[#This Row],[Patient_ID]],Financials[Patient_ID],Financials[Insurance_Coverage])</f>
        <v>11827.99168312351</v>
      </c>
      <c r="R201" s="30">
        <f>_xlfn.XLOOKUP(Master[[#This Row],[Patient_ID]],Financials[Patient_ID],Financials[Balance_Due])</f>
        <v>8439.0083168764886</v>
      </c>
      <c r="S201" s="28">
        <f>_xlfn.XLOOKUP(Master[[#This Row],[Doctors ID]],Medicals[Doctor_ID],Medicals[Nurse_to_Patient_Ratio])</f>
        <v>16</v>
      </c>
    </row>
    <row r="202" spans="1:19" x14ac:dyDescent="0.3">
      <c r="A202" s="1">
        <v>222</v>
      </c>
      <c r="B202" s="1" t="s">
        <v>229</v>
      </c>
      <c r="C202" s="1">
        <v>15</v>
      </c>
      <c r="D202" s="1" t="s">
        <v>1009</v>
      </c>
      <c r="E202" s="1" t="s">
        <v>1012</v>
      </c>
      <c r="F202" s="1">
        <v>32.611787280167967</v>
      </c>
      <c r="G202" s="1">
        <v>0</v>
      </c>
      <c r="H202" s="1">
        <v>6</v>
      </c>
      <c r="I202" s="10">
        <f>_xlfn.XLOOKUP(Master[[#This Row],[Patient_ID]],Hospitals[Patient_ID],Hospitals[Admission_Date])</f>
        <v>44711</v>
      </c>
      <c r="J202" s="10">
        <f>_xlfn.XLOOKUP(Master[[#This Row],[Patient_ID]],Hospitals[Patient_ID],Hospitals[Discharge_Date])</f>
        <v>44716</v>
      </c>
      <c r="K202" s="33">
        <f>_xlfn.XLOOKUP(Master[[#This Row],[Patient_ID]],Financials[Patient_ID],Financials[Total_Bill_Amount])</f>
        <v>46516</v>
      </c>
      <c r="L202" s="1" t="str">
        <f>_xlfn.XLOOKUP(Master[[#This Row],[Patient_ID]],Hospitals[Patient_ID],Hospitals[Hospital_Bed])</f>
        <v>ICU</v>
      </c>
      <c r="M202" s="1" t="str">
        <f>_xlfn.XLOOKUP(Master[[#This Row],[Patient_ID]],Hospitals[Patient_ID],Hospitals[Department])</f>
        <v>Oncology</v>
      </c>
      <c r="N202" s="28" t="str">
        <f>_xlfn.XLOOKUP(Master[[#This Row],[Patient_ID]],Hospitals[Patient_ID],Hospitals[Medical_Condition])</f>
        <v>Cancer</v>
      </c>
      <c r="O202" s="28">
        <f>IFERROR(_xlfn.XLOOKUP(Master[[#This Row],[Patient_ID]],Emergency[Patient_ID],Emergency[ER_Visit_ID]),"No Visits")</f>
        <v>76</v>
      </c>
      <c r="P202" s="28">
        <f>_xlfn.XLOOKUP(Master[[#This Row],[Patient_ID]],Hospitals[Patient_ID],Hospitals[Doctor_ID])</f>
        <v>3</v>
      </c>
      <c r="Q202" s="30">
        <f>_xlfn.XLOOKUP(Master[[#This Row],[Patient_ID]],Financials[Patient_ID],Financials[Insurance_Coverage])</f>
        <v>29911.32783033013</v>
      </c>
      <c r="R202" s="30">
        <f>_xlfn.XLOOKUP(Master[[#This Row],[Patient_ID]],Financials[Patient_ID],Financials[Balance_Due])</f>
        <v>16604.67216966987</v>
      </c>
      <c r="S202" s="28">
        <f>_xlfn.XLOOKUP(Master[[#This Row],[Doctors ID]],Medicals[Doctor_ID],Medicals[Nurse_to_Patient_Ratio])</f>
        <v>20</v>
      </c>
    </row>
    <row r="203" spans="1:19" x14ac:dyDescent="0.3">
      <c r="A203" s="1">
        <v>223</v>
      </c>
      <c r="B203" s="1" t="s">
        <v>230</v>
      </c>
      <c r="C203" s="1">
        <v>85</v>
      </c>
      <c r="D203" s="1" t="s">
        <v>1009</v>
      </c>
      <c r="E203" s="1" t="s">
        <v>1012</v>
      </c>
      <c r="F203" s="1">
        <v>16.1294405213287</v>
      </c>
      <c r="G203" s="1">
        <v>4</v>
      </c>
      <c r="H203" s="1">
        <v>9</v>
      </c>
      <c r="I203" s="10">
        <f>_xlfn.XLOOKUP(Master[[#This Row],[Patient_ID]],Hospitals[Patient_ID],Hospitals[Admission_Date])</f>
        <v>44610</v>
      </c>
      <c r="J203" s="10">
        <f>_xlfn.XLOOKUP(Master[[#This Row],[Patient_ID]],Hospitals[Patient_ID],Hospitals[Discharge_Date])</f>
        <v>44613</v>
      </c>
      <c r="K203" s="33">
        <f>_xlfn.XLOOKUP(Master[[#This Row],[Patient_ID]],Financials[Patient_ID],Financials[Total_Bill_Amount])</f>
        <v>12514</v>
      </c>
      <c r="L203" s="1" t="str">
        <f>_xlfn.XLOOKUP(Master[[#This Row],[Patient_ID]],Hospitals[Patient_ID],Hospitals[Hospital_Bed])</f>
        <v>Semi-Private Room</v>
      </c>
      <c r="M203" s="1" t="str">
        <f>_xlfn.XLOOKUP(Master[[#This Row],[Patient_ID]],Hospitals[Patient_ID],Hospitals[Department])</f>
        <v>Orthopedics</v>
      </c>
      <c r="N203" s="28" t="str">
        <f>_xlfn.XLOOKUP(Master[[#This Row],[Patient_ID]],Hospitals[Patient_ID],Hospitals[Medical_Condition])</f>
        <v>Arthritis</v>
      </c>
      <c r="O203" s="28">
        <f>IFERROR(_xlfn.XLOOKUP(Master[[#This Row],[Patient_ID]],Emergency[Patient_ID],Emergency[ER_Visit_ID]),"No Visits")</f>
        <v>1210</v>
      </c>
      <c r="P203" s="28">
        <f>_xlfn.XLOOKUP(Master[[#This Row],[Patient_ID]],Hospitals[Patient_ID],Hospitals[Doctor_ID])</f>
        <v>98</v>
      </c>
      <c r="Q203" s="30">
        <f>_xlfn.XLOOKUP(Master[[#This Row],[Patient_ID]],Financials[Patient_ID],Financials[Insurance_Coverage])</f>
        <v>7820.5291558900362</v>
      </c>
      <c r="R203" s="30">
        <f>_xlfn.XLOOKUP(Master[[#This Row],[Patient_ID]],Financials[Patient_ID],Financials[Balance_Due])</f>
        <v>4693.4708441099638</v>
      </c>
      <c r="S203" s="28">
        <f>_xlfn.XLOOKUP(Master[[#This Row],[Doctors ID]],Medicals[Doctor_ID],Medicals[Nurse_to_Patient_Ratio])</f>
        <v>5</v>
      </c>
    </row>
    <row r="204" spans="1:19" x14ac:dyDescent="0.3">
      <c r="A204" s="1">
        <v>224</v>
      </c>
      <c r="B204" s="1" t="s">
        <v>231</v>
      </c>
      <c r="C204" s="1">
        <v>90</v>
      </c>
      <c r="D204" s="1" t="s">
        <v>1009</v>
      </c>
      <c r="E204" s="1" t="s">
        <v>1011</v>
      </c>
      <c r="F204" s="1">
        <v>26.205169488151171</v>
      </c>
      <c r="G204" s="1">
        <v>0</v>
      </c>
      <c r="H204" s="1">
        <v>8</v>
      </c>
      <c r="I204" s="10">
        <f>_xlfn.XLOOKUP(Master[[#This Row],[Patient_ID]],Hospitals[Patient_ID],Hospitals[Admission_Date])</f>
        <v>44719</v>
      </c>
      <c r="J204" s="10">
        <f>_xlfn.XLOOKUP(Master[[#This Row],[Patient_ID]],Hospitals[Patient_ID],Hospitals[Discharge_Date])</f>
        <v>44729</v>
      </c>
      <c r="K204" s="33">
        <f>_xlfn.XLOOKUP(Master[[#This Row],[Patient_ID]],Financials[Patient_ID],Financials[Total_Bill_Amount])</f>
        <v>33685</v>
      </c>
      <c r="L204" s="1" t="str">
        <f>_xlfn.XLOOKUP(Master[[#This Row],[Patient_ID]],Hospitals[Patient_ID],Hospitals[Hospital_Bed])</f>
        <v>ICU</v>
      </c>
      <c r="M204" s="1" t="str">
        <f>_xlfn.XLOOKUP(Master[[#This Row],[Patient_ID]],Hospitals[Patient_ID],Hospitals[Department])</f>
        <v>Oncology</v>
      </c>
      <c r="N204" s="28" t="str">
        <f>_xlfn.XLOOKUP(Master[[#This Row],[Patient_ID]],Hospitals[Patient_ID],Hospitals[Medical_Condition])</f>
        <v>Cancer</v>
      </c>
      <c r="O204" s="28">
        <f>IFERROR(_xlfn.XLOOKUP(Master[[#This Row],[Patient_ID]],Emergency[Patient_ID],Emergency[ER_Visit_ID]),"No Visits")</f>
        <v>1372</v>
      </c>
      <c r="P204" s="28">
        <f>_xlfn.XLOOKUP(Master[[#This Row],[Patient_ID]],Hospitals[Patient_ID],Hospitals[Doctor_ID])</f>
        <v>66</v>
      </c>
      <c r="Q204" s="30">
        <f>_xlfn.XLOOKUP(Master[[#This Row],[Patient_ID]],Financials[Patient_ID],Financials[Insurance_Coverage])</f>
        <v>19448.714033318691</v>
      </c>
      <c r="R204" s="30">
        <f>_xlfn.XLOOKUP(Master[[#This Row],[Patient_ID]],Financials[Patient_ID],Financials[Balance_Due])</f>
        <v>14236.285966681309</v>
      </c>
      <c r="S204" s="28">
        <f>_xlfn.XLOOKUP(Master[[#This Row],[Doctors ID]],Medicals[Doctor_ID],Medicals[Nurse_to_Patient_Ratio])</f>
        <v>19</v>
      </c>
    </row>
    <row r="205" spans="1:19" x14ac:dyDescent="0.3">
      <c r="A205" s="1">
        <v>226</v>
      </c>
      <c r="B205" s="1" t="s">
        <v>233</v>
      </c>
      <c r="C205" s="1">
        <v>66</v>
      </c>
      <c r="D205" s="1" t="s">
        <v>1009</v>
      </c>
      <c r="E205" s="1" t="s">
        <v>1012</v>
      </c>
      <c r="F205" s="1">
        <v>17.415107451852869</v>
      </c>
      <c r="G205" s="1">
        <v>2</v>
      </c>
      <c r="H205" s="1">
        <v>10</v>
      </c>
      <c r="I205" s="10">
        <f>_xlfn.XLOOKUP(Master[[#This Row],[Patient_ID]],Hospitals[Patient_ID],Hospitals[Admission_Date])</f>
        <v>44571</v>
      </c>
      <c r="J205" s="10">
        <f>_xlfn.XLOOKUP(Master[[#This Row],[Patient_ID]],Hospitals[Patient_ID],Hospitals[Discharge_Date])</f>
        <v>44577</v>
      </c>
      <c r="K205" s="33">
        <f>_xlfn.XLOOKUP(Master[[#This Row],[Patient_ID]],Financials[Patient_ID],Financials[Total_Bill_Amount])</f>
        <v>11737</v>
      </c>
      <c r="L205" s="1" t="str">
        <f>_xlfn.XLOOKUP(Master[[#This Row],[Patient_ID]],Hospitals[Patient_ID],Hospitals[Hospital_Bed])</f>
        <v>Private Room</v>
      </c>
      <c r="M205" s="1" t="str">
        <f>_xlfn.XLOOKUP(Master[[#This Row],[Patient_ID]],Hospitals[Patient_ID],Hospitals[Department])</f>
        <v>Cardiology</v>
      </c>
      <c r="N205" s="28" t="str">
        <f>_xlfn.XLOOKUP(Master[[#This Row],[Patient_ID]],Hospitals[Patient_ID],Hospitals[Medical_Condition])</f>
        <v>Hypertension</v>
      </c>
      <c r="O205" s="28" t="str">
        <f>IFERROR(_xlfn.XLOOKUP(Master[[#This Row],[Patient_ID]],Emergency[Patient_ID],Emergency[ER_Visit_ID]),"No Visits")</f>
        <v>No Visits</v>
      </c>
      <c r="P205" s="28">
        <f>_xlfn.XLOOKUP(Master[[#This Row],[Patient_ID]],Hospitals[Patient_ID],Hospitals[Doctor_ID])</f>
        <v>187</v>
      </c>
      <c r="Q205" s="30">
        <f>_xlfn.XLOOKUP(Master[[#This Row],[Patient_ID]],Financials[Patient_ID],Financials[Insurance_Coverage])</f>
        <v>10024.261126765439</v>
      </c>
      <c r="R205" s="30">
        <f>_xlfn.XLOOKUP(Master[[#This Row],[Patient_ID]],Financials[Patient_ID],Financials[Balance_Due])</f>
        <v>1712.7388732345639</v>
      </c>
      <c r="S205" s="28">
        <f>_xlfn.XLOOKUP(Master[[#This Row],[Doctors ID]],Medicals[Doctor_ID],Medicals[Nurse_to_Patient_Ratio])</f>
        <v>6</v>
      </c>
    </row>
    <row r="206" spans="1:19" x14ac:dyDescent="0.3">
      <c r="A206" s="1">
        <v>227</v>
      </c>
      <c r="B206" s="1" t="s">
        <v>234</v>
      </c>
      <c r="C206" s="1">
        <v>83</v>
      </c>
      <c r="D206" s="1" t="s">
        <v>1009</v>
      </c>
      <c r="E206" s="1" t="s">
        <v>1013</v>
      </c>
      <c r="F206" s="1">
        <v>23.398690980143481</v>
      </c>
      <c r="G206" s="1">
        <v>5</v>
      </c>
      <c r="H206" s="1">
        <v>10</v>
      </c>
      <c r="I206" s="10">
        <f>_xlfn.XLOOKUP(Master[[#This Row],[Patient_ID]],Hospitals[Patient_ID],Hospitals[Admission_Date])</f>
        <v>45209</v>
      </c>
      <c r="J206" s="10">
        <f>_xlfn.XLOOKUP(Master[[#This Row],[Patient_ID]],Hospitals[Patient_ID],Hospitals[Discharge_Date])</f>
        <v>45214</v>
      </c>
      <c r="K206" s="33">
        <f>_xlfn.XLOOKUP(Master[[#This Row],[Patient_ID]],Financials[Patient_ID],Financials[Total_Bill_Amount])</f>
        <v>32418</v>
      </c>
      <c r="L206" s="1" t="str">
        <f>_xlfn.XLOOKUP(Master[[#This Row],[Patient_ID]],Hospitals[Patient_ID],Hospitals[Hospital_Bed])</f>
        <v>General Ward</v>
      </c>
      <c r="M206" s="1" t="str">
        <f>_xlfn.XLOOKUP(Master[[#This Row],[Patient_ID]],Hospitals[Patient_ID],Hospitals[Department])</f>
        <v>Orthopedics</v>
      </c>
      <c r="N206" s="28" t="str">
        <f>_xlfn.XLOOKUP(Master[[#This Row],[Patient_ID]],Hospitals[Patient_ID],Hospitals[Medical_Condition])</f>
        <v>Arthritis</v>
      </c>
      <c r="O206" s="28" t="str">
        <f>IFERROR(_xlfn.XLOOKUP(Master[[#This Row],[Patient_ID]],Emergency[Patient_ID],Emergency[ER_Visit_ID]),"No Visits")</f>
        <v>No Visits</v>
      </c>
      <c r="P206" s="28">
        <f>_xlfn.XLOOKUP(Master[[#This Row],[Patient_ID]],Hospitals[Patient_ID],Hospitals[Doctor_ID])</f>
        <v>26</v>
      </c>
      <c r="Q206" s="30">
        <f>_xlfn.XLOOKUP(Master[[#This Row],[Patient_ID]],Financials[Patient_ID],Financials[Insurance_Coverage])</f>
        <v>22991.54094069697</v>
      </c>
      <c r="R206" s="30">
        <f>_xlfn.XLOOKUP(Master[[#This Row],[Patient_ID]],Financials[Patient_ID],Financials[Balance_Due])</f>
        <v>9426.4590593030298</v>
      </c>
      <c r="S206" s="28">
        <f>_xlfn.XLOOKUP(Master[[#This Row],[Doctors ID]],Medicals[Doctor_ID],Medicals[Nurse_to_Patient_Ratio])</f>
        <v>5</v>
      </c>
    </row>
    <row r="207" spans="1:19" x14ac:dyDescent="0.3">
      <c r="A207" s="1">
        <v>229</v>
      </c>
      <c r="B207" s="1" t="s">
        <v>236</v>
      </c>
      <c r="C207" s="1">
        <v>47</v>
      </c>
      <c r="D207" s="1" t="s">
        <v>1008</v>
      </c>
      <c r="E207" s="1" t="s">
        <v>1012</v>
      </c>
      <c r="F207" s="1">
        <v>30.373792446386631</v>
      </c>
      <c r="G207" s="1">
        <v>2</v>
      </c>
      <c r="H207" s="1">
        <v>2</v>
      </c>
      <c r="I207" s="10">
        <f>_xlfn.XLOOKUP(Master[[#This Row],[Patient_ID]],Hospitals[Patient_ID],Hospitals[Admission_Date])</f>
        <v>44714</v>
      </c>
      <c r="J207" s="10">
        <f>_xlfn.XLOOKUP(Master[[#This Row],[Patient_ID]],Hospitals[Patient_ID],Hospitals[Discharge_Date])</f>
        <v>44717</v>
      </c>
      <c r="K207" s="33">
        <f>_xlfn.XLOOKUP(Master[[#This Row],[Patient_ID]],Financials[Patient_ID],Financials[Total_Bill_Amount])</f>
        <v>34609</v>
      </c>
      <c r="L207" s="1" t="str">
        <f>_xlfn.XLOOKUP(Master[[#This Row],[Patient_ID]],Hospitals[Patient_ID],Hospitals[Hospital_Bed])</f>
        <v>ICU</v>
      </c>
      <c r="M207" s="1" t="str">
        <f>_xlfn.XLOOKUP(Master[[#This Row],[Patient_ID]],Hospitals[Patient_ID],Hospitals[Department])</f>
        <v>Orthopedics</v>
      </c>
      <c r="N207" s="28" t="str">
        <f>_xlfn.XLOOKUP(Master[[#This Row],[Patient_ID]],Hospitals[Patient_ID],Hospitals[Medical_Condition])</f>
        <v>Arthritis</v>
      </c>
      <c r="O207" s="28">
        <f>IFERROR(_xlfn.XLOOKUP(Master[[#This Row],[Patient_ID]],Emergency[Patient_ID],Emergency[ER_Visit_ID]),"No Visits")</f>
        <v>399</v>
      </c>
      <c r="P207" s="28">
        <f>_xlfn.XLOOKUP(Master[[#This Row],[Patient_ID]],Hospitals[Patient_ID],Hospitals[Doctor_ID])</f>
        <v>109</v>
      </c>
      <c r="Q207" s="30">
        <f>_xlfn.XLOOKUP(Master[[#This Row],[Patient_ID]],Financials[Patient_ID],Financials[Insurance_Coverage])</f>
        <v>18867.427539039661</v>
      </c>
      <c r="R207" s="30">
        <f>_xlfn.XLOOKUP(Master[[#This Row],[Patient_ID]],Financials[Patient_ID],Financials[Balance_Due])</f>
        <v>15741.57246096034</v>
      </c>
      <c r="S207" s="28">
        <f>_xlfn.XLOOKUP(Master[[#This Row],[Doctors ID]],Medicals[Doctor_ID],Medicals[Nurse_to_Patient_Ratio])</f>
        <v>13</v>
      </c>
    </row>
    <row r="208" spans="1:19" x14ac:dyDescent="0.3">
      <c r="A208" s="1">
        <v>230</v>
      </c>
      <c r="B208" s="1" t="s">
        <v>237</v>
      </c>
      <c r="C208" s="1">
        <v>28</v>
      </c>
      <c r="D208" s="1" t="s">
        <v>1009</v>
      </c>
      <c r="E208" s="1" t="s">
        <v>1012</v>
      </c>
      <c r="F208" s="1">
        <v>31.608847071273921</v>
      </c>
      <c r="G208" s="1">
        <v>1</v>
      </c>
      <c r="H208" s="1">
        <v>2</v>
      </c>
      <c r="I208" s="10">
        <f>_xlfn.XLOOKUP(Master[[#This Row],[Patient_ID]],Hospitals[Patient_ID],Hospitals[Admission_Date])</f>
        <v>44694</v>
      </c>
      <c r="J208" s="10">
        <f>_xlfn.XLOOKUP(Master[[#This Row],[Patient_ID]],Hospitals[Patient_ID],Hospitals[Discharge_Date])</f>
        <v>44698</v>
      </c>
      <c r="K208" s="33">
        <f>_xlfn.XLOOKUP(Master[[#This Row],[Patient_ID]],Financials[Patient_ID],Financials[Total_Bill_Amount])</f>
        <v>13737</v>
      </c>
      <c r="L208" s="1" t="str">
        <f>_xlfn.XLOOKUP(Master[[#This Row],[Patient_ID]],Hospitals[Patient_ID],Hospitals[Hospital_Bed])</f>
        <v>ICU</v>
      </c>
      <c r="M208" s="1" t="str">
        <f>_xlfn.XLOOKUP(Master[[#This Row],[Patient_ID]],Hospitals[Patient_ID],Hospitals[Department])</f>
        <v>Neurology</v>
      </c>
      <c r="N208" s="28" t="str">
        <f>_xlfn.XLOOKUP(Master[[#This Row],[Patient_ID]],Hospitals[Patient_ID],Hospitals[Medical_Condition])</f>
        <v>Stroke</v>
      </c>
      <c r="O208" s="28" t="str">
        <f>IFERROR(_xlfn.XLOOKUP(Master[[#This Row],[Patient_ID]],Emergency[Patient_ID],Emergency[ER_Visit_ID]),"No Visits")</f>
        <v>No Visits</v>
      </c>
      <c r="P208" s="28">
        <f>_xlfn.XLOOKUP(Master[[#This Row],[Patient_ID]],Hospitals[Patient_ID],Hospitals[Doctor_ID])</f>
        <v>110</v>
      </c>
      <c r="Q208" s="30">
        <f>_xlfn.XLOOKUP(Master[[#This Row],[Patient_ID]],Financials[Patient_ID],Financials[Insurance_Coverage])</f>
        <v>7118.5787481487268</v>
      </c>
      <c r="R208" s="30">
        <f>_xlfn.XLOOKUP(Master[[#This Row],[Patient_ID]],Financials[Patient_ID],Financials[Balance_Due])</f>
        <v>6618.4212518512732</v>
      </c>
      <c r="S208" s="28">
        <f>_xlfn.XLOOKUP(Master[[#This Row],[Doctors ID]],Medicals[Doctor_ID],Medicals[Nurse_to_Patient_Ratio])</f>
        <v>12</v>
      </c>
    </row>
    <row r="209" spans="1:19" x14ac:dyDescent="0.3">
      <c r="A209" s="1">
        <v>231</v>
      </c>
      <c r="B209" s="1" t="s">
        <v>238</v>
      </c>
      <c r="C209" s="1">
        <v>49</v>
      </c>
      <c r="D209" s="1" t="s">
        <v>1008</v>
      </c>
      <c r="E209" s="1" t="s">
        <v>1010</v>
      </c>
      <c r="F209" s="1">
        <v>19.545317269579691</v>
      </c>
      <c r="G209" s="1">
        <v>0</v>
      </c>
      <c r="H209" s="1">
        <v>4</v>
      </c>
      <c r="I209" s="10">
        <f>_xlfn.XLOOKUP(Master[[#This Row],[Patient_ID]],Hospitals[Patient_ID],Hospitals[Admission_Date])</f>
        <v>45529</v>
      </c>
      <c r="J209" s="10">
        <f>_xlfn.XLOOKUP(Master[[#This Row],[Patient_ID]],Hospitals[Patient_ID],Hospitals[Discharge_Date])</f>
        <v>45531</v>
      </c>
      <c r="K209" s="33">
        <f>_xlfn.XLOOKUP(Master[[#This Row],[Patient_ID]],Financials[Patient_ID],Financials[Total_Bill_Amount])</f>
        <v>32156</v>
      </c>
      <c r="L209" s="1" t="str">
        <f>_xlfn.XLOOKUP(Master[[#This Row],[Patient_ID]],Hospitals[Patient_ID],Hospitals[Hospital_Bed])</f>
        <v>ICU</v>
      </c>
      <c r="M209" s="1" t="str">
        <f>_xlfn.XLOOKUP(Master[[#This Row],[Patient_ID]],Hospitals[Patient_ID],Hospitals[Department])</f>
        <v>Orthopedics</v>
      </c>
      <c r="N209" s="28" t="str">
        <f>_xlfn.XLOOKUP(Master[[#This Row],[Patient_ID]],Hospitals[Patient_ID],Hospitals[Medical_Condition])</f>
        <v>Fracture</v>
      </c>
      <c r="O209" s="28">
        <f>IFERROR(_xlfn.XLOOKUP(Master[[#This Row],[Patient_ID]],Emergency[Patient_ID],Emergency[ER_Visit_ID]),"No Visits")</f>
        <v>218</v>
      </c>
      <c r="P209" s="28">
        <f>_xlfn.XLOOKUP(Master[[#This Row],[Patient_ID]],Hospitals[Patient_ID],Hospitals[Doctor_ID])</f>
        <v>90</v>
      </c>
      <c r="Q209" s="30">
        <f>_xlfn.XLOOKUP(Master[[#This Row],[Patient_ID]],Financials[Patient_ID],Financials[Insurance_Coverage])</f>
        <v>22307.281370179619</v>
      </c>
      <c r="R209" s="30">
        <f>_xlfn.XLOOKUP(Master[[#This Row],[Patient_ID]],Financials[Patient_ID],Financials[Balance_Due])</f>
        <v>9848.7186298203778</v>
      </c>
      <c r="S209" s="28">
        <f>_xlfn.XLOOKUP(Master[[#This Row],[Doctors ID]],Medicals[Doctor_ID],Medicals[Nurse_to_Patient_Ratio])</f>
        <v>12</v>
      </c>
    </row>
    <row r="210" spans="1:19" x14ac:dyDescent="0.3">
      <c r="A210" s="1">
        <v>232</v>
      </c>
      <c r="B210" s="1" t="s">
        <v>239</v>
      </c>
      <c r="C210" s="1">
        <v>71</v>
      </c>
      <c r="D210" s="1" t="s">
        <v>1009</v>
      </c>
      <c r="E210" s="1" t="s">
        <v>1011</v>
      </c>
      <c r="F210" s="1">
        <v>20.25302165503938</v>
      </c>
      <c r="G210" s="1">
        <v>4</v>
      </c>
      <c r="H210" s="1">
        <v>6</v>
      </c>
      <c r="I210" s="10">
        <f>_xlfn.XLOOKUP(Master[[#This Row],[Patient_ID]],Hospitals[Patient_ID],Hospitals[Admission_Date])</f>
        <v>44748</v>
      </c>
      <c r="J210" s="10">
        <f>_xlfn.XLOOKUP(Master[[#This Row],[Patient_ID]],Hospitals[Patient_ID],Hospitals[Discharge_Date])</f>
        <v>44754</v>
      </c>
      <c r="K210" s="33">
        <f>_xlfn.XLOOKUP(Master[[#This Row],[Patient_ID]],Financials[Patient_ID],Financials[Total_Bill_Amount])</f>
        <v>8910</v>
      </c>
      <c r="L210" s="1" t="str">
        <f>_xlfn.XLOOKUP(Master[[#This Row],[Patient_ID]],Hospitals[Patient_ID],Hospitals[Hospital_Bed])</f>
        <v>Semi-Private Room</v>
      </c>
      <c r="M210" s="1" t="str">
        <f>_xlfn.XLOOKUP(Master[[#This Row],[Patient_ID]],Hospitals[Patient_ID],Hospitals[Department])</f>
        <v>Oncology</v>
      </c>
      <c r="N210" s="28" t="str">
        <f>_xlfn.XLOOKUP(Master[[#This Row],[Patient_ID]],Hospitals[Patient_ID],Hospitals[Medical_Condition])</f>
        <v>Tumor</v>
      </c>
      <c r="O210" s="28">
        <f>IFERROR(_xlfn.XLOOKUP(Master[[#This Row],[Patient_ID]],Emergency[Patient_ID],Emergency[ER_Visit_ID]),"No Visits")</f>
        <v>91</v>
      </c>
      <c r="P210" s="28">
        <f>_xlfn.XLOOKUP(Master[[#This Row],[Patient_ID]],Hospitals[Patient_ID],Hospitals[Doctor_ID])</f>
        <v>174</v>
      </c>
      <c r="Q210" s="30">
        <f>_xlfn.XLOOKUP(Master[[#This Row],[Patient_ID]],Financials[Patient_ID],Financials[Insurance_Coverage])</f>
        <v>7693.192154035195</v>
      </c>
      <c r="R210" s="30">
        <f>_xlfn.XLOOKUP(Master[[#This Row],[Patient_ID]],Financials[Patient_ID],Financials[Balance_Due])</f>
        <v>1216.807845964805</v>
      </c>
      <c r="S210" s="28">
        <f>_xlfn.XLOOKUP(Master[[#This Row],[Doctors ID]],Medicals[Doctor_ID],Medicals[Nurse_to_Patient_Ratio])</f>
        <v>12</v>
      </c>
    </row>
    <row r="211" spans="1:19" x14ac:dyDescent="0.3">
      <c r="A211" s="1">
        <v>234</v>
      </c>
      <c r="B211" s="1" t="s">
        <v>241</v>
      </c>
      <c r="C211" s="1">
        <v>24</v>
      </c>
      <c r="D211" s="1" t="s">
        <v>1008</v>
      </c>
      <c r="E211" s="1" t="s">
        <v>1012</v>
      </c>
      <c r="F211" s="1">
        <v>30.609137858229492</v>
      </c>
      <c r="G211" s="1">
        <v>2</v>
      </c>
      <c r="H211" s="1">
        <v>10</v>
      </c>
      <c r="I211" s="10">
        <f>_xlfn.XLOOKUP(Master[[#This Row],[Patient_ID]],Hospitals[Patient_ID],Hospitals[Admission_Date])</f>
        <v>44659</v>
      </c>
      <c r="J211" s="10">
        <f>_xlfn.XLOOKUP(Master[[#This Row],[Patient_ID]],Hospitals[Patient_ID],Hospitals[Discharge_Date])</f>
        <v>44670</v>
      </c>
      <c r="K211" s="33">
        <f>_xlfn.XLOOKUP(Master[[#This Row],[Patient_ID]],Financials[Patient_ID],Financials[Total_Bill_Amount])</f>
        <v>20232</v>
      </c>
      <c r="L211" s="1" t="str">
        <f>_xlfn.XLOOKUP(Master[[#This Row],[Patient_ID]],Hospitals[Patient_ID],Hospitals[Hospital_Bed])</f>
        <v>General Ward</v>
      </c>
      <c r="M211" s="1" t="str">
        <f>_xlfn.XLOOKUP(Master[[#This Row],[Patient_ID]],Hospitals[Patient_ID],Hospitals[Department])</f>
        <v>Neurology</v>
      </c>
      <c r="N211" s="28" t="str">
        <f>_xlfn.XLOOKUP(Master[[#This Row],[Patient_ID]],Hospitals[Patient_ID],Hospitals[Medical_Condition])</f>
        <v>Seizures</v>
      </c>
      <c r="O211" s="28">
        <f>IFERROR(_xlfn.XLOOKUP(Master[[#This Row],[Patient_ID]],Emergency[Patient_ID],Emergency[ER_Visit_ID]),"No Visits")</f>
        <v>928</v>
      </c>
      <c r="P211" s="28">
        <f>_xlfn.XLOOKUP(Master[[#This Row],[Patient_ID]],Hospitals[Patient_ID],Hospitals[Doctor_ID])</f>
        <v>30</v>
      </c>
      <c r="Q211" s="30">
        <f>_xlfn.XLOOKUP(Master[[#This Row],[Patient_ID]],Financials[Patient_ID],Financials[Insurance_Coverage])</f>
        <v>11717.11140213338</v>
      </c>
      <c r="R211" s="30">
        <f>_xlfn.XLOOKUP(Master[[#This Row],[Patient_ID]],Financials[Patient_ID],Financials[Balance_Due])</f>
        <v>8514.8885978666221</v>
      </c>
      <c r="S211" s="28">
        <f>_xlfn.XLOOKUP(Master[[#This Row],[Doctors ID]],Medicals[Doctor_ID],Medicals[Nurse_to_Patient_Ratio])</f>
        <v>22</v>
      </c>
    </row>
    <row r="212" spans="1:19" x14ac:dyDescent="0.3">
      <c r="A212" s="1">
        <v>235</v>
      </c>
      <c r="B212" s="1" t="s">
        <v>242</v>
      </c>
      <c r="C212" s="1">
        <v>35</v>
      </c>
      <c r="D212" s="1" t="s">
        <v>1009</v>
      </c>
      <c r="E212" s="1" t="s">
        <v>1013</v>
      </c>
      <c r="F212" s="1">
        <v>34.988768019414678</v>
      </c>
      <c r="G212" s="1">
        <v>4</v>
      </c>
      <c r="H212" s="1">
        <v>6</v>
      </c>
      <c r="I212" s="10">
        <f>_xlfn.XLOOKUP(Master[[#This Row],[Patient_ID]],Hospitals[Patient_ID],Hospitals[Admission_Date])</f>
        <v>45184</v>
      </c>
      <c r="J212" s="10">
        <f>_xlfn.XLOOKUP(Master[[#This Row],[Patient_ID]],Hospitals[Patient_ID],Hospitals[Discharge_Date])</f>
        <v>45192</v>
      </c>
      <c r="K212" s="33">
        <f>_xlfn.XLOOKUP(Master[[#This Row],[Patient_ID]],Financials[Patient_ID],Financials[Total_Bill_Amount])</f>
        <v>4570</v>
      </c>
      <c r="L212" s="1" t="str">
        <f>_xlfn.XLOOKUP(Master[[#This Row],[Patient_ID]],Hospitals[Patient_ID],Hospitals[Hospital_Bed])</f>
        <v>General Ward</v>
      </c>
      <c r="M212" s="1" t="str">
        <f>_xlfn.XLOOKUP(Master[[#This Row],[Patient_ID]],Hospitals[Patient_ID],Hospitals[Department])</f>
        <v>Neurology</v>
      </c>
      <c r="N212" s="28" t="str">
        <f>_xlfn.XLOOKUP(Master[[#This Row],[Patient_ID]],Hospitals[Patient_ID],Hospitals[Medical_Condition])</f>
        <v>Stroke</v>
      </c>
      <c r="O212" s="28">
        <f>IFERROR(_xlfn.XLOOKUP(Master[[#This Row],[Patient_ID]],Emergency[Patient_ID],Emergency[ER_Visit_ID]),"No Visits")</f>
        <v>301</v>
      </c>
      <c r="P212" s="28">
        <f>_xlfn.XLOOKUP(Master[[#This Row],[Patient_ID]],Hospitals[Patient_ID],Hospitals[Doctor_ID])</f>
        <v>133</v>
      </c>
      <c r="Q212" s="30">
        <f>_xlfn.XLOOKUP(Master[[#This Row],[Patient_ID]],Financials[Patient_ID],Financials[Insurance_Coverage])</f>
        <v>2775.3813439904002</v>
      </c>
      <c r="R212" s="30">
        <f>_xlfn.XLOOKUP(Master[[#This Row],[Patient_ID]],Financials[Patient_ID],Financials[Balance_Due])</f>
        <v>1794.6186560096</v>
      </c>
      <c r="S212" s="28">
        <f>_xlfn.XLOOKUP(Master[[#This Row],[Doctors ID]],Medicals[Doctor_ID],Medicals[Nurse_to_Patient_Ratio])</f>
        <v>10</v>
      </c>
    </row>
    <row r="213" spans="1:19" x14ac:dyDescent="0.3">
      <c r="A213" s="1">
        <v>236</v>
      </c>
      <c r="B213" s="1" t="s">
        <v>243</v>
      </c>
      <c r="C213" s="1">
        <v>62</v>
      </c>
      <c r="D213" s="1" t="s">
        <v>1009</v>
      </c>
      <c r="E213" s="1" t="s">
        <v>1011</v>
      </c>
      <c r="F213" s="1">
        <v>33.084883754291177</v>
      </c>
      <c r="G213" s="1">
        <v>3</v>
      </c>
      <c r="H213" s="1">
        <v>9</v>
      </c>
      <c r="I213" s="10">
        <f>_xlfn.XLOOKUP(Master[[#This Row],[Patient_ID]],Hospitals[Patient_ID],Hospitals[Admission_Date])</f>
        <v>45019</v>
      </c>
      <c r="J213" s="10">
        <f>_xlfn.XLOOKUP(Master[[#This Row],[Patient_ID]],Hospitals[Patient_ID],Hospitals[Discharge_Date])</f>
        <v>45024</v>
      </c>
      <c r="K213" s="33">
        <f>_xlfn.XLOOKUP(Master[[#This Row],[Patient_ID]],Financials[Patient_ID],Financials[Total_Bill_Amount])</f>
        <v>14348</v>
      </c>
      <c r="L213" s="1" t="str">
        <f>_xlfn.XLOOKUP(Master[[#This Row],[Patient_ID]],Hospitals[Patient_ID],Hospitals[Hospital_Bed])</f>
        <v>Semi-Private Room</v>
      </c>
      <c r="M213" s="1" t="str">
        <f>_xlfn.XLOOKUP(Master[[#This Row],[Patient_ID]],Hospitals[Patient_ID],Hospitals[Department])</f>
        <v>Oncology</v>
      </c>
      <c r="N213" s="28" t="str">
        <f>_xlfn.XLOOKUP(Master[[#This Row],[Patient_ID]],Hospitals[Patient_ID],Hospitals[Medical_Condition])</f>
        <v>Cancer</v>
      </c>
      <c r="O213" s="28">
        <f>IFERROR(_xlfn.XLOOKUP(Master[[#This Row],[Patient_ID]],Emergency[Patient_ID],Emergency[ER_Visit_ID]),"No Visits")</f>
        <v>1411</v>
      </c>
      <c r="P213" s="28">
        <f>_xlfn.XLOOKUP(Master[[#This Row],[Patient_ID]],Hospitals[Patient_ID],Hospitals[Doctor_ID])</f>
        <v>97</v>
      </c>
      <c r="Q213" s="30">
        <f>_xlfn.XLOOKUP(Master[[#This Row],[Patient_ID]],Financials[Patient_ID],Financials[Insurance_Coverage])</f>
        <v>11916.19669186604</v>
      </c>
      <c r="R213" s="30">
        <f>_xlfn.XLOOKUP(Master[[#This Row],[Patient_ID]],Financials[Patient_ID],Financials[Balance_Due])</f>
        <v>2431.8033081339622</v>
      </c>
      <c r="S213" s="28">
        <f>_xlfn.XLOOKUP(Master[[#This Row],[Doctors ID]],Medicals[Doctor_ID],Medicals[Nurse_to_Patient_Ratio])</f>
        <v>15</v>
      </c>
    </row>
    <row r="214" spans="1:19" x14ac:dyDescent="0.3">
      <c r="A214" s="1">
        <v>237</v>
      </c>
      <c r="B214" s="1" t="s">
        <v>244</v>
      </c>
      <c r="C214" s="1">
        <v>81</v>
      </c>
      <c r="D214" s="1" t="s">
        <v>1009</v>
      </c>
      <c r="E214" s="1" t="s">
        <v>1013</v>
      </c>
      <c r="F214" s="1">
        <v>15.842689160120949</v>
      </c>
      <c r="G214" s="1">
        <v>1</v>
      </c>
      <c r="H214" s="1">
        <v>6</v>
      </c>
      <c r="I214" s="10">
        <f>_xlfn.XLOOKUP(Master[[#This Row],[Patient_ID]],Hospitals[Patient_ID],Hospitals[Admission_Date])</f>
        <v>44969</v>
      </c>
      <c r="J214" s="10">
        <f>_xlfn.XLOOKUP(Master[[#This Row],[Patient_ID]],Hospitals[Patient_ID],Hospitals[Discharge_Date])</f>
        <v>44977</v>
      </c>
      <c r="K214" s="33">
        <f>_xlfn.XLOOKUP(Master[[#This Row],[Patient_ID]],Financials[Patient_ID],Financials[Total_Bill_Amount])</f>
        <v>16955</v>
      </c>
      <c r="L214" s="1" t="str">
        <f>_xlfn.XLOOKUP(Master[[#This Row],[Patient_ID]],Hospitals[Patient_ID],Hospitals[Hospital_Bed])</f>
        <v>General Ward</v>
      </c>
      <c r="M214" s="1" t="str">
        <f>_xlfn.XLOOKUP(Master[[#This Row],[Patient_ID]],Hospitals[Patient_ID],Hospitals[Department])</f>
        <v>Neurology</v>
      </c>
      <c r="N214" s="28" t="str">
        <f>_xlfn.XLOOKUP(Master[[#This Row],[Patient_ID]],Hospitals[Patient_ID],Hospitals[Medical_Condition])</f>
        <v>Stroke</v>
      </c>
      <c r="O214" s="28" t="str">
        <f>IFERROR(_xlfn.XLOOKUP(Master[[#This Row],[Patient_ID]],Emergency[Patient_ID],Emergency[ER_Visit_ID]),"No Visits")</f>
        <v>No Visits</v>
      </c>
      <c r="P214" s="28">
        <f>_xlfn.XLOOKUP(Master[[#This Row],[Patient_ID]],Hospitals[Patient_ID],Hospitals[Doctor_ID])</f>
        <v>126</v>
      </c>
      <c r="Q214" s="30">
        <f>_xlfn.XLOOKUP(Master[[#This Row],[Patient_ID]],Financials[Patient_ID],Financials[Insurance_Coverage])</f>
        <v>11150.68663250296</v>
      </c>
      <c r="R214" s="30">
        <f>_xlfn.XLOOKUP(Master[[#This Row],[Patient_ID]],Financials[Patient_ID],Financials[Balance_Due])</f>
        <v>5804.3133674970404</v>
      </c>
      <c r="S214" s="28">
        <f>_xlfn.XLOOKUP(Master[[#This Row],[Doctors ID]],Medicals[Doctor_ID],Medicals[Nurse_to_Patient_Ratio])</f>
        <v>15</v>
      </c>
    </row>
    <row r="215" spans="1:19" x14ac:dyDescent="0.3">
      <c r="A215" s="1">
        <v>238</v>
      </c>
      <c r="B215" s="1" t="s">
        <v>245</v>
      </c>
      <c r="C215" s="1">
        <v>21</v>
      </c>
      <c r="D215" s="1" t="s">
        <v>1008</v>
      </c>
      <c r="E215" s="1" t="s">
        <v>1010</v>
      </c>
      <c r="F215" s="1">
        <v>23.425805489570092</v>
      </c>
      <c r="G215" s="1">
        <v>1</v>
      </c>
      <c r="H215" s="1">
        <v>1</v>
      </c>
      <c r="I215" s="10">
        <f>_xlfn.XLOOKUP(Master[[#This Row],[Patient_ID]],Hospitals[Patient_ID],Hospitals[Admission_Date])</f>
        <v>44733</v>
      </c>
      <c r="J215" s="10">
        <f>_xlfn.XLOOKUP(Master[[#This Row],[Patient_ID]],Hospitals[Patient_ID],Hospitals[Discharge_Date])</f>
        <v>44740</v>
      </c>
      <c r="K215" s="33">
        <f>_xlfn.XLOOKUP(Master[[#This Row],[Patient_ID]],Financials[Patient_ID],Financials[Total_Bill_Amount])</f>
        <v>19993</v>
      </c>
      <c r="L215" s="1" t="str">
        <f>_xlfn.XLOOKUP(Master[[#This Row],[Patient_ID]],Hospitals[Patient_ID],Hospitals[Hospital_Bed])</f>
        <v>ICU</v>
      </c>
      <c r="M215" s="1" t="str">
        <f>_xlfn.XLOOKUP(Master[[#This Row],[Patient_ID]],Hospitals[Patient_ID],Hospitals[Department])</f>
        <v>Cardiology</v>
      </c>
      <c r="N215" s="28" t="str">
        <f>_xlfn.XLOOKUP(Master[[#This Row],[Patient_ID]],Hospitals[Patient_ID],Hospitals[Medical_Condition])</f>
        <v>Heart Disease</v>
      </c>
      <c r="O215" s="28">
        <f>IFERROR(_xlfn.XLOOKUP(Master[[#This Row],[Patient_ID]],Emergency[Patient_ID],Emergency[ER_Visit_ID]),"No Visits")</f>
        <v>586</v>
      </c>
      <c r="P215" s="28">
        <f>_xlfn.XLOOKUP(Master[[#This Row],[Patient_ID]],Hospitals[Patient_ID],Hospitals[Doctor_ID])</f>
        <v>89</v>
      </c>
      <c r="Q215" s="30">
        <f>_xlfn.XLOOKUP(Master[[#This Row],[Patient_ID]],Financials[Patient_ID],Financials[Insurance_Coverage])</f>
        <v>14602.629605183551</v>
      </c>
      <c r="R215" s="30">
        <f>_xlfn.XLOOKUP(Master[[#This Row],[Patient_ID]],Financials[Patient_ID],Financials[Balance_Due])</f>
        <v>5390.3703948164457</v>
      </c>
      <c r="S215" s="28">
        <f>_xlfn.XLOOKUP(Master[[#This Row],[Doctors ID]],Medicals[Doctor_ID],Medicals[Nurse_to_Patient_Ratio])</f>
        <v>7</v>
      </c>
    </row>
    <row r="216" spans="1:19" x14ac:dyDescent="0.3">
      <c r="A216" s="1">
        <v>239</v>
      </c>
      <c r="B216" s="1" t="s">
        <v>246</v>
      </c>
      <c r="C216" s="1">
        <v>19</v>
      </c>
      <c r="D216" s="1" t="s">
        <v>1008</v>
      </c>
      <c r="E216" s="1" t="s">
        <v>1010</v>
      </c>
      <c r="F216" s="1">
        <v>36.017886494479939</v>
      </c>
      <c r="G216" s="1">
        <v>4</v>
      </c>
      <c r="H216" s="1">
        <v>2</v>
      </c>
      <c r="I216" s="10">
        <f>_xlfn.XLOOKUP(Master[[#This Row],[Patient_ID]],Hospitals[Patient_ID],Hospitals[Admission_Date])</f>
        <v>45254</v>
      </c>
      <c r="J216" s="10">
        <f>_xlfn.XLOOKUP(Master[[#This Row],[Patient_ID]],Hospitals[Patient_ID],Hospitals[Discharge_Date])</f>
        <v>45260</v>
      </c>
      <c r="K216" s="33">
        <f>_xlfn.XLOOKUP(Master[[#This Row],[Patient_ID]],Financials[Patient_ID],Financials[Total_Bill_Amount])</f>
        <v>21923</v>
      </c>
      <c r="L216" s="1" t="str">
        <f>_xlfn.XLOOKUP(Master[[#This Row],[Patient_ID]],Hospitals[Patient_ID],Hospitals[Hospital_Bed])</f>
        <v>Semi-Private Room</v>
      </c>
      <c r="M216" s="1" t="str">
        <f>_xlfn.XLOOKUP(Master[[#This Row],[Patient_ID]],Hospitals[Patient_ID],Hospitals[Department])</f>
        <v>Neurology</v>
      </c>
      <c r="N216" s="28" t="str">
        <f>_xlfn.XLOOKUP(Master[[#This Row],[Patient_ID]],Hospitals[Patient_ID],Hospitals[Medical_Condition])</f>
        <v>Stroke</v>
      </c>
      <c r="O216" s="28">
        <f>IFERROR(_xlfn.XLOOKUP(Master[[#This Row],[Patient_ID]],Emergency[Patient_ID],Emergency[ER_Visit_ID]),"No Visits")</f>
        <v>93</v>
      </c>
      <c r="P216" s="28">
        <f>_xlfn.XLOOKUP(Master[[#This Row],[Patient_ID]],Hospitals[Patient_ID],Hospitals[Doctor_ID])</f>
        <v>112</v>
      </c>
      <c r="Q216" s="30">
        <f>_xlfn.XLOOKUP(Master[[#This Row],[Patient_ID]],Financials[Patient_ID],Financials[Insurance_Coverage])</f>
        <v>16507.249635880111</v>
      </c>
      <c r="R216" s="30">
        <f>_xlfn.XLOOKUP(Master[[#This Row],[Patient_ID]],Financials[Patient_ID],Financials[Balance_Due])</f>
        <v>5415.7503641198891</v>
      </c>
      <c r="S216" s="28">
        <f>_xlfn.XLOOKUP(Master[[#This Row],[Doctors ID]],Medicals[Doctor_ID],Medicals[Nurse_to_Patient_Ratio])</f>
        <v>29</v>
      </c>
    </row>
    <row r="217" spans="1:19" x14ac:dyDescent="0.3">
      <c r="A217" s="1">
        <v>241</v>
      </c>
      <c r="B217" s="1" t="s">
        <v>248</v>
      </c>
      <c r="C217" s="1">
        <v>21</v>
      </c>
      <c r="D217" s="1" t="s">
        <v>1008</v>
      </c>
      <c r="E217" s="1" t="s">
        <v>1012</v>
      </c>
      <c r="F217" s="1">
        <v>34.395934522217587</v>
      </c>
      <c r="G217" s="1">
        <v>1</v>
      </c>
      <c r="H217" s="1">
        <v>9</v>
      </c>
      <c r="I217" s="10">
        <f>_xlfn.XLOOKUP(Master[[#This Row],[Patient_ID]],Hospitals[Patient_ID],Hospitals[Admission_Date])</f>
        <v>44841</v>
      </c>
      <c r="J217" s="10">
        <f>_xlfn.XLOOKUP(Master[[#This Row],[Patient_ID]],Hospitals[Patient_ID],Hospitals[Discharge_Date])</f>
        <v>44843</v>
      </c>
      <c r="K217" s="33">
        <f>_xlfn.XLOOKUP(Master[[#This Row],[Patient_ID]],Financials[Patient_ID],Financials[Total_Bill_Amount])</f>
        <v>12910</v>
      </c>
      <c r="L217" s="1" t="str">
        <f>_xlfn.XLOOKUP(Master[[#This Row],[Patient_ID]],Hospitals[Patient_ID],Hospitals[Hospital_Bed])</f>
        <v>General Ward</v>
      </c>
      <c r="M217" s="1" t="str">
        <f>_xlfn.XLOOKUP(Master[[#This Row],[Patient_ID]],Hospitals[Patient_ID],Hospitals[Department])</f>
        <v>Pediatrics</v>
      </c>
      <c r="N217" s="28" t="str">
        <f>_xlfn.XLOOKUP(Master[[#This Row],[Patient_ID]],Hospitals[Patient_ID],Hospitals[Medical_Condition])</f>
        <v>Allergies</v>
      </c>
      <c r="O217" s="28">
        <f>IFERROR(_xlfn.XLOOKUP(Master[[#This Row],[Patient_ID]],Emergency[Patient_ID],Emergency[ER_Visit_ID]),"No Visits")</f>
        <v>286</v>
      </c>
      <c r="P217" s="28">
        <f>_xlfn.XLOOKUP(Master[[#This Row],[Patient_ID]],Hospitals[Patient_ID],Hospitals[Doctor_ID])</f>
        <v>134</v>
      </c>
      <c r="Q217" s="30">
        <f>_xlfn.XLOOKUP(Master[[#This Row],[Patient_ID]],Financials[Patient_ID],Financials[Insurance_Coverage])</f>
        <v>11113.71333022141</v>
      </c>
      <c r="R217" s="30">
        <f>_xlfn.XLOOKUP(Master[[#This Row],[Patient_ID]],Financials[Patient_ID],Financials[Balance_Due])</f>
        <v>1796.2866697785939</v>
      </c>
      <c r="S217" s="28">
        <f>_xlfn.XLOOKUP(Master[[#This Row],[Doctors ID]],Medicals[Doctor_ID],Medicals[Nurse_to_Patient_Ratio])</f>
        <v>18</v>
      </c>
    </row>
    <row r="218" spans="1:19" x14ac:dyDescent="0.3">
      <c r="A218" s="1">
        <v>243</v>
      </c>
      <c r="B218" s="1" t="s">
        <v>250</v>
      </c>
      <c r="C218" s="1">
        <v>75</v>
      </c>
      <c r="D218" s="1" t="s">
        <v>1008</v>
      </c>
      <c r="E218" s="1" t="s">
        <v>1013</v>
      </c>
      <c r="F218" s="1">
        <v>25.654132570278371</v>
      </c>
      <c r="G218" s="1">
        <v>1</v>
      </c>
      <c r="H218" s="1">
        <v>2</v>
      </c>
      <c r="I218" s="10">
        <f>_xlfn.XLOOKUP(Master[[#This Row],[Patient_ID]],Hospitals[Patient_ID],Hospitals[Admission_Date])</f>
        <v>44607</v>
      </c>
      <c r="J218" s="10">
        <f>_xlfn.XLOOKUP(Master[[#This Row],[Patient_ID]],Hospitals[Patient_ID],Hospitals[Discharge_Date])</f>
        <v>44608</v>
      </c>
      <c r="K218" s="33">
        <f>_xlfn.XLOOKUP(Master[[#This Row],[Patient_ID]],Financials[Patient_ID],Financials[Total_Bill_Amount])</f>
        <v>23054</v>
      </c>
      <c r="L218" s="1" t="str">
        <f>_xlfn.XLOOKUP(Master[[#This Row],[Patient_ID]],Hospitals[Patient_ID],Hospitals[Hospital_Bed])</f>
        <v>Private Room</v>
      </c>
      <c r="M218" s="1" t="str">
        <f>_xlfn.XLOOKUP(Master[[#This Row],[Patient_ID]],Hospitals[Patient_ID],Hospitals[Department])</f>
        <v>Pediatrics</v>
      </c>
      <c r="N218" s="28" t="str">
        <f>_xlfn.XLOOKUP(Master[[#This Row],[Patient_ID]],Hospitals[Patient_ID],Hospitals[Medical_Condition])</f>
        <v>Allergies</v>
      </c>
      <c r="O218" s="28">
        <f>IFERROR(_xlfn.XLOOKUP(Master[[#This Row],[Patient_ID]],Emergency[Patient_ID],Emergency[ER_Visit_ID]),"No Visits")</f>
        <v>472</v>
      </c>
      <c r="P218" s="28">
        <f>_xlfn.XLOOKUP(Master[[#This Row],[Patient_ID]],Hospitals[Patient_ID],Hospitals[Doctor_ID])</f>
        <v>60</v>
      </c>
      <c r="Q218" s="30">
        <f>_xlfn.XLOOKUP(Master[[#This Row],[Patient_ID]],Financials[Patient_ID],Financials[Insurance_Coverage])</f>
        <v>19923.510634545761</v>
      </c>
      <c r="R218" s="30">
        <f>_xlfn.XLOOKUP(Master[[#This Row],[Patient_ID]],Financials[Patient_ID],Financials[Balance_Due])</f>
        <v>3130.4893654542429</v>
      </c>
      <c r="S218" s="28">
        <f>_xlfn.XLOOKUP(Master[[#This Row],[Doctors ID]],Medicals[Doctor_ID],Medicals[Nurse_to_Patient_Ratio])</f>
        <v>8</v>
      </c>
    </row>
    <row r="219" spans="1:19" x14ac:dyDescent="0.3">
      <c r="A219" s="1">
        <v>244</v>
      </c>
      <c r="B219" s="1" t="s">
        <v>251</v>
      </c>
      <c r="C219" s="1">
        <v>7</v>
      </c>
      <c r="D219" s="1" t="s">
        <v>1008</v>
      </c>
      <c r="E219" s="1" t="s">
        <v>1010</v>
      </c>
      <c r="F219" s="1">
        <v>24.860224230088019</v>
      </c>
      <c r="G219" s="1">
        <v>5</v>
      </c>
      <c r="H219" s="1">
        <v>2</v>
      </c>
      <c r="I219" s="10">
        <f>_xlfn.XLOOKUP(Master[[#This Row],[Patient_ID]],Hospitals[Patient_ID],Hospitals[Admission_Date])</f>
        <v>44624</v>
      </c>
      <c r="J219" s="10">
        <f>_xlfn.XLOOKUP(Master[[#This Row],[Patient_ID]],Hospitals[Patient_ID],Hospitals[Discharge_Date])</f>
        <v>44631</v>
      </c>
      <c r="K219" s="33">
        <f>_xlfn.XLOOKUP(Master[[#This Row],[Patient_ID]],Financials[Patient_ID],Financials[Total_Bill_Amount])</f>
        <v>23719</v>
      </c>
      <c r="L219" s="1" t="str">
        <f>_xlfn.XLOOKUP(Master[[#This Row],[Patient_ID]],Hospitals[Patient_ID],Hospitals[Hospital_Bed])</f>
        <v>ICU</v>
      </c>
      <c r="M219" s="1" t="str">
        <f>_xlfn.XLOOKUP(Master[[#This Row],[Patient_ID]],Hospitals[Patient_ID],Hospitals[Department])</f>
        <v>Oncology</v>
      </c>
      <c r="N219" s="28" t="str">
        <f>_xlfn.XLOOKUP(Master[[#This Row],[Patient_ID]],Hospitals[Patient_ID],Hospitals[Medical_Condition])</f>
        <v>Tumor</v>
      </c>
      <c r="O219" s="28">
        <f>IFERROR(_xlfn.XLOOKUP(Master[[#This Row],[Patient_ID]],Emergency[Patient_ID],Emergency[ER_Visit_ID]),"No Visits")</f>
        <v>403</v>
      </c>
      <c r="P219" s="28">
        <f>_xlfn.XLOOKUP(Master[[#This Row],[Patient_ID]],Hospitals[Patient_ID],Hospitals[Doctor_ID])</f>
        <v>45</v>
      </c>
      <c r="Q219" s="30">
        <f>_xlfn.XLOOKUP(Master[[#This Row],[Patient_ID]],Financials[Patient_ID],Financials[Insurance_Coverage])</f>
        <v>19516.980991360109</v>
      </c>
      <c r="R219" s="30">
        <f>_xlfn.XLOOKUP(Master[[#This Row],[Patient_ID]],Financials[Patient_ID],Financials[Balance_Due])</f>
        <v>4202.019008639887</v>
      </c>
      <c r="S219" s="28">
        <f>_xlfn.XLOOKUP(Master[[#This Row],[Doctors ID]],Medicals[Doctor_ID],Medicals[Nurse_to_Patient_Ratio])</f>
        <v>27</v>
      </c>
    </row>
    <row r="220" spans="1:19" x14ac:dyDescent="0.3">
      <c r="A220" s="1">
        <v>245</v>
      </c>
      <c r="B220" s="1" t="s">
        <v>252</v>
      </c>
      <c r="C220" s="1">
        <v>56</v>
      </c>
      <c r="D220" s="1" t="s">
        <v>1009</v>
      </c>
      <c r="E220" s="1" t="s">
        <v>1013</v>
      </c>
      <c r="F220" s="1">
        <v>25.01819946181767</v>
      </c>
      <c r="G220" s="1">
        <v>3</v>
      </c>
      <c r="H220" s="1">
        <v>5</v>
      </c>
      <c r="I220" s="10">
        <f>_xlfn.XLOOKUP(Master[[#This Row],[Patient_ID]],Hospitals[Patient_ID],Hospitals[Admission_Date])</f>
        <v>44861</v>
      </c>
      <c r="J220" s="10">
        <f>_xlfn.XLOOKUP(Master[[#This Row],[Patient_ID]],Hospitals[Patient_ID],Hospitals[Discharge_Date])</f>
        <v>44869</v>
      </c>
      <c r="K220" s="33">
        <f>_xlfn.XLOOKUP(Master[[#This Row],[Patient_ID]],Financials[Patient_ID],Financials[Total_Bill_Amount])</f>
        <v>11837</v>
      </c>
      <c r="L220" s="1" t="str">
        <f>_xlfn.XLOOKUP(Master[[#This Row],[Patient_ID]],Hospitals[Patient_ID],Hospitals[Hospital_Bed])</f>
        <v>Semi-Private Room</v>
      </c>
      <c r="M220" s="1" t="str">
        <f>_xlfn.XLOOKUP(Master[[#This Row],[Patient_ID]],Hospitals[Patient_ID],Hospitals[Department])</f>
        <v>Emergency</v>
      </c>
      <c r="N220" s="28" t="str">
        <f>_xlfn.XLOOKUP(Master[[#This Row],[Patient_ID]],Hospitals[Patient_ID],Hospitals[Medical_Condition])</f>
        <v>Internal Bleeding</v>
      </c>
      <c r="O220" s="28">
        <f>IFERROR(_xlfn.XLOOKUP(Master[[#This Row],[Patient_ID]],Emergency[Patient_ID],Emergency[ER_Visit_ID]),"No Visits")</f>
        <v>263</v>
      </c>
      <c r="P220" s="28">
        <f>_xlfn.XLOOKUP(Master[[#This Row],[Patient_ID]],Hospitals[Patient_ID],Hospitals[Doctor_ID])</f>
        <v>57</v>
      </c>
      <c r="Q220" s="30">
        <f>_xlfn.XLOOKUP(Master[[#This Row],[Patient_ID]],Financials[Patient_ID],Financials[Insurance_Coverage])</f>
        <v>7503.5180437518702</v>
      </c>
      <c r="R220" s="30">
        <f>_xlfn.XLOOKUP(Master[[#This Row],[Patient_ID]],Financials[Patient_ID],Financials[Balance_Due])</f>
        <v>4333.4819562481298</v>
      </c>
      <c r="S220" s="28">
        <f>_xlfn.XLOOKUP(Master[[#This Row],[Doctors ID]],Medicals[Doctor_ID],Medicals[Nurse_to_Patient_Ratio])</f>
        <v>7</v>
      </c>
    </row>
    <row r="221" spans="1:19" x14ac:dyDescent="0.3">
      <c r="A221" s="1">
        <v>246</v>
      </c>
      <c r="B221" s="1" t="s">
        <v>253</v>
      </c>
      <c r="C221" s="1">
        <v>29</v>
      </c>
      <c r="D221" s="1" t="s">
        <v>1008</v>
      </c>
      <c r="E221" s="1" t="s">
        <v>1013</v>
      </c>
      <c r="F221" s="1">
        <v>22.335820870330789</v>
      </c>
      <c r="G221" s="1">
        <v>1</v>
      </c>
      <c r="H221" s="1">
        <v>6</v>
      </c>
      <c r="I221" s="10">
        <f>_xlfn.XLOOKUP(Master[[#This Row],[Patient_ID]],Hospitals[Patient_ID],Hospitals[Admission_Date])</f>
        <v>45381</v>
      </c>
      <c r="J221" s="10">
        <f>_xlfn.XLOOKUP(Master[[#This Row],[Patient_ID]],Hospitals[Patient_ID],Hospitals[Discharge_Date])</f>
        <v>45398</v>
      </c>
      <c r="K221" s="33">
        <f>_xlfn.XLOOKUP(Master[[#This Row],[Patient_ID]],Financials[Patient_ID],Financials[Total_Bill_Amount])</f>
        <v>12163</v>
      </c>
      <c r="L221" s="1" t="str">
        <f>_xlfn.XLOOKUP(Master[[#This Row],[Patient_ID]],Hospitals[Patient_ID],Hospitals[Hospital_Bed])</f>
        <v>Private Room</v>
      </c>
      <c r="M221" s="1" t="str">
        <f>_xlfn.XLOOKUP(Master[[#This Row],[Patient_ID]],Hospitals[Patient_ID],Hospitals[Department])</f>
        <v>Oncology</v>
      </c>
      <c r="N221" s="28" t="str">
        <f>_xlfn.XLOOKUP(Master[[#This Row],[Patient_ID]],Hospitals[Patient_ID],Hospitals[Medical_Condition])</f>
        <v>Tumor</v>
      </c>
      <c r="O221" s="28" t="str">
        <f>IFERROR(_xlfn.XLOOKUP(Master[[#This Row],[Patient_ID]],Emergency[Patient_ID],Emergency[ER_Visit_ID]),"No Visits")</f>
        <v>No Visits</v>
      </c>
      <c r="P221" s="28">
        <f>_xlfn.XLOOKUP(Master[[#This Row],[Patient_ID]],Hospitals[Patient_ID],Hospitals[Doctor_ID])</f>
        <v>92</v>
      </c>
      <c r="Q221" s="30">
        <f>_xlfn.XLOOKUP(Master[[#This Row],[Patient_ID]],Financials[Patient_ID],Financials[Insurance_Coverage])</f>
        <v>10550.758243158571</v>
      </c>
      <c r="R221" s="30">
        <f>_xlfn.XLOOKUP(Master[[#This Row],[Patient_ID]],Financials[Patient_ID],Financials[Balance_Due])</f>
        <v>1612.241756841428</v>
      </c>
      <c r="S221" s="28">
        <f>_xlfn.XLOOKUP(Master[[#This Row],[Doctors ID]],Medicals[Doctor_ID],Medicals[Nurse_to_Patient_Ratio])</f>
        <v>27</v>
      </c>
    </row>
    <row r="222" spans="1:19" x14ac:dyDescent="0.3">
      <c r="A222" s="1">
        <v>247</v>
      </c>
      <c r="B222" s="1" t="s">
        <v>254</v>
      </c>
      <c r="C222" s="1">
        <v>71</v>
      </c>
      <c r="D222" s="1" t="s">
        <v>1009</v>
      </c>
      <c r="E222" s="1" t="s">
        <v>1013</v>
      </c>
      <c r="F222" s="1">
        <v>21.809207500498989</v>
      </c>
      <c r="G222" s="1">
        <v>5</v>
      </c>
      <c r="H222" s="1">
        <v>6</v>
      </c>
      <c r="I222" s="10">
        <f>_xlfn.XLOOKUP(Master[[#This Row],[Patient_ID]],Hospitals[Patient_ID],Hospitals[Admission_Date])</f>
        <v>44862</v>
      </c>
      <c r="J222" s="10">
        <f>_xlfn.XLOOKUP(Master[[#This Row],[Patient_ID]],Hospitals[Patient_ID],Hospitals[Discharge_Date])</f>
        <v>44864</v>
      </c>
      <c r="K222" s="33">
        <f>_xlfn.XLOOKUP(Master[[#This Row],[Patient_ID]],Financials[Patient_ID],Financials[Total_Bill_Amount])</f>
        <v>8535</v>
      </c>
      <c r="L222" s="1" t="str">
        <f>_xlfn.XLOOKUP(Master[[#This Row],[Patient_ID]],Hospitals[Patient_ID],Hospitals[Hospital_Bed])</f>
        <v>Private Room</v>
      </c>
      <c r="M222" s="1" t="str">
        <f>_xlfn.XLOOKUP(Master[[#This Row],[Patient_ID]],Hospitals[Patient_ID],Hospitals[Department])</f>
        <v>Emergency</v>
      </c>
      <c r="N222" s="28" t="str">
        <f>_xlfn.XLOOKUP(Master[[#This Row],[Patient_ID]],Hospitals[Patient_ID],Hospitals[Medical_Condition])</f>
        <v>Severe Trauma</v>
      </c>
      <c r="O222" s="28">
        <f>IFERROR(_xlfn.XLOOKUP(Master[[#This Row],[Patient_ID]],Emergency[Patient_ID],Emergency[ER_Visit_ID]),"No Visits")</f>
        <v>1116</v>
      </c>
      <c r="P222" s="28">
        <f>_xlfn.XLOOKUP(Master[[#This Row],[Patient_ID]],Hospitals[Patient_ID],Hospitals[Doctor_ID])</f>
        <v>190</v>
      </c>
      <c r="Q222" s="30">
        <f>_xlfn.XLOOKUP(Master[[#This Row],[Patient_ID]],Financials[Patient_ID],Financials[Insurance_Coverage])</f>
        <v>5712.863182784542</v>
      </c>
      <c r="R222" s="30">
        <f>_xlfn.XLOOKUP(Master[[#This Row],[Patient_ID]],Financials[Patient_ID],Financials[Balance_Due])</f>
        <v>2822.136817215458</v>
      </c>
      <c r="S222" s="28">
        <f>_xlfn.XLOOKUP(Master[[#This Row],[Doctors ID]],Medicals[Doctor_ID],Medicals[Nurse_to_Patient_Ratio])</f>
        <v>9</v>
      </c>
    </row>
    <row r="223" spans="1:19" x14ac:dyDescent="0.3">
      <c r="A223" s="1">
        <v>248</v>
      </c>
      <c r="B223" s="1" t="s">
        <v>255</v>
      </c>
      <c r="C223" s="1">
        <v>6</v>
      </c>
      <c r="D223" s="1" t="s">
        <v>1009</v>
      </c>
      <c r="E223" s="1" t="s">
        <v>1013</v>
      </c>
      <c r="F223" s="1">
        <v>18.69832241976729</v>
      </c>
      <c r="G223" s="1">
        <v>4</v>
      </c>
      <c r="H223" s="1">
        <v>8</v>
      </c>
      <c r="I223" s="10">
        <f>_xlfn.XLOOKUP(Master[[#This Row],[Patient_ID]],Hospitals[Patient_ID],Hospitals[Admission_Date])</f>
        <v>44688</v>
      </c>
      <c r="J223" s="10">
        <f>_xlfn.XLOOKUP(Master[[#This Row],[Patient_ID]],Hospitals[Patient_ID],Hospitals[Discharge_Date])</f>
        <v>44691</v>
      </c>
      <c r="K223" s="33">
        <f>_xlfn.XLOOKUP(Master[[#This Row],[Patient_ID]],Financials[Patient_ID],Financials[Total_Bill_Amount])</f>
        <v>18696</v>
      </c>
      <c r="L223" s="1" t="str">
        <f>_xlfn.XLOOKUP(Master[[#This Row],[Patient_ID]],Hospitals[Patient_ID],Hospitals[Hospital_Bed])</f>
        <v>ICU</v>
      </c>
      <c r="M223" s="1" t="str">
        <f>_xlfn.XLOOKUP(Master[[#This Row],[Patient_ID]],Hospitals[Patient_ID],Hospitals[Department])</f>
        <v>Orthopedics</v>
      </c>
      <c r="N223" s="28" t="str">
        <f>_xlfn.XLOOKUP(Master[[#This Row],[Patient_ID]],Hospitals[Patient_ID],Hospitals[Medical_Condition])</f>
        <v>Fracture</v>
      </c>
      <c r="O223" s="28">
        <f>IFERROR(_xlfn.XLOOKUP(Master[[#This Row],[Patient_ID]],Emergency[Patient_ID],Emergency[ER_Visit_ID]),"No Visits")</f>
        <v>587</v>
      </c>
      <c r="P223" s="28">
        <f>_xlfn.XLOOKUP(Master[[#This Row],[Patient_ID]],Hospitals[Patient_ID],Hospitals[Doctor_ID])</f>
        <v>91</v>
      </c>
      <c r="Q223" s="30">
        <f>_xlfn.XLOOKUP(Master[[#This Row],[Patient_ID]],Financials[Patient_ID],Financials[Insurance_Coverage])</f>
        <v>16349.46903453441</v>
      </c>
      <c r="R223" s="30">
        <f>_xlfn.XLOOKUP(Master[[#This Row],[Patient_ID]],Financials[Patient_ID],Financials[Balance_Due])</f>
        <v>2346.530965465588</v>
      </c>
      <c r="S223" s="28">
        <f>_xlfn.XLOOKUP(Master[[#This Row],[Doctors ID]],Medicals[Doctor_ID],Medicals[Nurse_to_Patient_Ratio])</f>
        <v>29</v>
      </c>
    </row>
    <row r="224" spans="1:19" x14ac:dyDescent="0.3">
      <c r="A224" s="1">
        <v>249</v>
      </c>
      <c r="B224" s="1" t="s">
        <v>256</v>
      </c>
      <c r="C224" s="1">
        <v>54</v>
      </c>
      <c r="D224" s="1" t="s">
        <v>1009</v>
      </c>
      <c r="E224" s="1" t="s">
        <v>1010</v>
      </c>
      <c r="F224" s="1">
        <v>18.351524482966479</v>
      </c>
      <c r="G224" s="1">
        <v>5</v>
      </c>
      <c r="H224" s="1">
        <v>10</v>
      </c>
      <c r="I224" s="10">
        <f>_xlfn.XLOOKUP(Master[[#This Row],[Patient_ID]],Hospitals[Patient_ID],Hospitals[Admission_Date])</f>
        <v>44904</v>
      </c>
      <c r="J224" s="10">
        <f>_xlfn.XLOOKUP(Master[[#This Row],[Patient_ID]],Hospitals[Patient_ID],Hospitals[Discharge_Date])</f>
        <v>44907</v>
      </c>
      <c r="K224" s="33">
        <f>_xlfn.XLOOKUP(Master[[#This Row],[Patient_ID]],Financials[Patient_ID],Financials[Total_Bill_Amount])</f>
        <v>30220</v>
      </c>
      <c r="L224" s="1" t="str">
        <f>_xlfn.XLOOKUP(Master[[#This Row],[Patient_ID]],Hospitals[Patient_ID],Hospitals[Hospital_Bed])</f>
        <v>Semi-Private Room</v>
      </c>
      <c r="M224" s="1" t="str">
        <f>_xlfn.XLOOKUP(Master[[#This Row],[Patient_ID]],Hospitals[Patient_ID],Hospitals[Department])</f>
        <v>Cardiology</v>
      </c>
      <c r="N224" s="28" t="str">
        <f>_xlfn.XLOOKUP(Master[[#This Row],[Patient_ID]],Hospitals[Patient_ID],Hospitals[Medical_Condition])</f>
        <v>Hypertension</v>
      </c>
      <c r="O224" s="28">
        <f>IFERROR(_xlfn.XLOOKUP(Master[[#This Row],[Patient_ID]],Emergency[Patient_ID],Emergency[ER_Visit_ID]),"No Visits")</f>
        <v>629</v>
      </c>
      <c r="P224" s="28">
        <f>_xlfn.XLOOKUP(Master[[#This Row],[Patient_ID]],Hospitals[Patient_ID],Hospitals[Doctor_ID])</f>
        <v>154</v>
      </c>
      <c r="Q224" s="30">
        <f>_xlfn.XLOOKUP(Master[[#This Row],[Patient_ID]],Financials[Patient_ID],Financials[Insurance_Coverage])</f>
        <v>18492.687571162929</v>
      </c>
      <c r="R224" s="30">
        <f>_xlfn.XLOOKUP(Master[[#This Row],[Patient_ID]],Financials[Patient_ID],Financials[Balance_Due])</f>
        <v>11727.312428837069</v>
      </c>
      <c r="S224" s="28">
        <f>_xlfn.XLOOKUP(Master[[#This Row],[Doctors ID]],Medicals[Doctor_ID],Medicals[Nurse_to_Patient_Ratio])</f>
        <v>26</v>
      </c>
    </row>
    <row r="225" spans="1:19" x14ac:dyDescent="0.3">
      <c r="A225" s="1">
        <v>251</v>
      </c>
      <c r="B225" s="1" t="s">
        <v>258</v>
      </c>
      <c r="C225" s="1">
        <v>23</v>
      </c>
      <c r="D225" s="1" t="s">
        <v>1009</v>
      </c>
      <c r="E225" s="1" t="s">
        <v>1010</v>
      </c>
      <c r="F225" s="1">
        <v>27.53605315792846</v>
      </c>
      <c r="G225" s="1">
        <v>4</v>
      </c>
      <c r="H225" s="1">
        <v>7</v>
      </c>
      <c r="I225" s="10">
        <f>_xlfn.XLOOKUP(Master[[#This Row],[Patient_ID]],Hospitals[Patient_ID],Hospitals[Admission_Date])</f>
        <v>44671</v>
      </c>
      <c r="J225" s="10">
        <f>_xlfn.XLOOKUP(Master[[#This Row],[Patient_ID]],Hospitals[Patient_ID],Hospitals[Discharge_Date])</f>
        <v>44672</v>
      </c>
      <c r="K225" s="33">
        <f>_xlfn.XLOOKUP(Master[[#This Row],[Patient_ID]],Financials[Patient_ID],Financials[Total_Bill_Amount])</f>
        <v>6483</v>
      </c>
      <c r="L225" s="1" t="str">
        <f>_xlfn.XLOOKUP(Master[[#This Row],[Patient_ID]],Hospitals[Patient_ID],Hospitals[Hospital_Bed])</f>
        <v>ICU</v>
      </c>
      <c r="M225" s="1" t="str">
        <f>_xlfn.XLOOKUP(Master[[#This Row],[Patient_ID]],Hospitals[Patient_ID],Hospitals[Department])</f>
        <v>Pediatrics</v>
      </c>
      <c r="N225" s="28" t="str">
        <f>_xlfn.XLOOKUP(Master[[#This Row],[Patient_ID]],Hospitals[Patient_ID],Hospitals[Medical_Condition])</f>
        <v>Allergies</v>
      </c>
      <c r="O225" s="28">
        <f>IFERROR(_xlfn.XLOOKUP(Master[[#This Row],[Patient_ID]],Emergency[Patient_ID],Emergency[ER_Visit_ID]),"No Visits")</f>
        <v>483</v>
      </c>
      <c r="P225" s="28">
        <f>_xlfn.XLOOKUP(Master[[#This Row],[Patient_ID]],Hospitals[Patient_ID],Hospitals[Doctor_ID])</f>
        <v>14</v>
      </c>
      <c r="Q225" s="30">
        <f>_xlfn.XLOOKUP(Master[[#This Row],[Patient_ID]],Financials[Patient_ID],Financials[Insurance_Coverage])</f>
        <v>4494.8296048435604</v>
      </c>
      <c r="R225" s="30">
        <f>_xlfn.XLOOKUP(Master[[#This Row],[Patient_ID]],Financials[Patient_ID],Financials[Balance_Due])</f>
        <v>1988.17039515644</v>
      </c>
      <c r="S225" s="28">
        <f>_xlfn.XLOOKUP(Master[[#This Row],[Doctors ID]],Medicals[Doctor_ID],Medicals[Nurse_to_Patient_Ratio])</f>
        <v>15</v>
      </c>
    </row>
    <row r="226" spans="1:19" x14ac:dyDescent="0.3">
      <c r="A226" s="1">
        <v>252</v>
      </c>
      <c r="B226" s="1" t="s">
        <v>259</v>
      </c>
      <c r="C226" s="1">
        <v>28</v>
      </c>
      <c r="D226" s="1" t="s">
        <v>1009</v>
      </c>
      <c r="E226" s="1" t="s">
        <v>1010</v>
      </c>
      <c r="F226" s="1">
        <v>25.91444845262739</v>
      </c>
      <c r="G226" s="1">
        <v>4</v>
      </c>
      <c r="H226" s="1">
        <v>3</v>
      </c>
      <c r="I226" s="10">
        <f>_xlfn.XLOOKUP(Master[[#This Row],[Patient_ID]],Hospitals[Patient_ID],Hospitals[Admission_Date])</f>
        <v>44618</v>
      </c>
      <c r="J226" s="10">
        <f>_xlfn.XLOOKUP(Master[[#This Row],[Patient_ID]],Hospitals[Patient_ID],Hospitals[Discharge_Date])</f>
        <v>44623</v>
      </c>
      <c r="K226" s="33">
        <f>_xlfn.XLOOKUP(Master[[#This Row],[Patient_ID]],Financials[Patient_ID],Financials[Total_Bill_Amount])</f>
        <v>16518</v>
      </c>
      <c r="L226" s="1" t="str">
        <f>_xlfn.XLOOKUP(Master[[#This Row],[Patient_ID]],Hospitals[Patient_ID],Hospitals[Hospital_Bed])</f>
        <v>ICU</v>
      </c>
      <c r="M226" s="1" t="str">
        <f>_xlfn.XLOOKUP(Master[[#This Row],[Patient_ID]],Hospitals[Patient_ID],Hospitals[Department])</f>
        <v>Oncology</v>
      </c>
      <c r="N226" s="28" t="str">
        <f>_xlfn.XLOOKUP(Master[[#This Row],[Patient_ID]],Hospitals[Patient_ID],Hospitals[Medical_Condition])</f>
        <v>Tumor</v>
      </c>
      <c r="O226" s="28">
        <f>IFERROR(_xlfn.XLOOKUP(Master[[#This Row],[Patient_ID]],Emergency[Patient_ID],Emergency[ER_Visit_ID]),"No Visits")</f>
        <v>1153</v>
      </c>
      <c r="P226" s="28">
        <f>_xlfn.XLOOKUP(Master[[#This Row],[Patient_ID]],Hospitals[Patient_ID],Hospitals[Doctor_ID])</f>
        <v>170</v>
      </c>
      <c r="Q226" s="30">
        <f>_xlfn.XLOOKUP(Master[[#This Row],[Patient_ID]],Financials[Patient_ID],Financials[Insurance_Coverage])</f>
        <v>11970.02957795074</v>
      </c>
      <c r="R226" s="30">
        <f>_xlfn.XLOOKUP(Master[[#This Row],[Patient_ID]],Financials[Patient_ID],Financials[Balance_Due])</f>
        <v>4547.970422049264</v>
      </c>
      <c r="S226" s="28">
        <f>_xlfn.XLOOKUP(Master[[#This Row],[Doctors ID]],Medicals[Doctor_ID],Medicals[Nurse_to_Patient_Ratio])</f>
        <v>14</v>
      </c>
    </row>
    <row r="227" spans="1:19" x14ac:dyDescent="0.3">
      <c r="A227" s="1">
        <v>253</v>
      </c>
      <c r="B227" s="1" t="s">
        <v>260</v>
      </c>
      <c r="C227" s="1">
        <v>45</v>
      </c>
      <c r="D227" s="1" t="s">
        <v>1008</v>
      </c>
      <c r="E227" s="1" t="s">
        <v>1011</v>
      </c>
      <c r="F227" s="1">
        <v>20.070846280579229</v>
      </c>
      <c r="G227" s="1">
        <v>1</v>
      </c>
      <c r="H227" s="1">
        <v>10</v>
      </c>
      <c r="I227" s="10">
        <f>_xlfn.XLOOKUP(Master[[#This Row],[Patient_ID]],Hospitals[Patient_ID],Hospitals[Admission_Date])</f>
        <v>45340</v>
      </c>
      <c r="J227" s="10">
        <f>_xlfn.XLOOKUP(Master[[#This Row],[Patient_ID]],Hospitals[Patient_ID],Hospitals[Discharge_Date])</f>
        <v>45346</v>
      </c>
      <c r="K227" s="33">
        <f>_xlfn.XLOOKUP(Master[[#This Row],[Patient_ID]],Financials[Patient_ID],Financials[Total_Bill_Amount])</f>
        <v>14096</v>
      </c>
      <c r="L227" s="1" t="str">
        <f>_xlfn.XLOOKUP(Master[[#This Row],[Patient_ID]],Hospitals[Patient_ID],Hospitals[Hospital_Bed])</f>
        <v>Private Room</v>
      </c>
      <c r="M227" s="1" t="str">
        <f>_xlfn.XLOOKUP(Master[[#This Row],[Patient_ID]],Hospitals[Patient_ID],Hospitals[Department])</f>
        <v>Cardiology</v>
      </c>
      <c r="N227" s="28" t="str">
        <f>_xlfn.XLOOKUP(Master[[#This Row],[Patient_ID]],Hospitals[Patient_ID],Hospitals[Medical_Condition])</f>
        <v>Hypertension</v>
      </c>
      <c r="O227" s="28">
        <f>IFERROR(_xlfn.XLOOKUP(Master[[#This Row],[Patient_ID]],Emergency[Patient_ID],Emergency[ER_Visit_ID]),"No Visits")</f>
        <v>1288</v>
      </c>
      <c r="P227" s="28">
        <f>_xlfn.XLOOKUP(Master[[#This Row],[Patient_ID]],Hospitals[Patient_ID],Hospitals[Doctor_ID])</f>
        <v>165</v>
      </c>
      <c r="Q227" s="30">
        <f>_xlfn.XLOOKUP(Master[[#This Row],[Patient_ID]],Financials[Patient_ID],Financials[Insurance_Coverage])</f>
        <v>10134.654270257261</v>
      </c>
      <c r="R227" s="30">
        <f>_xlfn.XLOOKUP(Master[[#This Row],[Patient_ID]],Financials[Patient_ID],Financials[Balance_Due])</f>
        <v>3961.3457297427408</v>
      </c>
      <c r="S227" s="28">
        <f>_xlfn.XLOOKUP(Master[[#This Row],[Doctors ID]],Medicals[Doctor_ID],Medicals[Nurse_to_Patient_Ratio])</f>
        <v>17</v>
      </c>
    </row>
    <row r="228" spans="1:19" x14ac:dyDescent="0.3">
      <c r="A228" s="1">
        <v>254</v>
      </c>
      <c r="B228" s="1" t="s">
        <v>261</v>
      </c>
      <c r="C228" s="1">
        <v>21</v>
      </c>
      <c r="D228" s="1" t="s">
        <v>1009</v>
      </c>
      <c r="E228" s="1" t="s">
        <v>1011</v>
      </c>
      <c r="F228" s="1">
        <v>25.695627930701288</v>
      </c>
      <c r="G228" s="1">
        <v>0</v>
      </c>
      <c r="H228" s="1">
        <v>7</v>
      </c>
      <c r="I228" s="10">
        <f>_xlfn.XLOOKUP(Master[[#This Row],[Patient_ID]],Hospitals[Patient_ID],Hospitals[Admission_Date])</f>
        <v>44581</v>
      </c>
      <c r="J228" s="10">
        <f>_xlfn.XLOOKUP(Master[[#This Row],[Patient_ID]],Hospitals[Patient_ID],Hospitals[Discharge_Date])</f>
        <v>44583</v>
      </c>
      <c r="K228" s="33">
        <f>_xlfn.XLOOKUP(Master[[#This Row],[Patient_ID]],Financials[Patient_ID],Financials[Total_Bill_Amount])</f>
        <v>8609</v>
      </c>
      <c r="L228" s="1" t="str">
        <f>_xlfn.XLOOKUP(Master[[#This Row],[Patient_ID]],Hospitals[Patient_ID],Hospitals[Hospital_Bed])</f>
        <v>General Ward</v>
      </c>
      <c r="M228" s="1" t="str">
        <f>_xlfn.XLOOKUP(Master[[#This Row],[Patient_ID]],Hospitals[Patient_ID],Hospitals[Department])</f>
        <v>Orthopedics</v>
      </c>
      <c r="N228" s="28" t="str">
        <f>_xlfn.XLOOKUP(Master[[#This Row],[Patient_ID]],Hospitals[Patient_ID],Hospitals[Medical_Condition])</f>
        <v>Arthritis</v>
      </c>
      <c r="O228" s="28">
        <f>IFERROR(_xlfn.XLOOKUP(Master[[#This Row],[Patient_ID]],Emergency[Patient_ID],Emergency[ER_Visit_ID]),"No Visits")</f>
        <v>950</v>
      </c>
      <c r="P228" s="28">
        <f>_xlfn.XLOOKUP(Master[[#This Row],[Patient_ID]],Hospitals[Patient_ID],Hospitals[Doctor_ID])</f>
        <v>95</v>
      </c>
      <c r="Q228" s="30">
        <f>_xlfn.XLOOKUP(Master[[#This Row],[Patient_ID]],Financials[Patient_ID],Financials[Insurance_Coverage])</f>
        <v>5687.8888609054529</v>
      </c>
      <c r="R228" s="30">
        <f>_xlfn.XLOOKUP(Master[[#This Row],[Patient_ID]],Financials[Patient_ID],Financials[Balance_Due])</f>
        <v>2921.1111390945471</v>
      </c>
      <c r="S228" s="28">
        <f>_xlfn.XLOOKUP(Master[[#This Row],[Doctors ID]],Medicals[Doctor_ID],Medicals[Nurse_to_Patient_Ratio])</f>
        <v>8</v>
      </c>
    </row>
    <row r="229" spans="1:19" x14ac:dyDescent="0.3">
      <c r="A229" s="1">
        <v>255</v>
      </c>
      <c r="B229" s="1" t="s">
        <v>262</v>
      </c>
      <c r="C229" s="1">
        <v>38</v>
      </c>
      <c r="D229" s="1" t="s">
        <v>1009</v>
      </c>
      <c r="E229" s="1" t="s">
        <v>1010</v>
      </c>
      <c r="F229" s="1">
        <v>30.862382052750519</v>
      </c>
      <c r="G229" s="1">
        <v>5</v>
      </c>
      <c r="H229" s="1">
        <v>3</v>
      </c>
      <c r="I229" s="10">
        <f>_xlfn.XLOOKUP(Master[[#This Row],[Patient_ID]],Hospitals[Patient_ID],Hospitals[Admission_Date])</f>
        <v>45188</v>
      </c>
      <c r="J229" s="10">
        <f>_xlfn.XLOOKUP(Master[[#This Row],[Patient_ID]],Hospitals[Patient_ID],Hospitals[Discharge_Date])</f>
        <v>45198</v>
      </c>
      <c r="K229" s="33">
        <f>_xlfn.XLOOKUP(Master[[#This Row],[Patient_ID]],Financials[Patient_ID],Financials[Total_Bill_Amount])</f>
        <v>32284</v>
      </c>
      <c r="L229" s="1" t="str">
        <f>_xlfn.XLOOKUP(Master[[#This Row],[Patient_ID]],Hospitals[Patient_ID],Hospitals[Hospital_Bed])</f>
        <v>Private Room</v>
      </c>
      <c r="M229" s="1" t="str">
        <f>_xlfn.XLOOKUP(Master[[#This Row],[Patient_ID]],Hospitals[Patient_ID],Hospitals[Department])</f>
        <v>Oncology</v>
      </c>
      <c r="N229" s="28" t="str">
        <f>_xlfn.XLOOKUP(Master[[#This Row],[Patient_ID]],Hospitals[Patient_ID],Hospitals[Medical_Condition])</f>
        <v>Cancer</v>
      </c>
      <c r="O229" s="28">
        <f>IFERROR(_xlfn.XLOOKUP(Master[[#This Row],[Patient_ID]],Emergency[Patient_ID],Emergency[ER_Visit_ID]),"No Visits")</f>
        <v>414</v>
      </c>
      <c r="P229" s="28">
        <f>_xlfn.XLOOKUP(Master[[#This Row],[Patient_ID]],Hospitals[Patient_ID],Hospitals[Doctor_ID])</f>
        <v>59</v>
      </c>
      <c r="Q229" s="30">
        <f>_xlfn.XLOOKUP(Master[[#This Row],[Patient_ID]],Financials[Patient_ID],Financials[Insurance_Coverage])</f>
        <v>25655.129274643052</v>
      </c>
      <c r="R229" s="30">
        <f>_xlfn.XLOOKUP(Master[[#This Row],[Patient_ID]],Financials[Patient_ID],Financials[Balance_Due])</f>
        <v>6628.8707253569519</v>
      </c>
      <c r="S229" s="28">
        <f>_xlfn.XLOOKUP(Master[[#This Row],[Doctors ID]],Medicals[Doctor_ID],Medicals[Nurse_to_Patient_Ratio])</f>
        <v>20</v>
      </c>
    </row>
    <row r="230" spans="1:19" x14ac:dyDescent="0.3">
      <c r="A230" s="1">
        <v>256</v>
      </c>
      <c r="B230" s="1" t="s">
        <v>263</v>
      </c>
      <c r="C230" s="1">
        <v>63</v>
      </c>
      <c r="D230" s="1" t="s">
        <v>1008</v>
      </c>
      <c r="E230" s="1" t="s">
        <v>1013</v>
      </c>
      <c r="F230" s="1">
        <v>33.126740327192188</v>
      </c>
      <c r="G230" s="1">
        <v>4</v>
      </c>
      <c r="H230" s="1">
        <v>8</v>
      </c>
      <c r="I230" s="10">
        <f>_xlfn.XLOOKUP(Master[[#This Row],[Patient_ID]],Hospitals[Patient_ID],Hospitals[Admission_Date])</f>
        <v>44967</v>
      </c>
      <c r="J230" s="10">
        <f>_xlfn.XLOOKUP(Master[[#This Row],[Patient_ID]],Hospitals[Patient_ID],Hospitals[Discharge_Date])</f>
        <v>44971</v>
      </c>
      <c r="K230" s="33">
        <f>_xlfn.XLOOKUP(Master[[#This Row],[Patient_ID]],Financials[Patient_ID],Financials[Total_Bill_Amount])</f>
        <v>20061</v>
      </c>
      <c r="L230" s="1" t="str">
        <f>_xlfn.XLOOKUP(Master[[#This Row],[Patient_ID]],Hospitals[Patient_ID],Hospitals[Hospital_Bed])</f>
        <v>Private Room</v>
      </c>
      <c r="M230" s="1" t="str">
        <f>_xlfn.XLOOKUP(Master[[#This Row],[Patient_ID]],Hospitals[Patient_ID],Hospitals[Department])</f>
        <v>Cardiology</v>
      </c>
      <c r="N230" s="28" t="str">
        <f>_xlfn.XLOOKUP(Master[[#This Row],[Patient_ID]],Hospitals[Patient_ID],Hospitals[Medical_Condition])</f>
        <v>Heart Disease</v>
      </c>
      <c r="O230" s="28">
        <f>IFERROR(_xlfn.XLOOKUP(Master[[#This Row],[Patient_ID]],Emergency[Patient_ID],Emergency[ER_Visit_ID]),"No Visits")</f>
        <v>163</v>
      </c>
      <c r="P230" s="28">
        <f>_xlfn.XLOOKUP(Master[[#This Row],[Patient_ID]],Hospitals[Patient_ID],Hospitals[Doctor_ID])</f>
        <v>195</v>
      </c>
      <c r="Q230" s="30">
        <f>_xlfn.XLOOKUP(Master[[#This Row],[Patient_ID]],Financials[Patient_ID],Financials[Insurance_Coverage])</f>
        <v>16813.167838556448</v>
      </c>
      <c r="R230" s="30">
        <f>_xlfn.XLOOKUP(Master[[#This Row],[Patient_ID]],Financials[Patient_ID],Financials[Balance_Due])</f>
        <v>3247.8321614435522</v>
      </c>
      <c r="S230" s="28">
        <f>_xlfn.XLOOKUP(Master[[#This Row],[Doctors ID]],Medicals[Doctor_ID],Medicals[Nurse_to_Patient_Ratio])</f>
        <v>11</v>
      </c>
    </row>
    <row r="231" spans="1:19" x14ac:dyDescent="0.3">
      <c r="A231" s="1">
        <v>257</v>
      </c>
      <c r="B231" s="1" t="s">
        <v>264</v>
      </c>
      <c r="C231" s="1">
        <v>35</v>
      </c>
      <c r="D231" s="1" t="s">
        <v>1009</v>
      </c>
      <c r="E231" s="1" t="s">
        <v>1012</v>
      </c>
      <c r="F231" s="1">
        <v>15.03786421654247</v>
      </c>
      <c r="G231" s="1">
        <v>3</v>
      </c>
      <c r="H231" s="1">
        <v>2</v>
      </c>
      <c r="I231" s="10">
        <f>_xlfn.XLOOKUP(Master[[#This Row],[Patient_ID]],Hospitals[Patient_ID],Hospitals[Admission_Date])</f>
        <v>44626</v>
      </c>
      <c r="J231" s="10">
        <f>_xlfn.XLOOKUP(Master[[#This Row],[Patient_ID]],Hospitals[Patient_ID],Hospitals[Discharge_Date])</f>
        <v>44628</v>
      </c>
      <c r="K231" s="33">
        <f>_xlfn.XLOOKUP(Master[[#This Row],[Patient_ID]],Financials[Patient_ID],Financials[Total_Bill_Amount])</f>
        <v>33317</v>
      </c>
      <c r="L231" s="1" t="str">
        <f>_xlfn.XLOOKUP(Master[[#This Row],[Patient_ID]],Hospitals[Patient_ID],Hospitals[Hospital_Bed])</f>
        <v>Private Room</v>
      </c>
      <c r="M231" s="1" t="str">
        <f>_xlfn.XLOOKUP(Master[[#This Row],[Patient_ID]],Hospitals[Patient_ID],Hospitals[Department])</f>
        <v>Orthopedics</v>
      </c>
      <c r="N231" s="28" t="str">
        <f>_xlfn.XLOOKUP(Master[[#This Row],[Patient_ID]],Hospitals[Patient_ID],Hospitals[Medical_Condition])</f>
        <v>Arthritis</v>
      </c>
      <c r="O231" s="28">
        <f>IFERROR(_xlfn.XLOOKUP(Master[[#This Row],[Patient_ID]],Emergency[Patient_ID],Emergency[ER_Visit_ID]),"No Visits")</f>
        <v>1356</v>
      </c>
      <c r="P231" s="28">
        <f>_xlfn.XLOOKUP(Master[[#This Row],[Patient_ID]],Hospitals[Patient_ID],Hospitals[Doctor_ID])</f>
        <v>178</v>
      </c>
      <c r="Q231" s="30">
        <f>_xlfn.XLOOKUP(Master[[#This Row],[Patient_ID]],Financials[Patient_ID],Financials[Insurance_Coverage])</f>
        <v>22742.893369564379</v>
      </c>
      <c r="R231" s="30">
        <f>_xlfn.XLOOKUP(Master[[#This Row],[Patient_ID]],Financials[Patient_ID],Financials[Balance_Due])</f>
        <v>10574.106630435621</v>
      </c>
      <c r="S231" s="28">
        <f>_xlfn.XLOOKUP(Master[[#This Row],[Doctors ID]],Medicals[Doctor_ID],Medicals[Nurse_to_Patient_Ratio])</f>
        <v>21</v>
      </c>
    </row>
    <row r="232" spans="1:19" x14ac:dyDescent="0.3">
      <c r="A232" s="1">
        <v>259</v>
      </c>
      <c r="B232" s="1" t="s">
        <v>266</v>
      </c>
      <c r="C232" s="1">
        <v>31</v>
      </c>
      <c r="D232" s="1" t="s">
        <v>1008</v>
      </c>
      <c r="E232" s="1" t="s">
        <v>1010</v>
      </c>
      <c r="F232" s="1">
        <v>33.190374173439423</v>
      </c>
      <c r="G232" s="1">
        <v>4</v>
      </c>
      <c r="H232" s="1">
        <v>4</v>
      </c>
      <c r="I232" s="10">
        <f>_xlfn.XLOOKUP(Master[[#This Row],[Patient_ID]],Hospitals[Patient_ID],Hospitals[Admission_Date])</f>
        <v>45078</v>
      </c>
      <c r="J232" s="10">
        <f>_xlfn.XLOOKUP(Master[[#This Row],[Patient_ID]],Hospitals[Patient_ID],Hospitals[Discharge_Date])</f>
        <v>45089</v>
      </c>
      <c r="K232" s="33">
        <f>_xlfn.XLOOKUP(Master[[#This Row],[Patient_ID]],Financials[Patient_ID],Financials[Total_Bill_Amount])</f>
        <v>48145</v>
      </c>
      <c r="L232" s="1" t="str">
        <f>_xlfn.XLOOKUP(Master[[#This Row],[Patient_ID]],Hospitals[Patient_ID],Hospitals[Hospital_Bed])</f>
        <v>ICU</v>
      </c>
      <c r="M232" s="1" t="str">
        <f>_xlfn.XLOOKUP(Master[[#This Row],[Patient_ID]],Hospitals[Patient_ID],Hospitals[Department])</f>
        <v>Oncology</v>
      </c>
      <c r="N232" s="28" t="str">
        <f>_xlfn.XLOOKUP(Master[[#This Row],[Patient_ID]],Hospitals[Patient_ID],Hospitals[Medical_Condition])</f>
        <v>Tumor</v>
      </c>
      <c r="O232" s="28" t="str">
        <f>IFERROR(_xlfn.XLOOKUP(Master[[#This Row],[Patient_ID]],Emergency[Patient_ID],Emergency[ER_Visit_ID]),"No Visits")</f>
        <v>No Visits</v>
      </c>
      <c r="P232" s="28">
        <f>_xlfn.XLOOKUP(Master[[#This Row],[Patient_ID]],Hospitals[Patient_ID],Hospitals[Doctor_ID])</f>
        <v>47</v>
      </c>
      <c r="Q232" s="30">
        <f>_xlfn.XLOOKUP(Master[[#This Row],[Patient_ID]],Financials[Patient_ID],Financials[Insurance_Coverage])</f>
        <v>34602.598680564253</v>
      </c>
      <c r="R232" s="30">
        <f>_xlfn.XLOOKUP(Master[[#This Row],[Patient_ID]],Financials[Patient_ID],Financials[Balance_Due])</f>
        <v>13542.40131943575</v>
      </c>
      <c r="S232" s="28">
        <f>_xlfn.XLOOKUP(Master[[#This Row],[Doctors ID]],Medicals[Doctor_ID],Medicals[Nurse_to_Patient_Ratio])</f>
        <v>10</v>
      </c>
    </row>
    <row r="233" spans="1:19" x14ac:dyDescent="0.3">
      <c r="A233" s="1">
        <v>260</v>
      </c>
      <c r="B233" s="1" t="s">
        <v>267</v>
      </c>
      <c r="C233" s="1">
        <v>56</v>
      </c>
      <c r="D233" s="1" t="s">
        <v>1009</v>
      </c>
      <c r="E233" s="1" t="s">
        <v>1013</v>
      </c>
      <c r="F233" s="1">
        <v>38.421534587814847</v>
      </c>
      <c r="G233" s="1">
        <v>0</v>
      </c>
      <c r="H233" s="1">
        <v>7</v>
      </c>
      <c r="I233" s="10">
        <f>_xlfn.XLOOKUP(Master[[#This Row],[Patient_ID]],Hospitals[Patient_ID],Hospitals[Admission_Date])</f>
        <v>44773</v>
      </c>
      <c r="J233" s="10">
        <f>_xlfn.XLOOKUP(Master[[#This Row],[Patient_ID]],Hospitals[Patient_ID],Hospitals[Discharge_Date])</f>
        <v>44778</v>
      </c>
      <c r="K233" s="33">
        <f>_xlfn.XLOOKUP(Master[[#This Row],[Patient_ID]],Financials[Patient_ID],Financials[Total_Bill_Amount])</f>
        <v>16991</v>
      </c>
      <c r="L233" s="1" t="str">
        <f>_xlfn.XLOOKUP(Master[[#This Row],[Patient_ID]],Hospitals[Patient_ID],Hospitals[Hospital_Bed])</f>
        <v>General Ward</v>
      </c>
      <c r="M233" s="1" t="str">
        <f>_xlfn.XLOOKUP(Master[[#This Row],[Patient_ID]],Hospitals[Patient_ID],Hospitals[Department])</f>
        <v>Orthopedics</v>
      </c>
      <c r="N233" s="28" t="str">
        <f>_xlfn.XLOOKUP(Master[[#This Row],[Patient_ID]],Hospitals[Patient_ID],Hospitals[Medical_Condition])</f>
        <v>Arthritis</v>
      </c>
      <c r="O233" s="28">
        <f>IFERROR(_xlfn.XLOOKUP(Master[[#This Row],[Patient_ID]],Emergency[Patient_ID],Emergency[ER_Visit_ID]),"No Visits")</f>
        <v>895</v>
      </c>
      <c r="P233" s="28">
        <f>_xlfn.XLOOKUP(Master[[#This Row],[Patient_ID]],Hospitals[Patient_ID],Hospitals[Doctor_ID])</f>
        <v>45</v>
      </c>
      <c r="Q233" s="30">
        <f>_xlfn.XLOOKUP(Master[[#This Row],[Patient_ID]],Financials[Patient_ID],Financials[Insurance_Coverage])</f>
        <v>12675.38854709818</v>
      </c>
      <c r="R233" s="30">
        <f>_xlfn.XLOOKUP(Master[[#This Row],[Patient_ID]],Financials[Patient_ID],Financials[Balance_Due])</f>
        <v>4315.6114529018214</v>
      </c>
      <c r="S233" s="28">
        <f>_xlfn.XLOOKUP(Master[[#This Row],[Doctors ID]],Medicals[Doctor_ID],Medicals[Nurse_to_Patient_Ratio])</f>
        <v>27</v>
      </c>
    </row>
    <row r="234" spans="1:19" x14ac:dyDescent="0.3">
      <c r="A234" s="1">
        <v>261</v>
      </c>
      <c r="B234" s="1" t="s">
        <v>268</v>
      </c>
      <c r="C234" s="1">
        <v>65</v>
      </c>
      <c r="D234" s="1" t="s">
        <v>1008</v>
      </c>
      <c r="E234" s="1" t="s">
        <v>1010</v>
      </c>
      <c r="F234" s="1">
        <v>31.72995197275268</v>
      </c>
      <c r="G234" s="1">
        <v>2</v>
      </c>
      <c r="H234" s="1">
        <v>7</v>
      </c>
      <c r="I234" s="10">
        <f>_xlfn.XLOOKUP(Master[[#This Row],[Patient_ID]],Hospitals[Patient_ID],Hospitals[Admission_Date])</f>
        <v>44648</v>
      </c>
      <c r="J234" s="10">
        <f>_xlfn.XLOOKUP(Master[[#This Row],[Patient_ID]],Hospitals[Patient_ID],Hospitals[Discharge_Date])</f>
        <v>44659</v>
      </c>
      <c r="K234" s="33">
        <f>_xlfn.XLOOKUP(Master[[#This Row],[Patient_ID]],Financials[Patient_ID],Financials[Total_Bill_Amount])</f>
        <v>7248</v>
      </c>
      <c r="L234" s="1" t="str">
        <f>_xlfn.XLOOKUP(Master[[#This Row],[Patient_ID]],Hospitals[Patient_ID],Hospitals[Hospital_Bed])</f>
        <v>ICU</v>
      </c>
      <c r="M234" s="1" t="str">
        <f>_xlfn.XLOOKUP(Master[[#This Row],[Patient_ID]],Hospitals[Patient_ID],Hospitals[Department])</f>
        <v>Oncology</v>
      </c>
      <c r="N234" s="28" t="str">
        <f>_xlfn.XLOOKUP(Master[[#This Row],[Patient_ID]],Hospitals[Patient_ID],Hospitals[Medical_Condition])</f>
        <v>Tumor</v>
      </c>
      <c r="O234" s="28">
        <f>IFERROR(_xlfn.XLOOKUP(Master[[#This Row],[Patient_ID]],Emergency[Patient_ID],Emergency[ER_Visit_ID]),"No Visits")</f>
        <v>423</v>
      </c>
      <c r="P234" s="28">
        <f>_xlfn.XLOOKUP(Master[[#This Row],[Patient_ID]],Hospitals[Patient_ID],Hospitals[Doctor_ID])</f>
        <v>8</v>
      </c>
      <c r="Q234" s="30">
        <f>_xlfn.XLOOKUP(Master[[#This Row],[Patient_ID]],Financials[Patient_ID],Financials[Insurance_Coverage])</f>
        <v>5934.7382499298392</v>
      </c>
      <c r="R234" s="30">
        <f>_xlfn.XLOOKUP(Master[[#This Row],[Patient_ID]],Financials[Patient_ID],Financials[Balance_Due])</f>
        <v>1313.261750070161</v>
      </c>
      <c r="S234" s="28">
        <f>_xlfn.XLOOKUP(Master[[#This Row],[Doctors ID]],Medicals[Doctor_ID],Medicals[Nurse_to_Patient_Ratio])</f>
        <v>18</v>
      </c>
    </row>
    <row r="235" spans="1:19" x14ac:dyDescent="0.3">
      <c r="A235" s="1">
        <v>262</v>
      </c>
      <c r="B235" s="1" t="s">
        <v>269</v>
      </c>
      <c r="C235" s="1">
        <v>60</v>
      </c>
      <c r="D235" s="1" t="s">
        <v>1009</v>
      </c>
      <c r="E235" s="1" t="s">
        <v>1012</v>
      </c>
      <c r="F235" s="1">
        <v>35.278849194844717</v>
      </c>
      <c r="G235" s="1">
        <v>5</v>
      </c>
      <c r="H235" s="1">
        <v>1</v>
      </c>
      <c r="I235" s="10">
        <f>_xlfn.XLOOKUP(Master[[#This Row],[Patient_ID]],Hospitals[Patient_ID],Hospitals[Admission_Date])</f>
        <v>44940</v>
      </c>
      <c r="J235" s="10">
        <f>_xlfn.XLOOKUP(Master[[#This Row],[Patient_ID]],Hospitals[Patient_ID],Hospitals[Discharge_Date])</f>
        <v>44943</v>
      </c>
      <c r="K235" s="33">
        <f>_xlfn.XLOOKUP(Master[[#This Row],[Patient_ID]],Financials[Patient_ID],Financials[Total_Bill_Amount])</f>
        <v>35912</v>
      </c>
      <c r="L235" s="1" t="str">
        <f>_xlfn.XLOOKUP(Master[[#This Row],[Patient_ID]],Hospitals[Patient_ID],Hospitals[Hospital_Bed])</f>
        <v>General Ward</v>
      </c>
      <c r="M235" s="1" t="str">
        <f>_xlfn.XLOOKUP(Master[[#This Row],[Patient_ID]],Hospitals[Patient_ID],Hospitals[Department])</f>
        <v>Cardiology</v>
      </c>
      <c r="N235" s="28" t="str">
        <f>_xlfn.XLOOKUP(Master[[#This Row],[Patient_ID]],Hospitals[Patient_ID],Hospitals[Medical_Condition])</f>
        <v>Heart Attack (STEMI)</v>
      </c>
      <c r="O235" s="28">
        <f>IFERROR(_xlfn.XLOOKUP(Master[[#This Row],[Patient_ID]],Emergency[Patient_ID],Emergency[ER_Visit_ID]),"No Visits")</f>
        <v>711</v>
      </c>
      <c r="P235" s="28">
        <f>_xlfn.XLOOKUP(Master[[#This Row],[Patient_ID]],Hospitals[Patient_ID],Hospitals[Doctor_ID])</f>
        <v>2</v>
      </c>
      <c r="Q235" s="30">
        <f>_xlfn.XLOOKUP(Master[[#This Row],[Patient_ID]],Financials[Patient_ID],Financials[Insurance_Coverage])</f>
        <v>18208.79019460062</v>
      </c>
      <c r="R235" s="30">
        <f>_xlfn.XLOOKUP(Master[[#This Row],[Patient_ID]],Financials[Patient_ID],Financials[Balance_Due])</f>
        <v>17703.20980539938</v>
      </c>
      <c r="S235" s="28">
        <f>_xlfn.XLOOKUP(Master[[#This Row],[Doctors ID]],Medicals[Doctor_ID],Medicals[Nurse_to_Patient_Ratio])</f>
        <v>18</v>
      </c>
    </row>
    <row r="236" spans="1:19" x14ac:dyDescent="0.3">
      <c r="A236" s="1">
        <v>263</v>
      </c>
      <c r="B236" s="1" t="s">
        <v>270</v>
      </c>
      <c r="C236" s="1">
        <v>79</v>
      </c>
      <c r="D236" s="1" t="s">
        <v>1008</v>
      </c>
      <c r="E236" s="1" t="s">
        <v>1010</v>
      </c>
      <c r="F236" s="1">
        <v>39.645395128008708</v>
      </c>
      <c r="G236" s="1">
        <v>0</v>
      </c>
      <c r="H236" s="1">
        <v>3</v>
      </c>
      <c r="I236" s="10">
        <f>_xlfn.XLOOKUP(Master[[#This Row],[Patient_ID]],Hospitals[Patient_ID],Hospitals[Admission_Date])</f>
        <v>44794</v>
      </c>
      <c r="J236" s="10">
        <f>_xlfn.XLOOKUP(Master[[#This Row],[Patient_ID]],Hospitals[Patient_ID],Hospitals[Discharge_Date])</f>
        <v>44799</v>
      </c>
      <c r="K236" s="33">
        <f>_xlfn.XLOOKUP(Master[[#This Row],[Patient_ID]],Financials[Patient_ID],Financials[Total_Bill_Amount])</f>
        <v>6696</v>
      </c>
      <c r="L236" s="1" t="str">
        <f>_xlfn.XLOOKUP(Master[[#This Row],[Patient_ID]],Hospitals[Patient_ID],Hospitals[Hospital_Bed])</f>
        <v>Private Room</v>
      </c>
      <c r="M236" s="1" t="str">
        <f>_xlfn.XLOOKUP(Master[[#This Row],[Patient_ID]],Hospitals[Patient_ID],Hospitals[Department])</f>
        <v>Emergency</v>
      </c>
      <c r="N236" s="28" t="str">
        <f>_xlfn.XLOOKUP(Master[[#This Row],[Patient_ID]],Hospitals[Patient_ID],Hospitals[Medical_Condition])</f>
        <v>Internal Bleeding</v>
      </c>
      <c r="O236" s="28">
        <f>IFERROR(_xlfn.XLOOKUP(Master[[#This Row],[Patient_ID]],Emergency[Patient_ID],Emergency[ER_Visit_ID]),"No Visits")</f>
        <v>591</v>
      </c>
      <c r="P236" s="28">
        <f>_xlfn.XLOOKUP(Master[[#This Row],[Patient_ID]],Hospitals[Patient_ID],Hospitals[Doctor_ID])</f>
        <v>10</v>
      </c>
      <c r="Q236" s="30">
        <f>_xlfn.XLOOKUP(Master[[#This Row],[Patient_ID]],Financials[Patient_ID],Financials[Insurance_Coverage])</f>
        <v>4043.8234083130451</v>
      </c>
      <c r="R236" s="30">
        <f>_xlfn.XLOOKUP(Master[[#This Row],[Patient_ID]],Financials[Patient_ID],Financials[Balance_Due])</f>
        <v>2652.1765916869549</v>
      </c>
      <c r="S236" s="28">
        <f>_xlfn.XLOOKUP(Master[[#This Row],[Doctors ID]],Medicals[Doctor_ID],Medicals[Nurse_to_Patient_Ratio])</f>
        <v>10</v>
      </c>
    </row>
    <row r="237" spans="1:19" x14ac:dyDescent="0.3">
      <c r="A237" s="1">
        <v>264</v>
      </c>
      <c r="B237" s="1" t="s">
        <v>271</v>
      </c>
      <c r="C237" s="1">
        <v>1</v>
      </c>
      <c r="D237" s="1" t="s">
        <v>1009</v>
      </c>
      <c r="E237" s="1" t="s">
        <v>1013</v>
      </c>
      <c r="F237" s="1">
        <v>16.089708028969579</v>
      </c>
      <c r="G237" s="1">
        <v>3</v>
      </c>
      <c r="H237" s="1">
        <v>4</v>
      </c>
      <c r="I237" s="10">
        <f>_xlfn.XLOOKUP(Master[[#This Row],[Patient_ID]],Hospitals[Patient_ID],Hospitals[Admission_Date])</f>
        <v>44905</v>
      </c>
      <c r="J237" s="10">
        <f>_xlfn.XLOOKUP(Master[[#This Row],[Patient_ID]],Hospitals[Patient_ID],Hospitals[Discharge_Date])</f>
        <v>44914</v>
      </c>
      <c r="K237" s="33">
        <f>_xlfn.XLOOKUP(Master[[#This Row],[Patient_ID]],Financials[Patient_ID],Financials[Total_Bill_Amount])</f>
        <v>11509</v>
      </c>
      <c r="L237" s="1" t="str">
        <f>_xlfn.XLOOKUP(Master[[#This Row],[Patient_ID]],Hospitals[Patient_ID],Hospitals[Hospital_Bed])</f>
        <v>Private Room</v>
      </c>
      <c r="M237" s="1" t="str">
        <f>_xlfn.XLOOKUP(Master[[#This Row],[Patient_ID]],Hospitals[Patient_ID],Hospitals[Department])</f>
        <v>Neurology</v>
      </c>
      <c r="N237" s="28" t="str">
        <f>_xlfn.XLOOKUP(Master[[#This Row],[Patient_ID]],Hospitals[Patient_ID],Hospitals[Medical_Condition])</f>
        <v>Stroke</v>
      </c>
      <c r="O237" s="28">
        <f>IFERROR(_xlfn.XLOOKUP(Master[[#This Row],[Patient_ID]],Emergency[Patient_ID],Emergency[ER_Visit_ID]),"No Visits")</f>
        <v>450</v>
      </c>
      <c r="P237" s="28">
        <f>_xlfn.XLOOKUP(Master[[#This Row],[Patient_ID]],Hospitals[Patient_ID],Hospitals[Doctor_ID])</f>
        <v>157</v>
      </c>
      <c r="Q237" s="30">
        <f>_xlfn.XLOOKUP(Master[[#This Row],[Patient_ID]],Financials[Patient_ID],Financials[Insurance_Coverage])</f>
        <v>6555.8846004724373</v>
      </c>
      <c r="R237" s="30">
        <f>_xlfn.XLOOKUP(Master[[#This Row],[Patient_ID]],Financials[Patient_ID],Financials[Balance_Due])</f>
        <v>4953.1153995275627</v>
      </c>
      <c r="S237" s="28">
        <f>_xlfn.XLOOKUP(Master[[#This Row],[Doctors ID]],Medicals[Doctor_ID],Medicals[Nurse_to_Patient_Ratio])</f>
        <v>26</v>
      </c>
    </row>
    <row r="238" spans="1:19" x14ac:dyDescent="0.3">
      <c r="A238" s="1">
        <v>265</v>
      </c>
      <c r="B238" s="1" t="s">
        <v>272</v>
      </c>
      <c r="C238" s="1">
        <v>66</v>
      </c>
      <c r="D238" s="1" t="s">
        <v>1009</v>
      </c>
      <c r="E238" s="1" t="s">
        <v>1012</v>
      </c>
      <c r="F238" s="1">
        <v>17.34516532715611</v>
      </c>
      <c r="G238" s="1">
        <v>2</v>
      </c>
      <c r="H238" s="1">
        <v>3</v>
      </c>
      <c r="I238" s="10">
        <f>_xlfn.XLOOKUP(Master[[#This Row],[Patient_ID]],Hospitals[Patient_ID],Hospitals[Admission_Date])</f>
        <v>44831</v>
      </c>
      <c r="J238" s="10">
        <f>_xlfn.XLOOKUP(Master[[#This Row],[Patient_ID]],Hospitals[Patient_ID],Hospitals[Discharge_Date])</f>
        <v>44835</v>
      </c>
      <c r="K238" s="33">
        <f>_xlfn.XLOOKUP(Master[[#This Row],[Patient_ID]],Financials[Patient_ID],Financials[Total_Bill_Amount])</f>
        <v>21946</v>
      </c>
      <c r="L238" s="1" t="str">
        <f>_xlfn.XLOOKUP(Master[[#This Row],[Patient_ID]],Hospitals[Patient_ID],Hospitals[Hospital_Bed])</f>
        <v>ICU</v>
      </c>
      <c r="M238" s="1" t="str">
        <f>_xlfn.XLOOKUP(Master[[#This Row],[Patient_ID]],Hospitals[Patient_ID],Hospitals[Department])</f>
        <v>Cardiology</v>
      </c>
      <c r="N238" s="28" t="str">
        <f>_xlfn.XLOOKUP(Master[[#This Row],[Patient_ID]],Hospitals[Patient_ID],Hospitals[Medical_Condition])</f>
        <v>Heart Attack (STEMI)</v>
      </c>
      <c r="O238" s="28" t="str">
        <f>IFERROR(_xlfn.XLOOKUP(Master[[#This Row],[Patient_ID]],Emergency[Patient_ID],Emergency[ER_Visit_ID]),"No Visits")</f>
        <v>No Visits</v>
      </c>
      <c r="P238" s="28">
        <f>_xlfn.XLOOKUP(Master[[#This Row],[Patient_ID]],Hospitals[Patient_ID],Hospitals[Doctor_ID])</f>
        <v>100</v>
      </c>
      <c r="Q238" s="30">
        <f>_xlfn.XLOOKUP(Master[[#This Row],[Patient_ID]],Financials[Patient_ID],Financials[Insurance_Coverage])</f>
        <v>12548.0132197325</v>
      </c>
      <c r="R238" s="30">
        <f>_xlfn.XLOOKUP(Master[[#This Row],[Patient_ID]],Financials[Patient_ID],Financials[Balance_Due])</f>
        <v>9397.9867802675035</v>
      </c>
      <c r="S238" s="28">
        <f>_xlfn.XLOOKUP(Master[[#This Row],[Doctors ID]],Medicals[Doctor_ID],Medicals[Nurse_to_Patient_Ratio])</f>
        <v>14</v>
      </c>
    </row>
    <row r="239" spans="1:19" x14ac:dyDescent="0.3">
      <c r="A239" s="1">
        <v>266</v>
      </c>
      <c r="B239" s="1" t="s">
        <v>273</v>
      </c>
      <c r="C239" s="1">
        <v>25</v>
      </c>
      <c r="D239" s="1" t="s">
        <v>1008</v>
      </c>
      <c r="E239" s="1" t="s">
        <v>1012</v>
      </c>
      <c r="F239" s="1">
        <v>35.244981697722949</v>
      </c>
      <c r="G239" s="1">
        <v>2</v>
      </c>
      <c r="H239" s="1">
        <v>2</v>
      </c>
      <c r="I239" s="10">
        <f>_xlfn.XLOOKUP(Master[[#This Row],[Patient_ID]],Hospitals[Patient_ID],Hospitals[Admission_Date])</f>
        <v>44805</v>
      </c>
      <c r="J239" s="10">
        <f>_xlfn.XLOOKUP(Master[[#This Row],[Patient_ID]],Hospitals[Patient_ID],Hospitals[Discharge_Date])</f>
        <v>44812</v>
      </c>
      <c r="K239" s="33">
        <f>_xlfn.XLOOKUP(Master[[#This Row],[Patient_ID]],Financials[Patient_ID],Financials[Total_Bill_Amount])</f>
        <v>13724</v>
      </c>
      <c r="L239" s="1" t="str">
        <f>_xlfn.XLOOKUP(Master[[#This Row],[Patient_ID]],Hospitals[Patient_ID],Hospitals[Hospital_Bed])</f>
        <v>General Ward</v>
      </c>
      <c r="M239" s="1" t="str">
        <f>_xlfn.XLOOKUP(Master[[#This Row],[Patient_ID]],Hospitals[Patient_ID],Hospitals[Department])</f>
        <v>Neurology</v>
      </c>
      <c r="N239" s="28" t="str">
        <f>_xlfn.XLOOKUP(Master[[#This Row],[Patient_ID]],Hospitals[Patient_ID],Hospitals[Medical_Condition])</f>
        <v>Stroke</v>
      </c>
      <c r="O239" s="28">
        <f>IFERROR(_xlfn.XLOOKUP(Master[[#This Row],[Patient_ID]],Emergency[Patient_ID],Emergency[ER_Visit_ID]),"No Visits")</f>
        <v>112</v>
      </c>
      <c r="P239" s="28">
        <f>_xlfn.XLOOKUP(Master[[#This Row],[Patient_ID]],Hospitals[Patient_ID],Hospitals[Doctor_ID])</f>
        <v>76</v>
      </c>
      <c r="Q239" s="30">
        <f>_xlfn.XLOOKUP(Master[[#This Row],[Patient_ID]],Financials[Patient_ID],Financials[Insurance_Coverage])</f>
        <v>8370.1842031771648</v>
      </c>
      <c r="R239" s="30">
        <f>_xlfn.XLOOKUP(Master[[#This Row],[Patient_ID]],Financials[Patient_ID],Financials[Balance_Due])</f>
        <v>5353.8157968228352</v>
      </c>
      <c r="S239" s="28">
        <f>_xlfn.XLOOKUP(Master[[#This Row],[Doctors ID]],Medicals[Doctor_ID],Medicals[Nurse_to_Patient_Ratio])</f>
        <v>30</v>
      </c>
    </row>
    <row r="240" spans="1:19" x14ac:dyDescent="0.3">
      <c r="A240" s="1">
        <v>267</v>
      </c>
      <c r="B240" s="1" t="s">
        <v>274</v>
      </c>
      <c r="C240" s="1">
        <v>47</v>
      </c>
      <c r="D240" s="1" t="s">
        <v>1008</v>
      </c>
      <c r="E240" s="1" t="s">
        <v>1010</v>
      </c>
      <c r="F240" s="1">
        <v>34.875484150422388</v>
      </c>
      <c r="G240" s="1">
        <v>3</v>
      </c>
      <c r="H240" s="1">
        <v>10</v>
      </c>
      <c r="I240" s="10">
        <f>_xlfn.XLOOKUP(Master[[#This Row],[Patient_ID]],Hospitals[Patient_ID],Hospitals[Admission_Date])</f>
        <v>44708</v>
      </c>
      <c r="J240" s="10">
        <f>_xlfn.XLOOKUP(Master[[#This Row],[Patient_ID]],Hospitals[Patient_ID],Hospitals[Discharge_Date])</f>
        <v>44711</v>
      </c>
      <c r="K240" s="33">
        <f>_xlfn.XLOOKUP(Master[[#This Row],[Patient_ID]],Financials[Patient_ID],Financials[Total_Bill_Amount])</f>
        <v>7598</v>
      </c>
      <c r="L240" s="1" t="str">
        <f>_xlfn.XLOOKUP(Master[[#This Row],[Patient_ID]],Hospitals[Patient_ID],Hospitals[Hospital_Bed])</f>
        <v>Semi-Private Room</v>
      </c>
      <c r="M240" s="1" t="str">
        <f>_xlfn.XLOOKUP(Master[[#This Row],[Patient_ID]],Hospitals[Patient_ID],Hospitals[Department])</f>
        <v>Orthopedics</v>
      </c>
      <c r="N240" s="28" t="str">
        <f>_xlfn.XLOOKUP(Master[[#This Row],[Patient_ID]],Hospitals[Patient_ID],Hospitals[Medical_Condition])</f>
        <v>Fracture</v>
      </c>
      <c r="O240" s="28">
        <f>IFERROR(_xlfn.XLOOKUP(Master[[#This Row],[Patient_ID]],Emergency[Patient_ID],Emergency[ER_Visit_ID]),"No Visits")</f>
        <v>781</v>
      </c>
      <c r="P240" s="28">
        <f>_xlfn.XLOOKUP(Master[[#This Row],[Patient_ID]],Hospitals[Patient_ID],Hospitals[Doctor_ID])</f>
        <v>124</v>
      </c>
      <c r="Q240" s="30">
        <f>_xlfn.XLOOKUP(Master[[#This Row],[Patient_ID]],Financials[Patient_ID],Financials[Insurance_Coverage])</f>
        <v>6224.9987960406661</v>
      </c>
      <c r="R240" s="30">
        <f>_xlfn.XLOOKUP(Master[[#This Row],[Patient_ID]],Financials[Patient_ID],Financials[Balance_Due])</f>
        <v>1373.0012039593339</v>
      </c>
      <c r="S240" s="28">
        <f>_xlfn.XLOOKUP(Master[[#This Row],[Doctors ID]],Medicals[Doctor_ID],Medicals[Nurse_to_Patient_Ratio])</f>
        <v>6</v>
      </c>
    </row>
    <row r="241" spans="1:19" x14ac:dyDescent="0.3">
      <c r="A241" s="1">
        <v>268</v>
      </c>
      <c r="B241" s="1" t="s">
        <v>275</v>
      </c>
      <c r="C241" s="1">
        <v>62</v>
      </c>
      <c r="D241" s="1" t="s">
        <v>1008</v>
      </c>
      <c r="E241" s="1" t="s">
        <v>1013</v>
      </c>
      <c r="F241" s="1">
        <v>36.19486800036384</v>
      </c>
      <c r="G241" s="1">
        <v>4</v>
      </c>
      <c r="H241" s="1">
        <v>5</v>
      </c>
      <c r="I241" s="10">
        <f>_xlfn.XLOOKUP(Master[[#This Row],[Patient_ID]],Hospitals[Patient_ID],Hospitals[Admission_Date])</f>
        <v>44852</v>
      </c>
      <c r="J241" s="10">
        <f>_xlfn.XLOOKUP(Master[[#This Row],[Patient_ID]],Hospitals[Patient_ID],Hospitals[Discharge_Date])</f>
        <v>44859</v>
      </c>
      <c r="K241" s="33">
        <f>_xlfn.XLOOKUP(Master[[#This Row],[Patient_ID]],Financials[Patient_ID],Financials[Total_Bill_Amount])</f>
        <v>18606</v>
      </c>
      <c r="L241" s="1" t="str">
        <f>_xlfn.XLOOKUP(Master[[#This Row],[Patient_ID]],Hospitals[Patient_ID],Hospitals[Hospital_Bed])</f>
        <v>Private Room</v>
      </c>
      <c r="M241" s="1" t="str">
        <f>_xlfn.XLOOKUP(Master[[#This Row],[Patient_ID]],Hospitals[Patient_ID],Hospitals[Department])</f>
        <v>Neurology</v>
      </c>
      <c r="N241" s="28" t="str">
        <f>_xlfn.XLOOKUP(Master[[#This Row],[Patient_ID]],Hospitals[Patient_ID],Hospitals[Medical_Condition])</f>
        <v>Stroke</v>
      </c>
      <c r="O241" s="28" t="str">
        <f>IFERROR(_xlfn.XLOOKUP(Master[[#This Row],[Patient_ID]],Emergency[Patient_ID],Emergency[ER_Visit_ID]),"No Visits")</f>
        <v>No Visits</v>
      </c>
      <c r="P241" s="28">
        <f>_xlfn.XLOOKUP(Master[[#This Row],[Patient_ID]],Hospitals[Patient_ID],Hospitals[Doctor_ID])</f>
        <v>110</v>
      </c>
      <c r="Q241" s="30">
        <f>_xlfn.XLOOKUP(Master[[#This Row],[Patient_ID]],Financials[Patient_ID],Financials[Insurance_Coverage])</f>
        <v>16463.192307117039</v>
      </c>
      <c r="R241" s="30">
        <f>_xlfn.XLOOKUP(Master[[#This Row],[Patient_ID]],Financials[Patient_ID],Financials[Balance_Due])</f>
        <v>2142.8076928829578</v>
      </c>
      <c r="S241" s="28">
        <f>_xlfn.XLOOKUP(Master[[#This Row],[Doctors ID]],Medicals[Doctor_ID],Medicals[Nurse_to_Patient_Ratio])</f>
        <v>12</v>
      </c>
    </row>
    <row r="242" spans="1:19" x14ac:dyDescent="0.3">
      <c r="A242" s="1">
        <v>269</v>
      </c>
      <c r="B242" s="1" t="s">
        <v>276</v>
      </c>
      <c r="C242" s="1">
        <v>48</v>
      </c>
      <c r="D242" s="1" t="s">
        <v>1009</v>
      </c>
      <c r="E242" s="1" t="s">
        <v>1012</v>
      </c>
      <c r="F242" s="1">
        <v>18.048584655194471</v>
      </c>
      <c r="G242" s="1">
        <v>5</v>
      </c>
      <c r="H242" s="1">
        <v>10</v>
      </c>
      <c r="I242" s="10">
        <f>_xlfn.XLOOKUP(Master[[#This Row],[Patient_ID]],Hospitals[Patient_ID],Hospitals[Admission_Date])</f>
        <v>44797</v>
      </c>
      <c r="J242" s="10">
        <f>_xlfn.XLOOKUP(Master[[#This Row],[Patient_ID]],Hospitals[Patient_ID],Hospitals[Discharge_Date])</f>
        <v>44800</v>
      </c>
      <c r="K242" s="33">
        <f>_xlfn.XLOOKUP(Master[[#This Row],[Patient_ID]],Financials[Patient_ID],Financials[Total_Bill_Amount])</f>
        <v>16780</v>
      </c>
      <c r="L242" s="1" t="str">
        <f>_xlfn.XLOOKUP(Master[[#This Row],[Patient_ID]],Hospitals[Patient_ID],Hospitals[Hospital_Bed])</f>
        <v>Private Room</v>
      </c>
      <c r="M242" s="1" t="str">
        <f>_xlfn.XLOOKUP(Master[[#This Row],[Patient_ID]],Hospitals[Patient_ID],Hospitals[Department])</f>
        <v>Emergency</v>
      </c>
      <c r="N242" s="28" t="str">
        <f>_xlfn.XLOOKUP(Master[[#This Row],[Patient_ID]],Hospitals[Patient_ID],Hospitals[Medical_Condition])</f>
        <v>Severe Trauma</v>
      </c>
      <c r="O242" s="28">
        <f>IFERROR(_xlfn.XLOOKUP(Master[[#This Row],[Patient_ID]],Emergency[Patient_ID],Emergency[ER_Visit_ID]),"No Visits")</f>
        <v>479</v>
      </c>
      <c r="P242" s="28">
        <f>_xlfn.XLOOKUP(Master[[#This Row],[Patient_ID]],Hospitals[Patient_ID],Hospitals[Doctor_ID])</f>
        <v>56</v>
      </c>
      <c r="Q242" s="30">
        <f>_xlfn.XLOOKUP(Master[[#This Row],[Patient_ID]],Financials[Patient_ID],Financials[Insurance_Coverage])</f>
        <v>12407.316078775129</v>
      </c>
      <c r="R242" s="30">
        <f>_xlfn.XLOOKUP(Master[[#This Row],[Patient_ID]],Financials[Patient_ID],Financials[Balance_Due])</f>
        <v>4372.6839212248688</v>
      </c>
      <c r="S242" s="28">
        <f>_xlfn.XLOOKUP(Master[[#This Row],[Doctors ID]],Medicals[Doctor_ID],Medicals[Nurse_to_Patient_Ratio])</f>
        <v>30</v>
      </c>
    </row>
    <row r="243" spans="1:19" x14ac:dyDescent="0.3">
      <c r="A243" s="1">
        <v>270</v>
      </c>
      <c r="B243" s="1" t="s">
        <v>277</v>
      </c>
      <c r="C243" s="1">
        <v>43</v>
      </c>
      <c r="D243" s="1" t="s">
        <v>1009</v>
      </c>
      <c r="E243" s="1" t="s">
        <v>1012</v>
      </c>
      <c r="F243" s="1">
        <v>22.176108107252031</v>
      </c>
      <c r="G243" s="1">
        <v>5</v>
      </c>
      <c r="H243" s="1">
        <v>2</v>
      </c>
      <c r="I243" s="10">
        <f>_xlfn.XLOOKUP(Master[[#This Row],[Patient_ID]],Hospitals[Patient_ID],Hospitals[Admission_Date])</f>
        <v>44645</v>
      </c>
      <c r="J243" s="10">
        <f>_xlfn.XLOOKUP(Master[[#This Row],[Patient_ID]],Hospitals[Patient_ID],Hospitals[Discharge_Date])</f>
        <v>44655</v>
      </c>
      <c r="K243" s="33">
        <f>_xlfn.XLOOKUP(Master[[#This Row],[Patient_ID]],Financials[Patient_ID],Financials[Total_Bill_Amount])</f>
        <v>18925</v>
      </c>
      <c r="L243" s="1" t="str">
        <f>_xlfn.XLOOKUP(Master[[#This Row],[Patient_ID]],Hospitals[Patient_ID],Hospitals[Hospital_Bed])</f>
        <v>ICU</v>
      </c>
      <c r="M243" s="1" t="str">
        <f>_xlfn.XLOOKUP(Master[[#This Row],[Patient_ID]],Hospitals[Patient_ID],Hospitals[Department])</f>
        <v>Oncology</v>
      </c>
      <c r="N243" s="28" t="str">
        <f>_xlfn.XLOOKUP(Master[[#This Row],[Patient_ID]],Hospitals[Patient_ID],Hospitals[Medical_Condition])</f>
        <v>Cancer</v>
      </c>
      <c r="O243" s="28" t="str">
        <f>IFERROR(_xlfn.XLOOKUP(Master[[#This Row],[Patient_ID]],Emergency[Patient_ID],Emergency[ER_Visit_ID]),"No Visits")</f>
        <v>No Visits</v>
      </c>
      <c r="P243" s="28">
        <f>_xlfn.XLOOKUP(Master[[#This Row],[Patient_ID]],Hospitals[Patient_ID],Hospitals[Doctor_ID])</f>
        <v>189</v>
      </c>
      <c r="Q243" s="30">
        <f>_xlfn.XLOOKUP(Master[[#This Row],[Patient_ID]],Financials[Patient_ID],Financials[Insurance_Coverage])</f>
        <v>13595.213058205891</v>
      </c>
      <c r="R243" s="30">
        <f>_xlfn.XLOOKUP(Master[[#This Row],[Patient_ID]],Financials[Patient_ID],Financials[Balance_Due])</f>
        <v>5329.7869417941092</v>
      </c>
      <c r="S243" s="28">
        <f>_xlfn.XLOOKUP(Master[[#This Row],[Doctors ID]],Medicals[Doctor_ID],Medicals[Nurse_to_Patient_Ratio])</f>
        <v>30</v>
      </c>
    </row>
    <row r="244" spans="1:19" x14ac:dyDescent="0.3">
      <c r="A244" s="1">
        <v>271</v>
      </c>
      <c r="B244" s="1" t="s">
        <v>278</v>
      </c>
      <c r="C244" s="1">
        <v>18</v>
      </c>
      <c r="D244" s="1" t="s">
        <v>1009</v>
      </c>
      <c r="E244" s="1" t="s">
        <v>1012</v>
      </c>
      <c r="F244" s="1">
        <v>19.879727341182068</v>
      </c>
      <c r="G244" s="1">
        <v>2</v>
      </c>
      <c r="H244" s="1">
        <v>7</v>
      </c>
      <c r="I244" s="10">
        <f>_xlfn.XLOOKUP(Master[[#This Row],[Patient_ID]],Hospitals[Patient_ID],Hospitals[Admission_Date])</f>
        <v>44977</v>
      </c>
      <c r="J244" s="10">
        <f>_xlfn.XLOOKUP(Master[[#This Row],[Patient_ID]],Hospitals[Patient_ID],Hospitals[Discharge_Date])</f>
        <v>44988</v>
      </c>
      <c r="K244" s="33">
        <f>_xlfn.XLOOKUP(Master[[#This Row],[Patient_ID]],Financials[Patient_ID],Financials[Total_Bill_Amount])</f>
        <v>9709</v>
      </c>
      <c r="L244" s="1" t="str">
        <f>_xlfn.XLOOKUP(Master[[#This Row],[Patient_ID]],Hospitals[Patient_ID],Hospitals[Hospital_Bed])</f>
        <v>Private Room</v>
      </c>
      <c r="M244" s="1" t="str">
        <f>_xlfn.XLOOKUP(Master[[#This Row],[Patient_ID]],Hospitals[Patient_ID],Hospitals[Department])</f>
        <v>Oncology</v>
      </c>
      <c r="N244" s="28" t="str">
        <f>_xlfn.XLOOKUP(Master[[#This Row],[Patient_ID]],Hospitals[Patient_ID],Hospitals[Medical_Condition])</f>
        <v>Cancer</v>
      </c>
      <c r="O244" s="28">
        <f>IFERROR(_xlfn.XLOOKUP(Master[[#This Row],[Patient_ID]],Emergency[Patient_ID],Emergency[ER_Visit_ID]),"No Visits")</f>
        <v>785</v>
      </c>
      <c r="P244" s="28">
        <f>_xlfn.XLOOKUP(Master[[#This Row],[Patient_ID]],Hospitals[Patient_ID],Hospitals[Doctor_ID])</f>
        <v>80</v>
      </c>
      <c r="Q244" s="30">
        <f>_xlfn.XLOOKUP(Master[[#This Row],[Patient_ID]],Financials[Patient_ID],Financials[Insurance_Coverage])</f>
        <v>8682.5584795089471</v>
      </c>
      <c r="R244" s="30">
        <f>_xlfn.XLOOKUP(Master[[#This Row],[Patient_ID]],Financials[Patient_ID],Financials[Balance_Due])</f>
        <v>1026.4415204910531</v>
      </c>
      <c r="S244" s="28">
        <f>_xlfn.XLOOKUP(Master[[#This Row],[Doctors ID]],Medicals[Doctor_ID],Medicals[Nurse_to_Patient_Ratio])</f>
        <v>5</v>
      </c>
    </row>
    <row r="245" spans="1:19" x14ac:dyDescent="0.3">
      <c r="A245" s="1">
        <v>272</v>
      </c>
      <c r="B245" s="1" t="s">
        <v>279</v>
      </c>
      <c r="C245" s="1">
        <v>2</v>
      </c>
      <c r="D245" s="1" t="s">
        <v>1009</v>
      </c>
      <c r="E245" s="1" t="s">
        <v>1011</v>
      </c>
      <c r="F245" s="1">
        <v>38.856881831329943</v>
      </c>
      <c r="G245" s="1">
        <v>4</v>
      </c>
      <c r="H245" s="1">
        <v>7</v>
      </c>
      <c r="I245" s="10">
        <f>_xlfn.XLOOKUP(Master[[#This Row],[Patient_ID]],Hospitals[Patient_ID],Hospitals[Admission_Date])</f>
        <v>44784</v>
      </c>
      <c r="J245" s="10">
        <f>_xlfn.XLOOKUP(Master[[#This Row],[Patient_ID]],Hospitals[Patient_ID],Hospitals[Discharge_Date])</f>
        <v>44795</v>
      </c>
      <c r="K245" s="33">
        <f>_xlfn.XLOOKUP(Master[[#This Row],[Patient_ID]],Financials[Patient_ID],Financials[Total_Bill_Amount])</f>
        <v>13826</v>
      </c>
      <c r="L245" s="1" t="str">
        <f>_xlfn.XLOOKUP(Master[[#This Row],[Patient_ID]],Hospitals[Patient_ID],Hospitals[Hospital_Bed])</f>
        <v>Semi-Private Room</v>
      </c>
      <c r="M245" s="1" t="str">
        <f>_xlfn.XLOOKUP(Master[[#This Row],[Patient_ID]],Hospitals[Patient_ID],Hospitals[Department])</f>
        <v>Neurology</v>
      </c>
      <c r="N245" s="28" t="str">
        <f>_xlfn.XLOOKUP(Master[[#This Row],[Patient_ID]],Hospitals[Patient_ID],Hospitals[Medical_Condition])</f>
        <v>Stroke</v>
      </c>
      <c r="O245" s="28">
        <f>IFERROR(_xlfn.XLOOKUP(Master[[#This Row],[Patient_ID]],Emergency[Patient_ID],Emergency[ER_Visit_ID]),"No Visits")</f>
        <v>1223</v>
      </c>
      <c r="P245" s="28">
        <f>_xlfn.XLOOKUP(Master[[#This Row],[Patient_ID]],Hospitals[Patient_ID],Hospitals[Doctor_ID])</f>
        <v>7</v>
      </c>
      <c r="Q245" s="30">
        <f>_xlfn.XLOOKUP(Master[[#This Row],[Patient_ID]],Financials[Patient_ID],Financials[Insurance_Coverage])</f>
        <v>10944.89211110864</v>
      </c>
      <c r="R245" s="30">
        <f>_xlfn.XLOOKUP(Master[[#This Row],[Patient_ID]],Financials[Patient_ID],Financials[Balance_Due])</f>
        <v>2881.107888891358</v>
      </c>
      <c r="S245" s="28">
        <f>_xlfn.XLOOKUP(Master[[#This Row],[Doctors ID]],Medicals[Doctor_ID],Medicals[Nurse_to_Patient_Ratio])</f>
        <v>20</v>
      </c>
    </row>
    <row r="246" spans="1:19" x14ac:dyDescent="0.3">
      <c r="A246" s="1">
        <v>273</v>
      </c>
      <c r="B246" s="1" t="s">
        <v>280</v>
      </c>
      <c r="C246" s="1">
        <v>1</v>
      </c>
      <c r="D246" s="1" t="s">
        <v>1009</v>
      </c>
      <c r="E246" s="1" t="s">
        <v>1012</v>
      </c>
      <c r="F246" s="1">
        <v>23.95786528312766</v>
      </c>
      <c r="G246" s="1">
        <v>0</v>
      </c>
      <c r="H246" s="1">
        <v>5</v>
      </c>
      <c r="I246" s="10">
        <f>_xlfn.XLOOKUP(Master[[#This Row],[Patient_ID]],Hospitals[Patient_ID],Hospitals[Admission_Date])</f>
        <v>45001</v>
      </c>
      <c r="J246" s="10">
        <f>_xlfn.XLOOKUP(Master[[#This Row],[Patient_ID]],Hospitals[Patient_ID],Hospitals[Discharge_Date])</f>
        <v>45008</v>
      </c>
      <c r="K246" s="33">
        <f>_xlfn.XLOOKUP(Master[[#This Row],[Patient_ID]],Financials[Patient_ID],Financials[Total_Bill_Amount])</f>
        <v>13682</v>
      </c>
      <c r="L246" s="1" t="str">
        <f>_xlfn.XLOOKUP(Master[[#This Row],[Patient_ID]],Hospitals[Patient_ID],Hospitals[Hospital_Bed])</f>
        <v>Semi-Private Room</v>
      </c>
      <c r="M246" s="1" t="str">
        <f>_xlfn.XLOOKUP(Master[[#This Row],[Patient_ID]],Hospitals[Patient_ID],Hospitals[Department])</f>
        <v>Emergency</v>
      </c>
      <c r="N246" s="28" t="str">
        <f>_xlfn.XLOOKUP(Master[[#This Row],[Patient_ID]],Hospitals[Patient_ID],Hospitals[Medical_Condition])</f>
        <v>Severe Trauma</v>
      </c>
      <c r="O246" s="28">
        <f>IFERROR(_xlfn.XLOOKUP(Master[[#This Row],[Patient_ID]],Emergency[Patient_ID],Emergency[ER_Visit_ID]),"No Visits")</f>
        <v>285</v>
      </c>
      <c r="P246" s="28">
        <f>_xlfn.XLOOKUP(Master[[#This Row],[Patient_ID]],Hospitals[Patient_ID],Hospitals[Doctor_ID])</f>
        <v>193</v>
      </c>
      <c r="Q246" s="30">
        <f>_xlfn.XLOOKUP(Master[[#This Row],[Patient_ID]],Financials[Patient_ID],Financials[Insurance_Coverage])</f>
        <v>11487.425545531771</v>
      </c>
      <c r="R246" s="30">
        <f>_xlfn.XLOOKUP(Master[[#This Row],[Patient_ID]],Financials[Patient_ID],Financials[Balance_Due])</f>
        <v>2194.5744544682311</v>
      </c>
      <c r="S246" s="28">
        <f>_xlfn.XLOOKUP(Master[[#This Row],[Doctors ID]],Medicals[Doctor_ID],Medicals[Nurse_to_Patient_Ratio])</f>
        <v>28</v>
      </c>
    </row>
    <row r="247" spans="1:19" x14ac:dyDescent="0.3">
      <c r="A247" s="1">
        <v>274</v>
      </c>
      <c r="B247" s="1" t="s">
        <v>281</v>
      </c>
      <c r="C247" s="1">
        <v>88</v>
      </c>
      <c r="D247" s="1" t="s">
        <v>1009</v>
      </c>
      <c r="E247" s="1" t="s">
        <v>1013</v>
      </c>
      <c r="F247" s="1">
        <v>36.601811693667329</v>
      </c>
      <c r="G247" s="1">
        <v>3</v>
      </c>
      <c r="H247" s="1">
        <v>5</v>
      </c>
      <c r="I247" s="10">
        <f>_xlfn.XLOOKUP(Master[[#This Row],[Patient_ID]],Hospitals[Patient_ID],Hospitals[Admission_Date])</f>
        <v>44963</v>
      </c>
      <c r="J247" s="10">
        <f>_xlfn.XLOOKUP(Master[[#This Row],[Patient_ID]],Hospitals[Patient_ID],Hospitals[Discharge_Date])</f>
        <v>44983</v>
      </c>
      <c r="K247" s="33">
        <f>_xlfn.XLOOKUP(Master[[#This Row],[Patient_ID]],Financials[Patient_ID],Financials[Total_Bill_Amount])</f>
        <v>36499</v>
      </c>
      <c r="L247" s="1" t="str">
        <f>_xlfn.XLOOKUP(Master[[#This Row],[Patient_ID]],Hospitals[Patient_ID],Hospitals[Hospital_Bed])</f>
        <v>Private Room</v>
      </c>
      <c r="M247" s="1" t="str">
        <f>_xlfn.XLOOKUP(Master[[#This Row],[Patient_ID]],Hospitals[Patient_ID],Hospitals[Department])</f>
        <v>Oncology</v>
      </c>
      <c r="N247" s="28" t="str">
        <f>_xlfn.XLOOKUP(Master[[#This Row],[Patient_ID]],Hospitals[Patient_ID],Hospitals[Medical_Condition])</f>
        <v>Cancer</v>
      </c>
      <c r="O247" s="28">
        <f>IFERROR(_xlfn.XLOOKUP(Master[[#This Row],[Patient_ID]],Emergency[Patient_ID],Emergency[ER_Visit_ID]),"No Visits")</f>
        <v>346</v>
      </c>
      <c r="P247" s="28">
        <f>_xlfn.XLOOKUP(Master[[#This Row],[Patient_ID]],Hospitals[Patient_ID],Hospitals[Doctor_ID])</f>
        <v>15</v>
      </c>
      <c r="Q247" s="30">
        <f>_xlfn.XLOOKUP(Master[[#This Row],[Patient_ID]],Financials[Patient_ID],Financials[Insurance_Coverage])</f>
        <v>22608.229127506049</v>
      </c>
      <c r="R247" s="30">
        <f>_xlfn.XLOOKUP(Master[[#This Row],[Patient_ID]],Financials[Patient_ID],Financials[Balance_Due])</f>
        <v>13890.770872493949</v>
      </c>
      <c r="S247" s="28">
        <f>_xlfn.XLOOKUP(Master[[#This Row],[Doctors ID]],Medicals[Doctor_ID],Medicals[Nurse_to_Patient_Ratio])</f>
        <v>12</v>
      </c>
    </row>
    <row r="248" spans="1:19" x14ac:dyDescent="0.3">
      <c r="A248" s="1">
        <v>275</v>
      </c>
      <c r="B248" s="1" t="s">
        <v>282</v>
      </c>
      <c r="C248" s="1">
        <v>21</v>
      </c>
      <c r="D248" s="1" t="s">
        <v>1009</v>
      </c>
      <c r="E248" s="1" t="s">
        <v>1011</v>
      </c>
      <c r="F248" s="1">
        <v>22.683664409667522</v>
      </c>
      <c r="G248" s="1">
        <v>1</v>
      </c>
      <c r="H248" s="1">
        <v>3</v>
      </c>
      <c r="I248" s="10">
        <f>_xlfn.XLOOKUP(Master[[#This Row],[Patient_ID]],Hospitals[Patient_ID],Hospitals[Admission_Date])</f>
        <v>44645</v>
      </c>
      <c r="J248" s="10">
        <f>_xlfn.XLOOKUP(Master[[#This Row],[Patient_ID]],Hospitals[Patient_ID],Hospitals[Discharge_Date])</f>
        <v>44646</v>
      </c>
      <c r="K248" s="33">
        <f>_xlfn.XLOOKUP(Master[[#This Row],[Patient_ID]],Financials[Patient_ID],Financials[Total_Bill_Amount])</f>
        <v>15093</v>
      </c>
      <c r="L248" s="1" t="str">
        <f>_xlfn.XLOOKUP(Master[[#This Row],[Patient_ID]],Hospitals[Patient_ID],Hospitals[Hospital_Bed])</f>
        <v>Private Room</v>
      </c>
      <c r="M248" s="1" t="str">
        <f>_xlfn.XLOOKUP(Master[[#This Row],[Patient_ID]],Hospitals[Patient_ID],Hospitals[Department])</f>
        <v>Pediatrics</v>
      </c>
      <c r="N248" s="28" t="str">
        <f>_xlfn.XLOOKUP(Master[[#This Row],[Patient_ID]],Hospitals[Patient_ID],Hospitals[Medical_Condition])</f>
        <v>Asthma</v>
      </c>
      <c r="O248" s="28">
        <f>IFERROR(_xlfn.XLOOKUP(Master[[#This Row],[Patient_ID]],Emergency[Patient_ID],Emergency[ER_Visit_ID]),"No Visits")</f>
        <v>212</v>
      </c>
      <c r="P248" s="28">
        <f>_xlfn.XLOOKUP(Master[[#This Row],[Patient_ID]],Hospitals[Patient_ID],Hospitals[Doctor_ID])</f>
        <v>129</v>
      </c>
      <c r="Q248" s="30">
        <f>_xlfn.XLOOKUP(Master[[#This Row],[Patient_ID]],Financials[Patient_ID],Financials[Insurance_Coverage])</f>
        <v>11221.694814145099</v>
      </c>
      <c r="R248" s="30">
        <f>_xlfn.XLOOKUP(Master[[#This Row],[Patient_ID]],Financials[Patient_ID],Financials[Balance_Due])</f>
        <v>3871.3051858548988</v>
      </c>
      <c r="S248" s="28">
        <f>_xlfn.XLOOKUP(Master[[#This Row],[Doctors ID]],Medicals[Doctor_ID],Medicals[Nurse_to_Patient_Ratio])</f>
        <v>15</v>
      </c>
    </row>
    <row r="249" spans="1:19" x14ac:dyDescent="0.3">
      <c r="A249" s="1">
        <v>276</v>
      </c>
      <c r="B249" s="1" t="s">
        <v>283</v>
      </c>
      <c r="C249" s="1">
        <v>47</v>
      </c>
      <c r="D249" s="1" t="s">
        <v>1009</v>
      </c>
      <c r="E249" s="1" t="s">
        <v>1011</v>
      </c>
      <c r="F249" s="1">
        <v>21.428537452647021</v>
      </c>
      <c r="G249" s="1">
        <v>2</v>
      </c>
      <c r="H249" s="1">
        <v>8</v>
      </c>
      <c r="I249" s="10">
        <f>_xlfn.XLOOKUP(Master[[#This Row],[Patient_ID]],Hospitals[Patient_ID],Hospitals[Admission_Date])</f>
        <v>44904</v>
      </c>
      <c r="J249" s="10">
        <f>_xlfn.XLOOKUP(Master[[#This Row],[Patient_ID]],Hospitals[Patient_ID],Hospitals[Discharge_Date])</f>
        <v>44905</v>
      </c>
      <c r="K249" s="33">
        <f>_xlfn.XLOOKUP(Master[[#This Row],[Patient_ID]],Financials[Patient_ID],Financials[Total_Bill_Amount])</f>
        <v>11354</v>
      </c>
      <c r="L249" s="1" t="str">
        <f>_xlfn.XLOOKUP(Master[[#This Row],[Patient_ID]],Hospitals[Patient_ID],Hospitals[Hospital_Bed])</f>
        <v>Semi-Private Room</v>
      </c>
      <c r="M249" s="1" t="str">
        <f>_xlfn.XLOOKUP(Master[[#This Row],[Patient_ID]],Hospitals[Patient_ID],Hospitals[Department])</f>
        <v>Pediatrics</v>
      </c>
      <c r="N249" s="28" t="str">
        <f>_xlfn.XLOOKUP(Master[[#This Row],[Patient_ID]],Hospitals[Patient_ID],Hospitals[Medical_Condition])</f>
        <v>Allergies</v>
      </c>
      <c r="O249" s="28">
        <f>IFERROR(_xlfn.XLOOKUP(Master[[#This Row],[Patient_ID]],Emergency[Patient_ID],Emergency[ER_Visit_ID]),"No Visits")</f>
        <v>131</v>
      </c>
      <c r="P249" s="28">
        <f>_xlfn.XLOOKUP(Master[[#This Row],[Patient_ID]],Hospitals[Patient_ID],Hospitals[Doctor_ID])</f>
        <v>34</v>
      </c>
      <c r="Q249" s="30">
        <f>_xlfn.XLOOKUP(Master[[#This Row],[Patient_ID]],Financials[Patient_ID],Financials[Insurance_Coverage])</f>
        <v>9335.852728387119</v>
      </c>
      <c r="R249" s="30">
        <f>_xlfn.XLOOKUP(Master[[#This Row],[Patient_ID]],Financials[Patient_ID],Financials[Balance_Due])</f>
        <v>2018.147271612881</v>
      </c>
      <c r="S249" s="28">
        <f>_xlfn.XLOOKUP(Master[[#This Row],[Doctors ID]],Medicals[Doctor_ID],Medicals[Nurse_to_Patient_Ratio])</f>
        <v>29</v>
      </c>
    </row>
    <row r="250" spans="1:19" x14ac:dyDescent="0.3">
      <c r="A250" s="1">
        <v>277</v>
      </c>
      <c r="B250" s="1" t="s">
        <v>284</v>
      </c>
      <c r="C250" s="1">
        <v>76</v>
      </c>
      <c r="D250" s="1" t="s">
        <v>1008</v>
      </c>
      <c r="E250" s="1" t="s">
        <v>1011</v>
      </c>
      <c r="F250" s="1">
        <v>21.43822152830424</v>
      </c>
      <c r="G250" s="1">
        <v>1</v>
      </c>
      <c r="H250" s="1">
        <v>2</v>
      </c>
      <c r="I250" s="10">
        <f>_xlfn.XLOOKUP(Master[[#This Row],[Patient_ID]],Hospitals[Patient_ID],Hospitals[Admission_Date])</f>
        <v>44930</v>
      </c>
      <c r="J250" s="10">
        <f>_xlfn.XLOOKUP(Master[[#This Row],[Patient_ID]],Hospitals[Patient_ID],Hospitals[Discharge_Date])</f>
        <v>44947</v>
      </c>
      <c r="K250" s="33">
        <f>_xlfn.XLOOKUP(Master[[#This Row],[Patient_ID]],Financials[Patient_ID],Financials[Total_Bill_Amount])</f>
        <v>14615</v>
      </c>
      <c r="L250" s="1" t="str">
        <f>_xlfn.XLOOKUP(Master[[#This Row],[Patient_ID]],Hospitals[Patient_ID],Hospitals[Hospital_Bed])</f>
        <v>General Ward</v>
      </c>
      <c r="M250" s="1" t="str">
        <f>_xlfn.XLOOKUP(Master[[#This Row],[Patient_ID]],Hospitals[Patient_ID],Hospitals[Department])</f>
        <v>Oncology</v>
      </c>
      <c r="N250" s="28" t="str">
        <f>_xlfn.XLOOKUP(Master[[#This Row],[Patient_ID]],Hospitals[Patient_ID],Hospitals[Medical_Condition])</f>
        <v>Tumor</v>
      </c>
      <c r="O250" s="28">
        <f>IFERROR(_xlfn.XLOOKUP(Master[[#This Row],[Patient_ID]],Emergency[Patient_ID],Emergency[ER_Visit_ID]),"No Visits")</f>
        <v>306</v>
      </c>
      <c r="P250" s="28">
        <f>_xlfn.XLOOKUP(Master[[#This Row],[Patient_ID]],Hospitals[Patient_ID],Hospitals[Doctor_ID])</f>
        <v>137</v>
      </c>
      <c r="Q250" s="30">
        <f>_xlfn.XLOOKUP(Master[[#This Row],[Patient_ID]],Financials[Patient_ID],Financials[Insurance_Coverage])</f>
        <v>12270.89938426691</v>
      </c>
      <c r="R250" s="30">
        <f>_xlfn.XLOOKUP(Master[[#This Row],[Patient_ID]],Financials[Patient_ID],Financials[Balance_Due])</f>
        <v>2344.1006157330871</v>
      </c>
      <c r="S250" s="28">
        <f>_xlfn.XLOOKUP(Master[[#This Row],[Doctors ID]],Medicals[Doctor_ID],Medicals[Nurse_to_Patient_Ratio])</f>
        <v>30</v>
      </c>
    </row>
    <row r="251" spans="1:19" x14ac:dyDescent="0.3">
      <c r="A251" s="1">
        <v>278</v>
      </c>
      <c r="B251" s="1" t="s">
        <v>285</v>
      </c>
      <c r="C251" s="1">
        <v>25</v>
      </c>
      <c r="D251" s="1" t="s">
        <v>1008</v>
      </c>
      <c r="E251" s="1" t="s">
        <v>1010</v>
      </c>
      <c r="F251" s="1">
        <v>16.59015142775943</v>
      </c>
      <c r="G251" s="1">
        <v>5</v>
      </c>
      <c r="H251" s="1">
        <v>2</v>
      </c>
      <c r="I251" s="10">
        <f>_xlfn.XLOOKUP(Master[[#This Row],[Patient_ID]],Hospitals[Patient_ID],Hospitals[Admission_Date])</f>
        <v>45186</v>
      </c>
      <c r="J251" s="10">
        <f>_xlfn.XLOOKUP(Master[[#This Row],[Patient_ID]],Hospitals[Patient_ID],Hospitals[Discharge_Date])</f>
        <v>45188</v>
      </c>
      <c r="K251" s="33">
        <f>_xlfn.XLOOKUP(Master[[#This Row],[Patient_ID]],Financials[Patient_ID],Financials[Total_Bill_Amount])</f>
        <v>17354</v>
      </c>
      <c r="L251" s="1" t="str">
        <f>_xlfn.XLOOKUP(Master[[#This Row],[Patient_ID]],Hospitals[Patient_ID],Hospitals[Hospital_Bed])</f>
        <v>General Ward</v>
      </c>
      <c r="M251" s="1" t="str">
        <f>_xlfn.XLOOKUP(Master[[#This Row],[Patient_ID]],Hospitals[Patient_ID],Hospitals[Department])</f>
        <v>Orthopedics</v>
      </c>
      <c r="N251" s="28" t="str">
        <f>_xlfn.XLOOKUP(Master[[#This Row],[Patient_ID]],Hospitals[Patient_ID],Hospitals[Medical_Condition])</f>
        <v>Fracture</v>
      </c>
      <c r="O251" s="28">
        <f>IFERROR(_xlfn.XLOOKUP(Master[[#This Row],[Patient_ID]],Emergency[Patient_ID],Emergency[ER_Visit_ID]),"No Visits")</f>
        <v>1008</v>
      </c>
      <c r="P251" s="28">
        <f>_xlfn.XLOOKUP(Master[[#This Row],[Patient_ID]],Hospitals[Patient_ID],Hospitals[Doctor_ID])</f>
        <v>27</v>
      </c>
      <c r="Q251" s="30">
        <f>_xlfn.XLOOKUP(Master[[#This Row],[Patient_ID]],Financials[Patient_ID],Financials[Insurance_Coverage])</f>
        <v>10052.77589699807</v>
      </c>
      <c r="R251" s="30">
        <f>_xlfn.XLOOKUP(Master[[#This Row],[Patient_ID]],Financials[Patient_ID],Financials[Balance_Due])</f>
        <v>7301.2241030019322</v>
      </c>
      <c r="S251" s="28">
        <f>_xlfn.XLOOKUP(Master[[#This Row],[Doctors ID]],Medicals[Doctor_ID],Medicals[Nurse_to_Patient_Ratio])</f>
        <v>6</v>
      </c>
    </row>
    <row r="252" spans="1:19" x14ac:dyDescent="0.3">
      <c r="A252" s="1">
        <v>279</v>
      </c>
      <c r="B252" s="1" t="s">
        <v>286</v>
      </c>
      <c r="C252" s="1">
        <v>53</v>
      </c>
      <c r="D252" s="1" t="s">
        <v>1008</v>
      </c>
      <c r="E252" s="1" t="s">
        <v>1011</v>
      </c>
      <c r="F252" s="1">
        <v>24.094103343520931</v>
      </c>
      <c r="G252" s="1">
        <v>3</v>
      </c>
      <c r="H252" s="1">
        <v>6</v>
      </c>
      <c r="I252" s="10">
        <f>_xlfn.XLOOKUP(Master[[#This Row],[Patient_ID]],Hospitals[Patient_ID],Hospitals[Admission_Date])</f>
        <v>44684</v>
      </c>
      <c r="J252" s="10">
        <f>_xlfn.XLOOKUP(Master[[#This Row],[Patient_ID]],Hospitals[Patient_ID],Hospitals[Discharge_Date])</f>
        <v>44687</v>
      </c>
      <c r="K252" s="33">
        <f>_xlfn.XLOOKUP(Master[[#This Row],[Patient_ID]],Financials[Patient_ID],Financials[Total_Bill_Amount])</f>
        <v>9527</v>
      </c>
      <c r="L252" s="1" t="str">
        <f>_xlfn.XLOOKUP(Master[[#This Row],[Patient_ID]],Hospitals[Patient_ID],Hospitals[Hospital_Bed])</f>
        <v>ICU</v>
      </c>
      <c r="M252" s="1" t="str">
        <f>_xlfn.XLOOKUP(Master[[#This Row],[Patient_ID]],Hospitals[Patient_ID],Hospitals[Department])</f>
        <v>Cardiology</v>
      </c>
      <c r="N252" s="28" t="str">
        <f>_xlfn.XLOOKUP(Master[[#This Row],[Patient_ID]],Hospitals[Patient_ID],Hospitals[Medical_Condition])</f>
        <v>Heart Disease</v>
      </c>
      <c r="O252" s="28">
        <f>IFERROR(_xlfn.XLOOKUP(Master[[#This Row],[Patient_ID]],Emergency[Patient_ID],Emergency[ER_Visit_ID]),"No Visits")</f>
        <v>1309</v>
      </c>
      <c r="P252" s="28">
        <f>_xlfn.XLOOKUP(Master[[#This Row],[Patient_ID]],Hospitals[Patient_ID],Hospitals[Doctor_ID])</f>
        <v>89</v>
      </c>
      <c r="Q252" s="30">
        <f>_xlfn.XLOOKUP(Master[[#This Row],[Patient_ID]],Financials[Patient_ID],Financials[Insurance_Coverage])</f>
        <v>7435.4727066074111</v>
      </c>
      <c r="R252" s="30">
        <f>_xlfn.XLOOKUP(Master[[#This Row],[Patient_ID]],Financials[Patient_ID],Financials[Balance_Due])</f>
        <v>2091.5272933925889</v>
      </c>
      <c r="S252" s="28">
        <f>_xlfn.XLOOKUP(Master[[#This Row],[Doctors ID]],Medicals[Doctor_ID],Medicals[Nurse_to_Patient_Ratio])</f>
        <v>7</v>
      </c>
    </row>
    <row r="253" spans="1:19" x14ac:dyDescent="0.3">
      <c r="A253" s="1">
        <v>280</v>
      </c>
      <c r="B253" s="1" t="s">
        <v>287</v>
      </c>
      <c r="C253" s="1">
        <v>87</v>
      </c>
      <c r="D253" s="1" t="s">
        <v>1008</v>
      </c>
      <c r="E253" s="1" t="s">
        <v>1010</v>
      </c>
      <c r="F253" s="1">
        <v>23.58862941335726</v>
      </c>
      <c r="G253" s="1">
        <v>3</v>
      </c>
      <c r="H253" s="1">
        <v>8</v>
      </c>
      <c r="I253" s="10">
        <f>_xlfn.XLOOKUP(Master[[#This Row],[Patient_ID]],Hospitals[Patient_ID],Hospitals[Admission_Date])</f>
        <v>44653</v>
      </c>
      <c r="J253" s="10">
        <f>_xlfn.XLOOKUP(Master[[#This Row],[Patient_ID]],Hospitals[Patient_ID],Hospitals[Discharge_Date])</f>
        <v>44656</v>
      </c>
      <c r="K253" s="33">
        <f>_xlfn.XLOOKUP(Master[[#This Row],[Patient_ID]],Financials[Patient_ID],Financials[Total_Bill_Amount])</f>
        <v>18752</v>
      </c>
      <c r="L253" s="1" t="str">
        <f>_xlfn.XLOOKUP(Master[[#This Row],[Patient_ID]],Hospitals[Patient_ID],Hospitals[Hospital_Bed])</f>
        <v>Private Room</v>
      </c>
      <c r="M253" s="1" t="str">
        <f>_xlfn.XLOOKUP(Master[[#This Row],[Patient_ID]],Hospitals[Patient_ID],Hospitals[Department])</f>
        <v>Pediatrics</v>
      </c>
      <c r="N253" s="28" t="str">
        <f>_xlfn.XLOOKUP(Master[[#This Row],[Patient_ID]],Hospitals[Patient_ID],Hospitals[Medical_Condition])</f>
        <v>Asthma</v>
      </c>
      <c r="O253" s="28">
        <f>IFERROR(_xlfn.XLOOKUP(Master[[#This Row],[Patient_ID]],Emergency[Patient_ID],Emergency[ER_Visit_ID]),"No Visits")</f>
        <v>114</v>
      </c>
      <c r="P253" s="28">
        <f>_xlfn.XLOOKUP(Master[[#This Row],[Patient_ID]],Hospitals[Patient_ID],Hospitals[Doctor_ID])</f>
        <v>199</v>
      </c>
      <c r="Q253" s="30">
        <f>_xlfn.XLOOKUP(Master[[#This Row],[Patient_ID]],Financials[Patient_ID],Financials[Insurance_Coverage])</f>
        <v>15681.941436607211</v>
      </c>
      <c r="R253" s="30">
        <f>_xlfn.XLOOKUP(Master[[#This Row],[Patient_ID]],Financials[Patient_ID],Financials[Balance_Due])</f>
        <v>3070.0585633927949</v>
      </c>
      <c r="S253" s="28">
        <f>_xlfn.XLOOKUP(Master[[#This Row],[Doctors ID]],Medicals[Doctor_ID],Medicals[Nurse_to_Patient_Ratio])</f>
        <v>30</v>
      </c>
    </row>
    <row r="254" spans="1:19" x14ac:dyDescent="0.3">
      <c r="A254" s="1">
        <v>281</v>
      </c>
      <c r="B254" s="1" t="s">
        <v>288</v>
      </c>
      <c r="C254" s="1">
        <v>26</v>
      </c>
      <c r="D254" s="1" t="s">
        <v>1008</v>
      </c>
      <c r="E254" s="1" t="s">
        <v>1012</v>
      </c>
      <c r="F254" s="1">
        <v>18.16680439376222</v>
      </c>
      <c r="G254" s="1">
        <v>3</v>
      </c>
      <c r="H254" s="1">
        <v>10</v>
      </c>
      <c r="I254" s="10">
        <f>_xlfn.XLOOKUP(Master[[#This Row],[Patient_ID]],Hospitals[Patient_ID],Hospitals[Admission_Date])</f>
        <v>44760</v>
      </c>
      <c r="J254" s="10">
        <f>_xlfn.XLOOKUP(Master[[#This Row],[Patient_ID]],Hospitals[Patient_ID],Hospitals[Discharge_Date])</f>
        <v>44767</v>
      </c>
      <c r="K254" s="33">
        <f>_xlfn.XLOOKUP(Master[[#This Row],[Patient_ID]],Financials[Patient_ID],Financials[Total_Bill_Amount])</f>
        <v>20431</v>
      </c>
      <c r="L254" s="1" t="str">
        <f>_xlfn.XLOOKUP(Master[[#This Row],[Patient_ID]],Hospitals[Patient_ID],Hospitals[Hospital_Bed])</f>
        <v>Private Room</v>
      </c>
      <c r="M254" s="1" t="str">
        <f>_xlfn.XLOOKUP(Master[[#This Row],[Patient_ID]],Hospitals[Patient_ID],Hospitals[Department])</f>
        <v>Emergency</v>
      </c>
      <c r="N254" s="28" t="str">
        <f>_xlfn.XLOOKUP(Master[[#This Row],[Patient_ID]],Hospitals[Patient_ID],Hospitals[Medical_Condition])</f>
        <v>Internal Bleeding</v>
      </c>
      <c r="O254" s="28">
        <f>IFERROR(_xlfn.XLOOKUP(Master[[#This Row],[Patient_ID]],Emergency[Patient_ID],Emergency[ER_Visit_ID]),"No Visits")</f>
        <v>121</v>
      </c>
      <c r="P254" s="28">
        <f>_xlfn.XLOOKUP(Master[[#This Row],[Patient_ID]],Hospitals[Patient_ID],Hospitals[Doctor_ID])</f>
        <v>186</v>
      </c>
      <c r="Q254" s="30">
        <f>_xlfn.XLOOKUP(Master[[#This Row],[Patient_ID]],Financials[Patient_ID],Financials[Insurance_Coverage])</f>
        <v>11288.89491806998</v>
      </c>
      <c r="R254" s="30">
        <f>_xlfn.XLOOKUP(Master[[#This Row],[Patient_ID]],Financials[Patient_ID],Financials[Balance_Due])</f>
        <v>9142.1050819300162</v>
      </c>
      <c r="S254" s="28">
        <f>_xlfn.XLOOKUP(Master[[#This Row],[Doctors ID]],Medicals[Doctor_ID],Medicals[Nurse_to_Patient_Ratio])</f>
        <v>12</v>
      </c>
    </row>
    <row r="255" spans="1:19" x14ac:dyDescent="0.3">
      <c r="A255" s="1">
        <v>282</v>
      </c>
      <c r="B255" s="1" t="s">
        <v>289</v>
      </c>
      <c r="C255" s="1">
        <v>34</v>
      </c>
      <c r="D255" s="1" t="s">
        <v>1008</v>
      </c>
      <c r="E255" s="1" t="s">
        <v>1012</v>
      </c>
      <c r="F255" s="1">
        <v>32.074809025649493</v>
      </c>
      <c r="G255" s="1">
        <v>1</v>
      </c>
      <c r="H255" s="1">
        <v>9</v>
      </c>
      <c r="I255" s="10">
        <f>_xlfn.XLOOKUP(Master[[#This Row],[Patient_ID]],Hospitals[Patient_ID],Hospitals[Admission_Date])</f>
        <v>44687</v>
      </c>
      <c r="J255" s="10">
        <f>_xlfn.XLOOKUP(Master[[#This Row],[Patient_ID]],Hospitals[Patient_ID],Hospitals[Discharge_Date])</f>
        <v>44692</v>
      </c>
      <c r="K255" s="33">
        <f>_xlfn.XLOOKUP(Master[[#This Row],[Patient_ID]],Financials[Patient_ID],Financials[Total_Bill_Amount])</f>
        <v>14303</v>
      </c>
      <c r="L255" s="1" t="str">
        <f>_xlfn.XLOOKUP(Master[[#This Row],[Patient_ID]],Hospitals[Patient_ID],Hospitals[Hospital_Bed])</f>
        <v>Semi-Private Room</v>
      </c>
      <c r="M255" s="1" t="str">
        <f>_xlfn.XLOOKUP(Master[[#This Row],[Patient_ID]],Hospitals[Patient_ID],Hospitals[Department])</f>
        <v>Orthopedics</v>
      </c>
      <c r="N255" s="28" t="str">
        <f>_xlfn.XLOOKUP(Master[[#This Row],[Patient_ID]],Hospitals[Patient_ID],Hospitals[Medical_Condition])</f>
        <v>Arthritis</v>
      </c>
      <c r="O255" s="28">
        <f>IFERROR(_xlfn.XLOOKUP(Master[[#This Row],[Patient_ID]],Emergency[Patient_ID],Emergency[ER_Visit_ID]),"No Visits")</f>
        <v>420</v>
      </c>
      <c r="P255" s="28">
        <f>_xlfn.XLOOKUP(Master[[#This Row],[Patient_ID]],Hospitals[Patient_ID],Hospitals[Doctor_ID])</f>
        <v>155</v>
      </c>
      <c r="Q255" s="30">
        <f>_xlfn.XLOOKUP(Master[[#This Row],[Patient_ID]],Financials[Patient_ID],Financials[Insurance_Coverage])</f>
        <v>10507.79390582626</v>
      </c>
      <c r="R255" s="30">
        <f>_xlfn.XLOOKUP(Master[[#This Row],[Patient_ID]],Financials[Patient_ID],Financials[Balance_Due])</f>
        <v>3795.2060941737441</v>
      </c>
      <c r="S255" s="28">
        <f>_xlfn.XLOOKUP(Master[[#This Row],[Doctors ID]],Medicals[Doctor_ID],Medicals[Nurse_to_Patient_Ratio])</f>
        <v>12</v>
      </c>
    </row>
    <row r="256" spans="1:19" x14ac:dyDescent="0.3">
      <c r="A256" s="1">
        <v>283</v>
      </c>
      <c r="B256" s="1" t="s">
        <v>290</v>
      </c>
      <c r="C256" s="1">
        <v>58</v>
      </c>
      <c r="D256" s="1" t="s">
        <v>1009</v>
      </c>
      <c r="E256" s="1" t="s">
        <v>1010</v>
      </c>
      <c r="F256" s="1">
        <v>36.981831549900953</v>
      </c>
      <c r="G256" s="1">
        <v>5</v>
      </c>
      <c r="H256" s="1">
        <v>9</v>
      </c>
      <c r="I256" s="10">
        <f>_xlfn.XLOOKUP(Master[[#This Row],[Patient_ID]],Hospitals[Patient_ID],Hospitals[Admission_Date])</f>
        <v>45518</v>
      </c>
      <c r="J256" s="10">
        <f>_xlfn.XLOOKUP(Master[[#This Row],[Patient_ID]],Hospitals[Patient_ID],Hospitals[Discharge_Date])</f>
        <v>45530</v>
      </c>
      <c r="K256" s="33">
        <f>_xlfn.XLOOKUP(Master[[#This Row],[Patient_ID]],Financials[Patient_ID],Financials[Total_Bill_Amount])</f>
        <v>21299</v>
      </c>
      <c r="L256" s="1" t="str">
        <f>_xlfn.XLOOKUP(Master[[#This Row],[Patient_ID]],Hospitals[Patient_ID],Hospitals[Hospital_Bed])</f>
        <v>ICU</v>
      </c>
      <c r="M256" s="1" t="str">
        <f>_xlfn.XLOOKUP(Master[[#This Row],[Patient_ID]],Hospitals[Patient_ID],Hospitals[Department])</f>
        <v>Oncology</v>
      </c>
      <c r="N256" s="28" t="str">
        <f>_xlfn.XLOOKUP(Master[[#This Row],[Patient_ID]],Hospitals[Patient_ID],Hospitals[Medical_Condition])</f>
        <v>Tumor</v>
      </c>
      <c r="O256" s="28">
        <f>IFERROR(_xlfn.XLOOKUP(Master[[#This Row],[Patient_ID]],Emergency[Patient_ID],Emergency[ER_Visit_ID]),"No Visits")</f>
        <v>459</v>
      </c>
      <c r="P256" s="28">
        <f>_xlfn.XLOOKUP(Master[[#This Row],[Patient_ID]],Hospitals[Patient_ID],Hospitals[Doctor_ID])</f>
        <v>145</v>
      </c>
      <c r="Q256" s="30">
        <f>_xlfn.XLOOKUP(Master[[#This Row],[Patient_ID]],Financials[Patient_ID],Financials[Insurance_Coverage])</f>
        <v>13063.605773596129</v>
      </c>
      <c r="R256" s="30">
        <f>_xlfn.XLOOKUP(Master[[#This Row],[Patient_ID]],Financials[Patient_ID],Financials[Balance_Due])</f>
        <v>8235.3942264038669</v>
      </c>
      <c r="S256" s="28">
        <f>_xlfn.XLOOKUP(Master[[#This Row],[Doctors ID]],Medicals[Doctor_ID],Medicals[Nurse_to_Patient_Ratio])</f>
        <v>24</v>
      </c>
    </row>
    <row r="257" spans="1:19" x14ac:dyDescent="0.3">
      <c r="A257" s="1">
        <v>284</v>
      </c>
      <c r="B257" s="1" t="s">
        <v>291</v>
      </c>
      <c r="C257" s="1">
        <v>38</v>
      </c>
      <c r="D257" s="1" t="s">
        <v>1009</v>
      </c>
      <c r="E257" s="1" t="s">
        <v>1012</v>
      </c>
      <c r="F257" s="1">
        <v>21.07295432447469</v>
      </c>
      <c r="G257" s="1">
        <v>3</v>
      </c>
      <c r="H257" s="1">
        <v>9</v>
      </c>
      <c r="I257" s="10">
        <f>_xlfn.XLOOKUP(Master[[#This Row],[Patient_ID]],Hospitals[Patient_ID],Hospitals[Admission_Date])</f>
        <v>44819</v>
      </c>
      <c r="J257" s="10">
        <f>_xlfn.XLOOKUP(Master[[#This Row],[Patient_ID]],Hospitals[Patient_ID],Hospitals[Discharge_Date])</f>
        <v>44826</v>
      </c>
      <c r="K257" s="33">
        <f>_xlfn.XLOOKUP(Master[[#This Row],[Patient_ID]],Financials[Patient_ID],Financials[Total_Bill_Amount])</f>
        <v>14672</v>
      </c>
      <c r="L257" s="1" t="str">
        <f>_xlfn.XLOOKUP(Master[[#This Row],[Patient_ID]],Hospitals[Patient_ID],Hospitals[Hospital_Bed])</f>
        <v>General Ward</v>
      </c>
      <c r="M257" s="1" t="str">
        <f>_xlfn.XLOOKUP(Master[[#This Row],[Patient_ID]],Hospitals[Patient_ID],Hospitals[Department])</f>
        <v>Emergency</v>
      </c>
      <c r="N257" s="28" t="str">
        <f>_xlfn.XLOOKUP(Master[[#This Row],[Patient_ID]],Hospitals[Patient_ID],Hospitals[Medical_Condition])</f>
        <v>Internal Bleeding</v>
      </c>
      <c r="O257" s="28">
        <f>IFERROR(_xlfn.XLOOKUP(Master[[#This Row],[Patient_ID]],Emergency[Patient_ID],Emergency[ER_Visit_ID]),"No Visits")</f>
        <v>521</v>
      </c>
      <c r="P257" s="28">
        <f>_xlfn.XLOOKUP(Master[[#This Row],[Patient_ID]],Hospitals[Patient_ID],Hospitals[Doctor_ID])</f>
        <v>194</v>
      </c>
      <c r="Q257" s="30">
        <f>_xlfn.XLOOKUP(Master[[#This Row],[Patient_ID]],Financials[Patient_ID],Financials[Insurance_Coverage])</f>
        <v>8682.973543570155</v>
      </c>
      <c r="R257" s="30">
        <f>_xlfn.XLOOKUP(Master[[#This Row],[Patient_ID]],Financials[Patient_ID],Financials[Balance_Due])</f>
        <v>5989.026456429845</v>
      </c>
      <c r="S257" s="28">
        <f>_xlfn.XLOOKUP(Master[[#This Row],[Doctors ID]],Medicals[Doctor_ID],Medicals[Nurse_to_Patient_Ratio])</f>
        <v>24</v>
      </c>
    </row>
    <row r="258" spans="1:19" x14ac:dyDescent="0.3">
      <c r="A258" s="1">
        <v>285</v>
      </c>
      <c r="B258" s="1" t="s">
        <v>292</v>
      </c>
      <c r="C258" s="1">
        <v>48</v>
      </c>
      <c r="D258" s="1" t="s">
        <v>1009</v>
      </c>
      <c r="E258" s="1" t="s">
        <v>1012</v>
      </c>
      <c r="F258" s="1">
        <v>23.800746287840841</v>
      </c>
      <c r="G258" s="1">
        <v>5</v>
      </c>
      <c r="H258" s="1">
        <v>10</v>
      </c>
      <c r="I258" s="10">
        <f>_xlfn.XLOOKUP(Master[[#This Row],[Patient_ID]],Hospitals[Patient_ID],Hospitals[Admission_Date])</f>
        <v>44626</v>
      </c>
      <c r="J258" s="10">
        <f>_xlfn.XLOOKUP(Master[[#This Row],[Patient_ID]],Hospitals[Patient_ID],Hospitals[Discharge_Date])</f>
        <v>44631</v>
      </c>
      <c r="K258" s="33">
        <f>_xlfn.XLOOKUP(Master[[#This Row],[Patient_ID]],Financials[Patient_ID],Financials[Total_Bill_Amount])</f>
        <v>16181</v>
      </c>
      <c r="L258" s="1" t="str">
        <f>_xlfn.XLOOKUP(Master[[#This Row],[Patient_ID]],Hospitals[Patient_ID],Hospitals[Hospital_Bed])</f>
        <v>Private Room</v>
      </c>
      <c r="M258" s="1" t="str">
        <f>_xlfn.XLOOKUP(Master[[#This Row],[Patient_ID]],Hospitals[Patient_ID],Hospitals[Department])</f>
        <v>Cardiology</v>
      </c>
      <c r="N258" s="28" t="str">
        <f>_xlfn.XLOOKUP(Master[[#This Row],[Patient_ID]],Hospitals[Patient_ID],Hospitals[Medical_Condition])</f>
        <v>Heart Disease</v>
      </c>
      <c r="O258" s="28" t="str">
        <f>IFERROR(_xlfn.XLOOKUP(Master[[#This Row],[Patient_ID]],Emergency[Patient_ID],Emergency[ER_Visit_ID]),"No Visits")</f>
        <v>No Visits</v>
      </c>
      <c r="P258" s="28">
        <f>_xlfn.XLOOKUP(Master[[#This Row],[Patient_ID]],Hospitals[Patient_ID],Hospitals[Doctor_ID])</f>
        <v>163</v>
      </c>
      <c r="Q258" s="30">
        <f>_xlfn.XLOOKUP(Master[[#This Row],[Patient_ID]],Financials[Patient_ID],Financials[Insurance_Coverage])</f>
        <v>12875.681784910619</v>
      </c>
      <c r="R258" s="30">
        <f>_xlfn.XLOOKUP(Master[[#This Row],[Patient_ID]],Financials[Patient_ID],Financials[Balance_Due])</f>
        <v>3305.318215089379</v>
      </c>
      <c r="S258" s="28">
        <f>_xlfn.XLOOKUP(Master[[#This Row],[Doctors ID]],Medicals[Doctor_ID],Medicals[Nurse_to_Patient_Ratio])</f>
        <v>13</v>
      </c>
    </row>
    <row r="259" spans="1:19" x14ac:dyDescent="0.3">
      <c r="A259" s="1">
        <v>286</v>
      </c>
      <c r="B259" s="1" t="s">
        <v>293</v>
      </c>
      <c r="C259" s="1">
        <v>84</v>
      </c>
      <c r="D259" s="1" t="s">
        <v>1009</v>
      </c>
      <c r="E259" s="1" t="s">
        <v>1010</v>
      </c>
      <c r="F259" s="1">
        <v>19.846921635491331</v>
      </c>
      <c r="G259" s="1">
        <v>1</v>
      </c>
      <c r="H259" s="1">
        <v>4</v>
      </c>
      <c r="I259" s="10">
        <f>_xlfn.XLOOKUP(Master[[#This Row],[Patient_ID]],Hospitals[Patient_ID],Hospitals[Admission_Date])</f>
        <v>45199</v>
      </c>
      <c r="J259" s="10">
        <f>_xlfn.XLOOKUP(Master[[#This Row],[Patient_ID]],Hospitals[Patient_ID],Hospitals[Discharge_Date])</f>
        <v>45200</v>
      </c>
      <c r="K259" s="33">
        <f>_xlfn.XLOOKUP(Master[[#This Row],[Patient_ID]],Financials[Patient_ID],Financials[Total_Bill_Amount])</f>
        <v>23994</v>
      </c>
      <c r="L259" s="1" t="str">
        <f>_xlfn.XLOOKUP(Master[[#This Row],[Patient_ID]],Hospitals[Patient_ID],Hospitals[Hospital_Bed])</f>
        <v>Semi-Private Room</v>
      </c>
      <c r="M259" s="1" t="str">
        <f>_xlfn.XLOOKUP(Master[[#This Row],[Patient_ID]],Hospitals[Patient_ID],Hospitals[Department])</f>
        <v>Pediatrics</v>
      </c>
      <c r="N259" s="28" t="str">
        <f>_xlfn.XLOOKUP(Master[[#This Row],[Patient_ID]],Hospitals[Patient_ID],Hospitals[Medical_Condition])</f>
        <v>Asthma</v>
      </c>
      <c r="O259" s="28">
        <f>IFERROR(_xlfn.XLOOKUP(Master[[#This Row],[Patient_ID]],Emergency[Patient_ID],Emergency[ER_Visit_ID]),"No Visits")</f>
        <v>938</v>
      </c>
      <c r="P259" s="28">
        <f>_xlfn.XLOOKUP(Master[[#This Row],[Patient_ID]],Hospitals[Patient_ID],Hospitals[Doctor_ID])</f>
        <v>68</v>
      </c>
      <c r="Q259" s="30">
        <f>_xlfn.XLOOKUP(Master[[#This Row],[Patient_ID]],Financials[Patient_ID],Financials[Insurance_Coverage])</f>
        <v>19557.988900336481</v>
      </c>
      <c r="R259" s="30">
        <f>_xlfn.XLOOKUP(Master[[#This Row],[Patient_ID]],Financials[Patient_ID],Financials[Balance_Due])</f>
        <v>4436.0110996635194</v>
      </c>
      <c r="S259" s="28">
        <f>_xlfn.XLOOKUP(Master[[#This Row],[Doctors ID]],Medicals[Doctor_ID],Medicals[Nurse_to_Patient_Ratio])</f>
        <v>23</v>
      </c>
    </row>
    <row r="260" spans="1:19" x14ac:dyDescent="0.3">
      <c r="A260" s="1">
        <v>287</v>
      </c>
      <c r="B260" s="1" t="s">
        <v>294</v>
      </c>
      <c r="C260" s="1">
        <v>66</v>
      </c>
      <c r="D260" s="1" t="s">
        <v>1008</v>
      </c>
      <c r="E260" s="1" t="s">
        <v>1011</v>
      </c>
      <c r="F260" s="1">
        <v>35.914085188841469</v>
      </c>
      <c r="G260" s="1">
        <v>1</v>
      </c>
      <c r="H260" s="1">
        <v>1</v>
      </c>
      <c r="I260" s="10">
        <f>_xlfn.XLOOKUP(Master[[#This Row],[Patient_ID]],Hospitals[Patient_ID],Hospitals[Admission_Date])</f>
        <v>45032</v>
      </c>
      <c r="J260" s="10">
        <f>_xlfn.XLOOKUP(Master[[#This Row],[Patient_ID]],Hospitals[Patient_ID],Hospitals[Discharge_Date])</f>
        <v>45036</v>
      </c>
      <c r="K260" s="33">
        <f>_xlfn.XLOOKUP(Master[[#This Row],[Patient_ID]],Financials[Patient_ID],Financials[Total_Bill_Amount])</f>
        <v>4761</v>
      </c>
      <c r="L260" s="1" t="str">
        <f>_xlfn.XLOOKUP(Master[[#This Row],[Patient_ID]],Hospitals[Patient_ID],Hospitals[Hospital_Bed])</f>
        <v>Semi-Private Room</v>
      </c>
      <c r="M260" s="1" t="str">
        <f>_xlfn.XLOOKUP(Master[[#This Row],[Patient_ID]],Hospitals[Patient_ID],Hospitals[Department])</f>
        <v>Cardiology</v>
      </c>
      <c r="N260" s="28" t="str">
        <f>_xlfn.XLOOKUP(Master[[#This Row],[Patient_ID]],Hospitals[Patient_ID],Hospitals[Medical_Condition])</f>
        <v>Heart Disease</v>
      </c>
      <c r="O260" s="28">
        <f>IFERROR(_xlfn.XLOOKUP(Master[[#This Row],[Patient_ID]],Emergency[Patient_ID],Emergency[ER_Visit_ID]),"No Visits")</f>
        <v>1336</v>
      </c>
      <c r="P260" s="28">
        <f>_xlfn.XLOOKUP(Master[[#This Row],[Patient_ID]],Hospitals[Patient_ID],Hospitals[Doctor_ID])</f>
        <v>158</v>
      </c>
      <c r="Q260" s="30">
        <f>_xlfn.XLOOKUP(Master[[#This Row],[Patient_ID]],Financials[Patient_ID],Financials[Insurance_Coverage])</f>
        <v>3330.581093704699</v>
      </c>
      <c r="R260" s="30">
        <f>_xlfn.XLOOKUP(Master[[#This Row],[Patient_ID]],Financials[Patient_ID],Financials[Balance_Due])</f>
        <v>1430.418906295301</v>
      </c>
      <c r="S260" s="28">
        <f>_xlfn.XLOOKUP(Master[[#This Row],[Doctors ID]],Medicals[Doctor_ID],Medicals[Nurse_to_Patient_Ratio])</f>
        <v>26</v>
      </c>
    </row>
    <row r="261" spans="1:19" x14ac:dyDescent="0.3">
      <c r="A261" s="1">
        <v>288</v>
      </c>
      <c r="B261" s="1" t="s">
        <v>295</v>
      </c>
      <c r="C261" s="1">
        <v>1</v>
      </c>
      <c r="D261" s="1" t="s">
        <v>1009</v>
      </c>
      <c r="E261" s="1" t="s">
        <v>1010</v>
      </c>
      <c r="F261" s="1">
        <v>24.128158446186809</v>
      </c>
      <c r="G261" s="1">
        <v>4</v>
      </c>
      <c r="H261" s="1">
        <v>9</v>
      </c>
      <c r="I261" s="10">
        <f>_xlfn.XLOOKUP(Master[[#This Row],[Patient_ID]],Hospitals[Patient_ID],Hospitals[Admission_Date])</f>
        <v>44726</v>
      </c>
      <c r="J261" s="10">
        <f>_xlfn.XLOOKUP(Master[[#This Row],[Patient_ID]],Hospitals[Patient_ID],Hospitals[Discharge_Date])</f>
        <v>44738</v>
      </c>
      <c r="K261" s="33">
        <f>_xlfn.XLOOKUP(Master[[#This Row],[Patient_ID]],Financials[Patient_ID],Financials[Total_Bill_Amount])</f>
        <v>7347</v>
      </c>
      <c r="L261" s="1" t="str">
        <f>_xlfn.XLOOKUP(Master[[#This Row],[Patient_ID]],Hospitals[Patient_ID],Hospitals[Hospital_Bed])</f>
        <v>Semi-Private Room</v>
      </c>
      <c r="M261" s="1" t="str">
        <f>_xlfn.XLOOKUP(Master[[#This Row],[Patient_ID]],Hospitals[Patient_ID],Hospitals[Department])</f>
        <v>Neurology</v>
      </c>
      <c r="N261" s="28" t="str">
        <f>_xlfn.XLOOKUP(Master[[#This Row],[Patient_ID]],Hospitals[Patient_ID],Hospitals[Medical_Condition])</f>
        <v>Seizures</v>
      </c>
      <c r="O261" s="28">
        <f>IFERROR(_xlfn.XLOOKUP(Master[[#This Row],[Patient_ID]],Emergency[Patient_ID],Emergency[ER_Visit_ID]),"No Visits")</f>
        <v>1101</v>
      </c>
      <c r="P261" s="28">
        <f>_xlfn.XLOOKUP(Master[[#This Row],[Patient_ID]],Hospitals[Patient_ID],Hospitals[Doctor_ID])</f>
        <v>156</v>
      </c>
      <c r="Q261" s="30">
        <f>_xlfn.XLOOKUP(Master[[#This Row],[Patient_ID]],Financials[Patient_ID],Financials[Insurance_Coverage])</f>
        <v>3703.8683792081711</v>
      </c>
      <c r="R261" s="30">
        <f>_xlfn.XLOOKUP(Master[[#This Row],[Patient_ID]],Financials[Patient_ID],Financials[Balance_Due])</f>
        <v>3643.1316207918289</v>
      </c>
      <c r="S261" s="28">
        <f>_xlfn.XLOOKUP(Master[[#This Row],[Doctors ID]],Medicals[Doctor_ID],Medicals[Nurse_to_Patient_Ratio])</f>
        <v>14</v>
      </c>
    </row>
    <row r="262" spans="1:19" x14ac:dyDescent="0.3">
      <c r="A262" s="1">
        <v>289</v>
      </c>
      <c r="B262" s="1" t="s">
        <v>296</v>
      </c>
      <c r="C262" s="1">
        <v>38</v>
      </c>
      <c r="D262" s="1" t="s">
        <v>1008</v>
      </c>
      <c r="E262" s="1" t="s">
        <v>1010</v>
      </c>
      <c r="F262" s="1">
        <v>18.212596124095839</v>
      </c>
      <c r="G262" s="1">
        <v>2</v>
      </c>
      <c r="H262" s="1">
        <v>1</v>
      </c>
      <c r="I262" s="10">
        <f>_xlfn.XLOOKUP(Master[[#This Row],[Patient_ID]],Hospitals[Patient_ID],Hospitals[Admission_Date])</f>
        <v>44637</v>
      </c>
      <c r="J262" s="10">
        <f>_xlfn.XLOOKUP(Master[[#This Row],[Patient_ID]],Hospitals[Patient_ID],Hospitals[Discharge_Date])</f>
        <v>44647</v>
      </c>
      <c r="K262" s="33">
        <f>_xlfn.XLOOKUP(Master[[#This Row],[Patient_ID]],Financials[Patient_ID],Financials[Total_Bill_Amount])</f>
        <v>14523</v>
      </c>
      <c r="L262" s="1" t="str">
        <f>_xlfn.XLOOKUP(Master[[#This Row],[Patient_ID]],Hospitals[Patient_ID],Hospitals[Hospital_Bed])</f>
        <v>ICU</v>
      </c>
      <c r="M262" s="1" t="str">
        <f>_xlfn.XLOOKUP(Master[[#This Row],[Patient_ID]],Hospitals[Patient_ID],Hospitals[Department])</f>
        <v>Oncology</v>
      </c>
      <c r="N262" s="28" t="str">
        <f>_xlfn.XLOOKUP(Master[[#This Row],[Patient_ID]],Hospitals[Patient_ID],Hospitals[Medical_Condition])</f>
        <v>Tumor</v>
      </c>
      <c r="O262" s="28">
        <f>IFERROR(_xlfn.XLOOKUP(Master[[#This Row],[Patient_ID]],Emergency[Patient_ID],Emergency[ER_Visit_ID]),"No Visits")</f>
        <v>805</v>
      </c>
      <c r="P262" s="28">
        <f>_xlfn.XLOOKUP(Master[[#This Row],[Patient_ID]],Hospitals[Patient_ID],Hospitals[Doctor_ID])</f>
        <v>151</v>
      </c>
      <c r="Q262" s="30">
        <f>_xlfn.XLOOKUP(Master[[#This Row],[Patient_ID]],Financials[Patient_ID],Financials[Insurance_Coverage])</f>
        <v>8094.323184029894</v>
      </c>
      <c r="R262" s="30">
        <f>_xlfn.XLOOKUP(Master[[#This Row],[Patient_ID]],Financials[Patient_ID],Financials[Balance_Due])</f>
        <v>6428.676815970106</v>
      </c>
      <c r="S262" s="28">
        <f>_xlfn.XLOOKUP(Master[[#This Row],[Doctors ID]],Medicals[Doctor_ID],Medicals[Nurse_to_Patient_Ratio])</f>
        <v>29</v>
      </c>
    </row>
    <row r="263" spans="1:19" x14ac:dyDescent="0.3">
      <c r="A263" s="1">
        <v>290</v>
      </c>
      <c r="B263" s="1" t="s">
        <v>297</v>
      </c>
      <c r="C263" s="1">
        <v>42</v>
      </c>
      <c r="D263" s="1" t="s">
        <v>1008</v>
      </c>
      <c r="E263" s="1" t="s">
        <v>1010</v>
      </c>
      <c r="F263" s="1">
        <v>39.693722938981139</v>
      </c>
      <c r="G263" s="1">
        <v>5</v>
      </c>
      <c r="H263" s="1">
        <v>1</v>
      </c>
      <c r="I263" s="10">
        <f>_xlfn.XLOOKUP(Master[[#This Row],[Patient_ID]],Hospitals[Patient_ID],Hospitals[Admission_Date])</f>
        <v>44565</v>
      </c>
      <c r="J263" s="10">
        <f>_xlfn.XLOOKUP(Master[[#This Row],[Patient_ID]],Hospitals[Patient_ID],Hospitals[Discharge_Date])</f>
        <v>44570</v>
      </c>
      <c r="K263" s="33">
        <f>_xlfn.XLOOKUP(Master[[#This Row],[Patient_ID]],Financials[Patient_ID],Financials[Total_Bill_Amount])</f>
        <v>33362</v>
      </c>
      <c r="L263" s="1" t="str">
        <f>_xlfn.XLOOKUP(Master[[#This Row],[Patient_ID]],Hospitals[Patient_ID],Hospitals[Hospital_Bed])</f>
        <v>General Ward</v>
      </c>
      <c r="M263" s="1" t="str">
        <f>_xlfn.XLOOKUP(Master[[#This Row],[Patient_ID]],Hospitals[Patient_ID],Hospitals[Department])</f>
        <v>Cardiology</v>
      </c>
      <c r="N263" s="28" t="str">
        <f>_xlfn.XLOOKUP(Master[[#This Row],[Patient_ID]],Hospitals[Patient_ID],Hospitals[Medical_Condition])</f>
        <v>Hypertension</v>
      </c>
      <c r="O263" s="28">
        <f>IFERROR(_xlfn.XLOOKUP(Master[[#This Row],[Patient_ID]],Emergency[Patient_ID],Emergency[ER_Visit_ID]),"No Visits")</f>
        <v>435</v>
      </c>
      <c r="P263" s="28">
        <f>_xlfn.XLOOKUP(Master[[#This Row],[Patient_ID]],Hospitals[Patient_ID],Hospitals[Doctor_ID])</f>
        <v>124</v>
      </c>
      <c r="Q263" s="30">
        <f>_xlfn.XLOOKUP(Master[[#This Row],[Patient_ID]],Financials[Patient_ID],Financials[Insurance_Coverage])</f>
        <v>22306.938242771299</v>
      </c>
      <c r="R263" s="30">
        <f>_xlfn.XLOOKUP(Master[[#This Row],[Patient_ID]],Financials[Patient_ID],Financials[Balance_Due])</f>
        <v>11055.061757228699</v>
      </c>
      <c r="S263" s="28">
        <f>_xlfn.XLOOKUP(Master[[#This Row],[Doctors ID]],Medicals[Doctor_ID],Medicals[Nurse_to_Patient_Ratio])</f>
        <v>6</v>
      </c>
    </row>
    <row r="264" spans="1:19" x14ac:dyDescent="0.3">
      <c r="A264" s="1">
        <v>291</v>
      </c>
      <c r="B264" s="1" t="s">
        <v>298</v>
      </c>
      <c r="C264" s="1">
        <v>85</v>
      </c>
      <c r="D264" s="1" t="s">
        <v>1008</v>
      </c>
      <c r="E264" s="1" t="s">
        <v>1013</v>
      </c>
      <c r="F264" s="1">
        <v>30.936294885003178</v>
      </c>
      <c r="G264" s="1">
        <v>3</v>
      </c>
      <c r="H264" s="1">
        <v>1</v>
      </c>
      <c r="I264" s="10">
        <f>_xlfn.XLOOKUP(Master[[#This Row],[Patient_ID]],Hospitals[Patient_ID],Hospitals[Admission_Date])</f>
        <v>44695</v>
      </c>
      <c r="J264" s="10">
        <f>_xlfn.XLOOKUP(Master[[#This Row],[Patient_ID]],Hospitals[Patient_ID],Hospitals[Discharge_Date])</f>
        <v>44698</v>
      </c>
      <c r="K264" s="33">
        <f>_xlfn.XLOOKUP(Master[[#This Row],[Patient_ID]],Financials[Patient_ID],Financials[Total_Bill_Amount])</f>
        <v>9892</v>
      </c>
      <c r="L264" s="1" t="str">
        <f>_xlfn.XLOOKUP(Master[[#This Row],[Patient_ID]],Hospitals[Patient_ID],Hospitals[Hospital_Bed])</f>
        <v>General Ward</v>
      </c>
      <c r="M264" s="1" t="str">
        <f>_xlfn.XLOOKUP(Master[[#This Row],[Patient_ID]],Hospitals[Patient_ID],Hospitals[Department])</f>
        <v>Pediatrics</v>
      </c>
      <c r="N264" s="28" t="str">
        <f>_xlfn.XLOOKUP(Master[[#This Row],[Patient_ID]],Hospitals[Patient_ID],Hospitals[Medical_Condition])</f>
        <v>Asthma</v>
      </c>
      <c r="O264" s="28" t="str">
        <f>IFERROR(_xlfn.XLOOKUP(Master[[#This Row],[Patient_ID]],Emergency[Patient_ID],Emergency[ER_Visit_ID]),"No Visits")</f>
        <v>No Visits</v>
      </c>
      <c r="P264" s="28">
        <f>_xlfn.XLOOKUP(Master[[#This Row],[Patient_ID]],Hospitals[Patient_ID],Hospitals[Doctor_ID])</f>
        <v>84</v>
      </c>
      <c r="Q264" s="30">
        <f>_xlfn.XLOOKUP(Master[[#This Row],[Patient_ID]],Financials[Patient_ID],Financials[Insurance_Coverage])</f>
        <v>5071.8336478836682</v>
      </c>
      <c r="R264" s="30">
        <f>_xlfn.XLOOKUP(Master[[#This Row],[Patient_ID]],Financials[Patient_ID],Financials[Balance_Due])</f>
        <v>4820.1663521163318</v>
      </c>
      <c r="S264" s="28">
        <f>_xlfn.XLOOKUP(Master[[#This Row],[Doctors ID]],Medicals[Doctor_ID],Medicals[Nurse_to_Patient_Ratio])</f>
        <v>16</v>
      </c>
    </row>
    <row r="265" spans="1:19" x14ac:dyDescent="0.3">
      <c r="A265" s="1">
        <v>292</v>
      </c>
      <c r="B265" s="1" t="s">
        <v>299</v>
      </c>
      <c r="C265" s="1">
        <v>9</v>
      </c>
      <c r="D265" s="1" t="s">
        <v>1008</v>
      </c>
      <c r="E265" s="1" t="s">
        <v>1013</v>
      </c>
      <c r="F265" s="1">
        <v>16.439248318658091</v>
      </c>
      <c r="G265" s="1">
        <v>3</v>
      </c>
      <c r="H265" s="1">
        <v>10</v>
      </c>
      <c r="I265" s="10">
        <f>_xlfn.XLOOKUP(Master[[#This Row],[Patient_ID]],Hospitals[Patient_ID],Hospitals[Admission_Date])</f>
        <v>44773</v>
      </c>
      <c r="J265" s="10">
        <f>_xlfn.XLOOKUP(Master[[#This Row],[Patient_ID]],Hospitals[Patient_ID],Hospitals[Discharge_Date])</f>
        <v>44775</v>
      </c>
      <c r="K265" s="33">
        <f>_xlfn.XLOOKUP(Master[[#This Row],[Patient_ID]],Financials[Patient_ID],Financials[Total_Bill_Amount])</f>
        <v>4953</v>
      </c>
      <c r="L265" s="1" t="str">
        <f>_xlfn.XLOOKUP(Master[[#This Row],[Patient_ID]],Hospitals[Patient_ID],Hospitals[Hospital_Bed])</f>
        <v>ICU</v>
      </c>
      <c r="M265" s="1" t="str">
        <f>_xlfn.XLOOKUP(Master[[#This Row],[Patient_ID]],Hospitals[Patient_ID],Hospitals[Department])</f>
        <v>Pediatrics</v>
      </c>
      <c r="N265" s="28" t="str">
        <f>_xlfn.XLOOKUP(Master[[#This Row],[Patient_ID]],Hospitals[Patient_ID],Hospitals[Medical_Condition])</f>
        <v>Asthma</v>
      </c>
      <c r="O265" s="28" t="str">
        <f>IFERROR(_xlfn.XLOOKUP(Master[[#This Row],[Patient_ID]],Emergency[Patient_ID],Emergency[ER_Visit_ID]),"No Visits")</f>
        <v>No Visits</v>
      </c>
      <c r="P265" s="28">
        <f>_xlfn.XLOOKUP(Master[[#This Row],[Patient_ID]],Hospitals[Patient_ID],Hospitals[Doctor_ID])</f>
        <v>93</v>
      </c>
      <c r="Q265" s="30">
        <f>_xlfn.XLOOKUP(Master[[#This Row],[Patient_ID]],Financials[Patient_ID],Financials[Insurance_Coverage])</f>
        <v>3936.6714308832452</v>
      </c>
      <c r="R265" s="30">
        <f>_xlfn.XLOOKUP(Master[[#This Row],[Patient_ID]],Financials[Patient_ID],Financials[Balance_Due])</f>
        <v>1016.328569116755</v>
      </c>
      <c r="S265" s="28">
        <f>_xlfn.XLOOKUP(Master[[#This Row],[Doctors ID]],Medicals[Doctor_ID],Medicals[Nurse_to_Patient_Ratio])</f>
        <v>18</v>
      </c>
    </row>
    <row r="266" spans="1:19" x14ac:dyDescent="0.3">
      <c r="A266" s="1">
        <v>293</v>
      </c>
      <c r="B266" s="1" t="s">
        <v>300</v>
      </c>
      <c r="C266" s="1">
        <v>28</v>
      </c>
      <c r="D266" s="1" t="s">
        <v>1009</v>
      </c>
      <c r="E266" s="1" t="s">
        <v>1012</v>
      </c>
      <c r="F266" s="1">
        <v>28.84073866979012</v>
      </c>
      <c r="G266" s="1">
        <v>5</v>
      </c>
      <c r="H266" s="1">
        <v>2</v>
      </c>
      <c r="I266" s="10">
        <f>_xlfn.XLOOKUP(Master[[#This Row],[Patient_ID]],Hospitals[Patient_ID],Hospitals[Admission_Date])</f>
        <v>44632</v>
      </c>
      <c r="J266" s="10">
        <f>_xlfn.XLOOKUP(Master[[#This Row],[Patient_ID]],Hospitals[Patient_ID],Hospitals[Discharge_Date])</f>
        <v>44633</v>
      </c>
      <c r="K266" s="33">
        <f>_xlfn.XLOOKUP(Master[[#This Row],[Patient_ID]],Financials[Patient_ID],Financials[Total_Bill_Amount])</f>
        <v>29486</v>
      </c>
      <c r="L266" s="1" t="str">
        <f>_xlfn.XLOOKUP(Master[[#This Row],[Patient_ID]],Hospitals[Patient_ID],Hospitals[Hospital_Bed])</f>
        <v>Private Room</v>
      </c>
      <c r="M266" s="1" t="str">
        <f>_xlfn.XLOOKUP(Master[[#This Row],[Patient_ID]],Hospitals[Patient_ID],Hospitals[Department])</f>
        <v>Pediatrics</v>
      </c>
      <c r="N266" s="28" t="str">
        <f>_xlfn.XLOOKUP(Master[[#This Row],[Patient_ID]],Hospitals[Patient_ID],Hospitals[Medical_Condition])</f>
        <v>Allergies</v>
      </c>
      <c r="O266" s="28">
        <f>IFERROR(_xlfn.XLOOKUP(Master[[#This Row],[Patient_ID]],Emergency[Patient_ID],Emergency[ER_Visit_ID]),"No Visits")</f>
        <v>968</v>
      </c>
      <c r="P266" s="28">
        <f>_xlfn.XLOOKUP(Master[[#This Row],[Patient_ID]],Hospitals[Patient_ID],Hospitals[Doctor_ID])</f>
        <v>57</v>
      </c>
      <c r="Q266" s="30">
        <f>_xlfn.XLOOKUP(Master[[#This Row],[Patient_ID]],Financials[Patient_ID],Financials[Insurance_Coverage])</f>
        <v>24160.546597009121</v>
      </c>
      <c r="R266" s="30">
        <f>_xlfn.XLOOKUP(Master[[#This Row],[Patient_ID]],Financials[Patient_ID],Financials[Balance_Due])</f>
        <v>5325.4534029908828</v>
      </c>
      <c r="S266" s="28">
        <f>_xlfn.XLOOKUP(Master[[#This Row],[Doctors ID]],Medicals[Doctor_ID],Medicals[Nurse_to_Patient_Ratio])</f>
        <v>7</v>
      </c>
    </row>
    <row r="267" spans="1:19" x14ac:dyDescent="0.3">
      <c r="A267" s="1">
        <v>294</v>
      </c>
      <c r="B267" s="1" t="s">
        <v>301</v>
      </c>
      <c r="C267" s="1">
        <v>61</v>
      </c>
      <c r="D267" s="1" t="s">
        <v>1008</v>
      </c>
      <c r="E267" s="1" t="s">
        <v>1010</v>
      </c>
      <c r="F267" s="1">
        <v>15.64045742937782</v>
      </c>
      <c r="G267" s="1">
        <v>0</v>
      </c>
      <c r="H267" s="1">
        <v>7</v>
      </c>
      <c r="I267" s="10">
        <f>_xlfn.XLOOKUP(Master[[#This Row],[Patient_ID]],Hospitals[Patient_ID],Hospitals[Admission_Date])</f>
        <v>45233</v>
      </c>
      <c r="J267" s="10">
        <f>_xlfn.XLOOKUP(Master[[#This Row],[Patient_ID]],Hospitals[Patient_ID],Hospitals[Discharge_Date])</f>
        <v>45235</v>
      </c>
      <c r="K267" s="33">
        <f>_xlfn.XLOOKUP(Master[[#This Row],[Patient_ID]],Financials[Patient_ID],Financials[Total_Bill_Amount])</f>
        <v>17280</v>
      </c>
      <c r="L267" s="1" t="str">
        <f>_xlfn.XLOOKUP(Master[[#This Row],[Patient_ID]],Hospitals[Patient_ID],Hospitals[Hospital_Bed])</f>
        <v>Private Room</v>
      </c>
      <c r="M267" s="1" t="str">
        <f>_xlfn.XLOOKUP(Master[[#This Row],[Patient_ID]],Hospitals[Patient_ID],Hospitals[Department])</f>
        <v>Pediatrics</v>
      </c>
      <c r="N267" s="28" t="str">
        <f>_xlfn.XLOOKUP(Master[[#This Row],[Patient_ID]],Hospitals[Patient_ID],Hospitals[Medical_Condition])</f>
        <v>Allergies</v>
      </c>
      <c r="O267" s="28" t="str">
        <f>IFERROR(_xlfn.XLOOKUP(Master[[#This Row],[Patient_ID]],Emergency[Patient_ID],Emergency[ER_Visit_ID]),"No Visits")</f>
        <v>No Visits</v>
      </c>
      <c r="P267" s="28">
        <f>_xlfn.XLOOKUP(Master[[#This Row],[Patient_ID]],Hospitals[Patient_ID],Hospitals[Doctor_ID])</f>
        <v>142</v>
      </c>
      <c r="Q267" s="30">
        <f>_xlfn.XLOOKUP(Master[[#This Row],[Patient_ID]],Financials[Patient_ID],Financials[Insurance_Coverage])</f>
        <v>13671.428670535401</v>
      </c>
      <c r="R267" s="30">
        <f>_xlfn.XLOOKUP(Master[[#This Row],[Patient_ID]],Financials[Patient_ID],Financials[Balance_Due])</f>
        <v>3608.5713294646048</v>
      </c>
      <c r="S267" s="28">
        <f>_xlfn.XLOOKUP(Master[[#This Row],[Doctors ID]],Medicals[Doctor_ID],Medicals[Nurse_to_Patient_Ratio])</f>
        <v>18</v>
      </c>
    </row>
    <row r="268" spans="1:19" x14ac:dyDescent="0.3">
      <c r="A268" s="1">
        <v>295</v>
      </c>
      <c r="B268" s="1" t="s">
        <v>302</v>
      </c>
      <c r="C268" s="1">
        <v>12</v>
      </c>
      <c r="D268" s="1" t="s">
        <v>1008</v>
      </c>
      <c r="E268" s="1" t="s">
        <v>1010</v>
      </c>
      <c r="F268" s="1">
        <v>38.983513435964042</v>
      </c>
      <c r="G268" s="1">
        <v>0</v>
      </c>
      <c r="H268" s="1">
        <v>7</v>
      </c>
      <c r="I268" s="10">
        <f>_xlfn.XLOOKUP(Master[[#This Row],[Patient_ID]],Hospitals[Patient_ID],Hospitals[Admission_Date])</f>
        <v>44647</v>
      </c>
      <c r="J268" s="10">
        <f>_xlfn.XLOOKUP(Master[[#This Row],[Patient_ID]],Hospitals[Patient_ID],Hospitals[Discharge_Date])</f>
        <v>44654</v>
      </c>
      <c r="K268" s="33">
        <f>_xlfn.XLOOKUP(Master[[#This Row],[Patient_ID]],Financials[Patient_ID],Financials[Total_Bill_Amount])</f>
        <v>16864</v>
      </c>
      <c r="L268" s="1" t="str">
        <f>_xlfn.XLOOKUP(Master[[#This Row],[Patient_ID]],Hospitals[Patient_ID],Hospitals[Hospital_Bed])</f>
        <v>Private Room</v>
      </c>
      <c r="M268" s="1" t="str">
        <f>_xlfn.XLOOKUP(Master[[#This Row],[Patient_ID]],Hospitals[Patient_ID],Hospitals[Department])</f>
        <v>Oncology</v>
      </c>
      <c r="N268" s="28" t="str">
        <f>_xlfn.XLOOKUP(Master[[#This Row],[Patient_ID]],Hospitals[Patient_ID],Hospitals[Medical_Condition])</f>
        <v>Cancer</v>
      </c>
      <c r="O268" s="28">
        <f>IFERROR(_xlfn.XLOOKUP(Master[[#This Row],[Patient_ID]],Emergency[Patient_ID],Emergency[ER_Visit_ID]),"No Visits")</f>
        <v>1113</v>
      </c>
      <c r="P268" s="28">
        <f>_xlfn.XLOOKUP(Master[[#This Row],[Patient_ID]],Hospitals[Patient_ID],Hospitals[Doctor_ID])</f>
        <v>97</v>
      </c>
      <c r="Q268" s="30">
        <f>_xlfn.XLOOKUP(Master[[#This Row],[Patient_ID]],Financials[Patient_ID],Financials[Insurance_Coverage])</f>
        <v>10515.570647753901</v>
      </c>
      <c r="R268" s="30">
        <f>_xlfn.XLOOKUP(Master[[#This Row],[Patient_ID]],Financials[Patient_ID],Financials[Balance_Due])</f>
        <v>6348.4293522461012</v>
      </c>
      <c r="S268" s="28">
        <f>_xlfn.XLOOKUP(Master[[#This Row],[Doctors ID]],Medicals[Doctor_ID],Medicals[Nurse_to_Patient_Ratio])</f>
        <v>15</v>
      </c>
    </row>
    <row r="269" spans="1:19" x14ac:dyDescent="0.3">
      <c r="A269" s="1">
        <v>296</v>
      </c>
      <c r="B269" s="1" t="s">
        <v>303</v>
      </c>
      <c r="C269" s="1">
        <v>67</v>
      </c>
      <c r="D269" s="1" t="s">
        <v>1009</v>
      </c>
      <c r="E269" s="1" t="s">
        <v>1012</v>
      </c>
      <c r="F269" s="1">
        <v>15.16386249090713</v>
      </c>
      <c r="G269" s="1">
        <v>3</v>
      </c>
      <c r="H269" s="1">
        <v>10</v>
      </c>
      <c r="I269" s="10">
        <f>_xlfn.XLOOKUP(Master[[#This Row],[Patient_ID]],Hospitals[Patient_ID],Hospitals[Admission_Date])</f>
        <v>44603</v>
      </c>
      <c r="J269" s="10">
        <f>_xlfn.XLOOKUP(Master[[#This Row],[Patient_ID]],Hospitals[Patient_ID],Hospitals[Discharge_Date])</f>
        <v>44604</v>
      </c>
      <c r="K269" s="33">
        <f>_xlfn.XLOOKUP(Master[[#This Row],[Patient_ID]],Financials[Patient_ID],Financials[Total_Bill_Amount])</f>
        <v>10136</v>
      </c>
      <c r="L269" s="1" t="str">
        <f>_xlfn.XLOOKUP(Master[[#This Row],[Patient_ID]],Hospitals[Patient_ID],Hospitals[Hospital_Bed])</f>
        <v>Semi-Private Room</v>
      </c>
      <c r="M269" s="1" t="str">
        <f>_xlfn.XLOOKUP(Master[[#This Row],[Patient_ID]],Hospitals[Patient_ID],Hospitals[Department])</f>
        <v>Pediatrics</v>
      </c>
      <c r="N269" s="28" t="str">
        <f>_xlfn.XLOOKUP(Master[[#This Row],[Patient_ID]],Hospitals[Patient_ID],Hospitals[Medical_Condition])</f>
        <v>Asthma</v>
      </c>
      <c r="O269" s="28" t="str">
        <f>IFERROR(_xlfn.XLOOKUP(Master[[#This Row],[Patient_ID]],Emergency[Patient_ID],Emergency[ER_Visit_ID]),"No Visits")</f>
        <v>No Visits</v>
      </c>
      <c r="P269" s="28">
        <f>_xlfn.XLOOKUP(Master[[#This Row],[Patient_ID]],Hospitals[Patient_ID],Hospitals[Doctor_ID])</f>
        <v>155</v>
      </c>
      <c r="Q269" s="30">
        <f>_xlfn.XLOOKUP(Master[[#This Row],[Patient_ID]],Financials[Patient_ID],Financials[Insurance_Coverage])</f>
        <v>5666.3871033342257</v>
      </c>
      <c r="R269" s="30">
        <f>_xlfn.XLOOKUP(Master[[#This Row],[Patient_ID]],Financials[Patient_ID],Financials[Balance_Due])</f>
        <v>4469.6128966657743</v>
      </c>
      <c r="S269" s="28">
        <f>_xlfn.XLOOKUP(Master[[#This Row],[Doctors ID]],Medicals[Doctor_ID],Medicals[Nurse_to_Patient_Ratio])</f>
        <v>12</v>
      </c>
    </row>
    <row r="270" spans="1:19" x14ac:dyDescent="0.3">
      <c r="A270" s="1">
        <v>297</v>
      </c>
      <c r="B270" s="1" t="s">
        <v>304</v>
      </c>
      <c r="C270" s="1">
        <v>53</v>
      </c>
      <c r="D270" s="1" t="s">
        <v>1008</v>
      </c>
      <c r="E270" s="1" t="s">
        <v>1010</v>
      </c>
      <c r="F270" s="1">
        <v>21.215441874381739</v>
      </c>
      <c r="G270" s="1">
        <v>2</v>
      </c>
      <c r="H270" s="1">
        <v>1</v>
      </c>
      <c r="I270" s="10">
        <f>_xlfn.XLOOKUP(Master[[#This Row],[Patient_ID]],Hospitals[Patient_ID],Hospitals[Admission_Date])</f>
        <v>45014</v>
      </c>
      <c r="J270" s="10">
        <f>_xlfn.XLOOKUP(Master[[#This Row],[Patient_ID]],Hospitals[Patient_ID],Hospitals[Discharge_Date])</f>
        <v>45017</v>
      </c>
      <c r="K270" s="33">
        <f>_xlfn.XLOOKUP(Master[[#This Row],[Patient_ID]],Financials[Patient_ID],Financials[Total_Bill_Amount])</f>
        <v>11837</v>
      </c>
      <c r="L270" s="1" t="str">
        <f>_xlfn.XLOOKUP(Master[[#This Row],[Patient_ID]],Hospitals[Patient_ID],Hospitals[Hospital_Bed])</f>
        <v>Semi-Private Room</v>
      </c>
      <c r="M270" s="1" t="str">
        <f>_xlfn.XLOOKUP(Master[[#This Row],[Patient_ID]],Hospitals[Patient_ID],Hospitals[Department])</f>
        <v>Emergency</v>
      </c>
      <c r="N270" s="28" t="str">
        <f>_xlfn.XLOOKUP(Master[[#This Row],[Patient_ID]],Hospitals[Patient_ID],Hospitals[Medical_Condition])</f>
        <v>Severe Trauma</v>
      </c>
      <c r="O270" s="28">
        <f>IFERROR(_xlfn.XLOOKUP(Master[[#This Row],[Patient_ID]],Emergency[Patient_ID],Emergency[ER_Visit_ID]),"No Visits")</f>
        <v>1001</v>
      </c>
      <c r="P270" s="28">
        <f>_xlfn.XLOOKUP(Master[[#This Row],[Patient_ID]],Hospitals[Patient_ID],Hospitals[Doctor_ID])</f>
        <v>159</v>
      </c>
      <c r="Q270" s="30">
        <f>_xlfn.XLOOKUP(Master[[#This Row],[Patient_ID]],Financials[Patient_ID],Financials[Insurance_Coverage])</f>
        <v>9818.2230905447504</v>
      </c>
      <c r="R270" s="30">
        <f>_xlfn.XLOOKUP(Master[[#This Row],[Patient_ID]],Financials[Patient_ID],Financials[Balance_Due])</f>
        <v>2018.77690945525</v>
      </c>
      <c r="S270" s="28">
        <f>_xlfn.XLOOKUP(Master[[#This Row],[Doctors ID]],Medicals[Doctor_ID],Medicals[Nurse_to_Patient_Ratio])</f>
        <v>18</v>
      </c>
    </row>
    <row r="271" spans="1:19" x14ac:dyDescent="0.3">
      <c r="A271" s="1">
        <v>298</v>
      </c>
      <c r="B271" s="1" t="s">
        <v>305</v>
      </c>
      <c r="C271" s="1">
        <v>37</v>
      </c>
      <c r="D271" s="1" t="s">
        <v>1009</v>
      </c>
      <c r="E271" s="1" t="s">
        <v>1012</v>
      </c>
      <c r="F271" s="1">
        <v>30.26236464953066</v>
      </c>
      <c r="G271" s="1">
        <v>1</v>
      </c>
      <c r="H271" s="1">
        <v>9</v>
      </c>
      <c r="I271" s="10">
        <f>_xlfn.XLOOKUP(Master[[#This Row],[Patient_ID]],Hospitals[Patient_ID],Hospitals[Admission_Date])</f>
        <v>44742</v>
      </c>
      <c r="J271" s="10">
        <f>_xlfn.XLOOKUP(Master[[#This Row],[Patient_ID]],Hospitals[Patient_ID],Hospitals[Discharge_Date])</f>
        <v>44749</v>
      </c>
      <c r="K271" s="33">
        <f>_xlfn.XLOOKUP(Master[[#This Row],[Patient_ID]],Financials[Patient_ID],Financials[Total_Bill_Amount])</f>
        <v>22945</v>
      </c>
      <c r="L271" s="1" t="str">
        <f>_xlfn.XLOOKUP(Master[[#This Row],[Patient_ID]],Hospitals[Patient_ID],Hospitals[Hospital_Bed])</f>
        <v>Private Room</v>
      </c>
      <c r="M271" s="1" t="str">
        <f>_xlfn.XLOOKUP(Master[[#This Row],[Patient_ID]],Hospitals[Patient_ID],Hospitals[Department])</f>
        <v>Cardiology</v>
      </c>
      <c r="N271" s="28" t="str">
        <f>_xlfn.XLOOKUP(Master[[#This Row],[Patient_ID]],Hospitals[Patient_ID],Hospitals[Medical_Condition])</f>
        <v>Heart Attack (STEMI)</v>
      </c>
      <c r="O271" s="28">
        <f>IFERROR(_xlfn.XLOOKUP(Master[[#This Row],[Patient_ID]],Emergency[Patient_ID],Emergency[ER_Visit_ID]),"No Visits")</f>
        <v>266</v>
      </c>
      <c r="P271" s="28">
        <f>_xlfn.XLOOKUP(Master[[#This Row],[Patient_ID]],Hospitals[Patient_ID],Hospitals[Doctor_ID])</f>
        <v>185</v>
      </c>
      <c r="Q271" s="30">
        <f>_xlfn.XLOOKUP(Master[[#This Row],[Patient_ID]],Financials[Patient_ID],Financials[Insurance_Coverage])</f>
        <v>18102.195447475431</v>
      </c>
      <c r="R271" s="30">
        <f>_xlfn.XLOOKUP(Master[[#This Row],[Patient_ID]],Financials[Patient_ID],Financials[Balance_Due])</f>
        <v>4842.8045525245689</v>
      </c>
      <c r="S271" s="28">
        <f>_xlfn.XLOOKUP(Master[[#This Row],[Doctors ID]],Medicals[Doctor_ID],Medicals[Nurse_to_Patient_Ratio])</f>
        <v>21</v>
      </c>
    </row>
    <row r="272" spans="1:19" x14ac:dyDescent="0.3">
      <c r="A272" s="1">
        <v>299</v>
      </c>
      <c r="B272" s="1" t="s">
        <v>306</v>
      </c>
      <c r="C272" s="1">
        <v>61</v>
      </c>
      <c r="D272" s="1" t="s">
        <v>1009</v>
      </c>
      <c r="E272" s="1" t="s">
        <v>1011</v>
      </c>
      <c r="F272" s="1">
        <v>39.707010554387971</v>
      </c>
      <c r="G272" s="1">
        <v>3</v>
      </c>
      <c r="H272" s="1">
        <v>7</v>
      </c>
      <c r="I272" s="10">
        <f>_xlfn.XLOOKUP(Master[[#This Row],[Patient_ID]],Hospitals[Patient_ID],Hospitals[Admission_Date])</f>
        <v>44841</v>
      </c>
      <c r="J272" s="10">
        <f>_xlfn.XLOOKUP(Master[[#This Row],[Patient_ID]],Hospitals[Patient_ID],Hospitals[Discharge_Date])</f>
        <v>44846</v>
      </c>
      <c r="K272" s="33">
        <f>_xlfn.XLOOKUP(Master[[#This Row],[Patient_ID]],Financials[Patient_ID],Financials[Total_Bill_Amount])</f>
        <v>26239</v>
      </c>
      <c r="L272" s="1" t="str">
        <f>_xlfn.XLOOKUP(Master[[#This Row],[Patient_ID]],Hospitals[Patient_ID],Hospitals[Hospital_Bed])</f>
        <v>General Ward</v>
      </c>
      <c r="M272" s="1" t="str">
        <f>_xlfn.XLOOKUP(Master[[#This Row],[Patient_ID]],Hospitals[Patient_ID],Hospitals[Department])</f>
        <v>Neurology</v>
      </c>
      <c r="N272" s="28" t="str">
        <f>_xlfn.XLOOKUP(Master[[#This Row],[Patient_ID]],Hospitals[Patient_ID],Hospitals[Medical_Condition])</f>
        <v>Stroke</v>
      </c>
      <c r="O272" s="28" t="str">
        <f>IFERROR(_xlfn.XLOOKUP(Master[[#This Row],[Patient_ID]],Emergency[Patient_ID],Emergency[ER_Visit_ID]),"No Visits")</f>
        <v>No Visits</v>
      </c>
      <c r="P272" s="28">
        <f>_xlfn.XLOOKUP(Master[[#This Row],[Patient_ID]],Hospitals[Patient_ID],Hospitals[Doctor_ID])</f>
        <v>164</v>
      </c>
      <c r="Q272" s="30">
        <f>_xlfn.XLOOKUP(Master[[#This Row],[Patient_ID]],Financials[Patient_ID],Financials[Insurance_Coverage])</f>
        <v>18738.682671440241</v>
      </c>
      <c r="R272" s="30">
        <f>_xlfn.XLOOKUP(Master[[#This Row],[Patient_ID]],Financials[Patient_ID],Financials[Balance_Due])</f>
        <v>7500.3173285597622</v>
      </c>
      <c r="S272" s="28">
        <f>_xlfn.XLOOKUP(Master[[#This Row],[Doctors ID]],Medicals[Doctor_ID],Medicals[Nurse_to_Patient_Ratio])</f>
        <v>7</v>
      </c>
    </row>
    <row r="273" spans="1:19" x14ac:dyDescent="0.3">
      <c r="A273" s="1">
        <v>300</v>
      </c>
      <c r="B273" s="1" t="s">
        <v>307</v>
      </c>
      <c r="C273" s="1">
        <v>29</v>
      </c>
      <c r="D273" s="1" t="s">
        <v>1008</v>
      </c>
      <c r="E273" s="1" t="s">
        <v>1012</v>
      </c>
      <c r="F273" s="1">
        <v>36.223746820051652</v>
      </c>
      <c r="G273" s="1">
        <v>0</v>
      </c>
      <c r="H273" s="1">
        <v>4</v>
      </c>
      <c r="I273" s="10">
        <f>_xlfn.XLOOKUP(Master[[#This Row],[Patient_ID]],Hospitals[Patient_ID],Hospitals[Admission_Date])</f>
        <v>44802</v>
      </c>
      <c r="J273" s="10">
        <f>_xlfn.XLOOKUP(Master[[#This Row],[Patient_ID]],Hospitals[Patient_ID],Hospitals[Discharge_Date])</f>
        <v>44805</v>
      </c>
      <c r="K273" s="33">
        <f>_xlfn.XLOOKUP(Master[[#This Row],[Patient_ID]],Financials[Patient_ID],Financials[Total_Bill_Amount])</f>
        <v>47977</v>
      </c>
      <c r="L273" s="1" t="str">
        <f>_xlfn.XLOOKUP(Master[[#This Row],[Patient_ID]],Hospitals[Patient_ID],Hospitals[Hospital_Bed])</f>
        <v>General Ward</v>
      </c>
      <c r="M273" s="1" t="str">
        <f>_xlfn.XLOOKUP(Master[[#This Row],[Patient_ID]],Hospitals[Patient_ID],Hospitals[Department])</f>
        <v>Pediatrics</v>
      </c>
      <c r="N273" s="28" t="str">
        <f>_xlfn.XLOOKUP(Master[[#This Row],[Patient_ID]],Hospitals[Patient_ID],Hospitals[Medical_Condition])</f>
        <v>Asthma</v>
      </c>
      <c r="O273" s="28">
        <f>IFERROR(_xlfn.XLOOKUP(Master[[#This Row],[Patient_ID]],Emergency[Patient_ID],Emergency[ER_Visit_ID]),"No Visits")</f>
        <v>623</v>
      </c>
      <c r="P273" s="28">
        <f>_xlfn.XLOOKUP(Master[[#This Row],[Patient_ID]],Hospitals[Patient_ID],Hospitals[Doctor_ID])</f>
        <v>134</v>
      </c>
      <c r="Q273" s="30">
        <f>_xlfn.XLOOKUP(Master[[#This Row],[Patient_ID]],Financials[Patient_ID],Financials[Insurance_Coverage])</f>
        <v>34988.319057899957</v>
      </c>
      <c r="R273" s="30">
        <f>_xlfn.XLOOKUP(Master[[#This Row],[Patient_ID]],Financials[Patient_ID],Financials[Balance_Due])</f>
        <v>12988.68094210004</v>
      </c>
      <c r="S273" s="28">
        <f>_xlfn.XLOOKUP(Master[[#This Row],[Doctors ID]],Medicals[Doctor_ID],Medicals[Nurse_to_Patient_Ratio])</f>
        <v>18</v>
      </c>
    </row>
    <row r="274" spans="1:19" x14ac:dyDescent="0.3">
      <c r="A274" s="1">
        <v>301</v>
      </c>
      <c r="B274" s="1" t="s">
        <v>308</v>
      </c>
      <c r="C274" s="1">
        <v>20</v>
      </c>
      <c r="D274" s="1" t="s">
        <v>1008</v>
      </c>
      <c r="E274" s="1" t="s">
        <v>1011</v>
      </c>
      <c r="F274" s="1">
        <v>27.372008686683149</v>
      </c>
      <c r="G274" s="1">
        <v>4</v>
      </c>
      <c r="H274" s="1">
        <v>2</v>
      </c>
      <c r="I274" s="10">
        <f>_xlfn.XLOOKUP(Master[[#This Row],[Patient_ID]],Hospitals[Patient_ID],Hospitals[Admission_Date])</f>
        <v>44795</v>
      </c>
      <c r="J274" s="10">
        <f>_xlfn.XLOOKUP(Master[[#This Row],[Patient_ID]],Hospitals[Patient_ID],Hospitals[Discharge_Date])</f>
        <v>44800</v>
      </c>
      <c r="K274" s="33">
        <f>_xlfn.XLOOKUP(Master[[#This Row],[Patient_ID]],Financials[Patient_ID],Financials[Total_Bill_Amount])</f>
        <v>16348</v>
      </c>
      <c r="L274" s="1" t="str">
        <f>_xlfn.XLOOKUP(Master[[#This Row],[Patient_ID]],Hospitals[Patient_ID],Hospitals[Hospital_Bed])</f>
        <v>ICU</v>
      </c>
      <c r="M274" s="1" t="str">
        <f>_xlfn.XLOOKUP(Master[[#This Row],[Patient_ID]],Hospitals[Patient_ID],Hospitals[Department])</f>
        <v>Orthopedics</v>
      </c>
      <c r="N274" s="28" t="str">
        <f>_xlfn.XLOOKUP(Master[[#This Row],[Patient_ID]],Hospitals[Patient_ID],Hospitals[Medical_Condition])</f>
        <v>Arthritis</v>
      </c>
      <c r="O274" s="28">
        <f>IFERROR(_xlfn.XLOOKUP(Master[[#This Row],[Patient_ID]],Emergency[Patient_ID],Emergency[ER_Visit_ID]),"No Visits")</f>
        <v>38</v>
      </c>
      <c r="P274" s="28">
        <f>_xlfn.XLOOKUP(Master[[#This Row],[Patient_ID]],Hospitals[Patient_ID],Hospitals[Doctor_ID])</f>
        <v>26</v>
      </c>
      <c r="Q274" s="30">
        <f>_xlfn.XLOOKUP(Master[[#This Row],[Patient_ID]],Financials[Patient_ID],Financials[Insurance_Coverage])</f>
        <v>13885.00964551198</v>
      </c>
      <c r="R274" s="30">
        <f>_xlfn.XLOOKUP(Master[[#This Row],[Patient_ID]],Financials[Patient_ID],Financials[Balance_Due])</f>
        <v>2462.990354488024</v>
      </c>
      <c r="S274" s="28">
        <f>_xlfn.XLOOKUP(Master[[#This Row],[Doctors ID]],Medicals[Doctor_ID],Medicals[Nurse_to_Patient_Ratio])</f>
        <v>5</v>
      </c>
    </row>
    <row r="275" spans="1:19" x14ac:dyDescent="0.3">
      <c r="A275" s="1">
        <v>303</v>
      </c>
      <c r="B275" s="1" t="s">
        <v>310</v>
      </c>
      <c r="C275" s="1">
        <v>29</v>
      </c>
      <c r="D275" s="1" t="s">
        <v>1008</v>
      </c>
      <c r="E275" s="1" t="s">
        <v>1012</v>
      </c>
      <c r="F275" s="1">
        <v>16.761435327295331</v>
      </c>
      <c r="G275" s="1">
        <v>4</v>
      </c>
      <c r="H275" s="1">
        <v>2</v>
      </c>
      <c r="I275" s="10">
        <f>_xlfn.XLOOKUP(Master[[#This Row],[Patient_ID]],Hospitals[Patient_ID],Hospitals[Admission_Date])</f>
        <v>44981</v>
      </c>
      <c r="J275" s="10">
        <f>_xlfn.XLOOKUP(Master[[#This Row],[Patient_ID]],Hospitals[Patient_ID],Hospitals[Discharge_Date])</f>
        <v>44991</v>
      </c>
      <c r="K275" s="33">
        <f>_xlfn.XLOOKUP(Master[[#This Row],[Patient_ID]],Financials[Patient_ID],Financials[Total_Bill_Amount])</f>
        <v>26622</v>
      </c>
      <c r="L275" s="1" t="str">
        <f>_xlfn.XLOOKUP(Master[[#This Row],[Patient_ID]],Hospitals[Patient_ID],Hospitals[Hospital_Bed])</f>
        <v>Semi-Private Room</v>
      </c>
      <c r="M275" s="1" t="str">
        <f>_xlfn.XLOOKUP(Master[[#This Row],[Patient_ID]],Hospitals[Patient_ID],Hospitals[Department])</f>
        <v>Emergency</v>
      </c>
      <c r="N275" s="28" t="str">
        <f>_xlfn.XLOOKUP(Master[[#This Row],[Patient_ID]],Hospitals[Patient_ID],Hospitals[Medical_Condition])</f>
        <v>Internal Bleeding</v>
      </c>
      <c r="O275" s="28" t="str">
        <f>IFERROR(_xlfn.XLOOKUP(Master[[#This Row],[Patient_ID]],Emergency[Patient_ID],Emergency[ER_Visit_ID]),"No Visits")</f>
        <v>No Visits</v>
      </c>
      <c r="P275" s="28">
        <f>_xlfn.XLOOKUP(Master[[#This Row],[Patient_ID]],Hospitals[Patient_ID],Hospitals[Doctor_ID])</f>
        <v>170</v>
      </c>
      <c r="Q275" s="30">
        <f>_xlfn.XLOOKUP(Master[[#This Row],[Patient_ID]],Financials[Patient_ID],Financials[Insurance_Coverage])</f>
        <v>13992.46401114234</v>
      </c>
      <c r="R275" s="30">
        <f>_xlfn.XLOOKUP(Master[[#This Row],[Patient_ID]],Financials[Patient_ID],Financials[Balance_Due])</f>
        <v>12629.53598885766</v>
      </c>
      <c r="S275" s="28">
        <f>_xlfn.XLOOKUP(Master[[#This Row],[Doctors ID]],Medicals[Doctor_ID],Medicals[Nurse_to_Patient_Ratio])</f>
        <v>14</v>
      </c>
    </row>
    <row r="276" spans="1:19" x14ac:dyDescent="0.3">
      <c r="A276" s="1">
        <v>304</v>
      </c>
      <c r="B276" s="1" t="s">
        <v>311</v>
      </c>
      <c r="C276" s="1">
        <v>32</v>
      </c>
      <c r="D276" s="1" t="s">
        <v>1009</v>
      </c>
      <c r="E276" s="1" t="s">
        <v>1012</v>
      </c>
      <c r="F276" s="1">
        <v>28.237253285089611</v>
      </c>
      <c r="G276" s="1">
        <v>5</v>
      </c>
      <c r="H276" s="1">
        <v>4</v>
      </c>
      <c r="I276" s="10">
        <f>_xlfn.XLOOKUP(Master[[#This Row],[Patient_ID]],Hospitals[Patient_ID],Hospitals[Admission_Date])</f>
        <v>45107</v>
      </c>
      <c r="J276" s="10">
        <f>_xlfn.XLOOKUP(Master[[#This Row],[Patient_ID]],Hospitals[Patient_ID],Hospitals[Discharge_Date])</f>
        <v>45109</v>
      </c>
      <c r="K276" s="33">
        <f>_xlfn.XLOOKUP(Master[[#This Row],[Patient_ID]],Financials[Patient_ID],Financials[Total_Bill_Amount])</f>
        <v>17558</v>
      </c>
      <c r="L276" s="1" t="str">
        <f>_xlfn.XLOOKUP(Master[[#This Row],[Patient_ID]],Hospitals[Patient_ID],Hospitals[Hospital_Bed])</f>
        <v>ICU</v>
      </c>
      <c r="M276" s="1" t="str">
        <f>_xlfn.XLOOKUP(Master[[#This Row],[Patient_ID]],Hospitals[Patient_ID],Hospitals[Department])</f>
        <v>Orthopedics</v>
      </c>
      <c r="N276" s="28" t="str">
        <f>_xlfn.XLOOKUP(Master[[#This Row],[Patient_ID]],Hospitals[Patient_ID],Hospitals[Medical_Condition])</f>
        <v>Arthritis</v>
      </c>
      <c r="O276" s="28" t="str">
        <f>IFERROR(_xlfn.XLOOKUP(Master[[#This Row],[Patient_ID]],Emergency[Patient_ID],Emergency[ER_Visit_ID]),"No Visits")</f>
        <v>No Visits</v>
      </c>
      <c r="P276" s="28">
        <f>_xlfn.XLOOKUP(Master[[#This Row],[Patient_ID]],Hospitals[Patient_ID],Hospitals[Doctor_ID])</f>
        <v>110</v>
      </c>
      <c r="Q276" s="30">
        <f>_xlfn.XLOOKUP(Master[[#This Row],[Patient_ID]],Financials[Patient_ID],Financials[Insurance_Coverage])</f>
        <v>10443.68850140096</v>
      </c>
      <c r="R276" s="30">
        <f>_xlfn.XLOOKUP(Master[[#This Row],[Patient_ID]],Financials[Patient_ID],Financials[Balance_Due])</f>
        <v>7114.311498599036</v>
      </c>
      <c r="S276" s="28">
        <f>_xlfn.XLOOKUP(Master[[#This Row],[Doctors ID]],Medicals[Doctor_ID],Medicals[Nurse_to_Patient_Ratio])</f>
        <v>12</v>
      </c>
    </row>
    <row r="277" spans="1:19" x14ac:dyDescent="0.3">
      <c r="A277" s="1">
        <v>305</v>
      </c>
      <c r="B277" s="1" t="s">
        <v>312</v>
      </c>
      <c r="C277" s="1">
        <v>66</v>
      </c>
      <c r="D277" s="1" t="s">
        <v>1009</v>
      </c>
      <c r="E277" s="1" t="s">
        <v>1013</v>
      </c>
      <c r="F277" s="1">
        <v>36.344379370620302</v>
      </c>
      <c r="G277" s="1">
        <v>2</v>
      </c>
      <c r="H277" s="1">
        <v>8</v>
      </c>
      <c r="I277" s="10">
        <f>_xlfn.XLOOKUP(Master[[#This Row],[Patient_ID]],Hospitals[Patient_ID],Hospitals[Admission_Date])</f>
        <v>44901</v>
      </c>
      <c r="J277" s="10">
        <f>_xlfn.XLOOKUP(Master[[#This Row],[Patient_ID]],Hospitals[Patient_ID],Hospitals[Discharge_Date])</f>
        <v>44902</v>
      </c>
      <c r="K277" s="33">
        <f>_xlfn.XLOOKUP(Master[[#This Row],[Patient_ID]],Financials[Patient_ID],Financials[Total_Bill_Amount])</f>
        <v>47248</v>
      </c>
      <c r="L277" s="1" t="str">
        <f>_xlfn.XLOOKUP(Master[[#This Row],[Patient_ID]],Hospitals[Patient_ID],Hospitals[Hospital_Bed])</f>
        <v>Semi-Private Room</v>
      </c>
      <c r="M277" s="1" t="str">
        <f>_xlfn.XLOOKUP(Master[[#This Row],[Patient_ID]],Hospitals[Patient_ID],Hospitals[Department])</f>
        <v>Emergency</v>
      </c>
      <c r="N277" s="28" t="str">
        <f>_xlfn.XLOOKUP(Master[[#This Row],[Patient_ID]],Hospitals[Patient_ID],Hospitals[Medical_Condition])</f>
        <v>Internal Bleeding</v>
      </c>
      <c r="O277" s="28">
        <f>IFERROR(_xlfn.XLOOKUP(Master[[#This Row],[Patient_ID]],Emergency[Patient_ID],Emergency[ER_Visit_ID]),"No Visits")</f>
        <v>231</v>
      </c>
      <c r="P277" s="28">
        <f>_xlfn.XLOOKUP(Master[[#This Row],[Patient_ID]],Hospitals[Patient_ID],Hospitals[Doctor_ID])</f>
        <v>64</v>
      </c>
      <c r="Q277" s="30">
        <f>_xlfn.XLOOKUP(Master[[#This Row],[Patient_ID]],Financials[Patient_ID],Financials[Insurance_Coverage])</f>
        <v>31646.70587048963</v>
      </c>
      <c r="R277" s="30">
        <f>_xlfn.XLOOKUP(Master[[#This Row],[Patient_ID]],Financials[Patient_ID],Financials[Balance_Due])</f>
        <v>15601.29412951037</v>
      </c>
      <c r="S277" s="28">
        <f>_xlfn.XLOOKUP(Master[[#This Row],[Doctors ID]],Medicals[Doctor_ID],Medicals[Nurse_to_Patient_Ratio])</f>
        <v>5</v>
      </c>
    </row>
    <row r="278" spans="1:19" x14ac:dyDescent="0.3">
      <c r="A278" s="1">
        <v>306</v>
      </c>
      <c r="B278" s="1" t="s">
        <v>313</v>
      </c>
      <c r="C278" s="1">
        <v>89</v>
      </c>
      <c r="D278" s="1" t="s">
        <v>1008</v>
      </c>
      <c r="E278" s="1" t="s">
        <v>1012</v>
      </c>
      <c r="F278" s="1">
        <v>32.43338682285647</v>
      </c>
      <c r="G278" s="1">
        <v>0</v>
      </c>
      <c r="H278" s="1">
        <v>4</v>
      </c>
      <c r="I278" s="10">
        <f>_xlfn.XLOOKUP(Master[[#This Row],[Patient_ID]],Hospitals[Patient_ID],Hospitals[Admission_Date])</f>
        <v>44701</v>
      </c>
      <c r="J278" s="10">
        <f>_xlfn.XLOOKUP(Master[[#This Row],[Patient_ID]],Hospitals[Patient_ID],Hospitals[Discharge_Date])</f>
        <v>44703</v>
      </c>
      <c r="K278" s="33">
        <f>_xlfn.XLOOKUP(Master[[#This Row],[Patient_ID]],Financials[Patient_ID],Financials[Total_Bill_Amount])</f>
        <v>9761</v>
      </c>
      <c r="L278" s="1" t="str">
        <f>_xlfn.XLOOKUP(Master[[#This Row],[Patient_ID]],Hospitals[Patient_ID],Hospitals[Hospital_Bed])</f>
        <v>Private Room</v>
      </c>
      <c r="M278" s="1" t="str">
        <f>_xlfn.XLOOKUP(Master[[#This Row],[Patient_ID]],Hospitals[Patient_ID],Hospitals[Department])</f>
        <v>Emergency</v>
      </c>
      <c r="N278" s="28" t="str">
        <f>_xlfn.XLOOKUP(Master[[#This Row],[Patient_ID]],Hospitals[Patient_ID],Hospitals[Medical_Condition])</f>
        <v>Severe Trauma</v>
      </c>
      <c r="O278" s="28" t="str">
        <f>IFERROR(_xlfn.XLOOKUP(Master[[#This Row],[Patient_ID]],Emergency[Patient_ID],Emergency[ER_Visit_ID]),"No Visits")</f>
        <v>No Visits</v>
      </c>
      <c r="P278" s="28">
        <f>_xlfn.XLOOKUP(Master[[#This Row],[Patient_ID]],Hospitals[Patient_ID],Hospitals[Doctor_ID])</f>
        <v>196</v>
      </c>
      <c r="Q278" s="30">
        <f>_xlfn.XLOOKUP(Master[[#This Row],[Patient_ID]],Financials[Patient_ID],Financials[Insurance_Coverage])</f>
        <v>6699.7258817292031</v>
      </c>
      <c r="R278" s="30">
        <f>_xlfn.XLOOKUP(Master[[#This Row],[Patient_ID]],Financials[Patient_ID],Financials[Balance_Due])</f>
        <v>3061.2741182707969</v>
      </c>
      <c r="S278" s="28">
        <f>_xlfn.XLOOKUP(Master[[#This Row],[Doctors ID]],Medicals[Doctor_ID],Medicals[Nurse_to_Patient_Ratio])</f>
        <v>20</v>
      </c>
    </row>
    <row r="279" spans="1:19" x14ac:dyDescent="0.3">
      <c r="A279" s="1">
        <v>307</v>
      </c>
      <c r="B279" s="1" t="s">
        <v>314</v>
      </c>
      <c r="C279" s="1">
        <v>60</v>
      </c>
      <c r="D279" s="1" t="s">
        <v>1008</v>
      </c>
      <c r="E279" s="1" t="s">
        <v>1011</v>
      </c>
      <c r="F279" s="1">
        <v>17.684201823226839</v>
      </c>
      <c r="G279" s="1">
        <v>1</v>
      </c>
      <c r="H279" s="1">
        <v>9</v>
      </c>
      <c r="I279" s="10">
        <f>_xlfn.XLOOKUP(Master[[#This Row],[Patient_ID]],Hospitals[Patient_ID],Hospitals[Admission_Date])</f>
        <v>44614</v>
      </c>
      <c r="J279" s="10">
        <f>_xlfn.XLOOKUP(Master[[#This Row],[Patient_ID]],Hospitals[Patient_ID],Hospitals[Discharge_Date])</f>
        <v>44619</v>
      </c>
      <c r="K279" s="33">
        <f>_xlfn.XLOOKUP(Master[[#This Row],[Patient_ID]],Financials[Patient_ID],Financials[Total_Bill_Amount])</f>
        <v>18805</v>
      </c>
      <c r="L279" s="1" t="str">
        <f>_xlfn.XLOOKUP(Master[[#This Row],[Patient_ID]],Hospitals[Patient_ID],Hospitals[Hospital_Bed])</f>
        <v>Semi-Private Room</v>
      </c>
      <c r="M279" s="1" t="str">
        <f>_xlfn.XLOOKUP(Master[[#This Row],[Patient_ID]],Hospitals[Patient_ID],Hospitals[Department])</f>
        <v>Neurology</v>
      </c>
      <c r="N279" s="28" t="str">
        <f>_xlfn.XLOOKUP(Master[[#This Row],[Patient_ID]],Hospitals[Patient_ID],Hospitals[Medical_Condition])</f>
        <v>Seizures</v>
      </c>
      <c r="O279" s="28">
        <f>IFERROR(_xlfn.XLOOKUP(Master[[#This Row],[Patient_ID]],Emergency[Patient_ID],Emergency[ER_Visit_ID]),"No Visits")</f>
        <v>608</v>
      </c>
      <c r="P279" s="28">
        <f>_xlfn.XLOOKUP(Master[[#This Row],[Patient_ID]],Hospitals[Patient_ID],Hospitals[Doctor_ID])</f>
        <v>195</v>
      </c>
      <c r="Q279" s="30">
        <f>_xlfn.XLOOKUP(Master[[#This Row],[Patient_ID]],Financials[Patient_ID],Financials[Insurance_Coverage])</f>
        <v>14612.96166527473</v>
      </c>
      <c r="R279" s="30">
        <f>_xlfn.XLOOKUP(Master[[#This Row],[Patient_ID]],Financials[Patient_ID],Financials[Balance_Due])</f>
        <v>4192.0383347252719</v>
      </c>
      <c r="S279" s="28">
        <f>_xlfn.XLOOKUP(Master[[#This Row],[Doctors ID]],Medicals[Doctor_ID],Medicals[Nurse_to_Patient_Ratio])</f>
        <v>11</v>
      </c>
    </row>
    <row r="280" spans="1:19" x14ac:dyDescent="0.3">
      <c r="A280" s="1">
        <v>308</v>
      </c>
      <c r="B280" s="1" t="s">
        <v>315</v>
      </c>
      <c r="C280" s="1">
        <v>30</v>
      </c>
      <c r="D280" s="1" t="s">
        <v>1009</v>
      </c>
      <c r="E280" s="1" t="s">
        <v>1010</v>
      </c>
      <c r="F280" s="1">
        <v>27.56534146301464</v>
      </c>
      <c r="G280" s="1">
        <v>2</v>
      </c>
      <c r="H280" s="1">
        <v>9</v>
      </c>
      <c r="I280" s="10">
        <f>_xlfn.XLOOKUP(Master[[#This Row],[Patient_ID]],Hospitals[Patient_ID],Hospitals[Admission_Date])</f>
        <v>45196</v>
      </c>
      <c r="J280" s="10">
        <f>_xlfn.XLOOKUP(Master[[#This Row],[Patient_ID]],Hospitals[Patient_ID],Hospitals[Discharge_Date])</f>
        <v>45213</v>
      </c>
      <c r="K280" s="33">
        <f>_xlfn.XLOOKUP(Master[[#This Row],[Patient_ID]],Financials[Patient_ID],Financials[Total_Bill_Amount])</f>
        <v>9010</v>
      </c>
      <c r="L280" s="1" t="str">
        <f>_xlfn.XLOOKUP(Master[[#This Row],[Patient_ID]],Hospitals[Patient_ID],Hospitals[Hospital_Bed])</f>
        <v>General Ward</v>
      </c>
      <c r="M280" s="1" t="str">
        <f>_xlfn.XLOOKUP(Master[[#This Row],[Patient_ID]],Hospitals[Patient_ID],Hospitals[Department])</f>
        <v>Oncology</v>
      </c>
      <c r="N280" s="28" t="str">
        <f>_xlfn.XLOOKUP(Master[[#This Row],[Patient_ID]],Hospitals[Patient_ID],Hospitals[Medical_Condition])</f>
        <v>Tumor</v>
      </c>
      <c r="O280" s="28">
        <f>IFERROR(_xlfn.XLOOKUP(Master[[#This Row],[Patient_ID]],Emergency[Patient_ID],Emergency[ER_Visit_ID]),"No Visits")</f>
        <v>453</v>
      </c>
      <c r="P280" s="28">
        <f>_xlfn.XLOOKUP(Master[[#This Row],[Patient_ID]],Hospitals[Patient_ID],Hospitals[Doctor_ID])</f>
        <v>27</v>
      </c>
      <c r="Q280" s="30">
        <f>_xlfn.XLOOKUP(Master[[#This Row],[Patient_ID]],Financials[Patient_ID],Financials[Insurance_Coverage])</f>
        <v>7011.1872811455441</v>
      </c>
      <c r="R280" s="30">
        <f>_xlfn.XLOOKUP(Master[[#This Row],[Patient_ID]],Financials[Patient_ID],Financials[Balance_Due])</f>
        <v>1998.8127188544561</v>
      </c>
      <c r="S280" s="28">
        <f>_xlfn.XLOOKUP(Master[[#This Row],[Doctors ID]],Medicals[Doctor_ID],Medicals[Nurse_to_Patient_Ratio])</f>
        <v>6</v>
      </c>
    </row>
    <row r="281" spans="1:19" x14ac:dyDescent="0.3">
      <c r="A281" s="1">
        <v>309</v>
      </c>
      <c r="B281" s="1" t="s">
        <v>316</v>
      </c>
      <c r="C281" s="1">
        <v>90</v>
      </c>
      <c r="D281" s="1" t="s">
        <v>1008</v>
      </c>
      <c r="E281" s="1" t="s">
        <v>1013</v>
      </c>
      <c r="F281" s="1">
        <v>34.234959166581483</v>
      </c>
      <c r="G281" s="1">
        <v>1</v>
      </c>
      <c r="H281" s="1">
        <v>2</v>
      </c>
      <c r="I281" s="10">
        <f>_xlfn.XLOOKUP(Master[[#This Row],[Patient_ID]],Hospitals[Patient_ID],Hospitals[Admission_Date])</f>
        <v>45102</v>
      </c>
      <c r="J281" s="10">
        <f>_xlfn.XLOOKUP(Master[[#This Row],[Patient_ID]],Hospitals[Patient_ID],Hospitals[Discharge_Date])</f>
        <v>45108</v>
      </c>
      <c r="K281" s="33">
        <f>_xlfn.XLOOKUP(Master[[#This Row],[Patient_ID]],Financials[Patient_ID],Financials[Total_Bill_Amount])</f>
        <v>10672</v>
      </c>
      <c r="L281" s="1" t="str">
        <f>_xlfn.XLOOKUP(Master[[#This Row],[Patient_ID]],Hospitals[Patient_ID],Hospitals[Hospital_Bed])</f>
        <v>General Ward</v>
      </c>
      <c r="M281" s="1" t="str">
        <f>_xlfn.XLOOKUP(Master[[#This Row],[Patient_ID]],Hospitals[Patient_ID],Hospitals[Department])</f>
        <v>Cardiology</v>
      </c>
      <c r="N281" s="28" t="str">
        <f>_xlfn.XLOOKUP(Master[[#This Row],[Patient_ID]],Hospitals[Patient_ID],Hospitals[Medical_Condition])</f>
        <v>Heart Disease</v>
      </c>
      <c r="O281" s="28">
        <f>IFERROR(_xlfn.XLOOKUP(Master[[#This Row],[Patient_ID]],Emergency[Patient_ID],Emergency[ER_Visit_ID]),"No Visits")</f>
        <v>213</v>
      </c>
      <c r="P281" s="28">
        <f>_xlfn.XLOOKUP(Master[[#This Row],[Patient_ID]],Hospitals[Patient_ID],Hospitals[Doctor_ID])</f>
        <v>84</v>
      </c>
      <c r="Q281" s="30">
        <f>_xlfn.XLOOKUP(Master[[#This Row],[Patient_ID]],Financials[Patient_ID],Financials[Insurance_Coverage])</f>
        <v>9260.5013308651232</v>
      </c>
      <c r="R281" s="30">
        <f>_xlfn.XLOOKUP(Master[[#This Row],[Patient_ID]],Financials[Patient_ID],Financials[Balance_Due])</f>
        <v>1411.498669134877</v>
      </c>
      <c r="S281" s="28">
        <f>_xlfn.XLOOKUP(Master[[#This Row],[Doctors ID]],Medicals[Doctor_ID],Medicals[Nurse_to_Patient_Ratio])</f>
        <v>16</v>
      </c>
    </row>
    <row r="282" spans="1:19" x14ac:dyDescent="0.3">
      <c r="A282" s="1">
        <v>310</v>
      </c>
      <c r="B282" s="1" t="s">
        <v>317</v>
      </c>
      <c r="C282" s="1">
        <v>9</v>
      </c>
      <c r="D282" s="1" t="s">
        <v>1009</v>
      </c>
      <c r="E282" s="1" t="s">
        <v>1012</v>
      </c>
      <c r="F282" s="1">
        <v>20.69693533131537</v>
      </c>
      <c r="G282" s="1">
        <v>1</v>
      </c>
      <c r="H282" s="1">
        <v>2</v>
      </c>
      <c r="I282" s="10">
        <f>_xlfn.XLOOKUP(Master[[#This Row],[Patient_ID]],Hospitals[Patient_ID],Hospitals[Admission_Date])</f>
        <v>44704</v>
      </c>
      <c r="J282" s="10">
        <f>_xlfn.XLOOKUP(Master[[#This Row],[Patient_ID]],Hospitals[Patient_ID],Hospitals[Discharge_Date])</f>
        <v>44713</v>
      </c>
      <c r="K282" s="33">
        <f>_xlfn.XLOOKUP(Master[[#This Row],[Patient_ID]],Financials[Patient_ID],Financials[Total_Bill_Amount])</f>
        <v>27286</v>
      </c>
      <c r="L282" s="1" t="str">
        <f>_xlfn.XLOOKUP(Master[[#This Row],[Patient_ID]],Hospitals[Patient_ID],Hospitals[Hospital_Bed])</f>
        <v>Semi-Private Room</v>
      </c>
      <c r="M282" s="1" t="str">
        <f>_xlfn.XLOOKUP(Master[[#This Row],[Patient_ID]],Hospitals[Patient_ID],Hospitals[Department])</f>
        <v>Oncology</v>
      </c>
      <c r="N282" s="28" t="str">
        <f>_xlfn.XLOOKUP(Master[[#This Row],[Patient_ID]],Hospitals[Patient_ID],Hospitals[Medical_Condition])</f>
        <v>Cancer</v>
      </c>
      <c r="O282" s="28" t="str">
        <f>IFERROR(_xlfn.XLOOKUP(Master[[#This Row],[Patient_ID]],Emergency[Patient_ID],Emergency[ER_Visit_ID]),"No Visits")</f>
        <v>No Visits</v>
      </c>
      <c r="P282" s="28">
        <f>_xlfn.XLOOKUP(Master[[#This Row],[Patient_ID]],Hospitals[Patient_ID],Hospitals[Doctor_ID])</f>
        <v>106</v>
      </c>
      <c r="Q282" s="30">
        <f>_xlfn.XLOOKUP(Master[[#This Row],[Patient_ID]],Financials[Patient_ID],Financials[Insurance_Coverage])</f>
        <v>15360.963336521831</v>
      </c>
      <c r="R282" s="30">
        <f>_xlfn.XLOOKUP(Master[[#This Row],[Patient_ID]],Financials[Patient_ID],Financials[Balance_Due])</f>
        <v>11925.036663478169</v>
      </c>
      <c r="S282" s="28">
        <f>_xlfn.XLOOKUP(Master[[#This Row],[Doctors ID]],Medicals[Doctor_ID],Medicals[Nurse_to_Patient_Ratio])</f>
        <v>21</v>
      </c>
    </row>
    <row r="283" spans="1:19" x14ac:dyDescent="0.3">
      <c r="A283" s="1">
        <v>311</v>
      </c>
      <c r="B283" s="1" t="s">
        <v>318</v>
      </c>
      <c r="C283" s="1">
        <v>82</v>
      </c>
      <c r="D283" s="1" t="s">
        <v>1008</v>
      </c>
      <c r="E283" s="1" t="s">
        <v>1011</v>
      </c>
      <c r="F283" s="1">
        <v>39.769603811668773</v>
      </c>
      <c r="G283" s="1">
        <v>3</v>
      </c>
      <c r="H283" s="1">
        <v>1</v>
      </c>
      <c r="I283" s="10">
        <f>_xlfn.XLOOKUP(Master[[#This Row],[Patient_ID]],Hospitals[Patient_ID],Hospitals[Admission_Date])</f>
        <v>44627</v>
      </c>
      <c r="J283" s="10">
        <f>_xlfn.XLOOKUP(Master[[#This Row],[Patient_ID]],Hospitals[Patient_ID],Hospitals[Discharge_Date])</f>
        <v>44631</v>
      </c>
      <c r="K283" s="33">
        <f>_xlfn.XLOOKUP(Master[[#This Row],[Patient_ID]],Financials[Patient_ID],Financials[Total_Bill_Amount])</f>
        <v>10624</v>
      </c>
      <c r="L283" s="1" t="str">
        <f>_xlfn.XLOOKUP(Master[[#This Row],[Patient_ID]],Hospitals[Patient_ID],Hospitals[Hospital_Bed])</f>
        <v>General Ward</v>
      </c>
      <c r="M283" s="1" t="str">
        <f>_xlfn.XLOOKUP(Master[[#This Row],[Patient_ID]],Hospitals[Patient_ID],Hospitals[Department])</f>
        <v>Cardiology</v>
      </c>
      <c r="N283" s="28" t="str">
        <f>_xlfn.XLOOKUP(Master[[#This Row],[Patient_ID]],Hospitals[Patient_ID],Hospitals[Medical_Condition])</f>
        <v>Heart Disease</v>
      </c>
      <c r="O283" s="28">
        <f>IFERROR(_xlfn.XLOOKUP(Master[[#This Row],[Patient_ID]],Emergency[Patient_ID],Emergency[ER_Visit_ID]),"No Visits")</f>
        <v>22</v>
      </c>
      <c r="P283" s="28">
        <f>_xlfn.XLOOKUP(Master[[#This Row],[Patient_ID]],Hospitals[Patient_ID],Hospitals[Doctor_ID])</f>
        <v>159</v>
      </c>
      <c r="Q283" s="30">
        <f>_xlfn.XLOOKUP(Master[[#This Row],[Patient_ID]],Financials[Patient_ID],Financials[Insurance_Coverage])</f>
        <v>5921.439929065964</v>
      </c>
      <c r="R283" s="30">
        <f>_xlfn.XLOOKUP(Master[[#This Row],[Patient_ID]],Financials[Patient_ID],Financials[Balance_Due])</f>
        <v>4702.560070934036</v>
      </c>
      <c r="S283" s="28">
        <f>_xlfn.XLOOKUP(Master[[#This Row],[Doctors ID]],Medicals[Doctor_ID],Medicals[Nurse_to_Patient_Ratio])</f>
        <v>18</v>
      </c>
    </row>
    <row r="284" spans="1:19" x14ac:dyDescent="0.3">
      <c r="A284" s="1">
        <v>312</v>
      </c>
      <c r="B284" s="1" t="s">
        <v>319</v>
      </c>
      <c r="C284" s="1">
        <v>64</v>
      </c>
      <c r="D284" s="1" t="s">
        <v>1008</v>
      </c>
      <c r="E284" s="1" t="s">
        <v>1011</v>
      </c>
      <c r="F284" s="1">
        <v>33.035024049779658</v>
      </c>
      <c r="G284" s="1">
        <v>4</v>
      </c>
      <c r="H284" s="1">
        <v>9</v>
      </c>
      <c r="I284" s="10">
        <f>_xlfn.XLOOKUP(Master[[#This Row],[Patient_ID]],Hospitals[Patient_ID],Hospitals[Admission_Date])</f>
        <v>45154</v>
      </c>
      <c r="J284" s="10">
        <f>_xlfn.XLOOKUP(Master[[#This Row],[Patient_ID]],Hospitals[Patient_ID],Hospitals[Discharge_Date])</f>
        <v>45155</v>
      </c>
      <c r="K284" s="33">
        <f>_xlfn.XLOOKUP(Master[[#This Row],[Patient_ID]],Financials[Patient_ID],Financials[Total_Bill_Amount])</f>
        <v>26108</v>
      </c>
      <c r="L284" s="1" t="str">
        <f>_xlfn.XLOOKUP(Master[[#This Row],[Patient_ID]],Hospitals[Patient_ID],Hospitals[Hospital_Bed])</f>
        <v>Private Room</v>
      </c>
      <c r="M284" s="1" t="str">
        <f>_xlfn.XLOOKUP(Master[[#This Row],[Patient_ID]],Hospitals[Patient_ID],Hospitals[Department])</f>
        <v>Pediatrics</v>
      </c>
      <c r="N284" s="28" t="str">
        <f>_xlfn.XLOOKUP(Master[[#This Row],[Patient_ID]],Hospitals[Patient_ID],Hospitals[Medical_Condition])</f>
        <v>Asthma</v>
      </c>
      <c r="O284" s="28" t="str">
        <f>IFERROR(_xlfn.XLOOKUP(Master[[#This Row],[Patient_ID]],Emergency[Patient_ID],Emergency[ER_Visit_ID]),"No Visits")</f>
        <v>No Visits</v>
      </c>
      <c r="P284" s="28">
        <f>_xlfn.XLOOKUP(Master[[#This Row],[Patient_ID]],Hospitals[Patient_ID],Hospitals[Doctor_ID])</f>
        <v>4</v>
      </c>
      <c r="Q284" s="30">
        <f>_xlfn.XLOOKUP(Master[[#This Row],[Patient_ID]],Financials[Patient_ID],Financials[Insurance_Coverage])</f>
        <v>21573.60375629277</v>
      </c>
      <c r="R284" s="30">
        <f>_xlfn.XLOOKUP(Master[[#This Row],[Patient_ID]],Financials[Patient_ID],Financials[Balance_Due])</f>
        <v>4534.3962437072332</v>
      </c>
      <c r="S284" s="28">
        <f>_xlfn.XLOOKUP(Master[[#This Row],[Doctors ID]],Medicals[Doctor_ID],Medicals[Nurse_to_Patient_Ratio])</f>
        <v>23</v>
      </c>
    </row>
    <row r="285" spans="1:19" x14ac:dyDescent="0.3">
      <c r="A285" s="1">
        <v>313</v>
      </c>
      <c r="B285" s="1" t="s">
        <v>320</v>
      </c>
      <c r="C285" s="1">
        <v>7</v>
      </c>
      <c r="D285" s="1" t="s">
        <v>1009</v>
      </c>
      <c r="E285" s="1" t="s">
        <v>1013</v>
      </c>
      <c r="F285" s="1">
        <v>25.754977699329771</v>
      </c>
      <c r="G285" s="1">
        <v>2</v>
      </c>
      <c r="H285" s="1">
        <v>8</v>
      </c>
      <c r="I285" s="10">
        <f>_xlfn.XLOOKUP(Master[[#This Row],[Patient_ID]],Hospitals[Patient_ID],Hospitals[Admission_Date])</f>
        <v>44629</v>
      </c>
      <c r="J285" s="10">
        <f>_xlfn.XLOOKUP(Master[[#This Row],[Patient_ID]],Hospitals[Patient_ID],Hospitals[Discharge_Date])</f>
        <v>44636</v>
      </c>
      <c r="K285" s="33">
        <f>_xlfn.XLOOKUP(Master[[#This Row],[Patient_ID]],Financials[Patient_ID],Financials[Total_Bill_Amount])</f>
        <v>7876</v>
      </c>
      <c r="L285" s="1" t="str">
        <f>_xlfn.XLOOKUP(Master[[#This Row],[Patient_ID]],Hospitals[Patient_ID],Hospitals[Hospital_Bed])</f>
        <v>Private Room</v>
      </c>
      <c r="M285" s="1" t="str">
        <f>_xlfn.XLOOKUP(Master[[#This Row],[Patient_ID]],Hospitals[Patient_ID],Hospitals[Department])</f>
        <v>Emergency</v>
      </c>
      <c r="N285" s="28" t="str">
        <f>_xlfn.XLOOKUP(Master[[#This Row],[Patient_ID]],Hospitals[Patient_ID],Hospitals[Medical_Condition])</f>
        <v>Internal Bleeding</v>
      </c>
      <c r="O285" s="28">
        <f>IFERROR(_xlfn.XLOOKUP(Master[[#This Row],[Patient_ID]],Emergency[Patient_ID],Emergency[ER_Visit_ID]),"No Visits")</f>
        <v>1445</v>
      </c>
      <c r="P285" s="28">
        <f>_xlfn.XLOOKUP(Master[[#This Row],[Patient_ID]],Hospitals[Patient_ID],Hospitals[Doctor_ID])</f>
        <v>52</v>
      </c>
      <c r="Q285" s="30">
        <f>_xlfn.XLOOKUP(Master[[#This Row],[Patient_ID]],Financials[Patient_ID],Financials[Insurance_Coverage])</f>
        <v>4450.7025227043696</v>
      </c>
      <c r="R285" s="30">
        <f>_xlfn.XLOOKUP(Master[[#This Row],[Patient_ID]],Financials[Patient_ID],Financials[Balance_Due])</f>
        <v>3425.29747729563</v>
      </c>
      <c r="S285" s="28">
        <f>_xlfn.XLOOKUP(Master[[#This Row],[Doctors ID]],Medicals[Doctor_ID],Medicals[Nurse_to_Patient_Ratio])</f>
        <v>30</v>
      </c>
    </row>
    <row r="286" spans="1:19" x14ac:dyDescent="0.3">
      <c r="A286" s="1">
        <v>314</v>
      </c>
      <c r="B286" s="1" t="s">
        <v>321</v>
      </c>
      <c r="C286" s="1">
        <v>82</v>
      </c>
      <c r="D286" s="1" t="s">
        <v>1008</v>
      </c>
      <c r="E286" s="1" t="s">
        <v>1012</v>
      </c>
      <c r="F286" s="1">
        <v>29.121251670018371</v>
      </c>
      <c r="G286" s="1">
        <v>1</v>
      </c>
      <c r="H286" s="1">
        <v>8</v>
      </c>
      <c r="I286" s="10">
        <f>_xlfn.XLOOKUP(Master[[#This Row],[Patient_ID]],Hospitals[Patient_ID],Hospitals[Admission_Date])</f>
        <v>44586</v>
      </c>
      <c r="J286" s="10">
        <f>_xlfn.XLOOKUP(Master[[#This Row],[Patient_ID]],Hospitals[Patient_ID],Hospitals[Discharge_Date])</f>
        <v>44589</v>
      </c>
      <c r="K286" s="33">
        <f>_xlfn.XLOOKUP(Master[[#This Row],[Patient_ID]],Financials[Patient_ID],Financials[Total_Bill_Amount])</f>
        <v>10662</v>
      </c>
      <c r="L286" s="1" t="str">
        <f>_xlfn.XLOOKUP(Master[[#This Row],[Patient_ID]],Hospitals[Patient_ID],Hospitals[Hospital_Bed])</f>
        <v>Semi-Private Room</v>
      </c>
      <c r="M286" s="1" t="str">
        <f>_xlfn.XLOOKUP(Master[[#This Row],[Patient_ID]],Hospitals[Patient_ID],Hospitals[Department])</f>
        <v>Pediatrics</v>
      </c>
      <c r="N286" s="28" t="str">
        <f>_xlfn.XLOOKUP(Master[[#This Row],[Patient_ID]],Hospitals[Patient_ID],Hospitals[Medical_Condition])</f>
        <v>Asthma</v>
      </c>
      <c r="O286" s="28">
        <f>IFERROR(_xlfn.XLOOKUP(Master[[#This Row],[Patient_ID]],Emergency[Patient_ID],Emergency[ER_Visit_ID]),"No Visits")</f>
        <v>1203</v>
      </c>
      <c r="P286" s="28">
        <f>_xlfn.XLOOKUP(Master[[#This Row],[Patient_ID]],Hospitals[Patient_ID],Hospitals[Doctor_ID])</f>
        <v>165</v>
      </c>
      <c r="Q286" s="30">
        <f>_xlfn.XLOOKUP(Master[[#This Row],[Patient_ID]],Financials[Patient_ID],Financials[Insurance_Coverage])</f>
        <v>7852.5277819201001</v>
      </c>
      <c r="R286" s="30">
        <f>_xlfn.XLOOKUP(Master[[#This Row],[Patient_ID]],Financials[Patient_ID],Financials[Balance_Due])</f>
        <v>2809.4722180798999</v>
      </c>
      <c r="S286" s="28">
        <f>_xlfn.XLOOKUP(Master[[#This Row],[Doctors ID]],Medicals[Doctor_ID],Medicals[Nurse_to_Patient_Ratio])</f>
        <v>17</v>
      </c>
    </row>
    <row r="287" spans="1:19" x14ac:dyDescent="0.3">
      <c r="A287" s="1">
        <v>315</v>
      </c>
      <c r="B287" s="1" t="s">
        <v>322</v>
      </c>
      <c r="C287" s="1">
        <v>69</v>
      </c>
      <c r="D287" s="1" t="s">
        <v>1009</v>
      </c>
      <c r="E287" s="1" t="s">
        <v>1013</v>
      </c>
      <c r="F287" s="1">
        <v>25.188617635112049</v>
      </c>
      <c r="G287" s="1">
        <v>4</v>
      </c>
      <c r="H287" s="1">
        <v>4</v>
      </c>
      <c r="I287" s="10">
        <f>_xlfn.XLOOKUP(Master[[#This Row],[Patient_ID]],Hospitals[Patient_ID],Hospitals[Admission_Date])</f>
        <v>44600</v>
      </c>
      <c r="J287" s="10">
        <f>_xlfn.XLOOKUP(Master[[#This Row],[Patient_ID]],Hospitals[Patient_ID],Hospitals[Discharge_Date])</f>
        <v>44612</v>
      </c>
      <c r="K287" s="33">
        <f>_xlfn.XLOOKUP(Master[[#This Row],[Patient_ID]],Financials[Patient_ID],Financials[Total_Bill_Amount])</f>
        <v>6648</v>
      </c>
      <c r="L287" s="1" t="str">
        <f>_xlfn.XLOOKUP(Master[[#This Row],[Patient_ID]],Hospitals[Patient_ID],Hospitals[Hospital_Bed])</f>
        <v>ICU</v>
      </c>
      <c r="M287" s="1" t="str">
        <f>_xlfn.XLOOKUP(Master[[#This Row],[Patient_ID]],Hospitals[Patient_ID],Hospitals[Department])</f>
        <v>Neurology</v>
      </c>
      <c r="N287" s="28" t="str">
        <f>_xlfn.XLOOKUP(Master[[#This Row],[Patient_ID]],Hospitals[Patient_ID],Hospitals[Medical_Condition])</f>
        <v>Stroke</v>
      </c>
      <c r="O287" s="28">
        <f>IFERROR(_xlfn.XLOOKUP(Master[[#This Row],[Patient_ID]],Emergency[Patient_ID],Emergency[ER_Visit_ID]),"No Visits")</f>
        <v>190</v>
      </c>
      <c r="P287" s="28">
        <f>_xlfn.XLOOKUP(Master[[#This Row],[Patient_ID]],Hospitals[Patient_ID],Hospitals[Doctor_ID])</f>
        <v>141</v>
      </c>
      <c r="Q287" s="30">
        <f>_xlfn.XLOOKUP(Master[[#This Row],[Patient_ID]],Financials[Patient_ID],Financials[Insurance_Coverage])</f>
        <v>4119.978222509375</v>
      </c>
      <c r="R287" s="30">
        <f>_xlfn.XLOOKUP(Master[[#This Row],[Patient_ID]],Financials[Patient_ID],Financials[Balance_Due])</f>
        <v>2528.021777490625</v>
      </c>
      <c r="S287" s="28">
        <f>_xlfn.XLOOKUP(Master[[#This Row],[Doctors ID]],Medicals[Doctor_ID],Medicals[Nurse_to_Patient_Ratio])</f>
        <v>7</v>
      </c>
    </row>
    <row r="288" spans="1:19" x14ac:dyDescent="0.3">
      <c r="A288" s="1">
        <v>316</v>
      </c>
      <c r="B288" s="1" t="s">
        <v>323</v>
      </c>
      <c r="C288" s="1">
        <v>4</v>
      </c>
      <c r="D288" s="1" t="s">
        <v>1009</v>
      </c>
      <c r="E288" s="1" t="s">
        <v>1011</v>
      </c>
      <c r="F288" s="1">
        <v>32.294872758545097</v>
      </c>
      <c r="G288" s="1">
        <v>4</v>
      </c>
      <c r="H288" s="1">
        <v>8</v>
      </c>
      <c r="I288" s="10">
        <f>_xlfn.XLOOKUP(Master[[#This Row],[Patient_ID]],Hospitals[Patient_ID],Hospitals[Admission_Date])</f>
        <v>44758</v>
      </c>
      <c r="J288" s="10">
        <f>_xlfn.XLOOKUP(Master[[#This Row],[Patient_ID]],Hospitals[Patient_ID],Hospitals[Discharge_Date])</f>
        <v>44762</v>
      </c>
      <c r="K288" s="33">
        <f>_xlfn.XLOOKUP(Master[[#This Row],[Patient_ID]],Financials[Patient_ID],Financials[Total_Bill_Amount])</f>
        <v>44324</v>
      </c>
      <c r="L288" s="1" t="str">
        <f>_xlfn.XLOOKUP(Master[[#This Row],[Patient_ID]],Hospitals[Patient_ID],Hospitals[Hospital_Bed])</f>
        <v>General Ward</v>
      </c>
      <c r="M288" s="1" t="str">
        <f>_xlfn.XLOOKUP(Master[[#This Row],[Patient_ID]],Hospitals[Patient_ID],Hospitals[Department])</f>
        <v>Emergency</v>
      </c>
      <c r="N288" s="28" t="str">
        <f>_xlfn.XLOOKUP(Master[[#This Row],[Patient_ID]],Hospitals[Patient_ID],Hospitals[Medical_Condition])</f>
        <v>Severe Trauma</v>
      </c>
      <c r="O288" s="28">
        <f>IFERROR(_xlfn.XLOOKUP(Master[[#This Row],[Patient_ID]],Emergency[Patient_ID],Emergency[ER_Visit_ID]),"No Visits")</f>
        <v>514</v>
      </c>
      <c r="P288" s="28">
        <f>_xlfn.XLOOKUP(Master[[#This Row],[Patient_ID]],Hospitals[Patient_ID],Hospitals[Doctor_ID])</f>
        <v>1</v>
      </c>
      <c r="Q288" s="30">
        <f>_xlfn.XLOOKUP(Master[[#This Row],[Patient_ID]],Financials[Patient_ID],Financials[Insurance_Coverage])</f>
        <v>22322.44715071495</v>
      </c>
      <c r="R288" s="30">
        <f>_xlfn.XLOOKUP(Master[[#This Row],[Patient_ID]],Financials[Patient_ID],Financials[Balance_Due])</f>
        <v>22001.55284928505</v>
      </c>
      <c r="S288" s="28">
        <f>_xlfn.XLOOKUP(Master[[#This Row],[Doctors ID]],Medicals[Doctor_ID],Medicals[Nurse_to_Patient_Ratio])</f>
        <v>30</v>
      </c>
    </row>
    <row r="289" spans="1:19" x14ac:dyDescent="0.3">
      <c r="A289" s="1">
        <v>317</v>
      </c>
      <c r="B289" s="1" t="s">
        <v>324</v>
      </c>
      <c r="C289" s="1">
        <v>70</v>
      </c>
      <c r="D289" s="1" t="s">
        <v>1009</v>
      </c>
      <c r="E289" s="1" t="s">
        <v>1013</v>
      </c>
      <c r="F289" s="1">
        <v>38.932432000533687</v>
      </c>
      <c r="G289" s="1">
        <v>3</v>
      </c>
      <c r="H289" s="1">
        <v>8</v>
      </c>
      <c r="I289" s="10">
        <f>_xlfn.XLOOKUP(Master[[#This Row],[Patient_ID]],Hospitals[Patient_ID],Hospitals[Admission_Date])</f>
        <v>45133</v>
      </c>
      <c r="J289" s="10">
        <f>_xlfn.XLOOKUP(Master[[#This Row],[Patient_ID]],Hospitals[Patient_ID],Hospitals[Discharge_Date])</f>
        <v>45136</v>
      </c>
      <c r="K289" s="33">
        <f>_xlfn.XLOOKUP(Master[[#This Row],[Patient_ID]],Financials[Patient_ID],Financials[Total_Bill_Amount])</f>
        <v>16543</v>
      </c>
      <c r="L289" s="1" t="str">
        <f>_xlfn.XLOOKUP(Master[[#This Row],[Patient_ID]],Hospitals[Patient_ID],Hospitals[Hospital_Bed])</f>
        <v>General Ward</v>
      </c>
      <c r="M289" s="1" t="str">
        <f>_xlfn.XLOOKUP(Master[[#This Row],[Patient_ID]],Hospitals[Patient_ID],Hospitals[Department])</f>
        <v>Orthopedics</v>
      </c>
      <c r="N289" s="28" t="str">
        <f>_xlfn.XLOOKUP(Master[[#This Row],[Patient_ID]],Hospitals[Patient_ID],Hospitals[Medical_Condition])</f>
        <v>Fracture</v>
      </c>
      <c r="O289" s="28">
        <f>IFERROR(_xlfn.XLOOKUP(Master[[#This Row],[Patient_ID]],Emergency[Patient_ID],Emergency[ER_Visit_ID]),"No Visits")</f>
        <v>845</v>
      </c>
      <c r="P289" s="28">
        <f>_xlfn.XLOOKUP(Master[[#This Row],[Patient_ID]],Hospitals[Patient_ID],Hospitals[Doctor_ID])</f>
        <v>69</v>
      </c>
      <c r="Q289" s="30">
        <f>_xlfn.XLOOKUP(Master[[#This Row],[Patient_ID]],Financials[Patient_ID],Financials[Insurance_Coverage])</f>
        <v>10959.289314247941</v>
      </c>
      <c r="R289" s="30">
        <f>_xlfn.XLOOKUP(Master[[#This Row],[Patient_ID]],Financials[Patient_ID],Financials[Balance_Due])</f>
        <v>5583.7106857520585</v>
      </c>
      <c r="S289" s="28">
        <f>_xlfn.XLOOKUP(Master[[#This Row],[Doctors ID]],Medicals[Doctor_ID],Medicals[Nurse_to_Patient_Ratio])</f>
        <v>9</v>
      </c>
    </row>
    <row r="290" spans="1:19" x14ac:dyDescent="0.3">
      <c r="A290" s="1">
        <v>318</v>
      </c>
      <c r="B290" s="1" t="s">
        <v>325</v>
      </c>
      <c r="C290" s="1">
        <v>50</v>
      </c>
      <c r="D290" s="1" t="s">
        <v>1009</v>
      </c>
      <c r="E290" s="1" t="s">
        <v>1010</v>
      </c>
      <c r="F290" s="1">
        <v>26.740353073451129</v>
      </c>
      <c r="G290" s="1">
        <v>1</v>
      </c>
      <c r="H290" s="1">
        <v>10</v>
      </c>
      <c r="I290" s="10">
        <f>_xlfn.XLOOKUP(Master[[#This Row],[Patient_ID]],Hospitals[Patient_ID],Hospitals[Admission_Date])</f>
        <v>45509</v>
      </c>
      <c r="J290" s="10">
        <f>_xlfn.XLOOKUP(Master[[#This Row],[Patient_ID]],Hospitals[Patient_ID],Hospitals[Discharge_Date])</f>
        <v>45513</v>
      </c>
      <c r="K290" s="33">
        <f>_xlfn.XLOOKUP(Master[[#This Row],[Patient_ID]],Financials[Patient_ID],Financials[Total_Bill_Amount])</f>
        <v>18150</v>
      </c>
      <c r="L290" s="1" t="str">
        <f>_xlfn.XLOOKUP(Master[[#This Row],[Patient_ID]],Hospitals[Patient_ID],Hospitals[Hospital_Bed])</f>
        <v>Private Room</v>
      </c>
      <c r="M290" s="1" t="str">
        <f>_xlfn.XLOOKUP(Master[[#This Row],[Patient_ID]],Hospitals[Patient_ID],Hospitals[Department])</f>
        <v>Orthopedics</v>
      </c>
      <c r="N290" s="28" t="str">
        <f>_xlfn.XLOOKUP(Master[[#This Row],[Patient_ID]],Hospitals[Patient_ID],Hospitals[Medical_Condition])</f>
        <v>Arthritis</v>
      </c>
      <c r="O290" s="28">
        <f>IFERROR(_xlfn.XLOOKUP(Master[[#This Row],[Patient_ID]],Emergency[Patient_ID],Emergency[ER_Visit_ID]),"No Visits")</f>
        <v>1220</v>
      </c>
      <c r="P290" s="28">
        <f>_xlfn.XLOOKUP(Master[[#This Row],[Patient_ID]],Hospitals[Patient_ID],Hospitals[Doctor_ID])</f>
        <v>29</v>
      </c>
      <c r="Q290" s="30">
        <f>_xlfn.XLOOKUP(Master[[#This Row],[Patient_ID]],Financials[Patient_ID],Financials[Insurance_Coverage])</f>
        <v>12472.574408582779</v>
      </c>
      <c r="R290" s="30">
        <f>_xlfn.XLOOKUP(Master[[#This Row],[Patient_ID]],Financials[Patient_ID],Financials[Balance_Due])</f>
        <v>5677.4255914172227</v>
      </c>
      <c r="S290" s="28">
        <f>_xlfn.XLOOKUP(Master[[#This Row],[Doctors ID]],Medicals[Doctor_ID],Medicals[Nurse_to_Patient_Ratio])</f>
        <v>16</v>
      </c>
    </row>
    <row r="291" spans="1:19" x14ac:dyDescent="0.3">
      <c r="A291" s="1">
        <v>319</v>
      </c>
      <c r="B291" s="1" t="s">
        <v>326</v>
      </c>
      <c r="C291" s="1">
        <v>27</v>
      </c>
      <c r="D291" s="1" t="s">
        <v>1008</v>
      </c>
      <c r="E291" s="1" t="s">
        <v>1010</v>
      </c>
      <c r="F291" s="1">
        <v>25.85012996673025</v>
      </c>
      <c r="G291" s="1">
        <v>3</v>
      </c>
      <c r="H291" s="1">
        <v>3</v>
      </c>
      <c r="I291" s="10">
        <f>_xlfn.XLOOKUP(Master[[#This Row],[Patient_ID]],Hospitals[Patient_ID],Hospitals[Admission_Date])</f>
        <v>44986</v>
      </c>
      <c r="J291" s="10">
        <f>_xlfn.XLOOKUP(Master[[#This Row],[Patient_ID]],Hospitals[Patient_ID],Hospitals[Discharge_Date])</f>
        <v>45004</v>
      </c>
      <c r="K291" s="33">
        <f>_xlfn.XLOOKUP(Master[[#This Row],[Patient_ID]],Financials[Patient_ID],Financials[Total_Bill_Amount])</f>
        <v>19132</v>
      </c>
      <c r="L291" s="1" t="str">
        <f>_xlfn.XLOOKUP(Master[[#This Row],[Patient_ID]],Hospitals[Patient_ID],Hospitals[Hospital_Bed])</f>
        <v>Private Room</v>
      </c>
      <c r="M291" s="1" t="str">
        <f>_xlfn.XLOOKUP(Master[[#This Row],[Patient_ID]],Hospitals[Patient_ID],Hospitals[Department])</f>
        <v>Oncology</v>
      </c>
      <c r="N291" s="28" t="str">
        <f>_xlfn.XLOOKUP(Master[[#This Row],[Patient_ID]],Hospitals[Patient_ID],Hospitals[Medical_Condition])</f>
        <v>Cancer</v>
      </c>
      <c r="O291" s="28" t="str">
        <f>IFERROR(_xlfn.XLOOKUP(Master[[#This Row],[Patient_ID]],Emergency[Patient_ID],Emergency[ER_Visit_ID]),"No Visits")</f>
        <v>No Visits</v>
      </c>
      <c r="P291" s="28">
        <f>_xlfn.XLOOKUP(Master[[#This Row],[Patient_ID]],Hospitals[Patient_ID],Hospitals[Doctor_ID])</f>
        <v>91</v>
      </c>
      <c r="Q291" s="30">
        <f>_xlfn.XLOOKUP(Master[[#This Row],[Patient_ID]],Financials[Patient_ID],Financials[Insurance_Coverage])</f>
        <v>13575.56072875413</v>
      </c>
      <c r="R291" s="30">
        <f>_xlfn.XLOOKUP(Master[[#This Row],[Patient_ID]],Financials[Patient_ID],Financials[Balance_Due])</f>
        <v>5556.4392712458666</v>
      </c>
      <c r="S291" s="28">
        <f>_xlfn.XLOOKUP(Master[[#This Row],[Doctors ID]],Medicals[Doctor_ID],Medicals[Nurse_to_Patient_Ratio])</f>
        <v>29</v>
      </c>
    </row>
    <row r="292" spans="1:19" x14ac:dyDescent="0.3">
      <c r="A292" s="1">
        <v>320</v>
      </c>
      <c r="B292" s="1" t="s">
        <v>327</v>
      </c>
      <c r="C292" s="1">
        <v>83</v>
      </c>
      <c r="D292" s="1" t="s">
        <v>1008</v>
      </c>
      <c r="E292" s="1" t="s">
        <v>1010</v>
      </c>
      <c r="F292" s="1">
        <v>19.112347499654661</v>
      </c>
      <c r="G292" s="1">
        <v>1</v>
      </c>
      <c r="H292" s="1">
        <v>10</v>
      </c>
      <c r="I292" s="10">
        <f>_xlfn.XLOOKUP(Master[[#This Row],[Patient_ID]],Hospitals[Patient_ID],Hospitals[Admission_Date])</f>
        <v>44653</v>
      </c>
      <c r="J292" s="10">
        <f>_xlfn.XLOOKUP(Master[[#This Row],[Patient_ID]],Hospitals[Patient_ID],Hospitals[Discharge_Date])</f>
        <v>44658</v>
      </c>
      <c r="K292" s="33">
        <f>_xlfn.XLOOKUP(Master[[#This Row],[Patient_ID]],Financials[Patient_ID],Financials[Total_Bill_Amount])</f>
        <v>7247</v>
      </c>
      <c r="L292" s="1" t="str">
        <f>_xlfn.XLOOKUP(Master[[#This Row],[Patient_ID]],Hospitals[Patient_ID],Hospitals[Hospital_Bed])</f>
        <v>Semi-Private Room</v>
      </c>
      <c r="M292" s="1" t="str">
        <f>_xlfn.XLOOKUP(Master[[#This Row],[Patient_ID]],Hospitals[Patient_ID],Hospitals[Department])</f>
        <v>Orthopedics</v>
      </c>
      <c r="N292" s="28" t="str">
        <f>_xlfn.XLOOKUP(Master[[#This Row],[Patient_ID]],Hospitals[Patient_ID],Hospitals[Medical_Condition])</f>
        <v>Fracture</v>
      </c>
      <c r="O292" s="28">
        <f>IFERROR(_xlfn.XLOOKUP(Master[[#This Row],[Patient_ID]],Emergency[Patient_ID],Emergency[ER_Visit_ID]),"No Visits")</f>
        <v>978</v>
      </c>
      <c r="P292" s="28">
        <f>_xlfn.XLOOKUP(Master[[#This Row],[Patient_ID]],Hospitals[Patient_ID],Hospitals[Doctor_ID])</f>
        <v>147</v>
      </c>
      <c r="Q292" s="30">
        <f>_xlfn.XLOOKUP(Master[[#This Row],[Patient_ID]],Financials[Patient_ID],Financials[Insurance_Coverage])</f>
        <v>4534.1544512263363</v>
      </c>
      <c r="R292" s="30">
        <f>_xlfn.XLOOKUP(Master[[#This Row],[Patient_ID]],Financials[Patient_ID],Financials[Balance_Due])</f>
        <v>2712.8455487736642</v>
      </c>
      <c r="S292" s="28">
        <f>_xlfn.XLOOKUP(Master[[#This Row],[Doctors ID]],Medicals[Doctor_ID],Medicals[Nurse_to_Patient_Ratio])</f>
        <v>22</v>
      </c>
    </row>
    <row r="293" spans="1:19" x14ac:dyDescent="0.3">
      <c r="A293" s="1">
        <v>321</v>
      </c>
      <c r="B293" s="1" t="s">
        <v>328</v>
      </c>
      <c r="C293" s="1">
        <v>84</v>
      </c>
      <c r="D293" s="1" t="s">
        <v>1009</v>
      </c>
      <c r="E293" s="1" t="s">
        <v>1011</v>
      </c>
      <c r="F293" s="1">
        <v>39.318685920702009</v>
      </c>
      <c r="G293" s="1">
        <v>4</v>
      </c>
      <c r="H293" s="1">
        <v>6</v>
      </c>
      <c r="I293" s="10">
        <f>_xlfn.XLOOKUP(Master[[#This Row],[Patient_ID]],Hospitals[Patient_ID],Hospitals[Admission_Date])</f>
        <v>45389</v>
      </c>
      <c r="J293" s="10">
        <f>_xlfn.XLOOKUP(Master[[#This Row],[Patient_ID]],Hospitals[Patient_ID],Hospitals[Discharge_Date])</f>
        <v>45394</v>
      </c>
      <c r="K293" s="33">
        <f>_xlfn.XLOOKUP(Master[[#This Row],[Patient_ID]],Financials[Patient_ID],Financials[Total_Bill_Amount])</f>
        <v>25098</v>
      </c>
      <c r="L293" s="1" t="str">
        <f>_xlfn.XLOOKUP(Master[[#This Row],[Patient_ID]],Hospitals[Patient_ID],Hospitals[Hospital_Bed])</f>
        <v>General Ward</v>
      </c>
      <c r="M293" s="1" t="str">
        <f>_xlfn.XLOOKUP(Master[[#This Row],[Patient_ID]],Hospitals[Patient_ID],Hospitals[Department])</f>
        <v>Orthopedics</v>
      </c>
      <c r="N293" s="28" t="str">
        <f>_xlfn.XLOOKUP(Master[[#This Row],[Patient_ID]],Hospitals[Patient_ID],Hospitals[Medical_Condition])</f>
        <v>Arthritis</v>
      </c>
      <c r="O293" s="28">
        <f>IFERROR(_xlfn.XLOOKUP(Master[[#This Row],[Patient_ID]],Emergency[Patient_ID],Emergency[ER_Visit_ID]),"No Visits")</f>
        <v>466</v>
      </c>
      <c r="P293" s="28">
        <f>_xlfn.XLOOKUP(Master[[#This Row],[Patient_ID]],Hospitals[Patient_ID],Hospitals[Doctor_ID])</f>
        <v>149</v>
      </c>
      <c r="Q293" s="30">
        <f>_xlfn.XLOOKUP(Master[[#This Row],[Patient_ID]],Financials[Patient_ID],Financials[Insurance_Coverage])</f>
        <v>21235.32377778404</v>
      </c>
      <c r="R293" s="30">
        <f>_xlfn.XLOOKUP(Master[[#This Row],[Patient_ID]],Financials[Patient_ID],Financials[Balance_Due])</f>
        <v>3862.67622221596</v>
      </c>
      <c r="S293" s="28">
        <f>_xlfn.XLOOKUP(Master[[#This Row],[Doctors ID]],Medicals[Doctor_ID],Medicals[Nurse_to_Patient_Ratio])</f>
        <v>19</v>
      </c>
    </row>
    <row r="294" spans="1:19" x14ac:dyDescent="0.3">
      <c r="A294" s="1">
        <v>322</v>
      </c>
      <c r="B294" s="1" t="s">
        <v>329</v>
      </c>
      <c r="C294" s="1">
        <v>47</v>
      </c>
      <c r="D294" s="1" t="s">
        <v>1008</v>
      </c>
      <c r="E294" s="1" t="s">
        <v>1010</v>
      </c>
      <c r="F294" s="1">
        <v>17.921819042613979</v>
      </c>
      <c r="G294" s="1">
        <v>1</v>
      </c>
      <c r="H294" s="1">
        <v>4</v>
      </c>
      <c r="I294" s="10">
        <f>_xlfn.XLOOKUP(Master[[#This Row],[Patient_ID]],Hospitals[Patient_ID],Hospitals[Admission_Date])</f>
        <v>44704</v>
      </c>
      <c r="J294" s="10">
        <f>_xlfn.XLOOKUP(Master[[#This Row],[Patient_ID]],Hospitals[Patient_ID],Hospitals[Discharge_Date])</f>
        <v>44709</v>
      </c>
      <c r="K294" s="33">
        <f>_xlfn.XLOOKUP(Master[[#This Row],[Patient_ID]],Financials[Patient_ID],Financials[Total_Bill_Amount])</f>
        <v>6813</v>
      </c>
      <c r="L294" s="1" t="str">
        <f>_xlfn.XLOOKUP(Master[[#This Row],[Patient_ID]],Hospitals[Patient_ID],Hospitals[Hospital_Bed])</f>
        <v>ICU</v>
      </c>
      <c r="M294" s="1" t="str">
        <f>_xlfn.XLOOKUP(Master[[#This Row],[Patient_ID]],Hospitals[Patient_ID],Hospitals[Department])</f>
        <v>Orthopedics</v>
      </c>
      <c r="N294" s="28" t="str">
        <f>_xlfn.XLOOKUP(Master[[#This Row],[Patient_ID]],Hospitals[Patient_ID],Hospitals[Medical_Condition])</f>
        <v>Arthritis</v>
      </c>
      <c r="O294" s="28">
        <f>IFERROR(_xlfn.XLOOKUP(Master[[#This Row],[Patient_ID]],Emergency[Patient_ID],Emergency[ER_Visit_ID]),"No Visits")</f>
        <v>150</v>
      </c>
      <c r="P294" s="28">
        <f>_xlfn.XLOOKUP(Master[[#This Row],[Patient_ID]],Hospitals[Patient_ID],Hospitals[Doctor_ID])</f>
        <v>49</v>
      </c>
      <c r="Q294" s="30">
        <f>_xlfn.XLOOKUP(Master[[#This Row],[Patient_ID]],Financials[Patient_ID],Financials[Insurance_Coverage])</f>
        <v>5786.7693469683454</v>
      </c>
      <c r="R294" s="30">
        <f>_xlfn.XLOOKUP(Master[[#This Row],[Patient_ID]],Financials[Patient_ID],Financials[Balance_Due])</f>
        <v>1026.230653031655</v>
      </c>
      <c r="S294" s="28">
        <f>_xlfn.XLOOKUP(Master[[#This Row],[Doctors ID]],Medicals[Doctor_ID],Medicals[Nurse_to_Patient_Ratio])</f>
        <v>22</v>
      </c>
    </row>
    <row r="295" spans="1:19" x14ac:dyDescent="0.3">
      <c r="A295" s="1">
        <v>323</v>
      </c>
      <c r="B295" s="1" t="s">
        <v>330</v>
      </c>
      <c r="C295" s="1">
        <v>31</v>
      </c>
      <c r="D295" s="1" t="s">
        <v>1008</v>
      </c>
      <c r="E295" s="1" t="s">
        <v>1011</v>
      </c>
      <c r="F295" s="1">
        <v>25.34637166054771</v>
      </c>
      <c r="G295" s="1">
        <v>5</v>
      </c>
      <c r="H295" s="1">
        <v>7</v>
      </c>
      <c r="I295" s="10">
        <f>_xlfn.XLOOKUP(Master[[#This Row],[Patient_ID]],Hospitals[Patient_ID],Hospitals[Admission_Date])</f>
        <v>44642</v>
      </c>
      <c r="J295" s="10">
        <f>_xlfn.XLOOKUP(Master[[#This Row],[Patient_ID]],Hospitals[Patient_ID],Hospitals[Discharge_Date])</f>
        <v>44648</v>
      </c>
      <c r="K295" s="33">
        <f>_xlfn.XLOOKUP(Master[[#This Row],[Patient_ID]],Financials[Patient_ID],Financials[Total_Bill_Amount])</f>
        <v>18447</v>
      </c>
      <c r="L295" s="1" t="str">
        <f>_xlfn.XLOOKUP(Master[[#This Row],[Patient_ID]],Hospitals[Patient_ID],Hospitals[Hospital_Bed])</f>
        <v>Private Room</v>
      </c>
      <c r="M295" s="1" t="str">
        <f>_xlfn.XLOOKUP(Master[[#This Row],[Patient_ID]],Hospitals[Patient_ID],Hospitals[Department])</f>
        <v>Emergency</v>
      </c>
      <c r="N295" s="28" t="str">
        <f>_xlfn.XLOOKUP(Master[[#This Row],[Patient_ID]],Hospitals[Patient_ID],Hospitals[Medical_Condition])</f>
        <v>Internal Bleeding</v>
      </c>
      <c r="O295" s="28">
        <f>IFERROR(_xlfn.XLOOKUP(Master[[#This Row],[Patient_ID]],Emergency[Patient_ID],Emergency[ER_Visit_ID]),"No Visits")</f>
        <v>192</v>
      </c>
      <c r="P295" s="28">
        <f>_xlfn.XLOOKUP(Master[[#This Row],[Patient_ID]],Hospitals[Patient_ID],Hospitals[Doctor_ID])</f>
        <v>35</v>
      </c>
      <c r="Q295" s="30">
        <f>_xlfn.XLOOKUP(Master[[#This Row],[Patient_ID]],Financials[Patient_ID],Financials[Insurance_Coverage])</f>
        <v>14102.89647033724</v>
      </c>
      <c r="R295" s="30">
        <f>_xlfn.XLOOKUP(Master[[#This Row],[Patient_ID]],Financials[Patient_ID],Financials[Balance_Due])</f>
        <v>4344.103529662756</v>
      </c>
      <c r="S295" s="28">
        <f>_xlfn.XLOOKUP(Master[[#This Row],[Doctors ID]],Medicals[Doctor_ID],Medicals[Nurse_to_Patient_Ratio])</f>
        <v>9</v>
      </c>
    </row>
    <row r="296" spans="1:19" x14ac:dyDescent="0.3">
      <c r="A296" s="1">
        <v>324</v>
      </c>
      <c r="B296" s="1" t="s">
        <v>331</v>
      </c>
      <c r="C296" s="1">
        <v>57</v>
      </c>
      <c r="D296" s="1" t="s">
        <v>1009</v>
      </c>
      <c r="E296" s="1" t="s">
        <v>1011</v>
      </c>
      <c r="F296" s="1">
        <v>33.573731001131577</v>
      </c>
      <c r="G296" s="1">
        <v>3</v>
      </c>
      <c r="H296" s="1">
        <v>9</v>
      </c>
      <c r="I296" s="10">
        <f>_xlfn.XLOOKUP(Master[[#This Row],[Patient_ID]],Hospitals[Patient_ID],Hospitals[Admission_Date])</f>
        <v>44656</v>
      </c>
      <c r="J296" s="10">
        <f>_xlfn.XLOOKUP(Master[[#This Row],[Patient_ID]],Hospitals[Patient_ID],Hospitals[Discharge_Date])</f>
        <v>44660</v>
      </c>
      <c r="K296" s="33">
        <f>_xlfn.XLOOKUP(Master[[#This Row],[Patient_ID]],Financials[Patient_ID],Financials[Total_Bill_Amount])</f>
        <v>9376</v>
      </c>
      <c r="L296" s="1" t="str">
        <f>_xlfn.XLOOKUP(Master[[#This Row],[Patient_ID]],Hospitals[Patient_ID],Hospitals[Hospital_Bed])</f>
        <v>ICU</v>
      </c>
      <c r="M296" s="1" t="str">
        <f>_xlfn.XLOOKUP(Master[[#This Row],[Patient_ID]],Hospitals[Patient_ID],Hospitals[Department])</f>
        <v>Orthopedics</v>
      </c>
      <c r="N296" s="28" t="str">
        <f>_xlfn.XLOOKUP(Master[[#This Row],[Patient_ID]],Hospitals[Patient_ID],Hospitals[Medical_Condition])</f>
        <v>Arthritis</v>
      </c>
      <c r="O296" s="28">
        <f>IFERROR(_xlfn.XLOOKUP(Master[[#This Row],[Patient_ID]],Emergency[Patient_ID],Emergency[ER_Visit_ID]),"No Visits")</f>
        <v>305</v>
      </c>
      <c r="P296" s="28">
        <f>_xlfn.XLOOKUP(Master[[#This Row],[Patient_ID]],Hospitals[Patient_ID],Hospitals[Doctor_ID])</f>
        <v>94</v>
      </c>
      <c r="Q296" s="30">
        <f>_xlfn.XLOOKUP(Master[[#This Row],[Patient_ID]],Financials[Patient_ID],Financials[Insurance_Coverage])</f>
        <v>6872.9821676309884</v>
      </c>
      <c r="R296" s="30">
        <f>_xlfn.XLOOKUP(Master[[#This Row],[Patient_ID]],Financials[Patient_ID],Financials[Balance_Due])</f>
        <v>2503.017832369012</v>
      </c>
      <c r="S296" s="28">
        <f>_xlfn.XLOOKUP(Master[[#This Row],[Doctors ID]],Medicals[Doctor_ID],Medicals[Nurse_to_Patient_Ratio])</f>
        <v>28</v>
      </c>
    </row>
    <row r="297" spans="1:19" x14ac:dyDescent="0.3">
      <c r="A297" s="1">
        <v>325</v>
      </c>
      <c r="B297" s="1" t="s">
        <v>332</v>
      </c>
      <c r="C297" s="1">
        <v>48</v>
      </c>
      <c r="D297" s="1" t="s">
        <v>1009</v>
      </c>
      <c r="E297" s="1" t="s">
        <v>1012</v>
      </c>
      <c r="F297" s="1">
        <v>19.02834584427713</v>
      </c>
      <c r="G297" s="1">
        <v>3</v>
      </c>
      <c r="H297" s="1">
        <v>6</v>
      </c>
      <c r="I297" s="10">
        <f>_xlfn.XLOOKUP(Master[[#This Row],[Patient_ID]],Hospitals[Patient_ID],Hospitals[Admission_Date])</f>
        <v>44843</v>
      </c>
      <c r="J297" s="10">
        <f>_xlfn.XLOOKUP(Master[[#This Row],[Patient_ID]],Hospitals[Patient_ID],Hospitals[Discharge_Date])</f>
        <v>44846</v>
      </c>
      <c r="K297" s="33">
        <f>_xlfn.XLOOKUP(Master[[#This Row],[Patient_ID]],Financials[Patient_ID],Financials[Total_Bill_Amount])</f>
        <v>47257</v>
      </c>
      <c r="L297" s="1" t="str">
        <f>_xlfn.XLOOKUP(Master[[#This Row],[Patient_ID]],Hospitals[Patient_ID],Hospitals[Hospital_Bed])</f>
        <v>General Ward</v>
      </c>
      <c r="M297" s="1" t="str">
        <f>_xlfn.XLOOKUP(Master[[#This Row],[Patient_ID]],Hospitals[Patient_ID],Hospitals[Department])</f>
        <v>Pediatrics</v>
      </c>
      <c r="N297" s="28" t="str">
        <f>_xlfn.XLOOKUP(Master[[#This Row],[Patient_ID]],Hospitals[Patient_ID],Hospitals[Medical_Condition])</f>
        <v>Asthma</v>
      </c>
      <c r="O297" s="28">
        <f>IFERROR(_xlfn.XLOOKUP(Master[[#This Row],[Patient_ID]],Emergency[Patient_ID],Emergency[ER_Visit_ID]),"No Visits")</f>
        <v>83</v>
      </c>
      <c r="P297" s="28">
        <f>_xlfn.XLOOKUP(Master[[#This Row],[Patient_ID]],Hospitals[Patient_ID],Hospitals[Doctor_ID])</f>
        <v>7</v>
      </c>
      <c r="Q297" s="30">
        <f>_xlfn.XLOOKUP(Master[[#This Row],[Patient_ID]],Financials[Patient_ID],Financials[Insurance_Coverage])</f>
        <v>28053.009353671601</v>
      </c>
      <c r="R297" s="30">
        <f>_xlfn.XLOOKUP(Master[[#This Row],[Patient_ID]],Financials[Patient_ID],Financials[Balance_Due])</f>
        <v>19203.990646328399</v>
      </c>
      <c r="S297" s="28">
        <f>_xlfn.XLOOKUP(Master[[#This Row],[Doctors ID]],Medicals[Doctor_ID],Medicals[Nurse_to_Patient_Ratio])</f>
        <v>20</v>
      </c>
    </row>
    <row r="298" spans="1:19" x14ac:dyDescent="0.3">
      <c r="A298" s="1">
        <v>327</v>
      </c>
      <c r="B298" s="1" t="s">
        <v>334</v>
      </c>
      <c r="C298" s="1">
        <v>14</v>
      </c>
      <c r="D298" s="1" t="s">
        <v>1009</v>
      </c>
      <c r="E298" s="1" t="s">
        <v>1011</v>
      </c>
      <c r="F298" s="1">
        <v>23.407183314884449</v>
      </c>
      <c r="G298" s="1">
        <v>2</v>
      </c>
      <c r="H298" s="1">
        <v>5</v>
      </c>
      <c r="I298" s="10">
        <f>_xlfn.XLOOKUP(Master[[#This Row],[Patient_ID]],Hospitals[Patient_ID],Hospitals[Admission_Date])</f>
        <v>44676</v>
      </c>
      <c r="J298" s="10">
        <f>_xlfn.XLOOKUP(Master[[#This Row],[Patient_ID]],Hospitals[Patient_ID],Hospitals[Discharge_Date])</f>
        <v>44679</v>
      </c>
      <c r="K298" s="33">
        <f>_xlfn.XLOOKUP(Master[[#This Row],[Patient_ID]],Financials[Patient_ID],Financials[Total_Bill_Amount])</f>
        <v>38600</v>
      </c>
      <c r="L298" s="1" t="str">
        <f>_xlfn.XLOOKUP(Master[[#This Row],[Patient_ID]],Hospitals[Patient_ID],Hospitals[Hospital_Bed])</f>
        <v>General Ward</v>
      </c>
      <c r="M298" s="1" t="str">
        <f>_xlfn.XLOOKUP(Master[[#This Row],[Patient_ID]],Hospitals[Patient_ID],Hospitals[Department])</f>
        <v>Emergency</v>
      </c>
      <c r="N298" s="28" t="str">
        <f>_xlfn.XLOOKUP(Master[[#This Row],[Patient_ID]],Hospitals[Patient_ID],Hospitals[Medical_Condition])</f>
        <v>Internal Bleeding</v>
      </c>
      <c r="O298" s="28">
        <f>IFERROR(_xlfn.XLOOKUP(Master[[#This Row],[Patient_ID]],Emergency[Patient_ID],Emergency[ER_Visit_ID]),"No Visits")</f>
        <v>315</v>
      </c>
      <c r="P298" s="28">
        <f>_xlfn.XLOOKUP(Master[[#This Row],[Patient_ID]],Hospitals[Patient_ID],Hospitals[Doctor_ID])</f>
        <v>136</v>
      </c>
      <c r="Q298" s="30">
        <f>_xlfn.XLOOKUP(Master[[#This Row],[Patient_ID]],Financials[Patient_ID],Financials[Insurance_Coverage])</f>
        <v>27611.75300729067</v>
      </c>
      <c r="R298" s="30">
        <f>_xlfn.XLOOKUP(Master[[#This Row],[Patient_ID]],Financials[Patient_ID],Financials[Balance_Due])</f>
        <v>10988.24699270933</v>
      </c>
      <c r="S298" s="28">
        <f>_xlfn.XLOOKUP(Master[[#This Row],[Doctors ID]],Medicals[Doctor_ID],Medicals[Nurse_to_Patient_Ratio])</f>
        <v>11</v>
      </c>
    </row>
    <row r="299" spans="1:19" x14ac:dyDescent="0.3">
      <c r="A299" s="1">
        <v>328</v>
      </c>
      <c r="B299" s="1" t="s">
        <v>335</v>
      </c>
      <c r="C299" s="1">
        <v>56</v>
      </c>
      <c r="D299" s="1" t="s">
        <v>1009</v>
      </c>
      <c r="E299" s="1" t="s">
        <v>1010</v>
      </c>
      <c r="F299" s="1">
        <v>21.361049442759271</v>
      </c>
      <c r="G299" s="1">
        <v>4</v>
      </c>
      <c r="H299" s="1">
        <v>3</v>
      </c>
      <c r="I299" s="10">
        <f>_xlfn.XLOOKUP(Master[[#This Row],[Patient_ID]],Hospitals[Patient_ID],Hospitals[Admission_Date])</f>
        <v>44852</v>
      </c>
      <c r="J299" s="10">
        <f>_xlfn.XLOOKUP(Master[[#This Row],[Patient_ID]],Hospitals[Patient_ID],Hospitals[Discharge_Date])</f>
        <v>44857</v>
      </c>
      <c r="K299" s="33">
        <f>_xlfn.XLOOKUP(Master[[#This Row],[Patient_ID]],Financials[Patient_ID],Financials[Total_Bill_Amount])</f>
        <v>30649</v>
      </c>
      <c r="L299" s="1" t="str">
        <f>_xlfn.XLOOKUP(Master[[#This Row],[Patient_ID]],Hospitals[Patient_ID],Hospitals[Hospital_Bed])</f>
        <v>Private Room</v>
      </c>
      <c r="M299" s="1" t="str">
        <f>_xlfn.XLOOKUP(Master[[#This Row],[Patient_ID]],Hospitals[Patient_ID],Hospitals[Department])</f>
        <v>Orthopedics</v>
      </c>
      <c r="N299" s="28" t="str">
        <f>_xlfn.XLOOKUP(Master[[#This Row],[Patient_ID]],Hospitals[Patient_ID],Hospitals[Medical_Condition])</f>
        <v>Arthritis</v>
      </c>
      <c r="O299" s="28" t="str">
        <f>IFERROR(_xlfn.XLOOKUP(Master[[#This Row],[Patient_ID]],Emergency[Patient_ID],Emergency[ER_Visit_ID]),"No Visits")</f>
        <v>No Visits</v>
      </c>
      <c r="P299" s="28">
        <f>_xlfn.XLOOKUP(Master[[#This Row],[Patient_ID]],Hospitals[Patient_ID],Hospitals[Doctor_ID])</f>
        <v>71</v>
      </c>
      <c r="Q299" s="30">
        <f>_xlfn.XLOOKUP(Master[[#This Row],[Patient_ID]],Financials[Patient_ID],Financials[Insurance_Coverage])</f>
        <v>23920.080866184038</v>
      </c>
      <c r="R299" s="30">
        <f>_xlfn.XLOOKUP(Master[[#This Row],[Patient_ID]],Financials[Patient_ID],Financials[Balance_Due])</f>
        <v>6728.919133815958</v>
      </c>
      <c r="S299" s="28">
        <f>_xlfn.XLOOKUP(Master[[#This Row],[Doctors ID]],Medicals[Doctor_ID],Medicals[Nurse_to_Patient_Ratio])</f>
        <v>18</v>
      </c>
    </row>
    <row r="300" spans="1:19" x14ac:dyDescent="0.3">
      <c r="A300" s="1">
        <v>329</v>
      </c>
      <c r="B300" s="1" t="s">
        <v>336</v>
      </c>
      <c r="C300" s="1">
        <v>24</v>
      </c>
      <c r="D300" s="1" t="s">
        <v>1009</v>
      </c>
      <c r="E300" s="1" t="s">
        <v>1012</v>
      </c>
      <c r="F300" s="1">
        <v>23.25219466829731</v>
      </c>
      <c r="G300" s="1">
        <v>0</v>
      </c>
      <c r="H300" s="1">
        <v>4</v>
      </c>
      <c r="I300" s="10">
        <f>_xlfn.XLOOKUP(Master[[#This Row],[Patient_ID]],Hospitals[Patient_ID],Hospitals[Admission_Date])</f>
        <v>44598</v>
      </c>
      <c r="J300" s="10">
        <f>_xlfn.XLOOKUP(Master[[#This Row],[Patient_ID]],Hospitals[Patient_ID],Hospitals[Discharge_Date])</f>
        <v>44604</v>
      </c>
      <c r="K300" s="33">
        <f>_xlfn.XLOOKUP(Master[[#This Row],[Patient_ID]],Financials[Patient_ID],Financials[Total_Bill_Amount])</f>
        <v>21766</v>
      </c>
      <c r="L300" s="1" t="str">
        <f>_xlfn.XLOOKUP(Master[[#This Row],[Patient_ID]],Hospitals[Patient_ID],Hospitals[Hospital_Bed])</f>
        <v>Private Room</v>
      </c>
      <c r="M300" s="1" t="str">
        <f>_xlfn.XLOOKUP(Master[[#This Row],[Patient_ID]],Hospitals[Patient_ID],Hospitals[Department])</f>
        <v>Cardiology</v>
      </c>
      <c r="N300" s="28" t="str">
        <f>_xlfn.XLOOKUP(Master[[#This Row],[Patient_ID]],Hospitals[Patient_ID],Hospitals[Medical_Condition])</f>
        <v>Hypertension</v>
      </c>
      <c r="O300" s="28">
        <f>IFERROR(_xlfn.XLOOKUP(Master[[#This Row],[Patient_ID]],Emergency[Patient_ID],Emergency[ER_Visit_ID]),"No Visits")</f>
        <v>97</v>
      </c>
      <c r="P300" s="28">
        <f>_xlfn.XLOOKUP(Master[[#This Row],[Patient_ID]],Hospitals[Patient_ID],Hospitals[Doctor_ID])</f>
        <v>166</v>
      </c>
      <c r="Q300" s="30">
        <f>_xlfn.XLOOKUP(Master[[#This Row],[Patient_ID]],Financials[Patient_ID],Financials[Insurance_Coverage])</f>
        <v>12814.50363789428</v>
      </c>
      <c r="R300" s="30">
        <f>_xlfn.XLOOKUP(Master[[#This Row],[Patient_ID]],Financials[Patient_ID],Financials[Balance_Due])</f>
        <v>8951.496362105725</v>
      </c>
      <c r="S300" s="28">
        <f>_xlfn.XLOOKUP(Master[[#This Row],[Doctors ID]],Medicals[Doctor_ID],Medicals[Nurse_to_Patient_Ratio])</f>
        <v>13</v>
      </c>
    </row>
    <row r="301" spans="1:19" x14ac:dyDescent="0.3">
      <c r="A301" s="1">
        <v>330</v>
      </c>
      <c r="B301" s="1" t="s">
        <v>337</v>
      </c>
      <c r="C301" s="1">
        <v>87</v>
      </c>
      <c r="D301" s="1" t="s">
        <v>1009</v>
      </c>
      <c r="E301" s="1" t="s">
        <v>1012</v>
      </c>
      <c r="F301" s="1">
        <v>20.161733834687471</v>
      </c>
      <c r="G301" s="1">
        <v>0</v>
      </c>
      <c r="H301" s="1">
        <v>6</v>
      </c>
      <c r="I301" s="10">
        <f>_xlfn.XLOOKUP(Master[[#This Row],[Patient_ID]],Hospitals[Patient_ID],Hospitals[Admission_Date])</f>
        <v>44898</v>
      </c>
      <c r="J301" s="10">
        <f>_xlfn.XLOOKUP(Master[[#This Row],[Patient_ID]],Hospitals[Patient_ID],Hospitals[Discharge_Date])</f>
        <v>44903</v>
      </c>
      <c r="K301" s="33">
        <f>_xlfn.XLOOKUP(Master[[#This Row],[Patient_ID]],Financials[Patient_ID],Financials[Total_Bill_Amount])</f>
        <v>9557</v>
      </c>
      <c r="L301" s="1" t="str">
        <f>_xlfn.XLOOKUP(Master[[#This Row],[Patient_ID]],Hospitals[Patient_ID],Hospitals[Hospital_Bed])</f>
        <v>Semi-Private Room</v>
      </c>
      <c r="M301" s="1" t="str">
        <f>_xlfn.XLOOKUP(Master[[#This Row],[Patient_ID]],Hospitals[Patient_ID],Hospitals[Department])</f>
        <v>Cardiology</v>
      </c>
      <c r="N301" s="28" t="str">
        <f>_xlfn.XLOOKUP(Master[[#This Row],[Patient_ID]],Hospitals[Patient_ID],Hospitals[Medical_Condition])</f>
        <v>Hypertension</v>
      </c>
      <c r="O301" s="28" t="str">
        <f>IFERROR(_xlfn.XLOOKUP(Master[[#This Row],[Patient_ID]],Emergency[Patient_ID],Emergency[ER_Visit_ID]),"No Visits")</f>
        <v>No Visits</v>
      </c>
      <c r="P301" s="28">
        <f>_xlfn.XLOOKUP(Master[[#This Row],[Patient_ID]],Hospitals[Patient_ID],Hospitals[Doctor_ID])</f>
        <v>124</v>
      </c>
      <c r="Q301" s="30">
        <f>_xlfn.XLOOKUP(Master[[#This Row],[Patient_ID]],Financials[Patient_ID],Financials[Insurance_Coverage])</f>
        <v>5842.530243081982</v>
      </c>
      <c r="R301" s="30">
        <f>_xlfn.XLOOKUP(Master[[#This Row],[Patient_ID]],Financials[Patient_ID],Financials[Balance_Due])</f>
        <v>3714.469756918018</v>
      </c>
      <c r="S301" s="28">
        <f>_xlfn.XLOOKUP(Master[[#This Row],[Doctors ID]],Medicals[Doctor_ID],Medicals[Nurse_to_Patient_Ratio])</f>
        <v>6</v>
      </c>
    </row>
    <row r="302" spans="1:19" x14ac:dyDescent="0.3">
      <c r="A302" s="1">
        <v>331</v>
      </c>
      <c r="B302" s="1" t="s">
        <v>338</v>
      </c>
      <c r="C302" s="1">
        <v>14</v>
      </c>
      <c r="D302" s="1" t="s">
        <v>1009</v>
      </c>
      <c r="E302" s="1" t="s">
        <v>1010</v>
      </c>
      <c r="F302" s="1">
        <v>16.246115174307679</v>
      </c>
      <c r="G302" s="1">
        <v>3</v>
      </c>
      <c r="H302" s="1">
        <v>9</v>
      </c>
      <c r="I302" s="10">
        <f>_xlfn.XLOOKUP(Master[[#This Row],[Patient_ID]],Hospitals[Patient_ID],Hospitals[Admission_Date])</f>
        <v>44660</v>
      </c>
      <c r="J302" s="10">
        <f>_xlfn.XLOOKUP(Master[[#This Row],[Patient_ID]],Hospitals[Patient_ID],Hospitals[Discharge_Date])</f>
        <v>44662</v>
      </c>
      <c r="K302" s="33">
        <f>_xlfn.XLOOKUP(Master[[#This Row],[Patient_ID]],Financials[Patient_ID],Financials[Total_Bill_Amount])</f>
        <v>8915</v>
      </c>
      <c r="L302" s="1" t="str">
        <f>_xlfn.XLOOKUP(Master[[#This Row],[Patient_ID]],Hospitals[Patient_ID],Hospitals[Hospital_Bed])</f>
        <v>General Ward</v>
      </c>
      <c r="M302" s="1" t="str">
        <f>_xlfn.XLOOKUP(Master[[#This Row],[Patient_ID]],Hospitals[Patient_ID],Hospitals[Department])</f>
        <v>Orthopedics</v>
      </c>
      <c r="N302" s="28" t="str">
        <f>_xlfn.XLOOKUP(Master[[#This Row],[Patient_ID]],Hospitals[Patient_ID],Hospitals[Medical_Condition])</f>
        <v>Arthritis</v>
      </c>
      <c r="O302" s="28">
        <f>IFERROR(_xlfn.XLOOKUP(Master[[#This Row],[Patient_ID]],Emergency[Patient_ID],Emergency[ER_Visit_ID]),"No Visits")</f>
        <v>823</v>
      </c>
      <c r="P302" s="28">
        <f>_xlfn.XLOOKUP(Master[[#This Row],[Patient_ID]],Hospitals[Patient_ID],Hospitals[Doctor_ID])</f>
        <v>43</v>
      </c>
      <c r="Q302" s="30">
        <f>_xlfn.XLOOKUP(Master[[#This Row],[Patient_ID]],Financials[Patient_ID],Financials[Insurance_Coverage])</f>
        <v>5627.7470825498076</v>
      </c>
      <c r="R302" s="30">
        <f>_xlfn.XLOOKUP(Master[[#This Row],[Patient_ID]],Financials[Patient_ID],Financials[Balance_Due])</f>
        <v>3287.2529174501919</v>
      </c>
      <c r="S302" s="28">
        <f>_xlfn.XLOOKUP(Master[[#This Row],[Doctors ID]],Medicals[Doctor_ID],Medicals[Nurse_to_Patient_Ratio])</f>
        <v>11</v>
      </c>
    </row>
    <row r="303" spans="1:19" x14ac:dyDescent="0.3">
      <c r="A303" s="1">
        <v>333</v>
      </c>
      <c r="B303" s="1" t="s">
        <v>340</v>
      </c>
      <c r="C303" s="1">
        <v>68</v>
      </c>
      <c r="D303" s="1" t="s">
        <v>1008</v>
      </c>
      <c r="E303" s="1" t="s">
        <v>1012</v>
      </c>
      <c r="F303" s="1">
        <v>37.32434005468253</v>
      </c>
      <c r="G303" s="1">
        <v>5</v>
      </c>
      <c r="H303" s="1">
        <v>1</v>
      </c>
      <c r="I303" s="10">
        <f>_xlfn.XLOOKUP(Master[[#This Row],[Patient_ID]],Hospitals[Patient_ID],Hospitals[Admission_Date])</f>
        <v>44781</v>
      </c>
      <c r="J303" s="10">
        <f>_xlfn.XLOOKUP(Master[[#This Row],[Patient_ID]],Hospitals[Patient_ID],Hospitals[Discharge_Date])</f>
        <v>44793</v>
      </c>
      <c r="K303" s="33">
        <f>_xlfn.XLOOKUP(Master[[#This Row],[Patient_ID]],Financials[Patient_ID],Financials[Total_Bill_Amount])</f>
        <v>45461</v>
      </c>
      <c r="L303" s="1" t="str">
        <f>_xlfn.XLOOKUP(Master[[#This Row],[Patient_ID]],Hospitals[Patient_ID],Hospitals[Hospital_Bed])</f>
        <v>General Ward</v>
      </c>
      <c r="M303" s="1" t="str">
        <f>_xlfn.XLOOKUP(Master[[#This Row],[Patient_ID]],Hospitals[Patient_ID],Hospitals[Department])</f>
        <v>Neurology</v>
      </c>
      <c r="N303" s="28" t="str">
        <f>_xlfn.XLOOKUP(Master[[#This Row],[Patient_ID]],Hospitals[Patient_ID],Hospitals[Medical_Condition])</f>
        <v>Stroke</v>
      </c>
      <c r="O303" s="28">
        <f>IFERROR(_xlfn.XLOOKUP(Master[[#This Row],[Patient_ID]],Emergency[Patient_ID],Emergency[ER_Visit_ID]),"No Visits")</f>
        <v>268</v>
      </c>
      <c r="P303" s="28">
        <f>_xlfn.XLOOKUP(Master[[#This Row],[Patient_ID]],Hospitals[Patient_ID],Hospitals[Doctor_ID])</f>
        <v>157</v>
      </c>
      <c r="Q303" s="30">
        <f>_xlfn.XLOOKUP(Master[[#This Row],[Patient_ID]],Financials[Patient_ID],Financials[Insurance_Coverage])</f>
        <v>23294.880299778681</v>
      </c>
      <c r="R303" s="30">
        <f>_xlfn.XLOOKUP(Master[[#This Row],[Patient_ID]],Financials[Patient_ID],Financials[Balance_Due])</f>
        <v>22166.119700221319</v>
      </c>
      <c r="S303" s="28">
        <f>_xlfn.XLOOKUP(Master[[#This Row],[Doctors ID]],Medicals[Doctor_ID],Medicals[Nurse_to_Patient_Ratio])</f>
        <v>26</v>
      </c>
    </row>
    <row r="304" spans="1:19" x14ac:dyDescent="0.3">
      <c r="A304" s="1">
        <v>334</v>
      </c>
      <c r="B304" s="1" t="s">
        <v>341</v>
      </c>
      <c r="C304" s="1">
        <v>80</v>
      </c>
      <c r="D304" s="1" t="s">
        <v>1009</v>
      </c>
      <c r="E304" s="1" t="s">
        <v>1013</v>
      </c>
      <c r="F304" s="1">
        <v>32.645211707601327</v>
      </c>
      <c r="G304" s="1">
        <v>4</v>
      </c>
      <c r="H304" s="1">
        <v>10</v>
      </c>
      <c r="I304" s="10">
        <f>_xlfn.XLOOKUP(Master[[#This Row],[Patient_ID]],Hospitals[Patient_ID],Hospitals[Admission_Date])</f>
        <v>44697</v>
      </c>
      <c r="J304" s="10">
        <f>_xlfn.XLOOKUP(Master[[#This Row],[Patient_ID]],Hospitals[Patient_ID],Hospitals[Discharge_Date])</f>
        <v>44706</v>
      </c>
      <c r="K304" s="33">
        <f>_xlfn.XLOOKUP(Master[[#This Row],[Patient_ID]],Financials[Patient_ID],Financials[Total_Bill_Amount])</f>
        <v>27413</v>
      </c>
      <c r="L304" s="1" t="str">
        <f>_xlfn.XLOOKUP(Master[[#This Row],[Patient_ID]],Hospitals[Patient_ID],Hospitals[Hospital_Bed])</f>
        <v>ICU</v>
      </c>
      <c r="M304" s="1" t="str">
        <f>_xlfn.XLOOKUP(Master[[#This Row],[Patient_ID]],Hospitals[Patient_ID],Hospitals[Department])</f>
        <v>Neurology</v>
      </c>
      <c r="N304" s="28" t="str">
        <f>_xlfn.XLOOKUP(Master[[#This Row],[Patient_ID]],Hospitals[Patient_ID],Hospitals[Medical_Condition])</f>
        <v>Seizures</v>
      </c>
      <c r="O304" s="28">
        <f>IFERROR(_xlfn.XLOOKUP(Master[[#This Row],[Patient_ID]],Emergency[Patient_ID],Emergency[ER_Visit_ID]),"No Visits")</f>
        <v>99</v>
      </c>
      <c r="P304" s="28">
        <f>_xlfn.XLOOKUP(Master[[#This Row],[Patient_ID]],Hospitals[Patient_ID],Hospitals[Doctor_ID])</f>
        <v>144</v>
      </c>
      <c r="Q304" s="30">
        <f>_xlfn.XLOOKUP(Master[[#This Row],[Patient_ID]],Financials[Patient_ID],Financials[Insurance_Coverage])</f>
        <v>16958.575908718321</v>
      </c>
      <c r="R304" s="30">
        <f>_xlfn.XLOOKUP(Master[[#This Row],[Patient_ID]],Financials[Patient_ID],Financials[Balance_Due])</f>
        <v>10454.42409128168</v>
      </c>
      <c r="S304" s="28">
        <f>_xlfn.XLOOKUP(Master[[#This Row],[Doctors ID]],Medicals[Doctor_ID],Medicals[Nurse_to_Patient_Ratio])</f>
        <v>28</v>
      </c>
    </row>
    <row r="305" spans="1:19" x14ac:dyDescent="0.3">
      <c r="A305" s="1">
        <v>336</v>
      </c>
      <c r="B305" s="1" t="s">
        <v>343</v>
      </c>
      <c r="C305" s="1">
        <v>84</v>
      </c>
      <c r="D305" s="1" t="s">
        <v>1009</v>
      </c>
      <c r="E305" s="1" t="s">
        <v>1013</v>
      </c>
      <c r="F305" s="1">
        <v>17.357119120554</v>
      </c>
      <c r="G305" s="1">
        <v>1</v>
      </c>
      <c r="H305" s="1">
        <v>9</v>
      </c>
      <c r="I305" s="10">
        <f>_xlfn.XLOOKUP(Master[[#This Row],[Patient_ID]],Hospitals[Patient_ID],Hospitals[Admission_Date])</f>
        <v>44745</v>
      </c>
      <c r="J305" s="10">
        <f>_xlfn.XLOOKUP(Master[[#This Row],[Patient_ID]],Hospitals[Patient_ID],Hospitals[Discharge_Date])</f>
        <v>44765</v>
      </c>
      <c r="K305" s="33">
        <f>_xlfn.XLOOKUP(Master[[#This Row],[Patient_ID]],Financials[Patient_ID],Financials[Total_Bill_Amount])</f>
        <v>26669</v>
      </c>
      <c r="L305" s="1" t="str">
        <f>_xlfn.XLOOKUP(Master[[#This Row],[Patient_ID]],Hospitals[Patient_ID],Hospitals[Hospital_Bed])</f>
        <v>Private Room</v>
      </c>
      <c r="M305" s="1" t="str">
        <f>_xlfn.XLOOKUP(Master[[#This Row],[Patient_ID]],Hospitals[Patient_ID],Hospitals[Department])</f>
        <v>Oncology</v>
      </c>
      <c r="N305" s="28" t="str">
        <f>_xlfn.XLOOKUP(Master[[#This Row],[Patient_ID]],Hospitals[Patient_ID],Hospitals[Medical_Condition])</f>
        <v>Cancer</v>
      </c>
      <c r="O305" s="28">
        <f>IFERROR(_xlfn.XLOOKUP(Master[[#This Row],[Patient_ID]],Emergency[Patient_ID],Emergency[ER_Visit_ID]),"No Visits")</f>
        <v>649</v>
      </c>
      <c r="P305" s="28">
        <f>_xlfn.XLOOKUP(Master[[#This Row],[Patient_ID]],Hospitals[Patient_ID],Hospitals[Doctor_ID])</f>
        <v>49</v>
      </c>
      <c r="Q305" s="30">
        <f>_xlfn.XLOOKUP(Master[[#This Row],[Patient_ID]],Financials[Patient_ID],Financials[Insurance_Coverage])</f>
        <v>20643.155336511041</v>
      </c>
      <c r="R305" s="30">
        <f>_xlfn.XLOOKUP(Master[[#This Row],[Patient_ID]],Financials[Patient_ID],Financials[Balance_Due])</f>
        <v>6025.8446634889551</v>
      </c>
      <c r="S305" s="28">
        <f>_xlfn.XLOOKUP(Master[[#This Row],[Doctors ID]],Medicals[Doctor_ID],Medicals[Nurse_to_Patient_Ratio])</f>
        <v>22</v>
      </c>
    </row>
    <row r="306" spans="1:19" x14ac:dyDescent="0.3">
      <c r="A306" s="1">
        <v>337</v>
      </c>
      <c r="B306" s="1" t="s">
        <v>344</v>
      </c>
      <c r="C306" s="1">
        <v>38</v>
      </c>
      <c r="D306" s="1" t="s">
        <v>1008</v>
      </c>
      <c r="E306" s="1" t="s">
        <v>1013</v>
      </c>
      <c r="F306" s="1">
        <v>36.378447492318358</v>
      </c>
      <c r="G306" s="1">
        <v>4</v>
      </c>
      <c r="H306" s="1">
        <v>3</v>
      </c>
      <c r="I306" s="10">
        <f>_xlfn.XLOOKUP(Master[[#This Row],[Patient_ID]],Hospitals[Patient_ID],Hospitals[Admission_Date])</f>
        <v>44700</v>
      </c>
      <c r="J306" s="10">
        <f>_xlfn.XLOOKUP(Master[[#This Row],[Patient_ID]],Hospitals[Patient_ID],Hospitals[Discharge_Date])</f>
        <v>44707</v>
      </c>
      <c r="K306" s="33">
        <f>_xlfn.XLOOKUP(Master[[#This Row],[Patient_ID]],Financials[Patient_ID],Financials[Total_Bill_Amount])</f>
        <v>3508</v>
      </c>
      <c r="L306" s="1" t="str">
        <f>_xlfn.XLOOKUP(Master[[#This Row],[Patient_ID]],Hospitals[Patient_ID],Hospitals[Hospital_Bed])</f>
        <v>Private Room</v>
      </c>
      <c r="M306" s="1" t="str">
        <f>_xlfn.XLOOKUP(Master[[#This Row],[Patient_ID]],Hospitals[Patient_ID],Hospitals[Department])</f>
        <v>Cardiology</v>
      </c>
      <c r="N306" s="28" t="str">
        <f>_xlfn.XLOOKUP(Master[[#This Row],[Patient_ID]],Hospitals[Patient_ID],Hospitals[Medical_Condition])</f>
        <v>Heart Disease</v>
      </c>
      <c r="O306" s="28">
        <f>IFERROR(_xlfn.XLOOKUP(Master[[#This Row],[Patient_ID]],Emergency[Patient_ID],Emergency[ER_Visit_ID]),"No Visits")</f>
        <v>307</v>
      </c>
      <c r="P306" s="28">
        <f>_xlfn.XLOOKUP(Master[[#This Row],[Patient_ID]],Hospitals[Patient_ID],Hospitals[Doctor_ID])</f>
        <v>140</v>
      </c>
      <c r="Q306" s="30">
        <f>_xlfn.XLOOKUP(Master[[#This Row],[Patient_ID]],Financials[Patient_ID],Financials[Insurance_Coverage])</f>
        <v>1817.639502558319</v>
      </c>
      <c r="R306" s="30">
        <f>_xlfn.XLOOKUP(Master[[#This Row],[Patient_ID]],Financials[Patient_ID],Financials[Balance_Due])</f>
        <v>1690.360497441681</v>
      </c>
      <c r="S306" s="28">
        <f>_xlfn.XLOOKUP(Master[[#This Row],[Doctors ID]],Medicals[Doctor_ID],Medicals[Nurse_to_Patient_Ratio])</f>
        <v>9</v>
      </c>
    </row>
    <row r="307" spans="1:19" x14ac:dyDescent="0.3">
      <c r="A307" s="1">
        <v>338</v>
      </c>
      <c r="B307" s="1" t="s">
        <v>345</v>
      </c>
      <c r="C307" s="1">
        <v>7</v>
      </c>
      <c r="D307" s="1" t="s">
        <v>1008</v>
      </c>
      <c r="E307" s="1" t="s">
        <v>1010</v>
      </c>
      <c r="F307" s="1">
        <v>24.703374665446258</v>
      </c>
      <c r="G307" s="1">
        <v>2</v>
      </c>
      <c r="H307" s="1">
        <v>8</v>
      </c>
      <c r="I307" s="10">
        <f>_xlfn.XLOOKUP(Master[[#This Row],[Patient_ID]],Hospitals[Patient_ID],Hospitals[Admission_Date])</f>
        <v>45034</v>
      </c>
      <c r="J307" s="10">
        <f>_xlfn.XLOOKUP(Master[[#This Row],[Patient_ID]],Hospitals[Patient_ID],Hospitals[Discharge_Date])</f>
        <v>45044</v>
      </c>
      <c r="K307" s="33">
        <f>_xlfn.XLOOKUP(Master[[#This Row],[Patient_ID]],Financials[Patient_ID],Financials[Total_Bill_Amount])</f>
        <v>7828</v>
      </c>
      <c r="L307" s="1" t="str">
        <f>_xlfn.XLOOKUP(Master[[#This Row],[Patient_ID]],Hospitals[Patient_ID],Hospitals[Hospital_Bed])</f>
        <v>Private Room</v>
      </c>
      <c r="M307" s="1" t="str">
        <f>_xlfn.XLOOKUP(Master[[#This Row],[Patient_ID]],Hospitals[Patient_ID],Hospitals[Department])</f>
        <v>Oncology</v>
      </c>
      <c r="N307" s="28" t="str">
        <f>_xlfn.XLOOKUP(Master[[#This Row],[Patient_ID]],Hospitals[Patient_ID],Hospitals[Medical_Condition])</f>
        <v>Cancer</v>
      </c>
      <c r="O307" s="28">
        <f>IFERROR(_xlfn.XLOOKUP(Master[[#This Row],[Patient_ID]],Emergency[Patient_ID],Emergency[ER_Visit_ID]),"No Visits")</f>
        <v>193</v>
      </c>
      <c r="P307" s="28">
        <f>_xlfn.XLOOKUP(Master[[#This Row],[Patient_ID]],Hospitals[Patient_ID],Hospitals[Doctor_ID])</f>
        <v>58</v>
      </c>
      <c r="Q307" s="30">
        <f>_xlfn.XLOOKUP(Master[[#This Row],[Patient_ID]],Financials[Patient_ID],Financials[Insurance_Coverage])</f>
        <v>6155.363516173451</v>
      </c>
      <c r="R307" s="30">
        <f>_xlfn.XLOOKUP(Master[[#This Row],[Patient_ID]],Financials[Patient_ID],Financials[Balance_Due])</f>
        <v>1672.636483826549</v>
      </c>
      <c r="S307" s="28">
        <f>_xlfn.XLOOKUP(Master[[#This Row],[Doctors ID]],Medicals[Doctor_ID],Medicals[Nurse_to_Patient_Ratio])</f>
        <v>12</v>
      </c>
    </row>
    <row r="308" spans="1:19" x14ac:dyDescent="0.3">
      <c r="A308" s="1">
        <v>339</v>
      </c>
      <c r="B308" s="1" t="s">
        <v>346</v>
      </c>
      <c r="C308" s="1">
        <v>4</v>
      </c>
      <c r="D308" s="1" t="s">
        <v>1009</v>
      </c>
      <c r="E308" s="1" t="s">
        <v>1012</v>
      </c>
      <c r="F308" s="1">
        <v>27.578005553127539</v>
      </c>
      <c r="G308" s="1">
        <v>5</v>
      </c>
      <c r="H308" s="1">
        <v>9</v>
      </c>
      <c r="I308" s="10">
        <f>_xlfn.XLOOKUP(Master[[#This Row],[Patient_ID]],Hospitals[Patient_ID],Hospitals[Admission_Date])</f>
        <v>45405</v>
      </c>
      <c r="J308" s="10">
        <f>_xlfn.XLOOKUP(Master[[#This Row],[Patient_ID]],Hospitals[Patient_ID],Hospitals[Discharge_Date])</f>
        <v>45407</v>
      </c>
      <c r="K308" s="33">
        <f>_xlfn.XLOOKUP(Master[[#This Row],[Patient_ID]],Financials[Patient_ID],Financials[Total_Bill_Amount])</f>
        <v>22292</v>
      </c>
      <c r="L308" s="1" t="str">
        <f>_xlfn.XLOOKUP(Master[[#This Row],[Patient_ID]],Hospitals[Patient_ID],Hospitals[Hospital_Bed])</f>
        <v>Private Room</v>
      </c>
      <c r="M308" s="1" t="str">
        <f>_xlfn.XLOOKUP(Master[[#This Row],[Patient_ID]],Hospitals[Patient_ID],Hospitals[Department])</f>
        <v>Pediatrics</v>
      </c>
      <c r="N308" s="28" t="str">
        <f>_xlfn.XLOOKUP(Master[[#This Row],[Patient_ID]],Hospitals[Patient_ID],Hospitals[Medical_Condition])</f>
        <v>Asthma</v>
      </c>
      <c r="O308" s="28" t="str">
        <f>IFERROR(_xlfn.XLOOKUP(Master[[#This Row],[Patient_ID]],Emergency[Patient_ID],Emergency[ER_Visit_ID]),"No Visits")</f>
        <v>No Visits</v>
      </c>
      <c r="P308" s="28">
        <f>_xlfn.XLOOKUP(Master[[#This Row],[Patient_ID]],Hospitals[Patient_ID],Hospitals[Doctor_ID])</f>
        <v>186</v>
      </c>
      <c r="Q308" s="30">
        <f>_xlfn.XLOOKUP(Master[[#This Row],[Patient_ID]],Financials[Patient_ID],Financials[Insurance_Coverage])</f>
        <v>17325.22993831426</v>
      </c>
      <c r="R308" s="30">
        <f>_xlfn.XLOOKUP(Master[[#This Row],[Patient_ID]],Financials[Patient_ID],Financials[Balance_Due])</f>
        <v>4966.7700616857437</v>
      </c>
      <c r="S308" s="28">
        <f>_xlfn.XLOOKUP(Master[[#This Row],[Doctors ID]],Medicals[Doctor_ID],Medicals[Nurse_to_Patient_Ratio])</f>
        <v>12</v>
      </c>
    </row>
    <row r="309" spans="1:19" x14ac:dyDescent="0.3">
      <c r="A309" s="1">
        <v>340</v>
      </c>
      <c r="B309" s="1" t="s">
        <v>347</v>
      </c>
      <c r="C309" s="1">
        <v>11</v>
      </c>
      <c r="D309" s="1" t="s">
        <v>1009</v>
      </c>
      <c r="E309" s="1" t="s">
        <v>1013</v>
      </c>
      <c r="F309" s="1">
        <v>19.343535268744549</v>
      </c>
      <c r="G309" s="1">
        <v>5</v>
      </c>
      <c r="H309" s="1">
        <v>10</v>
      </c>
      <c r="I309" s="10">
        <f>_xlfn.XLOOKUP(Master[[#This Row],[Patient_ID]],Hospitals[Patient_ID],Hospitals[Admission_Date])</f>
        <v>44899</v>
      </c>
      <c r="J309" s="10">
        <f>_xlfn.XLOOKUP(Master[[#This Row],[Patient_ID]],Hospitals[Patient_ID],Hospitals[Discharge_Date])</f>
        <v>44904</v>
      </c>
      <c r="K309" s="33">
        <f>_xlfn.XLOOKUP(Master[[#This Row],[Patient_ID]],Financials[Patient_ID],Financials[Total_Bill_Amount])</f>
        <v>13736</v>
      </c>
      <c r="L309" s="1" t="str">
        <f>_xlfn.XLOOKUP(Master[[#This Row],[Patient_ID]],Hospitals[Patient_ID],Hospitals[Hospital_Bed])</f>
        <v>Private Room</v>
      </c>
      <c r="M309" s="1" t="str">
        <f>_xlfn.XLOOKUP(Master[[#This Row],[Patient_ID]],Hospitals[Patient_ID],Hospitals[Department])</f>
        <v>Cardiology</v>
      </c>
      <c r="N309" s="28" t="str">
        <f>_xlfn.XLOOKUP(Master[[#This Row],[Patient_ID]],Hospitals[Patient_ID],Hospitals[Medical_Condition])</f>
        <v>Heart Attack (STEMI)</v>
      </c>
      <c r="O309" s="28">
        <f>IFERROR(_xlfn.XLOOKUP(Master[[#This Row],[Patient_ID]],Emergency[Patient_ID],Emergency[ER_Visit_ID]),"No Visits")</f>
        <v>490</v>
      </c>
      <c r="P309" s="28">
        <f>_xlfn.XLOOKUP(Master[[#This Row],[Patient_ID]],Hospitals[Patient_ID],Hospitals[Doctor_ID])</f>
        <v>139</v>
      </c>
      <c r="Q309" s="30">
        <f>_xlfn.XLOOKUP(Master[[#This Row],[Patient_ID]],Financials[Patient_ID],Financials[Insurance_Coverage])</f>
        <v>11407.836281455449</v>
      </c>
      <c r="R309" s="30">
        <f>_xlfn.XLOOKUP(Master[[#This Row],[Patient_ID]],Financials[Patient_ID],Financials[Balance_Due])</f>
        <v>2328.1637185445488</v>
      </c>
      <c r="S309" s="28">
        <f>_xlfn.XLOOKUP(Master[[#This Row],[Doctors ID]],Medicals[Doctor_ID],Medicals[Nurse_to_Patient_Ratio])</f>
        <v>26</v>
      </c>
    </row>
    <row r="310" spans="1:19" x14ac:dyDescent="0.3">
      <c r="A310" s="1">
        <v>341</v>
      </c>
      <c r="B310" s="1" t="s">
        <v>348</v>
      </c>
      <c r="C310" s="1">
        <v>53</v>
      </c>
      <c r="D310" s="1" t="s">
        <v>1008</v>
      </c>
      <c r="E310" s="1" t="s">
        <v>1011</v>
      </c>
      <c r="F310" s="1">
        <v>25.831748992169679</v>
      </c>
      <c r="G310" s="1">
        <v>1</v>
      </c>
      <c r="H310" s="1">
        <v>7</v>
      </c>
      <c r="I310" s="10">
        <f>_xlfn.XLOOKUP(Master[[#This Row],[Patient_ID]],Hospitals[Patient_ID],Hospitals[Admission_Date])</f>
        <v>45012</v>
      </c>
      <c r="J310" s="10">
        <f>_xlfn.XLOOKUP(Master[[#This Row],[Patient_ID]],Hospitals[Patient_ID],Hospitals[Discharge_Date])</f>
        <v>45015</v>
      </c>
      <c r="K310" s="33">
        <f>_xlfn.XLOOKUP(Master[[#This Row],[Patient_ID]],Financials[Patient_ID],Financials[Total_Bill_Amount])</f>
        <v>8809</v>
      </c>
      <c r="L310" s="1" t="str">
        <f>_xlfn.XLOOKUP(Master[[#This Row],[Patient_ID]],Hospitals[Patient_ID],Hospitals[Hospital_Bed])</f>
        <v>Private Room</v>
      </c>
      <c r="M310" s="1" t="str">
        <f>_xlfn.XLOOKUP(Master[[#This Row],[Patient_ID]],Hospitals[Patient_ID],Hospitals[Department])</f>
        <v>Pediatrics</v>
      </c>
      <c r="N310" s="28" t="str">
        <f>_xlfn.XLOOKUP(Master[[#This Row],[Patient_ID]],Hospitals[Patient_ID],Hospitals[Medical_Condition])</f>
        <v>Allergies</v>
      </c>
      <c r="O310" s="28">
        <f>IFERROR(_xlfn.XLOOKUP(Master[[#This Row],[Patient_ID]],Emergency[Patient_ID],Emergency[ER_Visit_ID]),"No Visits")</f>
        <v>1298</v>
      </c>
      <c r="P310" s="28">
        <f>_xlfn.XLOOKUP(Master[[#This Row],[Patient_ID]],Hospitals[Patient_ID],Hospitals[Doctor_ID])</f>
        <v>174</v>
      </c>
      <c r="Q310" s="30">
        <f>_xlfn.XLOOKUP(Master[[#This Row],[Patient_ID]],Financials[Patient_ID],Financials[Insurance_Coverage])</f>
        <v>6261.699534463045</v>
      </c>
      <c r="R310" s="30">
        <f>_xlfn.XLOOKUP(Master[[#This Row],[Patient_ID]],Financials[Patient_ID],Financials[Balance_Due])</f>
        <v>2547.300465536955</v>
      </c>
      <c r="S310" s="28">
        <f>_xlfn.XLOOKUP(Master[[#This Row],[Doctors ID]],Medicals[Doctor_ID],Medicals[Nurse_to_Patient_Ratio])</f>
        <v>12</v>
      </c>
    </row>
    <row r="311" spans="1:19" x14ac:dyDescent="0.3">
      <c r="A311" s="1">
        <v>344</v>
      </c>
      <c r="B311" s="1" t="s">
        <v>351</v>
      </c>
      <c r="C311" s="1">
        <v>75</v>
      </c>
      <c r="D311" s="1" t="s">
        <v>1009</v>
      </c>
      <c r="E311" s="1" t="s">
        <v>1010</v>
      </c>
      <c r="F311" s="1">
        <v>38.263646414612467</v>
      </c>
      <c r="G311" s="1">
        <v>5</v>
      </c>
      <c r="H311" s="1">
        <v>7</v>
      </c>
      <c r="I311" s="10">
        <f>_xlfn.XLOOKUP(Master[[#This Row],[Patient_ID]],Hospitals[Patient_ID],Hospitals[Admission_Date])</f>
        <v>44583</v>
      </c>
      <c r="J311" s="10">
        <f>_xlfn.XLOOKUP(Master[[#This Row],[Patient_ID]],Hospitals[Patient_ID],Hospitals[Discharge_Date])</f>
        <v>44586</v>
      </c>
      <c r="K311" s="33">
        <f>_xlfn.XLOOKUP(Master[[#This Row],[Patient_ID]],Financials[Patient_ID],Financials[Total_Bill_Amount])</f>
        <v>6577</v>
      </c>
      <c r="L311" s="1" t="str">
        <f>_xlfn.XLOOKUP(Master[[#This Row],[Patient_ID]],Hospitals[Patient_ID],Hospitals[Hospital_Bed])</f>
        <v>Semi-Private Room</v>
      </c>
      <c r="M311" s="1" t="str">
        <f>_xlfn.XLOOKUP(Master[[#This Row],[Patient_ID]],Hospitals[Patient_ID],Hospitals[Department])</f>
        <v>Orthopedics</v>
      </c>
      <c r="N311" s="28" t="str">
        <f>_xlfn.XLOOKUP(Master[[#This Row],[Patient_ID]],Hospitals[Patient_ID],Hospitals[Medical_Condition])</f>
        <v>Fracture</v>
      </c>
      <c r="O311" s="28">
        <f>IFERROR(_xlfn.XLOOKUP(Master[[#This Row],[Patient_ID]],Emergency[Patient_ID],Emergency[ER_Visit_ID]),"No Visits")</f>
        <v>101</v>
      </c>
      <c r="P311" s="28">
        <f>_xlfn.XLOOKUP(Master[[#This Row],[Patient_ID]],Hospitals[Patient_ID],Hospitals[Doctor_ID])</f>
        <v>138</v>
      </c>
      <c r="Q311" s="30">
        <f>_xlfn.XLOOKUP(Master[[#This Row],[Patient_ID]],Financials[Patient_ID],Financials[Insurance_Coverage])</f>
        <v>4777.0424696078753</v>
      </c>
      <c r="R311" s="30">
        <f>_xlfn.XLOOKUP(Master[[#This Row],[Patient_ID]],Financials[Patient_ID],Financials[Balance_Due])</f>
        <v>1799.9575303921249</v>
      </c>
      <c r="S311" s="28">
        <f>_xlfn.XLOOKUP(Master[[#This Row],[Doctors ID]],Medicals[Doctor_ID],Medicals[Nurse_to_Patient_Ratio])</f>
        <v>23</v>
      </c>
    </row>
    <row r="312" spans="1:19" x14ac:dyDescent="0.3">
      <c r="A312" s="1">
        <v>345</v>
      </c>
      <c r="B312" s="1" t="s">
        <v>352</v>
      </c>
      <c r="C312" s="1">
        <v>81</v>
      </c>
      <c r="D312" s="1" t="s">
        <v>1008</v>
      </c>
      <c r="E312" s="1" t="s">
        <v>1012</v>
      </c>
      <c r="F312" s="1">
        <v>34.873332733530383</v>
      </c>
      <c r="G312" s="1">
        <v>3</v>
      </c>
      <c r="H312" s="1">
        <v>4</v>
      </c>
      <c r="I312" s="10">
        <f>_xlfn.XLOOKUP(Master[[#This Row],[Patient_ID]],Hospitals[Patient_ID],Hospitals[Admission_Date])</f>
        <v>44880</v>
      </c>
      <c r="J312" s="10">
        <f>_xlfn.XLOOKUP(Master[[#This Row],[Patient_ID]],Hospitals[Patient_ID],Hospitals[Discharge_Date])</f>
        <v>44889</v>
      </c>
      <c r="K312" s="33">
        <f>_xlfn.XLOOKUP(Master[[#This Row],[Patient_ID]],Financials[Patient_ID],Financials[Total_Bill_Amount])</f>
        <v>23064</v>
      </c>
      <c r="L312" s="1" t="str">
        <f>_xlfn.XLOOKUP(Master[[#This Row],[Patient_ID]],Hospitals[Patient_ID],Hospitals[Hospital_Bed])</f>
        <v>Semi-Private Room</v>
      </c>
      <c r="M312" s="1" t="str">
        <f>_xlfn.XLOOKUP(Master[[#This Row],[Patient_ID]],Hospitals[Patient_ID],Hospitals[Department])</f>
        <v>Neurology</v>
      </c>
      <c r="N312" s="28" t="str">
        <f>_xlfn.XLOOKUP(Master[[#This Row],[Patient_ID]],Hospitals[Patient_ID],Hospitals[Medical_Condition])</f>
        <v>Stroke</v>
      </c>
      <c r="O312" s="28" t="str">
        <f>IFERROR(_xlfn.XLOOKUP(Master[[#This Row],[Patient_ID]],Emergency[Patient_ID],Emergency[ER_Visit_ID]),"No Visits")</f>
        <v>No Visits</v>
      </c>
      <c r="P312" s="28">
        <f>_xlfn.XLOOKUP(Master[[#This Row],[Patient_ID]],Hospitals[Patient_ID],Hospitals[Doctor_ID])</f>
        <v>154</v>
      </c>
      <c r="Q312" s="30">
        <f>_xlfn.XLOOKUP(Master[[#This Row],[Patient_ID]],Financials[Patient_ID],Financials[Insurance_Coverage])</f>
        <v>14399.69933761416</v>
      </c>
      <c r="R312" s="30">
        <f>_xlfn.XLOOKUP(Master[[#This Row],[Patient_ID]],Financials[Patient_ID],Financials[Balance_Due])</f>
        <v>8664.3006623858382</v>
      </c>
      <c r="S312" s="28">
        <f>_xlfn.XLOOKUP(Master[[#This Row],[Doctors ID]],Medicals[Doctor_ID],Medicals[Nurse_to_Patient_Ratio])</f>
        <v>26</v>
      </c>
    </row>
    <row r="313" spans="1:19" x14ac:dyDescent="0.3">
      <c r="A313" s="1">
        <v>347</v>
      </c>
      <c r="B313" s="1" t="s">
        <v>354</v>
      </c>
      <c r="C313" s="1">
        <v>48</v>
      </c>
      <c r="D313" s="1" t="s">
        <v>1008</v>
      </c>
      <c r="E313" s="1" t="s">
        <v>1010</v>
      </c>
      <c r="F313" s="1">
        <v>31.480841911615929</v>
      </c>
      <c r="G313" s="1">
        <v>4</v>
      </c>
      <c r="H313" s="1">
        <v>6</v>
      </c>
      <c r="I313" s="10">
        <f>_xlfn.XLOOKUP(Master[[#This Row],[Patient_ID]],Hospitals[Patient_ID],Hospitals[Admission_Date])</f>
        <v>44973</v>
      </c>
      <c r="J313" s="10">
        <f>_xlfn.XLOOKUP(Master[[#This Row],[Patient_ID]],Hospitals[Patient_ID],Hospitals[Discharge_Date])</f>
        <v>44979</v>
      </c>
      <c r="K313" s="33">
        <f>_xlfn.XLOOKUP(Master[[#This Row],[Patient_ID]],Financials[Patient_ID],Financials[Total_Bill_Amount])</f>
        <v>11657</v>
      </c>
      <c r="L313" s="1" t="str">
        <f>_xlfn.XLOOKUP(Master[[#This Row],[Patient_ID]],Hospitals[Patient_ID],Hospitals[Hospital_Bed])</f>
        <v>ICU</v>
      </c>
      <c r="M313" s="1" t="str">
        <f>_xlfn.XLOOKUP(Master[[#This Row],[Patient_ID]],Hospitals[Patient_ID],Hospitals[Department])</f>
        <v>Cardiology</v>
      </c>
      <c r="N313" s="28" t="str">
        <f>_xlfn.XLOOKUP(Master[[#This Row],[Patient_ID]],Hospitals[Patient_ID],Hospitals[Medical_Condition])</f>
        <v>Heart Attack (STEMI)</v>
      </c>
      <c r="O313" s="28">
        <f>IFERROR(_xlfn.XLOOKUP(Master[[#This Row],[Patient_ID]],Emergency[Patient_ID],Emergency[ER_Visit_ID]),"No Visits")</f>
        <v>128</v>
      </c>
      <c r="P313" s="28">
        <f>_xlfn.XLOOKUP(Master[[#This Row],[Patient_ID]],Hospitals[Patient_ID],Hospitals[Doctor_ID])</f>
        <v>170</v>
      </c>
      <c r="Q313" s="30">
        <f>_xlfn.XLOOKUP(Master[[#This Row],[Patient_ID]],Financials[Patient_ID],Financials[Insurance_Coverage])</f>
        <v>10421.070406705619</v>
      </c>
      <c r="R313" s="30">
        <f>_xlfn.XLOOKUP(Master[[#This Row],[Patient_ID]],Financials[Patient_ID],Financials[Balance_Due])</f>
        <v>1235.9295932943839</v>
      </c>
      <c r="S313" s="28">
        <f>_xlfn.XLOOKUP(Master[[#This Row],[Doctors ID]],Medicals[Doctor_ID],Medicals[Nurse_to_Patient_Ratio])</f>
        <v>14</v>
      </c>
    </row>
    <row r="314" spans="1:19" x14ac:dyDescent="0.3">
      <c r="A314" s="1">
        <v>348</v>
      </c>
      <c r="B314" s="1" t="s">
        <v>355</v>
      </c>
      <c r="C314" s="1">
        <v>2</v>
      </c>
      <c r="D314" s="1" t="s">
        <v>1008</v>
      </c>
      <c r="E314" s="1" t="s">
        <v>1011</v>
      </c>
      <c r="F314" s="1">
        <v>15.62443487896468</v>
      </c>
      <c r="G314" s="1">
        <v>0</v>
      </c>
      <c r="H314" s="1">
        <v>4</v>
      </c>
      <c r="I314" s="10">
        <f>_xlfn.XLOOKUP(Master[[#This Row],[Patient_ID]],Hospitals[Patient_ID],Hospitals[Admission_Date])</f>
        <v>45292</v>
      </c>
      <c r="J314" s="10">
        <f>_xlfn.XLOOKUP(Master[[#This Row],[Patient_ID]],Hospitals[Patient_ID],Hospitals[Discharge_Date])</f>
        <v>45297</v>
      </c>
      <c r="K314" s="33">
        <f>_xlfn.XLOOKUP(Master[[#This Row],[Patient_ID]],Financials[Patient_ID],Financials[Total_Bill_Amount])</f>
        <v>11840</v>
      </c>
      <c r="L314" s="1" t="str">
        <f>_xlfn.XLOOKUP(Master[[#This Row],[Patient_ID]],Hospitals[Patient_ID],Hospitals[Hospital_Bed])</f>
        <v>General Ward</v>
      </c>
      <c r="M314" s="1" t="str">
        <f>_xlfn.XLOOKUP(Master[[#This Row],[Patient_ID]],Hospitals[Patient_ID],Hospitals[Department])</f>
        <v>Emergency</v>
      </c>
      <c r="N314" s="28" t="str">
        <f>_xlfn.XLOOKUP(Master[[#This Row],[Patient_ID]],Hospitals[Patient_ID],Hospitals[Medical_Condition])</f>
        <v>Severe Trauma</v>
      </c>
      <c r="O314" s="28">
        <f>IFERROR(_xlfn.XLOOKUP(Master[[#This Row],[Patient_ID]],Emergency[Patient_ID],Emergency[ER_Visit_ID]),"No Visits")</f>
        <v>333</v>
      </c>
      <c r="P314" s="28">
        <f>_xlfn.XLOOKUP(Master[[#This Row],[Patient_ID]],Hospitals[Patient_ID],Hospitals[Doctor_ID])</f>
        <v>183</v>
      </c>
      <c r="Q314" s="30">
        <f>_xlfn.XLOOKUP(Master[[#This Row],[Patient_ID]],Financials[Patient_ID],Financials[Insurance_Coverage])</f>
        <v>7056.7231100454974</v>
      </c>
      <c r="R314" s="30">
        <f>_xlfn.XLOOKUP(Master[[#This Row],[Patient_ID]],Financials[Patient_ID],Financials[Balance_Due])</f>
        <v>4783.2768899545026</v>
      </c>
      <c r="S314" s="28">
        <f>_xlfn.XLOOKUP(Master[[#This Row],[Doctors ID]],Medicals[Doctor_ID],Medicals[Nurse_to_Patient_Ratio])</f>
        <v>30</v>
      </c>
    </row>
    <row r="315" spans="1:19" x14ac:dyDescent="0.3">
      <c r="A315" s="1">
        <v>349</v>
      </c>
      <c r="B315" s="1" t="s">
        <v>356</v>
      </c>
      <c r="C315" s="1">
        <v>8</v>
      </c>
      <c r="D315" s="1" t="s">
        <v>1009</v>
      </c>
      <c r="E315" s="1" t="s">
        <v>1013</v>
      </c>
      <c r="F315" s="1">
        <v>39.754844726437433</v>
      </c>
      <c r="G315" s="1">
        <v>5</v>
      </c>
      <c r="H315" s="1">
        <v>6</v>
      </c>
      <c r="I315" s="10">
        <f>_xlfn.XLOOKUP(Master[[#This Row],[Patient_ID]],Hospitals[Patient_ID],Hospitals[Admission_Date])</f>
        <v>44585</v>
      </c>
      <c r="J315" s="10">
        <f>_xlfn.XLOOKUP(Master[[#This Row],[Patient_ID]],Hospitals[Patient_ID],Hospitals[Discharge_Date])</f>
        <v>44588</v>
      </c>
      <c r="K315" s="33">
        <f>_xlfn.XLOOKUP(Master[[#This Row],[Patient_ID]],Financials[Patient_ID],Financials[Total_Bill_Amount])</f>
        <v>19723</v>
      </c>
      <c r="L315" s="1" t="str">
        <f>_xlfn.XLOOKUP(Master[[#This Row],[Patient_ID]],Hospitals[Patient_ID],Hospitals[Hospital_Bed])</f>
        <v>General Ward</v>
      </c>
      <c r="M315" s="1" t="str">
        <f>_xlfn.XLOOKUP(Master[[#This Row],[Patient_ID]],Hospitals[Patient_ID],Hospitals[Department])</f>
        <v>Cardiology</v>
      </c>
      <c r="N315" s="28" t="str">
        <f>_xlfn.XLOOKUP(Master[[#This Row],[Patient_ID]],Hospitals[Patient_ID],Hospitals[Medical_Condition])</f>
        <v>Hypertension</v>
      </c>
      <c r="O315" s="28">
        <f>IFERROR(_xlfn.XLOOKUP(Master[[#This Row],[Patient_ID]],Emergency[Patient_ID],Emergency[ER_Visit_ID]),"No Visits")</f>
        <v>893</v>
      </c>
      <c r="P315" s="28">
        <f>_xlfn.XLOOKUP(Master[[#This Row],[Patient_ID]],Hospitals[Patient_ID],Hospitals[Doctor_ID])</f>
        <v>68</v>
      </c>
      <c r="Q315" s="30">
        <f>_xlfn.XLOOKUP(Master[[#This Row],[Patient_ID]],Financials[Patient_ID],Financials[Insurance_Coverage])</f>
        <v>17409.682755909889</v>
      </c>
      <c r="R315" s="30">
        <f>_xlfn.XLOOKUP(Master[[#This Row],[Patient_ID]],Financials[Patient_ID],Financials[Balance_Due])</f>
        <v>2313.3172440901112</v>
      </c>
      <c r="S315" s="28">
        <f>_xlfn.XLOOKUP(Master[[#This Row],[Doctors ID]],Medicals[Doctor_ID],Medicals[Nurse_to_Patient_Ratio])</f>
        <v>23</v>
      </c>
    </row>
    <row r="316" spans="1:19" x14ac:dyDescent="0.3">
      <c r="A316" s="1">
        <v>350</v>
      </c>
      <c r="B316" s="1" t="s">
        <v>357</v>
      </c>
      <c r="C316" s="1">
        <v>42</v>
      </c>
      <c r="D316" s="1" t="s">
        <v>1008</v>
      </c>
      <c r="E316" s="1" t="s">
        <v>1010</v>
      </c>
      <c r="F316" s="1">
        <v>36.390468632345247</v>
      </c>
      <c r="G316" s="1">
        <v>5</v>
      </c>
      <c r="H316" s="1">
        <v>1</v>
      </c>
      <c r="I316" s="10">
        <f>_xlfn.XLOOKUP(Master[[#This Row],[Patient_ID]],Hospitals[Patient_ID],Hospitals[Admission_Date])</f>
        <v>45277</v>
      </c>
      <c r="J316" s="10">
        <f>_xlfn.XLOOKUP(Master[[#This Row],[Patient_ID]],Hospitals[Patient_ID],Hospitals[Discharge_Date])</f>
        <v>45281</v>
      </c>
      <c r="K316" s="33">
        <f>_xlfn.XLOOKUP(Master[[#This Row],[Patient_ID]],Financials[Patient_ID],Financials[Total_Bill_Amount])</f>
        <v>25835</v>
      </c>
      <c r="L316" s="1" t="str">
        <f>_xlfn.XLOOKUP(Master[[#This Row],[Patient_ID]],Hospitals[Patient_ID],Hospitals[Hospital_Bed])</f>
        <v>Semi-Private Room</v>
      </c>
      <c r="M316" s="1" t="str">
        <f>_xlfn.XLOOKUP(Master[[#This Row],[Patient_ID]],Hospitals[Patient_ID],Hospitals[Department])</f>
        <v>Orthopedics</v>
      </c>
      <c r="N316" s="28" t="str">
        <f>_xlfn.XLOOKUP(Master[[#This Row],[Patient_ID]],Hospitals[Patient_ID],Hospitals[Medical_Condition])</f>
        <v>Arthritis</v>
      </c>
      <c r="O316" s="28" t="str">
        <f>IFERROR(_xlfn.XLOOKUP(Master[[#This Row],[Patient_ID]],Emergency[Patient_ID],Emergency[ER_Visit_ID]),"No Visits")</f>
        <v>No Visits</v>
      </c>
      <c r="P316" s="28">
        <f>_xlfn.XLOOKUP(Master[[#This Row],[Patient_ID]],Hospitals[Patient_ID],Hospitals[Doctor_ID])</f>
        <v>88</v>
      </c>
      <c r="Q316" s="30">
        <f>_xlfn.XLOOKUP(Master[[#This Row],[Patient_ID]],Financials[Patient_ID],Financials[Insurance_Coverage])</f>
        <v>18910.390955214971</v>
      </c>
      <c r="R316" s="30">
        <f>_xlfn.XLOOKUP(Master[[#This Row],[Patient_ID]],Financials[Patient_ID],Financials[Balance_Due])</f>
        <v>6924.6090447850293</v>
      </c>
      <c r="S316" s="28">
        <f>_xlfn.XLOOKUP(Master[[#This Row],[Doctors ID]],Medicals[Doctor_ID],Medicals[Nurse_to_Patient_Ratio])</f>
        <v>24</v>
      </c>
    </row>
    <row r="317" spans="1:19" x14ac:dyDescent="0.3">
      <c r="A317" s="1">
        <v>351</v>
      </c>
      <c r="B317" s="1" t="s">
        <v>358</v>
      </c>
      <c r="C317" s="1">
        <v>38</v>
      </c>
      <c r="D317" s="1" t="s">
        <v>1009</v>
      </c>
      <c r="E317" s="1" t="s">
        <v>1011</v>
      </c>
      <c r="F317" s="1">
        <v>33.474103171455567</v>
      </c>
      <c r="G317" s="1">
        <v>0</v>
      </c>
      <c r="H317" s="1">
        <v>8</v>
      </c>
      <c r="I317" s="10">
        <f>_xlfn.XLOOKUP(Master[[#This Row],[Patient_ID]],Hospitals[Patient_ID],Hospitals[Admission_Date])</f>
        <v>44758</v>
      </c>
      <c r="J317" s="10">
        <f>_xlfn.XLOOKUP(Master[[#This Row],[Patient_ID]],Hospitals[Patient_ID],Hospitals[Discharge_Date])</f>
        <v>44767</v>
      </c>
      <c r="K317" s="33">
        <f>_xlfn.XLOOKUP(Master[[#This Row],[Patient_ID]],Financials[Patient_ID],Financials[Total_Bill_Amount])</f>
        <v>8534</v>
      </c>
      <c r="L317" s="1" t="str">
        <f>_xlfn.XLOOKUP(Master[[#This Row],[Patient_ID]],Hospitals[Patient_ID],Hospitals[Hospital_Bed])</f>
        <v>General Ward</v>
      </c>
      <c r="M317" s="1" t="str">
        <f>_xlfn.XLOOKUP(Master[[#This Row],[Patient_ID]],Hospitals[Patient_ID],Hospitals[Department])</f>
        <v>Emergency</v>
      </c>
      <c r="N317" s="28" t="str">
        <f>_xlfn.XLOOKUP(Master[[#This Row],[Patient_ID]],Hospitals[Patient_ID],Hospitals[Medical_Condition])</f>
        <v>Severe Trauma</v>
      </c>
      <c r="O317" s="28">
        <f>IFERROR(_xlfn.XLOOKUP(Master[[#This Row],[Patient_ID]],Emergency[Patient_ID],Emergency[ER_Visit_ID]),"No Visits")</f>
        <v>520</v>
      </c>
      <c r="P317" s="28">
        <f>_xlfn.XLOOKUP(Master[[#This Row],[Patient_ID]],Hospitals[Patient_ID],Hospitals[Doctor_ID])</f>
        <v>96</v>
      </c>
      <c r="Q317" s="30">
        <f>_xlfn.XLOOKUP(Master[[#This Row],[Patient_ID]],Financials[Patient_ID],Financials[Insurance_Coverage])</f>
        <v>6895.6095596159957</v>
      </c>
      <c r="R317" s="30">
        <f>_xlfn.XLOOKUP(Master[[#This Row],[Patient_ID]],Financials[Patient_ID],Financials[Balance_Due])</f>
        <v>1638.390440384004</v>
      </c>
      <c r="S317" s="28">
        <f>_xlfn.XLOOKUP(Master[[#This Row],[Doctors ID]],Medicals[Doctor_ID],Medicals[Nurse_to_Patient_Ratio])</f>
        <v>5</v>
      </c>
    </row>
    <row r="318" spans="1:19" x14ac:dyDescent="0.3">
      <c r="A318" s="1">
        <v>352</v>
      </c>
      <c r="B318" s="1" t="s">
        <v>359</v>
      </c>
      <c r="C318" s="1">
        <v>54</v>
      </c>
      <c r="D318" s="1" t="s">
        <v>1008</v>
      </c>
      <c r="E318" s="1" t="s">
        <v>1012</v>
      </c>
      <c r="F318" s="1">
        <v>15.328441516355801</v>
      </c>
      <c r="G318" s="1">
        <v>4</v>
      </c>
      <c r="H318" s="1">
        <v>4</v>
      </c>
      <c r="I318" s="10">
        <f>_xlfn.XLOOKUP(Master[[#This Row],[Patient_ID]],Hospitals[Patient_ID],Hospitals[Admission_Date])</f>
        <v>45146</v>
      </c>
      <c r="J318" s="10">
        <f>_xlfn.XLOOKUP(Master[[#This Row],[Patient_ID]],Hospitals[Patient_ID],Hospitals[Discharge_Date])</f>
        <v>45147</v>
      </c>
      <c r="K318" s="33">
        <f>_xlfn.XLOOKUP(Master[[#This Row],[Patient_ID]],Financials[Patient_ID],Financials[Total_Bill_Amount])</f>
        <v>15238</v>
      </c>
      <c r="L318" s="1" t="str">
        <f>_xlfn.XLOOKUP(Master[[#This Row],[Patient_ID]],Hospitals[Patient_ID],Hospitals[Hospital_Bed])</f>
        <v>Private Room</v>
      </c>
      <c r="M318" s="1" t="str">
        <f>_xlfn.XLOOKUP(Master[[#This Row],[Patient_ID]],Hospitals[Patient_ID],Hospitals[Department])</f>
        <v>Pediatrics</v>
      </c>
      <c r="N318" s="28" t="str">
        <f>_xlfn.XLOOKUP(Master[[#This Row],[Patient_ID]],Hospitals[Patient_ID],Hospitals[Medical_Condition])</f>
        <v>Asthma</v>
      </c>
      <c r="O318" s="28">
        <f>IFERROR(_xlfn.XLOOKUP(Master[[#This Row],[Patient_ID]],Emergency[Patient_ID],Emergency[ER_Visit_ID]),"No Visits")</f>
        <v>296</v>
      </c>
      <c r="P318" s="28">
        <f>_xlfn.XLOOKUP(Master[[#This Row],[Patient_ID]],Hospitals[Patient_ID],Hospitals[Doctor_ID])</f>
        <v>31</v>
      </c>
      <c r="Q318" s="30">
        <f>_xlfn.XLOOKUP(Master[[#This Row],[Patient_ID]],Financials[Patient_ID],Financials[Insurance_Coverage])</f>
        <v>11875.17821409918</v>
      </c>
      <c r="R318" s="30">
        <f>_xlfn.XLOOKUP(Master[[#This Row],[Patient_ID]],Financials[Patient_ID],Financials[Balance_Due])</f>
        <v>3362.8217859008159</v>
      </c>
      <c r="S318" s="28">
        <f>_xlfn.XLOOKUP(Master[[#This Row],[Doctors ID]],Medicals[Doctor_ID],Medicals[Nurse_to_Patient_Ratio])</f>
        <v>5</v>
      </c>
    </row>
    <row r="319" spans="1:19" x14ac:dyDescent="0.3">
      <c r="A319" s="1">
        <v>353</v>
      </c>
      <c r="B319" s="1" t="s">
        <v>360</v>
      </c>
      <c r="C319" s="1">
        <v>58</v>
      </c>
      <c r="D319" s="1" t="s">
        <v>1008</v>
      </c>
      <c r="E319" s="1" t="s">
        <v>1011</v>
      </c>
      <c r="F319" s="1">
        <v>37.664289981388919</v>
      </c>
      <c r="G319" s="1">
        <v>4</v>
      </c>
      <c r="H319" s="1">
        <v>2</v>
      </c>
      <c r="I319" s="10">
        <f>_xlfn.XLOOKUP(Master[[#This Row],[Patient_ID]],Hospitals[Patient_ID],Hospitals[Admission_Date])</f>
        <v>44945</v>
      </c>
      <c r="J319" s="10">
        <f>_xlfn.XLOOKUP(Master[[#This Row],[Patient_ID]],Hospitals[Patient_ID],Hospitals[Discharge_Date])</f>
        <v>44946</v>
      </c>
      <c r="K319" s="33">
        <f>_xlfn.XLOOKUP(Master[[#This Row],[Patient_ID]],Financials[Patient_ID],Financials[Total_Bill_Amount])</f>
        <v>42366</v>
      </c>
      <c r="L319" s="1" t="str">
        <f>_xlfn.XLOOKUP(Master[[#This Row],[Patient_ID]],Hospitals[Patient_ID],Hospitals[Hospital_Bed])</f>
        <v>Semi-Private Room</v>
      </c>
      <c r="M319" s="1" t="str">
        <f>_xlfn.XLOOKUP(Master[[#This Row],[Patient_ID]],Hospitals[Patient_ID],Hospitals[Department])</f>
        <v>Emergency</v>
      </c>
      <c r="N319" s="28" t="str">
        <f>_xlfn.XLOOKUP(Master[[#This Row],[Patient_ID]],Hospitals[Patient_ID],Hospitals[Medical_Condition])</f>
        <v>Internal Bleeding</v>
      </c>
      <c r="O319" s="28" t="str">
        <f>IFERROR(_xlfn.XLOOKUP(Master[[#This Row],[Patient_ID]],Emergency[Patient_ID],Emergency[ER_Visit_ID]),"No Visits")</f>
        <v>No Visits</v>
      </c>
      <c r="P319" s="28">
        <f>_xlfn.XLOOKUP(Master[[#This Row],[Patient_ID]],Hospitals[Patient_ID],Hospitals[Doctor_ID])</f>
        <v>157</v>
      </c>
      <c r="Q319" s="30">
        <f>_xlfn.XLOOKUP(Master[[#This Row],[Patient_ID]],Financials[Patient_ID],Financials[Insurance_Coverage])</f>
        <v>31045.228185590029</v>
      </c>
      <c r="R319" s="30">
        <f>_xlfn.XLOOKUP(Master[[#This Row],[Patient_ID]],Financials[Patient_ID],Financials[Balance_Due])</f>
        <v>11320.771814409971</v>
      </c>
      <c r="S319" s="28">
        <f>_xlfn.XLOOKUP(Master[[#This Row],[Doctors ID]],Medicals[Doctor_ID],Medicals[Nurse_to_Patient_Ratio])</f>
        <v>26</v>
      </c>
    </row>
    <row r="320" spans="1:19" x14ac:dyDescent="0.3">
      <c r="A320" s="1">
        <v>354</v>
      </c>
      <c r="B320" s="1" t="s">
        <v>361</v>
      </c>
      <c r="C320" s="1">
        <v>25</v>
      </c>
      <c r="D320" s="1" t="s">
        <v>1009</v>
      </c>
      <c r="E320" s="1" t="s">
        <v>1012</v>
      </c>
      <c r="F320" s="1">
        <v>38.363119042158807</v>
      </c>
      <c r="G320" s="1">
        <v>1</v>
      </c>
      <c r="H320" s="1">
        <v>4</v>
      </c>
      <c r="I320" s="10">
        <f>_xlfn.XLOOKUP(Master[[#This Row],[Patient_ID]],Hospitals[Patient_ID],Hospitals[Admission_Date])</f>
        <v>44694</v>
      </c>
      <c r="J320" s="10">
        <f>_xlfn.XLOOKUP(Master[[#This Row],[Patient_ID]],Hospitals[Patient_ID],Hospitals[Discharge_Date])</f>
        <v>44697</v>
      </c>
      <c r="K320" s="33">
        <f>_xlfn.XLOOKUP(Master[[#This Row],[Patient_ID]],Financials[Patient_ID],Financials[Total_Bill_Amount])</f>
        <v>22611</v>
      </c>
      <c r="L320" s="1" t="str">
        <f>_xlfn.XLOOKUP(Master[[#This Row],[Patient_ID]],Hospitals[Patient_ID],Hospitals[Hospital_Bed])</f>
        <v>General Ward</v>
      </c>
      <c r="M320" s="1" t="str">
        <f>_xlfn.XLOOKUP(Master[[#This Row],[Patient_ID]],Hospitals[Patient_ID],Hospitals[Department])</f>
        <v>Orthopedics</v>
      </c>
      <c r="N320" s="28" t="str">
        <f>_xlfn.XLOOKUP(Master[[#This Row],[Patient_ID]],Hospitals[Patient_ID],Hospitals[Medical_Condition])</f>
        <v>Arthritis</v>
      </c>
      <c r="O320" s="28">
        <f>IFERROR(_xlfn.XLOOKUP(Master[[#This Row],[Patient_ID]],Emergency[Patient_ID],Emergency[ER_Visit_ID]),"No Visits")</f>
        <v>187</v>
      </c>
      <c r="P320" s="28">
        <f>_xlfn.XLOOKUP(Master[[#This Row],[Patient_ID]],Hospitals[Patient_ID],Hospitals[Doctor_ID])</f>
        <v>80</v>
      </c>
      <c r="Q320" s="30">
        <f>_xlfn.XLOOKUP(Master[[#This Row],[Patient_ID]],Financials[Patient_ID],Financials[Insurance_Coverage])</f>
        <v>19529.14190626852</v>
      </c>
      <c r="R320" s="30">
        <f>_xlfn.XLOOKUP(Master[[#This Row],[Patient_ID]],Financials[Patient_ID],Financials[Balance_Due])</f>
        <v>3081.8580937314841</v>
      </c>
      <c r="S320" s="28">
        <f>_xlfn.XLOOKUP(Master[[#This Row],[Doctors ID]],Medicals[Doctor_ID],Medicals[Nurse_to_Patient_Ratio])</f>
        <v>5</v>
      </c>
    </row>
    <row r="321" spans="1:19" x14ac:dyDescent="0.3">
      <c r="A321" s="1">
        <v>355</v>
      </c>
      <c r="B321" s="1" t="s">
        <v>362</v>
      </c>
      <c r="C321" s="1">
        <v>58</v>
      </c>
      <c r="D321" s="1" t="s">
        <v>1008</v>
      </c>
      <c r="E321" s="1" t="s">
        <v>1010</v>
      </c>
      <c r="F321" s="1">
        <v>19.715065667032899</v>
      </c>
      <c r="G321" s="1">
        <v>0</v>
      </c>
      <c r="H321" s="1">
        <v>5</v>
      </c>
      <c r="I321" s="10">
        <f>_xlfn.XLOOKUP(Master[[#This Row],[Patient_ID]],Hospitals[Patient_ID],Hospitals[Admission_Date])</f>
        <v>44894</v>
      </c>
      <c r="J321" s="10">
        <f>_xlfn.XLOOKUP(Master[[#This Row],[Patient_ID]],Hospitals[Patient_ID],Hospitals[Discharge_Date])</f>
        <v>44912</v>
      </c>
      <c r="K321" s="33">
        <f>_xlfn.XLOOKUP(Master[[#This Row],[Patient_ID]],Financials[Patient_ID],Financials[Total_Bill_Amount])</f>
        <v>48178</v>
      </c>
      <c r="L321" s="1" t="str">
        <f>_xlfn.XLOOKUP(Master[[#This Row],[Patient_ID]],Hospitals[Patient_ID],Hospitals[Hospital_Bed])</f>
        <v>Private Room</v>
      </c>
      <c r="M321" s="1" t="str">
        <f>_xlfn.XLOOKUP(Master[[#This Row],[Patient_ID]],Hospitals[Patient_ID],Hospitals[Department])</f>
        <v>Oncology</v>
      </c>
      <c r="N321" s="28" t="str">
        <f>_xlfn.XLOOKUP(Master[[#This Row],[Patient_ID]],Hospitals[Patient_ID],Hospitals[Medical_Condition])</f>
        <v>Tumor</v>
      </c>
      <c r="O321" s="28">
        <f>IFERROR(_xlfn.XLOOKUP(Master[[#This Row],[Patient_ID]],Emergency[Patient_ID],Emergency[ER_Visit_ID]),"No Visits")</f>
        <v>140</v>
      </c>
      <c r="P321" s="28">
        <f>_xlfn.XLOOKUP(Master[[#This Row],[Patient_ID]],Hospitals[Patient_ID],Hospitals[Doctor_ID])</f>
        <v>192</v>
      </c>
      <c r="Q321" s="30">
        <f>_xlfn.XLOOKUP(Master[[#This Row],[Patient_ID]],Financials[Patient_ID],Financials[Insurance_Coverage])</f>
        <v>39699.823016191687</v>
      </c>
      <c r="R321" s="30">
        <f>_xlfn.XLOOKUP(Master[[#This Row],[Patient_ID]],Financials[Patient_ID],Financials[Balance_Due])</f>
        <v>8478.1769838083055</v>
      </c>
      <c r="S321" s="28">
        <f>_xlfn.XLOOKUP(Master[[#This Row],[Doctors ID]],Medicals[Doctor_ID],Medicals[Nurse_to_Patient_Ratio])</f>
        <v>15</v>
      </c>
    </row>
    <row r="322" spans="1:19" x14ac:dyDescent="0.3">
      <c r="A322" s="1">
        <v>356</v>
      </c>
      <c r="B322" s="1" t="s">
        <v>363</v>
      </c>
      <c r="C322" s="1">
        <v>27</v>
      </c>
      <c r="D322" s="1" t="s">
        <v>1009</v>
      </c>
      <c r="E322" s="1" t="s">
        <v>1011</v>
      </c>
      <c r="F322" s="1">
        <v>38.551013074484892</v>
      </c>
      <c r="G322" s="1">
        <v>3</v>
      </c>
      <c r="H322" s="1">
        <v>10</v>
      </c>
      <c r="I322" s="10">
        <f>_xlfn.XLOOKUP(Master[[#This Row],[Patient_ID]],Hospitals[Patient_ID],Hospitals[Admission_Date])</f>
        <v>45540</v>
      </c>
      <c r="J322" s="10">
        <f>_xlfn.XLOOKUP(Master[[#This Row],[Patient_ID]],Hospitals[Patient_ID],Hospitals[Discharge_Date])</f>
        <v>45545</v>
      </c>
      <c r="K322" s="33">
        <f>_xlfn.XLOOKUP(Master[[#This Row],[Patient_ID]],Financials[Patient_ID],Financials[Total_Bill_Amount])</f>
        <v>14617</v>
      </c>
      <c r="L322" s="1" t="str">
        <f>_xlfn.XLOOKUP(Master[[#This Row],[Patient_ID]],Hospitals[Patient_ID],Hospitals[Hospital_Bed])</f>
        <v>ICU</v>
      </c>
      <c r="M322" s="1" t="str">
        <f>_xlfn.XLOOKUP(Master[[#This Row],[Patient_ID]],Hospitals[Patient_ID],Hospitals[Department])</f>
        <v>Neurology</v>
      </c>
      <c r="N322" s="28" t="str">
        <f>_xlfn.XLOOKUP(Master[[#This Row],[Patient_ID]],Hospitals[Patient_ID],Hospitals[Medical_Condition])</f>
        <v>Stroke</v>
      </c>
      <c r="O322" s="28">
        <f>IFERROR(_xlfn.XLOOKUP(Master[[#This Row],[Patient_ID]],Emergency[Patient_ID],Emergency[ER_Visit_ID]),"No Visits")</f>
        <v>323</v>
      </c>
      <c r="P322" s="28">
        <f>_xlfn.XLOOKUP(Master[[#This Row],[Patient_ID]],Hospitals[Patient_ID],Hospitals[Doctor_ID])</f>
        <v>192</v>
      </c>
      <c r="Q322" s="30">
        <f>_xlfn.XLOOKUP(Master[[#This Row],[Patient_ID]],Financials[Patient_ID],Financials[Insurance_Coverage])</f>
        <v>12536.799488157871</v>
      </c>
      <c r="R322" s="30">
        <f>_xlfn.XLOOKUP(Master[[#This Row],[Patient_ID]],Financials[Patient_ID],Financials[Balance_Due])</f>
        <v>2080.2005118421348</v>
      </c>
      <c r="S322" s="28">
        <f>_xlfn.XLOOKUP(Master[[#This Row],[Doctors ID]],Medicals[Doctor_ID],Medicals[Nurse_to_Patient_Ratio])</f>
        <v>15</v>
      </c>
    </row>
    <row r="323" spans="1:19" x14ac:dyDescent="0.3">
      <c r="A323" s="1">
        <v>357</v>
      </c>
      <c r="B323" s="1" t="s">
        <v>364</v>
      </c>
      <c r="C323" s="1">
        <v>83</v>
      </c>
      <c r="D323" s="1" t="s">
        <v>1009</v>
      </c>
      <c r="E323" s="1" t="s">
        <v>1010</v>
      </c>
      <c r="F323" s="1">
        <v>26.079395289677318</v>
      </c>
      <c r="G323" s="1">
        <v>5</v>
      </c>
      <c r="H323" s="1">
        <v>9</v>
      </c>
      <c r="I323" s="10">
        <f>_xlfn.XLOOKUP(Master[[#This Row],[Patient_ID]],Hospitals[Patient_ID],Hospitals[Admission_Date])</f>
        <v>45252</v>
      </c>
      <c r="J323" s="10">
        <f>_xlfn.XLOOKUP(Master[[#This Row],[Patient_ID]],Hospitals[Patient_ID],Hospitals[Discharge_Date])</f>
        <v>45256</v>
      </c>
      <c r="K323" s="33">
        <f>_xlfn.XLOOKUP(Master[[#This Row],[Patient_ID]],Financials[Patient_ID],Financials[Total_Bill_Amount])</f>
        <v>35808</v>
      </c>
      <c r="L323" s="1" t="str">
        <f>_xlfn.XLOOKUP(Master[[#This Row],[Patient_ID]],Hospitals[Patient_ID],Hospitals[Hospital_Bed])</f>
        <v>ICU</v>
      </c>
      <c r="M323" s="1" t="str">
        <f>_xlfn.XLOOKUP(Master[[#This Row],[Patient_ID]],Hospitals[Patient_ID],Hospitals[Department])</f>
        <v>Orthopedics</v>
      </c>
      <c r="N323" s="28" t="str">
        <f>_xlfn.XLOOKUP(Master[[#This Row],[Patient_ID]],Hospitals[Patient_ID],Hospitals[Medical_Condition])</f>
        <v>Arthritis</v>
      </c>
      <c r="O323" s="28">
        <f>IFERROR(_xlfn.XLOOKUP(Master[[#This Row],[Patient_ID]],Emergency[Patient_ID],Emergency[ER_Visit_ID]),"No Visits")</f>
        <v>149</v>
      </c>
      <c r="P323" s="28">
        <f>_xlfn.XLOOKUP(Master[[#This Row],[Patient_ID]],Hospitals[Patient_ID],Hospitals[Doctor_ID])</f>
        <v>36</v>
      </c>
      <c r="Q323" s="30">
        <f>_xlfn.XLOOKUP(Master[[#This Row],[Patient_ID]],Financials[Patient_ID],Financials[Insurance_Coverage])</f>
        <v>26661.032409530071</v>
      </c>
      <c r="R323" s="30">
        <f>_xlfn.XLOOKUP(Master[[#This Row],[Patient_ID]],Financials[Patient_ID],Financials[Balance_Due])</f>
        <v>9146.9675904699288</v>
      </c>
      <c r="S323" s="28">
        <f>_xlfn.XLOOKUP(Master[[#This Row],[Doctors ID]],Medicals[Doctor_ID],Medicals[Nurse_to_Patient_Ratio])</f>
        <v>25</v>
      </c>
    </row>
    <row r="324" spans="1:19" x14ac:dyDescent="0.3">
      <c r="A324" s="1">
        <v>359</v>
      </c>
      <c r="B324" s="1" t="s">
        <v>366</v>
      </c>
      <c r="C324" s="1">
        <v>53</v>
      </c>
      <c r="D324" s="1" t="s">
        <v>1009</v>
      </c>
      <c r="E324" s="1" t="s">
        <v>1010</v>
      </c>
      <c r="F324" s="1">
        <v>23.273968405970511</v>
      </c>
      <c r="G324" s="1">
        <v>2</v>
      </c>
      <c r="H324" s="1">
        <v>6</v>
      </c>
      <c r="I324" s="10">
        <f>_xlfn.XLOOKUP(Master[[#This Row],[Patient_ID]],Hospitals[Patient_ID],Hospitals[Admission_Date])</f>
        <v>44844</v>
      </c>
      <c r="J324" s="10">
        <f>_xlfn.XLOOKUP(Master[[#This Row],[Patient_ID]],Hospitals[Patient_ID],Hospitals[Discharge_Date])</f>
        <v>44847</v>
      </c>
      <c r="K324" s="33">
        <f>_xlfn.XLOOKUP(Master[[#This Row],[Patient_ID]],Financials[Patient_ID],Financials[Total_Bill_Amount])</f>
        <v>19618</v>
      </c>
      <c r="L324" s="1" t="str">
        <f>_xlfn.XLOOKUP(Master[[#This Row],[Patient_ID]],Hospitals[Patient_ID],Hospitals[Hospital_Bed])</f>
        <v>ICU</v>
      </c>
      <c r="M324" s="1" t="str">
        <f>_xlfn.XLOOKUP(Master[[#This Row],[Patient_ID]],Hospitals[Patient_ID],Hospitals[Department])</f>
        <v>Pediatrics</v>
      </c>
      <c r="N324" s="28" t="str">
        <f>_xlfn.XLOOKUP(Master[[#This Row],[Patient_ID]],Hospitals[Patient_ID],Hospitals[Medical_Condition])</f>
        <v>Asthma</v>
      </c>
      <c r="O324" s="28">
        <f>IFERROR(_xlfn.XLOOKUP(Master[[#This Row],[Patient_ID]],Emergency[Patient_ID],Emergency[ER_Visit_ID]),"No Visits")</f>
        <v>166</v>
      </c>
      <c r="P324" s="28">
        <f>_xlfn.XLOOKUP(Master[[#This Row],[Patient_ID]],Hospitals[Patient_ID],Hospitals[Doctor_ID])</f>
        <v>9</v>
      </c>
      <c r="Q324" s="30">
        <f>_xlfn.XLOOKUP(Master[[#This Row],[Patient_ID]],Financials[Patient_ID],Financials[Insurance_Coverage])</f>
        <v>10397.18691380157</v>
      </c>
      <c r="R324" s="30">
        <f>_xlfn.XLOOKUP(Master[[#This Row],[Patient_ID]],Financials[Patient_ID],Financials[Balance_Due])</f>
        <v>9220.8130861984337</v>
      </c>
      <c r="S324" s="28">
        <f>_xlfn.XLOOKUP(Master[[#This Row],[Doctors ID]],Medicals[Doctor_ID],Medicals[Nurse_to_Patient_Ratio])</f>
        <v>21</v>
      </c>
    </row>
    <row r="325" spans="1:19" x14ac:dyDescent="0.3">
      <c r="A325" s="1">
        <v>360</v>
      </c>
      <c r="B325" s="1" t="s">
        <v>367</v>
      </c>
      <c r="C325" s="1">
        <v>75</v>
      </c>
      <c r="D325" s="1" t="s">
        <v>1009</v>
      </c>
      <c r="E325" s="1" t="s">
        <v>1011</v>
      </c>
      <c r="F325" s="1">
        <v>34.62041377554111</v>
      </c>
      <c r="G325" s="1">
        <v>5</v>
      </c>
      <c r="H325" s="1">
        <v>2</v>
      </c>
      <c r="I325" s="10">
        <f>_xlfn.XLOOKUP(Master[[#This Row],[Patient_ID]],Hospitals[Patient_ID],Hospitals[Admission_Date])</f>
        <v>44774</v>
      </c>
      <c r="J325" s="10">
        <f>_xlfn.XLOOKUP(Master[[#This Row],[Patient_ID]],Hospitals[Patient_ID],Hospitals[Discharge_Date])</f>
        <v>44780</v>
      </c>
      <c r="K325" s="33">
        <f>_xlfn.XLOOKUP(Master[[#This Row],[Patient_ID]],Financials[Patient_ID],Financials[Total_Bill_Amount])</f>
        <v>16097</v>
      </c>
      <c r="L325" s="1" t="str">
        <f>_xlfn.XLOOKUP(Master[[#This Row],[Patient_ID]],Hospitals[Patient_ID],Hospitals[Hospital_Bed])</f>
        <v>Semi-Private Room</v>
      </c>
      <c r="M325" s="1" t="str">
        <f>_xlfn.XLOOKUP(Master[[#This Row],[Patient_ID]],Hospitals[Patient_ID],Hospitals[Department])</f>
        <v>Neurology</v>
      </c>
      <c r="N325" s="28" t="str">
        <f>_xlfn.XLOOKUP(Master[[#This Row],[Patient_ID]],Hospitals[Patient_ID],Hospitals[Medical_Condition])</f>
        <v>Seizures</v>
      </c>
      <c r="O325" s="28">
        <f>IFERROR(_xlfn.XLOOKUP(Master[[#This Row],[Patient_ID]],Emergency[Patient_ID],Emergency[ER_Visit_ID]),"No Visits")</f>
        <v>401</v>
      </c>
      <c r="P325" s="28">
        <f>_xlfn.XLOOKUP(Master[[#This Row],[Patient_ID]],Hospitals[Patient_ID],Hospitals[Doctor_ID])</f>
        <v>165</v>
      </c>
      <c r="Q325" s="30">
        <f>_xlfn.XLOOKUP(Master[[#This Row],[Patient_ID]],Financials[Patient_ID],Financials[Insurance_Coverage])</f>
        <v>10482.885360076711</v>
      </c>
      <c r="R325" s="30">
        <f>_xlfn.XLOOKUP(Master[[#This Row],[Patient_ID]],Financials[Patient_ID],Financials[Balance_Due])</f>
        <v>5614.1146399232912</v>
      </c>
      <c r="S325" s="28">
        <f>_xlfn.XLOOKUP(Master[[#This Row],[Doctors ID]],Medicals[Doctor_ID],Medicals[Nurse_to_Patient_Ratio])</f>
        <v>17</v>
      </c>
    </row>
    <row r="326" spans="1:19" x14ac:dyDescent="0.3">
      <c r="A326" s="1">
        <v>361</v>
      </c>
      <c r="B326" s="1" t="s">
        <v>368</v>
      </c>
      <c r="C326" s="1">
        <v>31</v>
      </c>
      <c r="D326" s="1" t="s">
        <v>1009</v>
      </c>
      <c r="E326" s="1" t="s">
        <v>1010</v>
      </c>
      <c r="F326" s="1">
        <v>32.223212905032881</v>
      </c>
      <c r="G326" s="1">
        <v>3</v>
      </c>
      <c r="H326" s="1">
        <v>2</v>
      </c>
      <c r="I326" s="10">
        <f>_xlfn.XLOOKUP(Master[[#This Row],[Patient_ID]],Hospitals[Patient_ID],Hospitals[Admission_Date])</f>
        <v>44903</v>
      </c>
      <c r="J326" s="10">
        <f>_xlfn.XLOOKUP(Master[[#This Row],[Patient_ID]],Hospitals[Patient_ID],Hospitals[Discharge_Date])</f>
        <v>44914</v>
      </c>
      <c r="K326" s="33">
        <f>_xlfn.XLOOKUP(Master[[#This Row],[Patient_ID]],Financials[Patient_ID],Financials[Total_Bill_Amount])</f>
        <v>19696</v>
      </c>
      <c r="L326" s="1" t="str">
        <f>_xlfn.XLOOKUP(Master[[#This Row],[Patient_ID]],Hospitals[Patient_ID],Hospitals[Hospital_Bed])</f>
        <v>Private Room</v>
      </c>
      <c r="M326" s="1" t="str">
        <f>_xlfn.XLOOKUP(Master[[#This Row],[Patient_ID]],Hospitals[Patient_ID],Hospitals[Department])</f>
        <v>Neurology</v>
      </c>
      <c r="N326" s="28" t="str">
        <f>_xlfn.XLOOKUP(Master[[#This Row],[Patient_ID]],Hospitals[Patient_ID],Hospitals[Medical_Condition])</f>
        <v>Stroke</v>
      </c>
      <c r="O326" s="28">
        <f>IFERROR(_xlfn.XLOOKUP(Master[[#This Row],[Patient_ID]],Emergency[Patient_ID],Emergency[ER_Visit_ID]),"No Visits")</f>
        <v>621</v>
      </c>
      <c r="P326" s="28">
        <f>_xlfn.XLOOKUP(Master[[#This Row],[Patient_ID]],Hospitals[Patient_ID],Hospitals[Doctor_ID])</f>
        <v>60</v>
      </c>
      <c r="Q326" s="30">
        <f>_xlfn.XLOOKUP(Master[[#This Row],[Patient_ID]],Financials[Patient_ID],Financials[Insurance_Coverage])</f>
        <v>10264.746755552451</v>
      </c>
      <c r="R326" s="30">
        <f>_xlfn.XLOOKUP(Master[[#This Row],[Patient_ID]],Financials[Patient_ID],Financials[Balance_Due])</f>
        <v>9431.2532444475473</v>
      </c>
      <c r="S326" s="28">
        <f>_xlfn.XLOOKUP(Master[[#This Row],[Doctors ID]],Medicals[Doctor_ID],Medicals[Nurse_to_Patient_Ratio])</f>
        <v>8</v>
      </c>
    </row>
    <row r="327" spans="1:19" x14ac:dyDescent="0.3">
      <c r="A327" s="1">
        <v>362</v>
      </c>
      <c r="B327" s="1" t="s">
        <v>369</v>
      </c>
      <c r="C327" s="1">
        <v>76</v>
      </c>
      <c r="D327" s="1" t="s">
        <v>1008</v>
      </c>
      <c r="E327" s="1" t="s">
        <v>1012</v>
      </c>
      <c r="F327" s="1">
        <v>35.493631978452058</v>
      </c>
      <c r="G327" s="1">
        <v>0</v>
      </c>
      <c r="H327" s="1">
        <v>7</v>
      </c>
      <c r="I327" s="10">
        <f>_xlfn.XLOOKUP(Master[[#This Row],[Patient_ID]],Hospitals[Patient_ID],Hospitals[Admission_Date])</f>
        <v>45094</v>
      </c>
      <c r="J327" s="10">
        <f>_xlfn.XLOOKUP(Master[[#This Row],[Patient_ID]],Hospitals[Patient_ID],Hospitals[Discharge_Date])</f>
        <v>45102</v>
      </c>
      <c r="K327" s="33">
        <f>_xlfn.XLOOKUP(Master[[#This Row],[Patient_ID]],Financials[Patient_ID],Financials[Total_Bill_Amount])</f>
        <v>6968</v>
      </c>
      <c r="L327" s="1" t="str">
        <f>_xlfn.XLOOKUP(Master[[#This Row],[Patient_ID]],Hospitals[Patient_ID],Hospitals[Hospital_Bed])</f>
        <v>General Ward</v>
      </c>
      <c r="M327" s="1" t="str">
        <f>_xlfn.XLOOKUP(Master[[#This Row],[Patient_ID]],Hospitals[Patient_ID],Hospitals[Department])</f>
        <v>Emergency</v>
      </c>
      <c r="N327" s="28" t="str">
        <f>_xlfn.XLOOKUP(Master[[#This Row],[Patient_ID]],Hospitals[Patient_ID],Hospitals[Medical_Condition])</f>
        <v>Severe Trauma</v>
      </c>
      <c r="O327" s="28">
        <f>IFERROR(_xlfn.XLOOKUP(Master[[#This Row],[Patient_ID]],Emergency[Patient_ID],Emergency[ER_Visit_ID]),"No Visits")</f>
        <v>577</v>
      </c>
      <c r="P327" s="28">
        <f>_xlfn.XLOOKUP(Master[[#This Row],[Patient_ID]],Hospitals[Patient_ID],Hospitals[Doctor_ID])</f>
        <v>138</v>
      </c>
      <c r="Q327" s="30">
        <f>_xlfn.XLOOKUP(Master[[#This Row],[Patient_ID]],Financials[Patient_ID],Financials[Insurance_Coverage])</f>
        <v>5248.3142986617904</v>
      </c>
      <c r="R327" s="30">
        <f>_xlfn.XLOOKUP(Master[[#This Row],[Patient_ID]],Financials[Patient_ID],Financials[Balance_Due])</f>
        <v>1719.68570133821</v>
      </c>
      <c r="S327" s="28">
        <f>_xlfn.XLOOKUP(Master[[#This Row],[Doctors ID]],Medicals[Doctor_ID],Medicals[Nurse_to_Patient_Ratio])</f>
        <v>23</v>
      </c>
    </row>
    <row r="328" spans="1:19" x14ac:dyDescent="0.3">
      <c r="A328" s="1">
        <v>363</v>
      </c>
      <c r="B328" s="1" t="s">
        <v>370</v>
      </c>
      <c r="C328" s="1">
        <v>1</v>
      </c>
      <c r="D328" s="1" t="s">
        <v>1009</v>
      </c>
      <c r="E328" s="1" t="s">
        <v>1012</v>
      </c>
      <c r="F328" s="1">
        <v>35.847090539059138</v>
      </c>
      <c r="G328" s="1">
        <v>4</v>
      </c>
      <c r="H328" s="1">
        <v>3</v>
      </c>
      <c r="I328" s="10">
        <f>_xlfn.XLOOKUP(Master[[#This Row],[Patient_ID]],Hospitals[Patient_ID],Hospitals[Admission_Date])</f>
        <v>44705</v>
      </c>
      <c r="J328" s="10">
        <f>_xlfn.XLOOKUP(Master[[#This Row],[Patient_ID]],Hospitals[Patient_ID],Hospitals[Discharge_Date])</f>
        <v>44708</v>
      </c>
      <c r="K328" s="33">
        <f>_xlfn.XLOOKUP(Master[[#This Row],[Patient_ID]],Financials[Patient_ID],Financials[Total_Bill_Amount])</f>
        <v>28254</v>
      </c>
      <c r="L328" s="1" t="str">
        <f>_xlfn.XLOOKUP(Master[[#This Row],[Patient_ID]],Hospitals[Patient_ID],Hospitals[Hospital_Bed])</f>
        <v>General Ward</v>
      </c>
      <c r="M328" s="1" t="str">
        <f>_xlfn.XLOOKUP(Master[[#This Row],[Patient_ID]],Hospitals[Patient_ID],Hospitals[Department])</f>
        <v>Orthopedics</v>
      </c>
      <c r="N328" s="28" t="str">
        <f>_xlfn.XLOOKUP(Master[[#This Row],[Patient_ID]],Hospitals[Patient_ID],Hospitals[Medical_Condition])</f>
        <v>Fracture</v>
      </c>
      <c r="O328" s="28" t="str">
        <f>IFERROR(_xlfn.XLOOKUP(Master[[#This Row],[Patient_ID]],Emergency[Patient_ID],Emergency[ER_Visit_ID]),"No Visits")</f>
        <v>No Visits</v>
      </c>
      <c r="P328" s="28">
        <f>_xlfn.XLOOKUP(Master[[#This Row],[Patient_ID]],Hospitals[Patient_ID],Hospitals[Doctor_ID])</f>
        <v>37</v>
      </c>
      <c r="Q328" s="30">
        <f>_xlfn.XLOOKUP(Master[[#This Row],[Patient_ID]],Financials[Patient_ID],Financials[Insurance_Coverage])</f>
        <v>14630.397540101359</v>
      </c>
      <c r="R328" s="30">
        <f>_xlfn.XLOOKUP(Master[[#This Row],[Patient_ID]],Financials[Patient_ID],Financials[Balance_Due])</f>
        <v>13623.602459898641</v>
      </c>
      <c r="S328" s="28">
        <f>_xlfn.XLOOKUP(Master[[#This Row],[Doctors ID]],Medicals[Doctor_ID],Medicals[Nurse_to_Patient_Ratio])</f>
        <v>11</v>
      </c>
    </row>
    <row r="329" spans="1:19" x14ac:dyDescent="0.3">
      <c r="A329" s="1">
        <v>364</v>
      </c>
      <c r="B329" s="1" t="s">
        <v>371</v>
      </c>
      <c r="C329" s="1">
        <v>8</v>
      </c>
      <c r="D329" s="1" t="s">
        <v>1009</v>
      </c>
      <c r="E329" s="1" t="s">
        <v>1012</v>
      </c>
      <c r="F329" s="1">
        <v>20.64588650163358</v>
      </c>
      <c r="G329" s="1">
        <v>1</v>
      </c>
      <c r="H329" s="1">
        <v>8</v>
      </c>
      <c r="I329" s="10">
        <f>_xlfn.XLOOKUP(Master[[#This Row],[Patient_ID]],Hospitals[Patient_ID],Hospitals[Admission_Date])</f>
        <v>45568</v>
      </c>
      <c r="J329" s="10">
        <f>_xlfn.XLOOKUP(Master[[#This Row],[Patient_ID]],Hospitals[Patient_ID],Hospitals[Discharge_Date])</f>
        <v>45575</v>
      </c>
      <c r="K329" s="33">
        <f>_xlfn.XLOOKUP(Master[[#This Row],[Patient_ID]],Financials[Patient_ID],Financials[Total_Bill_Amount])</f>
        <v>5521</v>
      </c>
      <c r="L329" s="1" t="str">
        <f>_xlfn.XLOOKUP(Master[[#This Row],[Patient_ID]],Hospitals[Patient_ID],Hospitals[Hospital_Bed])</f>
        <v>Private Room</v>
      </c>
      <c r="M329" s="1" t="str">
        <f>_xlfn.XLOOKUP(Master[[#This Row],[Patient_ID]],Hospitals[Patient_ID],Hospitals[Department])</f>
        <v>Cardiology</v>
      </c>
      <c r="N329" s="28" t="str">
        <f>_xlfn.XLOOKUP(Master[[#This Row],[Patient_ID]],Hospitals[Patient_ID],Hospitals[Medical_Condition])</f>
        <v>Hypertension</v>
      </c>
      <c r="O329" s="28">
        <f>IFERROR(_xlfn.XLOOKUP(Master[[#This Row],[Patient_ID]],Emergency[Patient_ID],Emergency[ER_Visit_ID]),"No Visits")</f>
        <v>800</v>
      </c>
      <c r="P329" s="28">
        <f>_xlfn.XLOOKUP(Master[[#This Row],[Patient_ID]],Hospitals[Patient_ID],Hospitals[Doctor_ID])</f>
        <v>62</v>
      </c>
      <c r="Q329" s="30">
        <f>_xlfn.XLOOKUP(Master[[#This Row],[Patient_ID]],Financials[Patient_ID],Financials[Insurance_Coverage])</f>
        <v>4411.8811167670219</v>
      </c>
      <c r="R329" s="30">
        <f>_xlfn.XLOOKUP(Master[[#This Row],[Patient_ID]],Financials[Patient_ID],Financials[Balance_Due])</f>
        <v>1109.1188832329781</v>
      </c>
      <c r="S329" s="28">
        <f>_xlfn.XLOOKUP(Master[[#This Row],[Doctors ID]],Medicals[Doctor_ID],Medicals[Nurse_to_Patient_Ratio])</f>
        <v>24</v>
      </c>
    </row>
    <row r="330" spans="1:19" x14ac:dyDescent="0.3">
      <c r="A330" s="1">
        <v>365</v>
      </c>
      <c r="B330" s="1" t="s">
        <v>372</v>
      </c>
      <c r="C330" s="1">
        <v>6</v>
      </c>
      <c r="D330" s="1" t="s">
        <v>1008</v>
      </c>
      <c r="E330" s="1" t="s">
        <v>1011</v>
      </c>
      <c r="F330" s="1">
        <v>33.600542541421838</v>
      </c>
      <c r="G330" s="1">
        <v>0</v>
      </c>
      <c r="H330" s="1">
        <v>4</v>
      </c>
      <c r="I330" s="10">
        <f>_xlfn.XLOOKUP(Master[[#This Row],[Patient_ID]],Hospitals[Patient_ID],Hospitals[Admission_Date])</f>
        <v>44572</v>
      </c>
      <c r="J330" s="10">
        <f>_xlfn.XLOOKUP(Master[[#This Row],[Patient_ID]],Hospitals[Patient_ID],Hospitals[Discharge_Date])</f>
        <v>44574</v>
      </c>
      <c r="K330" s="33">
        <f>_xlfn.XLOOKUP(Master[[#This Row],[Patient_ID]],Financials[Patient_ID],Financials[Total_Bill_Amount])</f>
        <v>49579</v>
      </c>
      <c r="L330" s="1" t="str">
        <f>_xlfn.XLOOKUP(Master[[#This Row],[Patient_ID]],Hospitals[Patient_ID],Hospitals[Hospital_Bed])</f>
        <v>Semi-Private Room</v>
      </c>
      <c r="M330" s="1" t="str">
        <f>_xlfn.XLOOKUP(Master[[#This Row],[Patient_ID]],Hospitals[Patient_ID],Hospitals[Department])</f>
        <v>Pediatrics</v>
      </c>
      <c r="N330" s="28" t="str">
        <f>_xlfn.XLOOKUP(Master[[#This Row],[Patient_ID]],Hospitals[Patient_ID],Hospitals[Medical_Condition])</f>
        <v>Allergies</v>
      </c>
      <c r="O330" s="28">
        <f>IFERROR(_xlfn.XLOOKUP(Master[[#This Row],[Patient_ID]],Emergency[Patient_ID],Emergency[ER_Visit_ID]),"No Visits")</f>
        <v>64</v>
      </c>
      <c r="P330" s="28">
        <f>_xlfn.XLOOKUP(Master[[#This Row],[Patient_ID]],Hospitals[Patient_ID],Hospitals[Doctor_ID])</f>
        <v>5</v>
      </c>
      <c r="Q330" s="30">
        <f>_xlfn.XLOOKUP(Master[[#This Row],[Patient_ID]],Financials[Patient_ID],Financials[Insurance_Coverage])</f>
        <v>28889.238540312399</v>
      </c>
      <c r="R330" s="30">
        <f>_xlfn.XLOOKUP(Master[[#This Row],[Patient_ID]],Financials[Patient_ID],Financials[Balance_Due])</f>
        <v>20689.761459687601</v>
      </c>
      <c r="S330" s="28">
        <f>_xlfn.XLOOKUP(Master[[#This Row],[Doctors ID]],Medicals[Doctor_ID],Medicals[Nurse_to_Patient_Ratio])</f>
        <v>10</v>
      </c>
    </row>
    <row r="331" spans="1:19" x14ac:dyDescent="0.3">
      <c r="A331" s="1">
        <v>366</v>
      </c>
      <c r="B331" s="1" t="s">
        <v>373</v>
      </c>
      <c r="C331" s="1">
        <v>49</v>
      </c>
      <c r="D331" s="1" t="s">
        <v>1009</v>
      </c>
      <c r="E331" s="1" t="s">
        <v>1010</v>
      </c>
      <c r="F331" s="1">
        <v>33.04838184340764</v>
      </c>
      <c r="G331" s="1">
        <v>3</v>
      </c>
      <c r="H331" s="1">
        <v>7</v>
      </c>
      <c r="I331" s="10">
        <f>_xlfn.XLOOKUP(Master[[#This Row],[Patient_ID]],Hospitals[Patient_ID],Hospitals[Admission_Date])</f>
        <v>44666</v>
      </c>
      <c r="J331" s="10">
        <f>_xlfn.XLOOKUP(Master[[#This Row],[Patient_ID]],Hospitals[Patient_ID],Hospitals[Discharge_Date])</f>
        <v>44676</v>
      </c>
      <c r="K331" s="33">
        <f>_xlfn.XLOOKUP(Master[[#This Row],[Patient_ID]],Financials[Patient_ID],Financials[Total_Bill_Amount])</f>
        <v>23947</v>
      </c>
      <c r="L331" s="1" t="str">
        <f>_xlfn.XLOOKUP(Master[[#This Row],[Patient_ID]],Hospitals[Patient_ID],Hospitals[Hospital_Bed])</f>
        <v>Private Room</v>
      </c>
      <c r="M331" s="1" t="str">
        <f>_xlfn.XLOOKUP(Master[[#This Row],[Patient_ID]],Hospitals[Patient_ID],Hospitals[Department])</f>
        <v>Emergency</v>
      </c>
      <c r="N331" s="28" t="str">
        <f>_xlfn.XLOOKUP(Master[[#This Row],[Patient_ID]],Hospitals[Patient_ID],Hospitals[Medical_Condition])</f>
        <v>Severe Trauma</v>
      </c>
      <c r="O331" s="28">
        <f>IFERROR(_xlfn.XLOOKUP(Master[[#This Row],[Patient_ID]],Emergency[Patient_ID],Emergency[ER_Visit_ID]),"No Visits")</f>
        <v>523</v>
      </c>
      <c r="P331" s="28">
        <f>_xlfn.XLOOKUP(Master[[#This Row],[Patient_ID]],Hospitals[Patient_ID],Hospitals[Doctor_ID])</f>
        <v>50</v>
      </c>
      <c r="Q331" s="30">
        <f>_xlfn.XLOOKUP(Master[[#This Row],[Patient_ID]],Financials[Patient_ID],Financials[Insurance_Coverage])</f>
        <v>12050.934703815719</v>
      </c>
      <c r="R331" s="30">
        <f>_xlfn.XLOOKUP(Master[[#This Row],[Patient_ID]],Financials[Patient_ID],Financials[Balance_Due])</f>
        <v>11896.065296184281</v>
      </c>
      <c r="S331" s="28">
        <f>_xlfn.XLOOKUP(Master[[#This Row],[Doctors ID]],Medicals[Doctor_ID],Medicals[Nurse_to_Patient_Ratio])</f>
        <v>21</v>
      </c>
    </row>
    <row r="332" spans="1:19" x14ac:dyDescent="0.3">
      <c r="A332" s="1">
        <v>367</v>
      </c>
      <c r="B332" s="1" t="s">
        <v>374</v>
      </c>
      <c r="C332" s="1">
        <v>40</v>
      </c>
      <c r="D332" s="1" t="s">
        <v>1008</v>
      </c>
      <c r="E332" s="1" t="s">
        <v>1013</v>
      </c>
      <c r="F332" s="1">
        <v>36.591928773694129</v>
      </c>
      <c r="G332" s="1">
        <v>2</v>
      </c>
      <c r="H332" s="1">
        <v>2</v>
      </c>
      <c r="I332" s="10">
        <f>_xlfn.XLOOKUP(Master[[#This Row],[Patient_ID]],Hospitals[Patient_ID],Hospitals[Admission_Date])</f>
        <v>44591</v>
      </c>
      <c r="J332" s="10">
        <f>_xlfn.XLOOKUP(Master[[#This Row],[Patient_ID]],Hospitals[Patient_ID],Hospitals[Discharge_Date])</f>
        <v>44601</v>
      </c>
      <c r="K332" s="33">
        <f>_xlfn.XLOOKUP(Master[[#This Row],[Patient_ID]],Financials[Patient_ID],Financials[Total_Bill_Amount])</f>
        <v>26466</v>
      </c>
      <c r="L332" s="1" t="str">
        <f>_xlfn.XLOOKUP(Master[[#This Row],[Patient_ID]],Hospitals[Patient_ID],Hospitals[Hospital_Bed])</f>
        <v>Private Room</v>
      </c>
      <c r="M332" s="1" t="str">
        <f>_xlfn.XLOOKUP(Master[[#This Row],[Patient_ID]],Hospitals[Patient_ID],Hospitals[Department])</f>
        <v>Emergency</v>
      </c>
      <c r="N332" s="28" t="str">
        <f>_xlfn.XLOOKUP(Master[[#This Row],[Patient_ID]],Hospitals[Patient_ID],Hospitals[Medical_Condition])</f>
        <v>Internal Bleeding</v>
      </c>
      <c r="O332" s="28">
        <f>IFERROR(_xlfn.XLOOKUP(Master[[#This Row],[Patient_ID]],Emergency[Patient_ID],Emergency[ER_Visit_ID]),"No Visits")</f>
        <v>48</v>
      </c>
      <c r="P332" s="28">
        <f>_xlfn.XLOOKUP(Master[[#This Row],[Patient_ID]],Hospitals[Patient_ID],Hospitals[Doctor_ID])</f>
        <v>83</v>
      </c>
      <c r="Q332" s="30">
        <f>_xlfn.XLOOKUP(Master[[#This Row],[Patient_ID]],Financials[Patient_ID],Financials[Insurance_Coverage])</f>
        <v>21280.990802273111</v>
      </c>
      <c r="R332" s="30">
        <f>_xlfn.XLOOKUP(Master[[#This Row],[Patient_ID]],Financials[Patient_ID],Financials[Balance_Due])</f>
        <v>5185.0091977268894</v>
      </c>
      <c r="S332" s="28">
        <f>_xlfn.XLOOKUP(Master[[#This Row],[Doctors ID]],Medicals[Doctor_ID],Medicals[Nurse_to_Patient_Ratio])</f>
        <v>23</v>
      </c>
    </row>
    <row r="333" spans="1:19" x14ac:dyDescent="0.3">
      <c r="A333" s="1">
        <v>368</v>
      </c>
      <c r="B333" s="1" t="s">
        <v>375</v>
      </c>
      <c r="C333" s="1">
        <v>30</v>
      </c>
      <c r="D333" s="1" t="s">
        <v>1009</v>
      </c>
      <c r="E333" s="1" t="s">
        <v>1010</v>
      </c>
      <c r="F333" s="1">
        <v>38.053548646720202</v>
      </c>
      <c r="G333" s="1">
        <v>0</v>
      </c>
      <c r="H333" s="1">
        <v>4</v>
      </c>
      <c r="I333" s="10">
        <f>_xlfn.XLOOKUP(Master[[#This Row],[Patient_ID]],Hospitals[Patient_ID],Hospitals[Admission_Date])</f>
        <v>45211</v>
      </c>
      <c r="J333" s="10">
        <f>_xlfn.XLOOKUP(Master[[#This Row],[Patient_ID]],Hospitals[Patient_ID],Hospitals[Discharge_Date])</f>
        <v>45215</v>
      </c>
      <c r="K333" s="33">
        <f>_xlfn.XLOOKUP(Master[[#This Row],[Patient_ID]],Financials[Patient_ID],Financials[Total_Bill_Amount])</f>
        <v>7099</v>
      </c>
      <c r="L333" s="1" t="str">
        <f>_xlfn.XLOOKUP(Master[[#This Row],[Patient_ID]],Hospitals[Patient_ID],Hospitals[Hospital_Bed])</f>
        <v>Semi-Private Room</v>
      </c>
      <c r="M333" s="1" t="str">
        <f>_xlfn.XLOOKUP(Master[[#This Row],[Patient_ID]],Hospitals[Patient_ID],Hospitals[Department])</f>
        <v>Orthopedics</v>
      </c>
      <c r="N333" s="28" t="str">
        <f>_xlfn.XLOOKUP(Master[[#This Row],[Patient_ID]],Hospitals[Patient_ID],Hospitals[Medical_Condition])</f>
        <v>Arthritis</v>
      </c>
      <c r="O333" s="28">
        <f>IFERROR(_xlfn.XLOOKUP(Master[[#This Row],[Patient_ID]],Emergency[Patient_ID],Emergency[ER_Visit_ID]),"No Visits")</f>
        <v>1367</v>
      </c>
      <c r="P333" s="28">
        <f>_xlfn.XLOOKUP(Master[[#This Row],[Patient_ID]],Hospitals[Patient_ID],Hospitals[Doctor_ID])</f>
        <v>156</v>
      </c>
      <c r="Q333" s="30">
        <f>_xlfn.XLOOKUP(Master[[#This Row],[Patient_ID]],Financials[Patient_ID],Financials[Insurance_Coverage])</f>
        <v>6098.771446138383</v>
      </c>
      <c r="R333" s="30">
        <f>_xlfn.XLOOKUP(Master[[#This Row],[Patient_ID]],Financials[Patient_ID],Financials[Balance_Due])</f>
        <v>1000.228553861617</v>
      </c>
      <c r="S333" s="28">
        <f>_xlfn.XLOOKUP(Master[[#This Row],[Doctors ID]],Medicals[Doctor_ID],Medicals[Nurse_to_Patient_Ratio])</f>
        <v>14</v>
      </c>
    </row>
    <row r="334" spans="1:19" x14ac:dyDescent="0.3">
      <c r="A334" s="1">
        <v>369</v>
      </c>
      <c r="B334" s="1" t="s">
        <v>376</v>
      </c>
      <c r="C334" s="1">
        <v>35</v>
      </c>
      <c r="D334" s="1" t="s">
        <v>1008</v>
      </c>
      <c r="E334" s="1" t="s">
        <v>1010</v>
      </c>
      <c r="F334" s="1">
        <v>38.527064378788779</v>
      </c>
      <c r="G334" s="1">
        <v>2</v>
      </c>
      <c r="H334" s="1">
        <v>10</v>
      </c>
      <c r="I334" s="10">
        <f>_xlfn.XLOOKUP(Master[[#This Row],[Patient_ID]],Hospitals[Patient_ID],Hospitals[Admission_Date])</f>
        <v>44867</v>
      </c>
      <c r="J334" s="10">
        <f>_xlfn.XLOOKUP(Master[[#This Row],[Patient_ID]],Hospitals[Patient_ID],Hospitals[Discharge_Date])</f>
        <v>44874</v>
      </c>
      <c r="K334" s="33">
        <f>_xlfn.XLOOKUP(Master[[#This Row],[Patient_ID]],Financials[Patient_ID],Financials[Total_Bill_Amount])</f>
        <v>10285</v>
      </c>
      <c r="L334" s="1" t="str">
        <f>_xlfn.XLOOKUP(Master[[#This Row],[Patient_ID]],Hospitals[Patient_ID],Hospitals[Hospital_Bed])</f>
        <v>General Ward</v>
      </c>
      <c r="M334" s="1" t="str">
        <f>_xlfn.XLOOKUP(Master[[#This Row],[Patient_ID]],Hospitals[Patient_ID],Hospitals[Department])</f>
        <v>Emergency</v>
      </c>
      <c r="N334" s="28" t="str">
        <f>_xlfn.XLOOKUP(Master[[#This Row],[Patient_ID]],Hospitals[Patient_ID],Hospitals[Medical_Condition])</f>
        <v>Internal Bleeding</v>
      </c>
      <c r="O334" s="28">
        <f>IFERROR(_xlfn.XLOOKUP(Master[[#This Row],[Patient_ID]],Emergency[Patient_ID],Emergency[ER_Visit_ID]),"No Visits")</f>
        <v>506</v>
      </c>
      <c r="P334" s="28">
        <f>_xlfn.XLOOKUP(Master[[#This Row],[Patient_ID]],Hospitals[Patient_ID],Hospitals[Doctor_ID])</f>
        <v>79</v>
      </c>
      <c r="Q334" s="30">
        <f>_xlfn.XLOOKUP(Master[[#This Row],[Patient_ID]],Financials[Patient_ID],Financials[Insurance_Coverage])</f>
        <v>8983.9916712254344</v>
      </c>
      <c r="R334" s="30">
        <f>_xlfn.XLOOKUP(Master[[#This Row],[Patient_ID]],Financials[Patient_ID],Financials[Balance_Due])</f>
        <v>1301.0083287745661</v>
      </c>
      <c r="S334" s="28">
        <f>_xlfn.XLOOKUP(Master[[#This Row],[Doctors ID]],Medicals[Doctor_ID],Medicals[Nurse_to_Patient_Ratio])</f>
        <v>20</v>
      </c>
    </row>
    <row r="335" spans="1:19" x14ac:dyDescent="0.3">
      <c r="A335" s="1">
        <v>370</v>
      </c>
      <c r="B335" s="1" t="s">
        <v>377</v>
      </c>
      <c r="C335" s="1">
        <v>39</v>
      </c>
      <c r="D335" s="1" t="s">
        <v>1008</v>
      </c>
      <c r="E335" s="1" t="s">
        <v>1012</v>
      </c>
      <c r="F335" s="1">
        <v>20.20134421878787</v>
      </c>
      <c r="G335" s="1">
        <v>4</v>
      </c>
      <c r="H335" s="1">
        <v>7</v>
      </c>
      <c r="I335" s="10">
        <f>_xlfn.XLOOKUP(Master[[#This Row],[Patient_ID]],Hospitals[Patient_ID],Hospitals[Admission_Date])</f>
        <v>45247</v>
      </c>
      <c r="J335" s="10">
        <f>_xlfn.XLOOKUP(Master[[#This Row],[Patient_ID]],Hospitals[Patient_ID],Hospitals[Discharge_Date])</f>
        <v>45249</v>
      </c>
      <c r="K335" s="33">
        <f>_xlfn.XLOOKUP(Master[[#This Row],[Patient_ID]],Financials[Patient_ID],Financials[Total_Bill_Amount])</f>
        <v>15396</v>
      </c>
      <c r="L335" s="1" t="str">
        <f>_xlfn.XLOOKUP(Master[[#This Row],[Patient_ID]],Hospitals[Patient_ID],Hospitals[Hospital_Bed])</f>
        <v>General Ward</v>
      </c>
      <c r="M335" s="1" t="str">
        <f>_xlfn.XLOOKUP(Master[[#This Row],[Patient_ID]],Hospitals[Patient_ID],Hospitals[Department])</f>
        <v>Orthopedics</v>
      </c>
      <c r="N335" s="28" t="str">
        <f>_xlfn.XLOOKUP(Master[[#This Row],[Patient_ID]],Hospitals[Patient_ID],Hospitals[Medical_Condition])</f>
        <v>Fracture</v>
      </c>
      <c r="O335" s="28">
        <f>IFERROR(_xlfn.XLOOKUP(Master[[#This Row],[Patient_ID]],Emergency[Patient_ID],Emergency[ER_Visit_ID]),"No Visits")</f>
        <v>13</v>
      </c>
      <c r="P335" s="28">
        <f>_xlfn.XLOOKUP(Master[[#This Row],[Patient_ID]],Hospitals[Patient_ID],Hospitals[Doctor_ID])</f>
        <v>9</v>
      </c>
      <c r="Q335" s="30">
        <f>_xlfn.XLOOKUP(Master[[#This Row],[Patient_ID]],Financials[Patient_ID],Financials[Insurance_Coverage])</f>
        <v>12545.67958943815</v>
      </c>
      <c r="R335" s="30">
        <f>_xlfn.XLOOKUP(Master[[#This Row],[Patient_ID]],Financials[Patient_ID],Financials[Balance_Due])</f>
        <v>2850.3204105618461</v>
      </c>
      <c r="S335" s="28">
        <f>_xlfn.XLOOKUP(Master[[#This Row],[Doctors ID]],Medicals[Doctor_ID],Medicals[Nurse_to_Patient_Ratio])</f>
        <v>21</v>
      </c>
    </row>
    <row r="336" spans="1:19" x14ac:dyDescent="0.3">
      <c r="A336" s="1">
        <v>371</v>
      </c>
      <c r="B336" s="1" t="s">
        <v>378</v>
      </c>
      <c r="C336" s="1">
        <v>28</v>
      </c>
      <c r="D336" s="1" t="s">
        <v>1008</v>
      </c>
      <c r="E336" s="1" t="s">
        <v>1012</v>
      </c>
      <c r="F336" s="1">
        <v>29.38925392773961</v>
      </c>
      <c r="G336" s="1">
        <v>0</v>
      </c>
      <c r="H336" s="1">
        <v>7</v>
      </c>
      <c r="I336" s="10">
        <f>_xlfn.XLOOKUP(Master[[#This Row],[Patient_ID]],Hospitals[Patient_ID],Hospitals[Admission_Date])</f>
        <v>44690</v>
      </c>
      <c r="J336" s="10">
        <f>_xlfn.XLOOKUP(Master[[#This Row],[Patient_ID]],Hospitals[Patient_ID],Hospitals[Discharge_Date])</f>
        <v>44699</v>
      </c>
      <c r="K336" s="33">
        <f>_xlfn.XLOOKUP(Master[[#This Row],[Patient_ID]],Financials[Patient_ID],Financials[Total_Bill_Amount])</f>
        <v>32367</v>
      </c>
      <c r="L336" s="1" t="str">
        <f>_xlfn.XLOOKUP(Master[[#This Row],[Patient_ID]],Hospitals[Patient_ID],Hospitals[Hospital_Bed])</f>
        <v>Private Room</v>
      </c>
      <c r="M336" s="1" t="str">
        <f>_xlfn.XLOOKUP(Master[[#This Row],[Patient_ID]],Hospitals[Patient_ID],Hospitals[Department])</f>
        <v>Emergency</v>
      </c>
      <c r="N336" s="28" t="str">
        <f>_xlfn.XLOOKUP(Master[[#This Row],[Patient_ID]],Hospitals[Patient_ID],Hospitals[Medical_Condition])</f>
        <v>Internal Bleeding</v>
      </c>
      <c r="O336" s="28">
        <f>IFERROR(_xlfn.XLOOKUP(Master[[#This Row],[Patient_ID]],Emergency[Patient_ID],Emergency[ER_Visit_ID]),"No Visits")</f>
        <v>769</v>
      </c>
      <c r="P336" s="28">
        <f>_xlfn.XLOOKUP(Master[[#This Row],[Patient_ID]],Hospitals[Patient_ID],Hospitals[Doctor_ID])</f>
        <v>99</v>
      </c>
      <c r="Q336" s="30">
        <f>_xlfn.XLOOKUP(Master[[#This Row],[Patient_ID]],Financials[Patient_ID],Financials[Insurance_Coverage])</f>
        <v>24322.904212655401</v>
      </c>
      <c r="R336" s="30">
        <f>_xlfn.XLOOKUP(Master[[#This Row],[Patient_ID]],Financials[Patient_ID],Financials[Balance_Due])</f>
        <v>8044.0957873445986</v>
      </c>
      <c r="S336" s="28">
        <f>_xlfn.XLOOKUP(Master[[#This Row],[Doctors ID]],Medicals[Doctor_ID],Medicals[Nurse_to_Patient_Ratio])</f>
        <v>13</v>
      </c>
    </row>
    <row r="337" spans="1:19" x14ac:dyDescent="0.3">
      <c r="A337" s="1">
        <v>372</v>
      </c>
      <c r="B337" s="1" t="s">
        <v>379</v>
      </c>
      <c r="C337" s="1">
        <v>68</v>
      </c>
      <c r="D337" s="1" t="s">
        <v>1009</v>
      </c>
      <c r="E337" s="1" t="s">
        <v>1013</v>
      </c>
      <c r="F337" s="1">
        <v>29.997146167700411</v>
      </c>
      <c r="G337" s="1">
        <v>5</v>
      </c>
      <c r="H337" s="1">
        <v>4</v>
      </c>
      <c r="I337" s="10">
        <f>_xlfn.XLOOKUP(Master[[#This Row],[Patient_ID]],Hospitals[Patient_ID],Hospitals[Admission_Date])</f>
        <v>44789</v>
      </c>
      <c r="J337" s="10">
        <f>_xlfn.XLOOKUP(Master[[#This Row],[Patient_ID]],Hospitals[Patient_ID],Hospitals[Discharge_Date])</f>
        <v>44793</v>
      </c>
      <c r="K337" s="33">
        <f>_xlfn.XLOOKUP(Master[[#This Row],[Patient_ID]],Financials[Patient_ID],Financials[Total_Bill_Amount])</f>
        <v>8691</v>
      </c>
      <c r="L337" s="1" t="str">
        <f>_xlfn.XLOOKUP(Master[[#This Row],[Patient_ID]],Hospitals[Patient_ID],Hospitals[Hospital_Bed])</f>
        <v>Semi-Private Room</v>
      </c>
      <c r="M337" s="1" t="str">
        <f>_xlfn.XLOOKUP(Master[[#This Row],[Patient_ID]],Hospitals[Patient_ID],Hospitals[Department])</f>
        <v>Emergency</v>
      </c>
      <c r="N337" s="28" t="str">
        <f>_xlfn.XLOOKUP(Master[[#This Row],[Patient_ID]],Hospitals[Patient_ID],Hospitals[Medical_Condition])</f>
        <v>Internal Bleeding</v>
      </c>
      <c r="O337" s="28">
        <f>IFERROR(_xlfn.XLOOKUP(Master[[#This Row],[Patient_ID]],Emergency[Patient_ID],Emergency[ER_Visit_ID]),"No Visits")</f>
        <v>1163</v>
      </c>
      <c r="P337" s="28">
        <f>_xlfn.XLOOKUP(Master[[#This Row],[Patient_ID]],Hospitals[Patient_ID],Hospitals[Doctor_ID])</f>
        <v>5</v>
      </c>
      <c r="Q337" s="30">
        <f>_xlfn.XLOOKUP(Master[[#This Row],[Patient_ID]],Financials[Patient_ID],Financials[Insurance_Coverage])</f>
        <v>7401.9126946428414</v>
      </c>
      <c r="R337" s="30">
        <f>_xlfn.XLOOKUP(Master[[#This Row],[Patient_ID]],Financials[Patient_ID],Financials[Balance_Due])</f>
        <v>1289.087305357159</v>
      </c>
      <c r="S337" s="28">
        <f>_xlfn.XLOOKUP(Master[[#This Row],[Doctors ID]],Medicals[Doctor_ID],Medicals[Nurse_to_Patient_Ratio])</f>
        <v>10</v>
      </c>
    </row>
    <row r="338" spans="1:19" x14ac:dyDescent="0.3">
      <c r="A338" s="1">
        <v>373</v>
      </c>
      <c r="B338" s="1" t="s">
        <v>380</v>
      </c>
      <c r="C338" s="1">
        <v>3</v>
      </c>
      <c r="D338" s="1" t="s">
        <v>1008</v>
      </c>
      <c r="E338" s="1" t="s">
        <v>1012</v>
      </c>
      <c r="F338" s="1">
        <v>22.938608245566961</v>
      </c>
      <c r="G338" s="1">
        <v>4</v>
      </c>
      <c r="H338" s="1">
        <v>4</v>
      </c>
      <c r="I338" s="10">
        <f>_xlfn.XLOOKUP(Master[[#This Row],[Patient_ID]],Hospitals[Patient_ID],Hospitals[Admission_Date])</f>
        <v>44729</v>
      </c>
      <c r="J338" s="10">
        <f>_xlfn.XLOOKUP(Master[[#This Row],[Patient_ID]],Hospitals[Patient_ID],Hospitals[Discharge_Date])</f>
        <v>44733</v>
      </c>
      <c r="K338" s="33">
        <f>_xlfn.XLOOKUP(Master[[#This Row],[Patient_ID]],Financials[Patient_ID],Financials[Total_Bill_Amount])</f>
        <v>15451</v>
      </c>
      <c r="L338" s="1" t="str">
        <f>_xlfn.XLOOKUP(Master[[#This Row],[Patient_ID]],Hospitals[Patient_ID],Hospitals[Hospital_Bed])</f>
        <v>Private Room</v>
      </c>
      <c r="M338" s="1" t="str">
        <f>_xlfn.XLOOKUP(Master[[#This Row],[Patient_ID]],Hospitals[Patient_ID],Hospitals[Department])</f>
        <v>Orthopedics</v>
      </c>
      <c r="N338" s="28" t="str">
        <f>_xlfn.XLOOKUP(Master[[#This Row],[Patient_ID]],Hospitals[Patient_ID],Hospitals[Medical_Condition])</f>
        <v>Fracture</v>
      </c>
      <c r="O338" s="28">
        <f>IFERROR(_xlfn.XLOOKUP(Master[[#This Row],[Patient_ID]],Emergency[Patient_ID],Emergency[ER_Visit_ID]),"No Visits")</f>
        <v>219</v>
      </c>
      <c r="P338" s="28">
        <f>_xlfn.XLOOKUP(Master[[#This Row],[Patient_ID]],Hospitals[Patient_ID],Hospitals[Doctor_ID])</f>
        <v>69</v>
      </c>
      <c r="Q338" s="30">
        <f>_xlfn.XLOOKUP(Master[[#This Row],[Patient_ID]],Financials[Patient_ID],Financials[Insurance_Coverage])</f>
        <v>8877.2559642716005</v>
      </c>
      <c r="R338" s="30">
        <f>_xlfn.XLOOKUP(Master[[#This Row],[Patient_ID]],Financials[Patient_ID],Financials[Balance_Due])</f>
        <v>6573.7440357283986</v>
      </c>
      <c r="S338" s="28">
        <f>_xlfn.XLOOKUP(Master[[#This Row],[Doctors ID]],Medicals[Doctor_ID],Medicals[Nurse_to_Patient_Ratio])</f>
        <v>9</v>
      </c>
    </row>
    <row r="339" spans="1:19" x14ac:dyDescent="0.3">
      <c r="A339" s="1">
        <v>374</v>
      </c>
      <c r="B339" s="1" t="s">
        <v>381</v>
      </c>
      <c r="C339" s="1">
        <v>66</v>
      </c>
      <c r="D339" s="1" t="s">
        <v>1008</v>
      </c>
      <c r="E339" s="1" t="s">
        <v>1010</v>
      </c>
      <c r="F339" s="1">
        <v>24.02314049588686</v>
      </c>
      <c r="G339" s="1">
        <v>3</v>
      </c>
      <c r="H339" s="1">
        <v>8</v>
      </c>
      <c r="I339" s="10">
        <f>_xlfn.XLOOKUP(Master[[#This Row],[Patient_ID]],Hospitals[Patient_ID],Hospitals[Admission_Date])</f>
        <v>45620</v>
      </c>
      <c r="J339" s="10">
        <f>_xlfn.XLOOKUP(Master[[#This Row],[Patient_ID]],Hospitals[Patient_ID],Hospitals[Discharge_Date])</f>
        <v>45628</v>
      </c>
      <c r="K339" s="33">
        <f>_xlfn.XLOOKUP(Master[[#This Row],[Patient_ID]],Financials[Patient_ID],Financials[Total_Bill_Amount])</f>
        <v>26798</v>
      </c>
      <c r="L339" s="1" t="str">
        <f>_xlfn.XLOOKUP(Master[[#This Row],[Patient_ID]],Hospitals[Patient_ID],Hospitals[Hospital_Bed])</f>
        <v>ICU</v>
      </c>
      <c r="M339" s="1" t="str">
        <f>_xlfn.XLOOKUP(Master[[#This Row],[Patient_ID]],Hospitals[Patient_ID],Hospitals[Department])</f>
        <v>Neurology</v>
      </c>
      <c r="N339" s="28" t="str">
        <f>_xlfn.XLOOKUP(Master[[#This Row],[Patient_ID]],Hospitals[Patient_ID],Hospitals[Medical_Condition])</f>
        <v>Seizures</v>
      </c>
      <c r="O339" s="28">
        <f>IFERROR(_xlfn.XLOOKUP(Master[[#This Row],[Patient_ID]],Emergency[Patient_ID],Emergency[ER_Visit_ID]),"No Visits")</f>
        <v>718</v>
      </c>
      <c r="P339" s="28">
        <f>_xlfn.XLOOKUP(Master[[#This Row],[Patient_ID]],Hospitals[Patient_ID],Hospitals[Doctor_ID])</f>
        <v>51</v>
      </c>
      <c r="Q339" s="30">
        <f>_xlfn.XLOOKUP(Master[[#This Row],[Patient_ID]],Financials[Patient_ID],Financials[Insurance_Coverage])</f>
        <v>19338.042605289578</v>
      </c>
      <c r="R339" s="30">
        <f>_xlfn.XLOOKUP(Master[[#This Row],[Patient_ID]],Financials[Patient_ID],Financials[Balance_Due])</f>
        <v>7459.9573947104182</v>
      </c>
      <c r="S339" s="28">
        <f>_xlfn.XLOOKUP(Master[[#This Row],[Doctors ID]],Medicals[Doctor_ID],Medicals[Nurse_to_Patient_Ratio])</f>
        <v>11</v>
      </c>
    </row>
    <row r="340" spans="1:19" x14ac:dyDescent="0.3">
      <c r="A340" s="1">
        <v>375</v>
      </c>
      <c r="B340" s="1" t="s">
        <v>382</v>
      </c>
      <c r="C340" s="1">
        <v>29</v>
      </c>
      <c r="D340" s="1" t="s">
        <v>1009</v>
      </c>
      <c r="E340" s="1" t="s">
        <v>1012</v>
      </c>
      <c r="F340" s="1">
        <v>23.31082355089735</v>
      </c>
      <c r="G340" s="1">
        <v>0</v>
      </c>
      <c r="H340" s="1">
        <v>5</v>
      </c>
      <c r="I340" s="10">
        <f>_xlfn.XLOOKUP(Master[[#This Row],[Patient_ID]],Hospitals[Patient_ID],Hospitals[Admission_Date])</f>
        <v>44565</v>
      </c>
      <c r="J340" s="10">
        <f>_xlfn.XLOOKUP(Master[[#This Row],[Patient_ID]],Hospitals[Patient_ID],Hospitals[Discharge_Date])</f>
        <v>44568</v>
      </c>
      <c r="K340" s="33">
        <f>_xlfn.XLOOKUP(Master[[#This Row],[Patient_ID]],Financials[Patient_ID],Financials[Total_Bill_Amount])</f>
        <v>15920</v>
      </c>
      <c r="L340" s="1" t="str">
        <f>_xlfn.XLOOKUP(Master[[#This Row],[Patient_ID]],Hospitals[Patient_ID],Hospitals[Hospital_Bed])</f>
        <v>ICU</v>
      </c>
      <c r="M340" s="1" t="str">
        <f>_xlfn.XLOOKUP(Master[[#This Row],[Patient_ID]],Hospitals[Patient_ID],Hospitals[Department])</f>
        <v>Pediatrics</v>
      </c>
      <c r="N340" s="28" t="str">
        <f>_xlfn.XLOOKUP(Master[[#This Row],[Patient_ID]],Hospitals[Patient_ID],Hospitals[Medical_Condition])</f>
        <v>Asthma</v>
      </c>
      <c r="O340" s="28" t="str">
        <f>IFERROR(_xlfn.XLOOKUP(Master[[#This Row],[Patient_ID]],Emergency[Patient_ID],Emergency[ER_Visit_ID]),"No Visits")</f>
        <v>No Visits</v>
      </c>
      <c r="P340" s="28">
        <f>_xlfn.XLOOKUP(Master[[#This Row],[Patient_ID]],Hospitals[Patient_ID],Hospitals[Doctor_ID])</f>
        <v>42</v>
      </c>
      <c r="Q340" s="30">
        <f>_xlfn.XLOOKUP(Master[[#This Row],[Patient_ID]],Financials[Patient_ID],Financials[Insurance_Coverage])</f>
        <v>8041.1507176486521</v>
      </c>
      <c r="R340" s="30">
        <f>_xlfn.XLOOKUP(Master[[#This Row],[Patient_ID]],Financials[Patient_ID],Financials[Balance_Due])</f>
        <v>7878.8492823513479</v>
      </c>
      <c r="S340" s="28">
        <f>_xlfn.XLOOKUP(Master[[#This Row],[Doctors ID]],Medicals[Doctor_ID],Medicals[Nurse_to_Patient_Ratio])</f>
        <v>30</v>
      </c>
    </row>
    <row r="341" spans="1:19" x14ac:dyDescent="0.3">
      <c r="A341" s="1">
        <v>376</v>
      </c>
      <c r="B341" s="1" t="s">
        <v>383</v>
      </c>
      <c r="C341" s="1">
        <v>23</v>
      </c>
      <c r="D341" s="1" t="s">
        <v>1008</v>
      </c>
      <c r="E341" s="1" t="s">
        <v>1011</v>
      </c>
      <c r="F341" s="1">
        <v>37.399370172113819</v>
      </c>
      <c r="G341" s="1">
        <v>4</v>
      </c>
      <c r="H341" s="1">
        <v>7</v>
      </c>
      <c r="I341" s="10">
        <f>_xlfn.XLOOKUP(Master[[#This Row],[Patient_ID]],Hospitals[Patient_ID],Hospitals[Admission_Date])</f>
        <v>44908</v>
      </c>
      <c r="J341" s="10">
        <f>_xlfn.XLOOKUP(Master[[#This Row],[Patient_ID]],Hospitals[Patient_ID],Hospitals[Discharge_Date])</f>
        <v>44912</v>
      </c>
      <c r="K341" s="33">
        <f>_xlfn.XLOOKUP(Master[[#This Row],[Patient_ID]],Financials[Patient_ID],Financials[Total_Bill_Amount])</f>
        <v>6390</v>
      </c>
      <c r="L341" s="1" t="str">
        <f>_xlfn.XLOOKUP(Master[[#This Row],[Patient_ID]],Hospitals[Patient_ID],Hospitals[Hospital_Bed])</f>
        <v>Semi-Private Room</v>
      </c>
      <c r="M341" s="1" t="str">
        <f>_xlfn.XLOOKUP(Master[[#This Row],[Patient_ID]],Hospitals[Patient_ID],Hospitals[Department])</f>
        <v>Emergency</v>
      </c>
      <c r="N341" s="28" t="str">
        <f>_xlfn.XLOOKUP(Master[[#This Row],[Patient_ID]],Hospitals[Patient_ID],Hospitals[Medical_Condition])</f>
        <v>Severe Trauma</v>
      </c>
      <c r="O341" s="28">
        <f>IFERROR(_xlfn.XLOOKUP(Master[[#This Row],[Patient_ID]],Emergency[Patient_ID],Emergency[ER_Visit_ID]),"No Visits")</f>
        <v>625</v>
      </c>
      <c r="P341" s="28">
        <f>_xlfn.XLOOKUP(Master[[#This Row],[Patient_ID]],Hospitals[Patient_ID],Hospitals[Doctor_ID])</f>
        <v>163</v>
      </c>
      <c r="Q341" s="30">
        <f>_xlfn.XLOOKUP(Master[[#This Row],[Patient_ID]],Financials[Patient_ID],Financials[Insurance_Coverage])</f>
        <v>4567.1490085781943</v>
      </c>
      <c r="R341" s="30">
        <f>_xlfn.XLOOKUP(Master[[#This Row],[Patient_ID]],Financials[Patient_ID],Financials[Balance_Due])</f>
        <v>1822.8509914218059</v>
      </c>
      <c r="S341" s="28">
        <f>_xlfn.XLOOKUP(Master[[#This Row],[Doctors ID]],Medicals[Doctor_ID],Medicals[Nurse_to_Patient_Ratio])</f>
        <v>13</v>
      </c>
    </row>
    <row r="342" spans="1:19" x14ac:dyDescent="0.3">
      <c r="A342" s="1">
        <v>377</v>
      </c>
      <c r="B342" s="1" t="s">
        <v>384</v>
      </c>
      <c r="C342" s="1">
        <v>14</v>
      </c>
      <c r="D342" s="1" t="s">
        <v>1008</v>
      </c>
      <c r="E342" s="1" t="s">
        <v>1013</v>
      </c>
      <c r="F342" s="1">
        <v>24.72600563344572</v>
      </c>
      <c r="G342" s="1">
        <v>3</v>
      </c>
      <c r="H342" s="1">
        <v>8</v>
      </c>
      <c r="I342" s="10">
        <f>_xlfn.XLOOKUP(Master[[#This Row],[Patient_ID]],Hospitals[Patient_ID],Hospitals[Admission_Date])</f>
        <v>44655</v>
      </c>
      <c r="J342" s="10">
        <f>_xlfn.XLOOKUP(Master[[#This Row],[Patient_ID]],Hospitals[Patient_ID],Hospitals[Discharge_Date])</f>
        <v>44658</v>
      </c>
      <c r="K342" s="33">
        <f>_xlfn.XLOOKUP(Master[[#This Row],[Patient_ID]],Financials[Patient_ID],Financials[Total_Bill_Amount])</f>
        <v>23207</v>
      </c>
      <c r="L342" s="1" t="str">
        <f>_xlfn.XLOOKUP(Master[[#This Row],[Patient_ID]],Hospitals[Patient_ID],Hospitals[Hospital_Bed])</f>
        <v>ICU</v>
      </c>
      <c r="M342" s="1" t="str">
        <f>_xlfn.XLOOKUP(Master[[#This Row],[Patient_ID]],Hospitals[Patient_ID],Hospitals[Department])</f>
        <v>Orthopedics</v>
      </c>
      <c r="N342" s="28" t="str">
        <f>_xlfn.XLOOKUP(Master[[#This Row],[Patient_ID]],Hospitals[Patient_ID],Hospitals[Medical_Condition])</f>
        <v>Fracture</v>
      </c>
      <c r="O342" s="28">
        <f>IFERROR(_xlfn.XLOOKUP(Master[[#This Row],[Patient_ID]],Emergency[Patient_ID],Emergency[ER_Visit_ID]),"No Visits")</f>
        <v>1222</v>
      </c>
      <c r="P342" s="28">
        <f>_xlfn.XLOOKUP(Master[[#This Row],[Patient_ID]],Hospitals[Patient_ID],Hospitals[Doctor_ID])</f>
        <v>54</v>
      </c>
      <c r="Q342" s="30">
        <f>_xlfn.XLOOKUP(Master[[#This Row],[Patient_ID]],Financials[Patient_ID],Financials[Insurance_Coverage])</f>
        <v>12241.805606048791</v>
      </c>
      <c r="R342" s="30">
        <f>_xlfn.XLOOKUP(Master[[#This Row],[Patient_ID]],Financials[Patient_ID],Financials[Balance_Due])</f>
        <v>10965.194393951209</v>
      </c>
      <c r="S342" s="28">
        <f>_xlfn.XLOOKUP(Master[[#This Row],[Doctors ID]],Medicals[Doctor_ID],Medicals[Nurse_to_Patient_Ratio])</f>
        <v>18</v>
      </c>
    </row>
    <row r="343" spans="1:19" x14ac:dyDescent="0.3">
      <c r="A343" s="1">
        <v>378</v>
      </c>
      <c r="B343" s="1" t="s">
        <v>385</v>
      </c>
      <c r="C343" s="1">
        <v>51</v>
      </c>
      <c r="D343" s="1" t="s">
        <v>1009</v>
      </c>
      <c r="E343" s="1" t="s">
        <v>1012</v>
      </c>
      <c r="F343" s="1">
        <v>17.20834438667994</v>
      </c>
      <c r="G343" s="1">
        <v>3</v>
      </c>
      <c r="H343" s="1">
        <v>3</v>
      </c>
      <c r="I343" s="10">
        <f>_xlfn.XLOOKUP(Master[[#This Row],[Patient_ID]],Hospitals[Patient_ID],Hospitals[Admission_Date])</f>
        <v>44643</v>
      </c>
      <c r="J343" s="10">
        <f>_xlfn.XLOOKUP(Master[[#This Row],[Patient_ID]],Hospitals[Patient_ID],Hospitals[Discharge_Date])</f>
        <v>44646</v>
      </c>
      <c r="K343" s="33">
        <f>_xlfn.XLOOKUP(Master[[#This Row],[Patient_ID]],Financials[Patient_ID],Financials[Total_Bill_Amount])</f>
        <v>8456</v>
      </c>
      <c r="L343" s="1" t="str">
        <f>_xlfn.XLOOKUP(Master[[#This Row],[Patient_ID]],Hospitals[Patient_ID],Hospitals[Hospital_Bed])</f>
        <v>Semi-Private Room</v>
      </c>
      <c r="M343" s="1" t="str">
        <f>_xlfn.XLOOKUP(Master[[#This Row],[Patient_ID]],Hospitals[Patient_ID],Hospitals[Department])</f>
        <v>Orthopedics</v>
      </c>
      <c r="N343" s="28" t="str">
        <f>_xlfn.XLOOKUP(Master[[#This Row],[Patient_ID]],Hospitals[Patient_ID],Hospitals[Medical_Condition])</f>
        <v>Arthritis</v>
      </c>
      <c r="O343" s="28" t="str">
        <f>IFERROR(_xlfn.XLOOKUP(Master[[#This Row],[Patient_ID]],Emergency[Patient_ID],Emergency[ER_Visit_ID]),"No Visits")</f>
        <v>No Visits</v>
      </c>
      <c r="P343" s="28">
        <f>_xlfn.XLOOKUP(Master[[#This Row],[Patient_ID]],Hospitals[Patient_ID],Hospitals[Doctor_ID])</f>
        <v>39</v>
      </c>
      <c r="Q343" s="30">
        <f>_xlfn.XLOOKUP(Master[[#This Row],[Patient_ID]],Financials[Patient_ID],Financials[Insurance_Coverage])</f>
        <v>7570.0751855318313</v>
      </c>
      <c r="R343" s="30">
        <f>_xlfn.XLOOKUP(Master[[#This Row],[Patient_ID]],Financials[Patient_ID],Financials[Balance_Due])</f>
        <v>885.92481446816873</v>
      </c>
      <c r="S343" s="28">
        <f>_xlfn.XLOOKUP(Master[[#This Row],[Doctors ID]],Medicals[Doctor_ID],Medicals[Nurse_to_Patient_Ratio])</f>
        <v>7</v>
      </c>
    </row>
    <row r="344" spans="1:19" x14ac:dyDescent="0.3">
      <c r="A344" s="1">
        <v>379</v>
      </c>
      <c r="B344" s="1" t="s">
        <v>386</v>
      </c>
      <c r="C344" s="1">
        <v>54</v>
      </c>
      <c r="D344" s="1" t="s">
        <v>1009</v>
      </c>
      <c r="E344" s="1" t="s">
        <v>1013</v>
      </c>
      <c r="F344" s="1">
        <v>32.652786723990033</v>
      </c>
      <c r="G344" s="1">
        <v>0</v>
      </c>
      <c r="H344" s="1">
        <v>3</v>
      </c>
      <c r="I344" s="10">
        <f>_xlfn.XLOOKUP(Master[[#This Row],[Patient_ID]],Hospitals[Patient_ID],Hospitals[Admission_Date])</f>
        <v>44694</v>
      </c>
      <c r="J344" s="10">
        <f>_xlfn.XLOOKUP(Master[[#This Row],[Patient_ID]],Hospitals[Patient_ID],Hospitals[Discharge_Date])</f>
        <v>44697</v>
      </c>
      <c r="K344" s="33">
        <f>_xlfn.XLOOKUP(Master[[#This Row],[Patient_ID]],Financials[Patient_ID],Financials[Total_Bill_Amount])</f>
        <v>17191</v>
      </c>
      <c r="L344" s="1" t="str">
        <f>_xlfn.XLOOKUP(Master[[#This Row],[Patient_ID]],Hospitals[Patient_ID],Hospitals[Hospital_Bed])</f>
        <v>ICU</v>
      </c>
      <c r="M344" s="1" t="str">
        <f>_xlfn.XLOOKUP(Master[[#This Row],[Patient_ID]],Hospitals[Patient_ID],Hospitals[Department])</f>
        <v>Pediatrics</v>
      </c>
      <c r="N344" s="28" t="str">
        <f>_xlfn.XLOOKUP(Master[[#This Row],[Patient_ID]],Hospitals[Patient_ID],Hospitals[Medical_Condition])</f>
        <v>Allergies</v>
      </c>
      <c r="O344" s="28" t="str">
        <f>IFERROR(_xlfn.XLOOKUP(Master[[#This Row],[Patient_ID]],Emergency[Patient_ID],Emergency[ER_Visit_ID]),"No Visits")</f>
        <v>No Visits</v>
      </c>
      <c r="P344" s="28">
        <f>_xlfn.XLOOKUP(Master[[#This Row],[Patient_ID]],Hospitals[Patient_ID],Hospitals[Doctor_ID])</f>
        <v>86</v>
      </c>
      <c r="Q344" s="30">
        <f>_xlfn.XLOOKUP(Master[[#This Row],[Patient_ID]],Financials[Patient_ID],Financials[Insurance_Coverage])</f>
        <v>13432.938175611551</v>
      </c>
      <c r="R344" s="30">
        <f>_xlfn.XLOOKUP(Master[[#This Row],[Patient_ID]],Financials[Patient_ID],Financials[Balance_Due])</f>
        <v>3758.0618243884469</v>
      </c>
      <c r="S344" s="28">
        <f>_xlfn.XLOOKUP(Master[[#This Row],[Doctors ID]],Medicals[Doctor_ID],Medicals[Nurse_to_Patient_Ratio])</f>
        <v>23</v>
      </c>
    </row>
    <row r="345" spans="1:19" x14ac:dyDescent="0.3">
      <c r="A345" s="1">
        <v>380</v>
      </c>
      <c r="B345" s="1" t="s">
        <v>387</v>
      </c>
      <c r="C345" s="1">
        <v>43</v>
      </c>
      <c r="D345" s="1" t="s">
        <v>1008</v>
      </c>
      <c r="E345" s="1" t="s">
        <v>1013</v>
      </c>
      <c r="F345" s="1">
        <v>25.7598197551008</v>
      </c>
      <c r="G345" s="1">
        <v>4</v>
      </c>
      <c r="H345" s="1">
        <v>2</v>
      </c>
      <c r="I345" s="10">
        <f>_xlfn.XLOOKUP(Master[[#This Row],[Patient_ID]],Hospitals[Patient_ID],Hospitals[Admission_Date])</f>
        <v>44798</v>
      </c>
      <c r="J345" s="10">
        <f>_xlfn.XLOOKUP(Master[[#This Row],[Patient_ID]],Hospitals[Patient_ID],Hospitals[Discharge_Date])</f>
        <v>44800</v>
      </c>
      <c r="K345" s="33">
        <f>_xlfn.XLOOKUP(Master[[#This Row],[Patient_ID]],Financials[Patient_ID],Financials[Total_Bill_Amount])</f>
        <v>18206</v>
      </c>
      <c r="L345" s="1" t="str">
        <f>_xlfn.XLOOKUP(Master[[#This Row],[Patient_ID]],Hospitals[Patient_ID],Hospitals[Hospital_Bed])</f>
        <v>Private Room</v>
      </c>
      <c r="M345" s="1" t="str">
        <f>_xlfn.XLOOKUP(Master[[#This Row],[Patient_ID]],Hospitals[Patient_ID],Hospitals[Department])</f>
        <v>Pediatrics</v>
      </c>
      <c r="N345" s="28" t="str">
        <f>_xlfn.XLOOKUP(Master[[#This Row],[Patient_ID]],Hospitals[Patient_ID],Hospitals[Medical_Condition])</f>
        <v>Allergies</v>
      </c>
      <c r="O345" s="28">
        <f>IFERROR(_xlfn.XLOOKUP(Master[[#This Row],[Patient_ID]],Emergency[Patient_ID],Emergency[ER_Visit_ID]),"No Visits")</f>
        <v>878</v>
      </c>
      <c r="P345" s="28">
        <f>_xlfn.XLOOKUP(Master[[#This Row],[Patient_ID]],Hospitals[Patient_ID],Hospitals[Doctor_ID])</f>
        <v>63</v>
      </c>
      <c r="Q345" s="30">
        <f>_xlfn.XLOOKUP(Master[[#This Row],[Patient_ID]],Financials[Patient_ID],Financials[Insurance_Coverage])</f>
        <v>15112.38720709617</v>
      </c>
      <c r="R345" s="30">
        <f>_xlfn.XLOOKUP(Master[[#This Row],[Patient_ID]],Financials[Patient_ID],Financials[Balance_Due])</f>
        <v>3093.6127929038298</v>
      </c>
      <c r="S345" s="28">
        <f>_xlfn.XLOOKUP(Master[[#This Row],[Doctors ID]],Medicals[Doctor_ID],Medicals[Nurse_to_Patient_Ratio])</f>
        <v>29</v>
      </c>
    </row>
    <row r="346" spans="1:19" x14ac:dyDescent="0.3">
      <c r="A346" s="1">
        <v>381</v>
      </c>
      <c r="B346" s="1" t="s">
        <v>388</v>
      </c>
      <c r="C346" s="1">
        <v>48</v>
      </c>
      <c r="D346" s="1" t="s">
        <v>1008</v>
      </c>
      <c r="E346" s="1" t="s">
        <v>1011</v>
      </c>
      <c r="F346" s="1">
        <v>36.86952701371969</v>
      </c>
      <c r="G346" s="1">
        <v>5</v>
      </c>
      <c r="H346" s="1">
        <v>6</v>
      </c>
      <c r="I346" s="10">
        <f>_xlfn.XLOOKUP(Master[[#This Row],[Patient_ID]],Hospitals[Patient_ID],Hospitals[Admission_Date])</f>
        <v>44817</v>
      </c>
      <c r="J346" s="10">
        <f>_xlfn.XLOOKUP(Master[[#This Row],[Patient_ID]],Hospitals[Patient_ID],Hospitals[Discharge_Date])</f>
        <v>44820</v>
      </c>
      <c r="K346" s="33">
        <f>_xlfn.XLOOKUP(Master[[#This Row],[Patient_ID]],Financials[Patient_ID],Financials[Total_Bill_Amount])</f>
        <v>3282</v>
      </c>
      <c r="L346" s="1" t="str">
        <f>_xlfn.XLOOKUP(Master[[#This Row],[Patient_ID]],Hospitals[Patient_ID],Hospitals[Hospital_Bed])</f>
        <v>Semi-Private Room</v>
      </c>
      <c r="M346" s="1" t="str">
        <f>_xlfn.XLOOKUP(Master[[#This Row],[Patient_ID]],Hospitals[Patient_ID],Hospitals[Department])</f>
        <v>Pediatrics</v>
      </c>
      <c r="N346" s="28" t="str">
        <f>_xlfn.XLOOKUP(Master[[#This Row],[Patient_ID]],Hospitals[Patient_ID],Hospitals[Medical_Condition])</f>
        <v>Allergies</v>
      </c>
      <c r="O346" s="28">
        <f>IFERROR(_xlfn.XLOOKUP(Master[[#This Row],[Patient_ID]],Emergency[Patient_ID],Emergency[ER_Visit_ID]),"No Visits")</f>
        <v>298</v>
      </c>
      <c r="P346" s="28">
        <f>_xlfn.XLOOKUP(Master[[#This Row],[Patient_ID]],Hospitals[Patient_ID],Hospitals[Doctor_ID])</f>
        <v>123</v>
      </c>
      <c r="Q346" s="30">
        <f>_xlfn.XLOOKUP(Master[[#This Row],[Patient_ID]],Financials[Patient_ID],Financials[Insurance_Coverage])</f>
        <v>1866.287947695454</v>
      </c>
      <c r="R346" s="30">
        <f>_xlfn.XLOOKUP(Master[[#This Row],[Patient_ID]],Financials[Patient_ID],Financials[Balance_Due])</f>
        <v>1415.712052304546</v>
      </c>
      <c r="S346" s="28">
        <f>_xlfn.XLOOKUP(Master[[#This Row],[Doctors ID]],Medicals[Doctor_ID],Medicals[Nurse_to_Patient_Ratio])</f>
        <v>5</v>
      </c>
    </row>
    <row r="347" spans="1:19" x14ac:dyDescent="0.3">
      <c r="A347" s="1">
        <v>382</v>
      </c>
      <c r="B347" s="1" t="s">
        <v>389</v>
      </c>
      <c r="C347" s="1">
        <v>7</v>
      </c>
      <c r="D347" s="1" t="s">
        <v>1008</v>
      </c>
      <c r="E347" s="1" t="s">
        <v>1013</v>
      </c>
      <c r="F347" s="1">
        <v>27.25793374955947</v>
      </c>
      <c r="G347" s="1">
        <v>2</v>
      </c>
      <c r="H347" s="1">
        <v>7</v>
      </c>
      <c r="I347" s="10">
        <f>_xlfn.XLOOKUP(Master[[#This Row],[Patient_ID]],Hospitals[Patient_ID],Hospitals[Admission_Date])</f>
        <v>44888</v>
      </c>
      <c r="J347" s="10">
        <f>_xlfn.XLOOKUP(Master[[#This Row],[Patient_ID]],Hospitals[Patient_ID],Hospitals[Discharge_Date])</f>
        <v>44901</v>
      </c>
      <c r="K347" s="33">
        <f>_xlfn.XLOOKUP(Master[[#This Row],[Patient_ID]],Financials[Patient_ID],Financials[Total_Bill_Amount])</f>
        <v>12114</v>
      </c>
      <c r="L347" s="1" t="str">
        <f>_xlfn.XLOOKUP(Master[[#This Row],[Patient_ID]],Hospitals[Patient_ID],Hospitals[Hospital_Bed])</f>
        <v>Private Room</v>
      </c>
      <c r="M347" s="1" t="str">
        <f>_xlfn.XLOOKUP(Master[[#This Row],[Patient_ID]],Hospitals[Patient_ID],Hospitals[Department])</f>
        <v>Oncology</v>
      </c>
      <c r="N347" s="28" t="str">
        <f>_xlfn.XLOOKUP(Master[[#This Row],[Patient_ID]],Hospitals[Patient_ID],Hospitals[Medical_Condition])</f>
        <v>Tumor</v>
      </c>
      <c r="O347" s="28">
        <f>IFERROR(_xlfn.XLOOKUP(Master[[#This Row],[Patient_ID]],Emergency[Patient_ID],Emergency[ER_Visit_ID]),"No Visits")</f>
        <v>343</v>
      </c>
      <c r="P347" s="28">
        <f>_xlfn.XLOOKUP(Master[[#This Row],[Patient_ID]],Hospitals[Patient_ID],Hospitals[Doctor_ID])</f>
        <v>191</v>
      </c>
      <c r="Q347" s="30">
        <f>_xlfn.XLOOKUP(Master[[#This Row],[Patient_ID]],Financials[Patient_ID],Financials[Insurance_Coverage])</f>
        <v>7160.4557787379808</v>
      </c>
      <c r="R347" s="30">
        <f>_xlfn.XLOOKUP(Master[[#This Row],[Patient_ID]],Financials[Patient_ID],Financials[Balance_Due])</f>
        <v>4953.5442212620192</v>
      </c>
      <c r="S347" s="28">
        <f>_xlfn.XLOOKUP(Master[[#This Row],[Doctors ID]],Medicals[Doctor_ID],Medicals[Nurse_to_Patient_Ratio])</f>
        <v>28</v>
      </c>
    </row>
    <row r="348" spans="1:19" x14ac:dyDescent="0.3">
      <c r="A348" s="1">
        <v>384</v>
      </c>
      <c r="B348" s="1" t="s">
        <v>391</v>
      </c>
      <c r="C348" s="1">
        <v>7</v>
      </c>
      <c r="D348" s="1" t="s">
        <v>1008</v>
      </c>
      <c r="E348" s="1" t="s">
        <v>1010</v>
      </c>
      <c r="F348" s="1">
        <v>21.180130345576138</v>
      </c>
      <c r="G348" s="1">
        <v>1</v>
      </c>
      <c r="H348" s="1">
        <v>9</v>
      </c>
      <c r="I348" s="10">
        <f>_xlfn.XLOOKUP(Master[[#This Row],[Patient_ID]],Hospitals[Patient_ID],Hospitals[Admission_Date])</f>
        <v>44772</v>
      </c>
      <c r="J348" s="10">
        <f>_xlfn.XLOOKUP(Master[[#This Row],[Patient_ID]],Hospitals[Patient_ID],Hospitals[Discharge_Date])</f>
        <v>44779</v>
      </c>
      <c r="K348" s="33">
        <f>_xlfn.XLOOKUP(Master[[#This Row],[Patient_ID]],Financials[Patient_ID],Financials[Total_Bill_Amount])</f>
        <v>9012</v>
      </c>
      <c r="L348" s="1" t="str">
        <f>_xlfn.XLOOKUP(Master[[#This Row],[Patient_ID]],Hospitals[Patient_ID],Hospitals[Hospital_Bed])</f>
        <v>ICU</v>
      </c>
      <c r="M348" s="1" t="str">
        <f>_xlfn.XLOOKUP(Master[[#This Row],[Patient_ID]],Hospitals[Patient_ID],Hospitals[Department])</f>
        <v>Emergency</v>
      </c>
      <c r="N348" s="28" t="str">
        <f>_xlfn.XLOOKUP(Master[[#This Row],[Patient_ID]],Hospitals[Patient_ID],Hospitals[Medical_Condition])</f>
        <v>Severe Trauma</v>
      </c>
      <c r="O348" s="28" t="str">
        <f>IFERROR(_xlfn.XLOOKUP(Master[[#This Row],[Patient_ID]],Emergency[Patient_ID],Emergency[ER_Visit_ID]),"No Visits")</f>
        <v>No Visits</v>
      </c>
      <c r="P348" s="28">
        <f>_xlfn.XLOOKUP(Master[[#This Row],[Patient_ID]],Hospitals[Patient_ID],Hospitals[Doctor_ID])</f>
        <v>45</v>
      </c>
      <c r="Q348" s="30">
        <f>_xlfn.XLOOKUP(Master[[#This Row],[Patient_ID]],Financials[Patient_ID],Financials[Insurance_Coverage])</f>
        <v>7134.92379580323</v>
      </c>
      <c r="R348" s="30">
        <f>_xlfn.XLOOKUP(Master[[#This Row],[Patient_ID]],Financials[Patient_ID],Financials[Balance_Due])</f>
        <v>1877.07620419677</v>
      </c>
      <c r="S348" s="28">
        <f>_xlfn.XLOOKUP(Master[[#This Row],[Doctors ID]],Medicals[Doctor_ID],Medicals[Nurse_to_Patient_Ratio])</f>
        <v>27</v>
      </c>
    </row>
    <row r="349" spans="1:19" x14ac:dyDescent="0.3">
      <c r="A349" s="1">
        <v>386</v>
      </c>
      <c r="B349" s="1" t="s">
        <v>393</v>
      </c>
      <c r="C349" s="1">
        <v>45</v>
      </c>
      <c r="D349" s="1" t="s">
        <v>1009</v>
      </c>
      <c r="E349" s="1" t="s">
        <v>1010</v>
      </c>
      <c r="F349" s="1">
        <v>25.21198965083973</v>
      </c>
      <c r="G349" s="1">
        <v>5</v>
      </c>
      <c r="H349" s="1">
        <v>10</v>
      </c>
      <c r="I349" s="10">
        <f>_xlfn.XLOOKUP(Master[[#This Row],[Patient_ID]],Hospitals[Patient_ID],Hospitals[Admission_Date])</f>
        <v>44875</v>
      </c>
      <c r="J349" s="10">
        <f>_xlfn.XLOOKUP(Master[[#This Row],[Patient_ID]],Hospitals[Patient_ID],Hospitals[Discharge_Date])</f>
        <v>44878</v>
      </c>
      <c r="K349" s="33">
        <f>_xlfn.XLOOKUP(Master[[#This Row],[Patient_ID]],Financials[Patient_ID],Financials[Total_Bill_Amount])</f>
        <v>19521</v>
      </c>
      <c r="L349" s="1" t="str">
        <f>_xlfn.XLOOKUP(Master[[#This Row],[Patient_ID]],Hospitals[Patient_ID],Hospitals[Hospital_Bed])</f>
        <v>General Ward</v>
      </c>
      <c r="M349" s="1" t="str">
        <f>_xlfn.XLOOKUP(Master[[#This Row],[Patient_ID]],Hospitals[Patient_ID],Hospitals[Department])</f>
        <v>Emergency</v>
      </c>
      <c r="N349" s="28" t="str">
        <f>_xlfn.XLOOKUP(Master[[#This Row],[Patient_ID]],Hospitals[Patient_ID],Hospitals[Medical_Condition])</f>
        <v>Severe Trauma</v>
      </c>
      <c r="O349" s="28" t="str">
        <f>IFERROR(_xlfn.XLOOKUP(Master[[#This Row],[Patient_ID]],Emergency[Patient_ID],Emergency[ER_Visit_ID]),"No Visits")</f>
        <v>No Visits</v>
      </c>
      <c r="P349" s="28">
        <f>_xlfn.XLOOKUP(Master[[#This Row],[Patient_ID]],Hospitals[Patient_ID],Hospitals[Doctor_ID])</f>
        <v>4</v>
      </c>
      <c r="Q349" s="30">
        <f>_xlfn.XLOOKUP(Master[[#This Row],[Patient_ID]],Financials[Patient_ID],Financials[Insurance_Coverage])</f>
        <v>15805.384886280701</v>
      </c>
      <c r="R349" s="30">
        <f>_xlfn.XLOOKUP(Master[[#This Row],[Patient_ID]],Financials[Patient_ID],Financials[Balance_Due])</f>
        <v>3715.615113719296</v>
      </c>
      <c r="S349" s="28">
        <f>_xlfn.XLOOKUP(Master[[#This Row],[Doctors ID]],Medicals[Doctor_ID],Medicals[Nurse_to_Patient_Ratio])</f>
        <v>23</v>
      </c>
    </row>
    <row r="350" spans="1:19" x14ac:dyDescent="0.3">
      <c r="A350" s="1">
        <v>387</v>
      </c>
      <c r="B350" s="1" t="s">
        <v>394</v>
      </c>
      <c r="C350" s="1">
        <v>59</v>
      </c>
      <c r="D350" s="1" t="s">
        <v>1009</v>
      </c>
      <c r="E350" s="1" t="s">
        <v>1013</v>
      </c>
      <c r="F350" s="1">
        <v>30.09078569463647</v>
      </c>
      <c r="G350" s="1">
        <v>4</v>
      </c>
      <c r="H350" s="1">
        <v>9</v>
      </c>
      <c r="I350" s="10">
        <f>_xlfn.XLOOKUP(Master[[#This Row],[Patient_ID]],Hospitals[Patient_ID],Hospitals[Admission_Date])</f>
        <v>44588</v>
      </c>
      <c r="J350" s="10">
        <f>_xlfn.XLOOKUP(Master[[#This Row],[Patient_ID]],Hospitals[Patient_ID],Hospitals[Discharge_Date])</f>
        <v>44590</v>
      </c>
      <c r="K350" s="33">
        <f>_xlfn.XLOOKUP(Master[[#This Row],[Patient_ID]],Financials[Patient_ID],Financials[Total_Bill_Amount])</f>
        <v>12329</v>
      </c>
      <c r="L350" s="1" t="str">
        <f>_xlfn.XLOOKUP(Master[[#This Row],[Patient_ID]],Hospitals[Patient_ID],Hospitals[Hospital_Bed])</f>
        <v>General Ward</v>
      </c>
      <c r="M350" s="1" t="str">
        <f>_xlfn.XLOOKUP(Master[[#This Row],[Patient_ID]],Hospitals[Patient_ID],Hospitals[Department])</f>
        <v>Orthopedics</v>
      </c>
      <c r="N350" s="28" t="str">
        <f>_xlfn.XLOOKUP(Master[[#This Row],[Patient_ID]],Hospitals[Patient_ID],Hospitals[Medical_Condition])</f>
        <v>Arthritis</v>
      </c>
      <c r="O350" s="28">
        <f>IFERROR(_xlfn.XLOOKUP(Master[[#This Row],[Patient_ID]],Emergency[Patient_ID],Emergency[ER_Visit_ID]),"No Visits")</f>
        <v>407</v>
      </c>
      <c r="P350" s="28">
        <f>_xlfn.XLOOKUP(Master[[#This Row],[Patient_ID]],Hospitals[Patient_ID],Hospitals[Doctor_ID])</f>
        <v>70</v>
      </c>
      <c r="Q350" s="30">
        <f>_xlfn.XLOOKUP(Master[[#This Row],[Patient_ID]],Financials[Patient_ID],Financials[Insurance_Coverage])</f>
        <v>8805.4493882770275</v>
      </c>
      <c r="R350" s="30">
        <f>_xlfn.XLOOKUP(Master[[#This Row],[Patient_ID]],Financials[Patient_ID],Financials[Balance_Due])</f>
        <v>3523.550611722972</v>
      </c>
      <c r="S350" s="28">
        <f>_xlfn.XLOOKUP(Master[[#This Row],[Doctors ID]],Medicals[Doctor_ID],Medicals[Nurse_to_Patient_Ratio])</f>
        <v>19</v>
      </c>
    </row>
    <row r="351" spans="1:19" x14ac:dyDescent="0.3">
      <c r="A351" s="1">
        <v>388</v>
      </c>
      <c r="B351" s="1" t="s">
        <v>395</v>
      </c>
      <c r="C351" s="1">
        <v>66</v>
      </c>
      <c r="D351" s="1" t="s">
        <v>1008</v>
      </c>
      <c r="E351" s="1" t="s">
        <v>1011</v>
      </c>
      <c r="F351" s="1">
        <v>29.985656312153299</v>
      </c>
      <c r="G351" s="1">
        <v>4</v>
      </c>
      <c r="H351" s="1">
        <v>7</v>
      </c>
      <c r="I351" s="10">
        <f>_xlfn.XLOOKUP(Master[[#This Row],[Patient_ID]],Hospitals[Patient_ID],Hospitals[Admission_Date])</f>
        <v>45592</v>
      </c>
      <c r="J351" s="10">
        <f>_xlfn.XLOOKUP(Master[[#This Row],[Patient_ID]],Hospitals[Patient_ID],Hospitals[Discharge_Date])</f>
        <v>45597</v>
      </c>
      <c r="K351" s="33">
        <f>_xlfn.XLOOKUP(Master[[#This Row],[Patient_ID]],Financials[Patient_ID],Financials[Total_Bill_Amount])</f>
        <v>14124</v>
      </c>
      <c r="L351" s="1" t="str">
        <f>_xlfn.XLOOKUP(Master[[#This Row],[Patient_ID]],Hospitals[Patient_ID],Hospitals[Hospital_Bed])</f>
        <v>Semi-Private Room</v>
      </c>
      <c r="M351" s="1" t="str">
        <f>_xlfn.XLOOKUP(Master[[#This Row],[Patient_ID]],Hospitals[Patient_ID],Hospitals[Department])</f>
        <v>Orthopedics</v>
      </c>
      <c r="N351" s="28" t="str">
        <f>_xlfn.XLOOKUP(Master[[#This Row],[Patient_ID]],Hospitals[Patient_ID],Hospitals[Medical_Condition])</f>
        <v>Arthritis</v>
      </c>
      <c r="O351" s="28" t="str">
        <f>IFERROR(_xlfn.XLOOKUP(Master[[#This Row],[Patient_ID]],Emergency[Patient_ID],Emergency[ER_Visit_ID]),"No Visits")</f>
        <v>No Visits</v>
      </c>
      <c r="P351" s="28">
        <f>_xlfn.XLOOKUP(Master[[#This Row],[Patient_ID]],Hospitals[Patient_ID],Hospitals[Doctor_ID])</f>
        <v>25</v>
      </c>
      <c r="Q351" s="30">
        <f>_xlfn.XLOOKUP(Master[[#This Row],[Patient_ID]],Financials[Patient_ID],Financials[Insurance_Coverage])</f>
        <v>12187.62274587402</v>
      </c>
      <c r="R351" s="30">
        <f>_xlfn.XLOOKUP(Master[[#This Row],[Patient_ID]],Financials[Patient_ID],Financials[Balance_Due])</f>
        <v>1936.377254125975</v>
      </c>
      <c r="S351" s="28">
        <f>_xlfn.XLOOKUP(Master[[#This Row],[Doctors ID]],Medicals[Doctor_ID],Medicals[Nurse_to_Patient_Ratio])</f>
        <v>9</v>
      </c>
    </row>
    <row r="352" spans="1:19" x14ac:dyDescent="0.3">
      <c r="A352" s="1">
        <v>389</v>
      </c>
      <c r="B352" s="1" t="s">
        <v>396</v>
      </c>
      <c r="C352" s="1">
        <v>44</v>
      </c>
      <c r="D352" s="1" t="s">
        <v>1009</v>
      </c>
      <c r="E352" s="1" t="s">
        <v>1012</v>
      </c>
      <c r="F352" s="1">
        <v>17.546410614986179</v>
      </c>
      <c r="G352" s="1">
        <v>3</v>
      </c>
      <c r="H352" s="1">
        <v>5</v>
      </c>
      <c r="I352" s="10">
        <f>_xlfn.XLOOKUP(Master[[#This Row],[Patient_ID]],Hospitals[Patient_ID],Hospitals[Admission_Date])</f>
        <v>44892</v>
      </c>
      <c r="J352" s="10">
        <f>_xlfn.XLOOKUP(Master[[#This Row],[Patient_ID]],Hospitals[Patient_ID],Hospitals[Discharge_Date])</f>
        <v>44895</v>
      </c>
      <c r="K352" s="33">
        <f>_xlfn.XLOOKUP(Master[[#This Row],[Patient_ID]],Financials[Patient_ID],Financials[Total_Bill_Amount])</f>
        <v>18342</v>
      </c>
      <c r="L352" s="1" t="str">
        <f>_xlfn.XLOOKUP(Master[[#This Row],[Patient_ID]],Hospitals[Patient_ID],Hospitals[Hospital_Bed])</f>
        <v>General Ward</v>
      </c>
      <c r="M352" s="1" t="str">
        <f>_xlfn.XLOOKUP(Master[[#This Row],[Patient_ID]],Hospitals[Patient_ID],Hospitals[Department])</f>
        <v>Orthopedics</v>
      </c>
      <c r="N352" s="28" t="str">
        <f>_xlfn.XLOOKUP(Master[[#This Row],[Patient_ID]],Hospitals[Patient_ID],Hospitals[Medical_Condition])</f>
        <v>Fracture</v>
      </c>
      <c r="O352" s="28">
        <f>IFERROR(_xlfn.XLOOKUP(Master[[#This Row],[Patient_ID]],Emergency[Patient_ID],Emergency[ER_Visit_ID]),"No Visits")</f>
        <v>570</v>
      </c>
      <c r="P352" s="28">
        <f>_xlfn.XLOOKUP(Master[[#This Row],[Patient_ID]],Hospitals[Patient_ID],Hospitals[Doctor_ID])</f>
        <v>164</v>
      </c>
      <c r="Q352" s="30">
        <f>_xlfn.XLOOKUP(Master[[#This Row],[Patient_ID]],Financials[Patient_ID],Financials[Insurance_Coverage])</f>
        <v>14310.288866583071</v>
      </c>
      <c r="R352" s="30">
        <f>_xlfn.XLOOKUP(Master[[#This Row],[Patient_ID]],Financials[Patient_ID],Financials[Balance_Due])</f>
        <v>4031.7111334169281</v>
      </c>
      <c r="S352" s="28">
        <f>_xlfn.XLOOKUP(Master[[#This Row],[Doctors ID]],Medicals[Doctor_ID],Medicals[Nurse_to_Patient_Ratio])</f>
        <v>7</v>
      </c>
    </row>
    <row r="353" spans="1:19" x14ac:dyDescent="0.3">
      <c r="A353" s="1">
        <v>390</v>
      </c>
      <c r="B353" s="1" t="s">
        <v>397</v>
      </c>
      <c r="C353" s="1">
        <v>32</v>
      </c>
      <c r="D353" s="1" t="s">
        <v>1009</v>
      </c>
      <c r="E353" s="1" t="s">
        <v>1012</v>
      </c>
      <c r="F353" s="1">
        <v>20.356431468468411</v>
      </c>
      <c r="G353" s="1">
        <v>0</v>
      </c>
      <c r="H353" s="1">
        <v>8</v>
      </c>
      <c r="I353" s="10">
        <f>_xlfn.XLOOKUP(Master[[#This Row],[Patient_ID]],Hospitals[Patient_ID],Hospitals[Admission_Date])</f>
        <v>44592</v>
      </c>
      <c r="J353" s="10">
        <f>_xlfn.XLOOKUP(Master[[#This Row],[Patient_ID]],Hospitals[Patient_ID],Hospitals[Discharge_Date])</f>
        <v>44596</v>
      </c>
      <c r="K353" s="33">
        <f>_xlfn.XLOOKUP(Master[[#This Row],[Patient_ID]],Financials[Patient_ID],Financials[Total_Bill_Amount])</f>
        <v>8425</v>
      </c>
      <c r="L353" s="1" t="str">
        <f>_xlfn.XLOOKUP(Master[[#This Row],[Patient_ID]],Hospitals[Patient_ID],Hospitals[Hospital_Bed])</f>
        <v>Private Room</v>
      </c>
      <c r="M353" s="1" t="str">
        <f>_xlfn.XLOOKUP(Master[[#This Row],[Patient_ID]],Hospitals[Patient_ID],Hospitals[Department])</f>
        <v>Orthopedics</v>
      </c>
      <c r="N353" s="28" t="str">
        <f>_xlfn.XLOOKUP(Master[[#This Row],[Patient_ID]],Hospitals[Patient_ID],Hospitals[Medical_Condition])</f>
        <v>Arthritis</v>
      </c>
      <c r="O353" s="28">
        <f>IFERROR(_xlfn.XLOOKUP(Master[[#This Row],[Patient_ID]],Emergency[Patient_ID],Emergency[ER_Visit_ID]),"No Visits")</f>
        <v>710</v>
      </c>
      <c r="P353" s="28">
        <f>_xlfn.XLOOKUP(Master[[#This Row],[Patient_ID]],Hospitals[Patient_ID],Hospitals[Doctor_ID])</f>
        <v>47</v>
      </c>
      <c r="Q353" s="30">
        <f>_xlfn.XLOOKUP(Master[[#This Row],[Patient_ID]],Financials[Patient_ID],Financials[Insurance_Coverage])</f>
        <v>4340.7723611589436</v>
      </c>
      <c r="R353" s="30">
        <f>_xlfn.XLOOKUP(Master[[#This Row],[Patient_ID]],Financials[Patient_ID],Financials[Balance_Due])</f>
        <v>4084.227638841056</v>
      </c>
      <c r="S353" s="28">
        <f>_xlfn.XLOOKUP(Master[[#This Row],[Doctors ID]],Medicals[Doctor_ID],Medicals[Nurse_to_Patient_Ratio])</f>
        <v>10</v>
      </c>
    </row>
    <row r="354" spans="1:19" x14ac:dyDescent="0.3">
      <c r="A354" s="1">
        <v>391</v>
      </c>
      <c r="B354" s="1" t="s">
        <v>398</v>
      </c>
      <c r="C354" s="1">
        <v>48</v>
      </c>
      <c r="D354" s="1" t="s">
        <v>1008</v>
      </c>
      <c r="E354" s="1" t="s">
        <v>1010</v>
      </c>
      <c r="F354" s="1">
        <v>17.994543067574039</v>
      </c>
      <c r="G354" s="1">
        <v>5</v>
      </c>
      <c r="H354" s="1">
        <v>4</v>
      </c>
      <c r="I354" s="10">
        <f>_xlfn.XLOOKUP(Master[[#This Row],[Patient_ID]],Hospitals[Patient_ID],Hospitals[Admission_Date])</f>
        <v>44714</v>
      </c>
      <c r="J354" s="10">
        <f>_xlfn.XLOOKUP(Master[[#This Row],[Patient_ID]],Hospitals[Patient_ID],Hospitals[Discharge_Date])</f>
        <v>44732</v>
      </c>
      <c r="K354" s="33">
        <f>_xlfn.XLOOKUP(Master[[#This Row],[Patient_ID]],Financials[Patient_ID],Financials[Total_Bill_Amount])</f>
        <v>41546</v>
      </c>
      <c r="L354" s="1" t="str">
        <f>_xlfn.XLOOKUP(Master[[#This Row],[Patient_ID]],Hospitals[Patient_ID],Hospitals[Hospital_Bed])</f>
        <v>Semi-Private Room</v>
      </c>
      <c r="M354" s="1" t="str">
        <f>_xlfn.XLOOKUP(Master[[#This Row],[Patient_ID]],Hospitals[Patient_ID],Hospitals[Department])</f>
        <v>Oncology</v>
      </c>
      <c r="N354" s="28" t="str">
        <f>_xlfn.XLOOKUP(Master[[#This Row],[Patient_ID]],Hospitals[Patient_ID],Hospitals[Medical_Condition])</f>
        <v>Cancer</v>
      </c>
      <c r="O354" s="28">
        <f>IFERROR(_xlfn.XLOOKUP(Master[[#This Row],[Patient_ID]],Emergency[Patient_ID],Emergency[ER_Visit_ID]),"No Visits")</f>
        <v>345</v>
      </c>
      <c r="P354" s="28">
        <f>_xlfn.XLOOKUP(Master[[#This Row],[Patient_ID]],Hospitals[Patient_ID],Hospitals[Doctor_ID])</f>
        <v>13</v>
      </c>
      <c r="Q354" s="30">
        <f>_xlfn.XLOOKUP(Master[[#This Row],[Patient_ID]],Financials[Patient_ID],Financials[Insurance_Coverage])</f>
        <v>29755.38596749998</v>
      </c>
      <c r="R354" s="30">
        <f>_xlfn.XLOOKUP(Master[[#This Row],[Patient_ID]],Financials[Patient_ID],Financials[Balance_Due])</f>
        <v>11790.61403250002</v>
      </c>
      <c r="S354" s="28">
        <f>_xlfn.XLOOKUP(Master[[#This Row],[Doctors ID]],Medicals[Doctor_ID],Medicals[Nurse_to_Patient_Ratio])</f>
        <v>14</v>
      </c>
    </row>
    <row r="355" spans="1:19" x14ac:dyDescent="0.3">
      <c r="A355" s="1">
        <v>392</v>
      </c>
      <c r="B355" s="1" t="s">
        <v>399</v>
      </c>
      <c r="C355" s="1">
        <v>21</v>
      </c>
      <c r="D355" s="1" t="s">
        <v>1009</v>
      </c>
      <c r="E355" s="1" t="s">
        <v>1011</v>
      </c>
      <c r="F355" s="1">
        <v>20.201588441005899</v>
      </c>
      <c r="G355" s="1">
        <v>1</v>
      </c>
      <c r="H355" s="1">
        <v>2</v>
      </c>
      <c r="I355" s="10">
        <f>_xlfn.XLOOKUP(Master[[#This Row],[Patient_ID]],Hospitals[Patient_ID],Hospitals[Admission_Date])</f>
        <v>45589</v>
      </c>
      <c r="J355" s="10">
        <f>_xlfn.XLOOKUP(Master[[#This Row],[Patient_ID]],Hospitals[Patient_ID],Hospitals[Discharge_Date])</f>
        <v>45593</v>
      </c>
      <c r="K355" s="33">
        <f>_xlfn.XLOOKUP(Master[[#This Row],[Patient_ID]],Financials[Patient_ID],Financials[Total_Bill_Amount])</f>
        <v>12228</v>
      </c>
      <c r="L355" s="1" t="str">
        <f>_xlfn.XLOOKUP(Master[[#This Row],[Patient_ID]],Hospitals[Patient_ID],Hospitals[Hospital_Bed])</f>
        <v>Semi-Private Room</v>
      </c>
      <c r="M355" s="1" t="str">
        <f>_xlfn.XLOOKUP(Master[[#This Row],[Patient_ID]],Hospitals[Patient_ID],Hospitals[Department])</f>
        <v>Emergency</v>
      </c>
      <c r="N355" s="28" t="str">
        <f>_xlfn.XLOOKUP(Master[[#This Row],[Patient_ID]],Hospitals[Patient_ID],Hospitals[Medical_Condition])</f>
        <v>Internal Bleeding</v>
      </c>
      <c r="O355" s="28">
        <f>IFERROR(_xlfn.XLOOKUP(Master[[#This Row],[Patient_ID]],Emergency[Patient_ID],Emergency[ER_Visit_ID]),"No Visits")</f>
        <v>261</v>
      </c>
      <c r="P355" s="28">
        <f>_xlfn.XLOOKUP(Master[[#This Row],[Patient_ID]],Hospitals[Patient_ID],Hospitals[Doctor_ID])</f>
        <v>47</v>
      </c>
      <c r="Q355" s="30">
        <f>_xlfn.XLOOKUP(Master[[#This Row],[Patient_ID]],Financials[Patient_ID],Financials[Insurance_Coverage])</f>
        <v>9171.677517940856</v>
      </c>
      <c r="R355" s="30">
        <f>_xlfn.XLOOKUP(Master[[#This Row],[Patient_ID]],Financials[Patient_ID],Financials[Balance_Due])</f>
        <v>3056.322482059144</v>
      </c>
      <c r="S355" s="28">
        <f>_xlfn.XLOOKUP(Master[[#This Row],[Doctors ID]],Medicals[Doctor_ID],Medicals[Nurse_to_Patient_Ratio])</f>
        <v>10</v>
      </c>
    </row>
    <row r="356" spans="1:19" x14ac:dyDescent="0.3">
      <c r="A356" s="1">
        <v>393</v>
      </c>
      <c r="B356" s="1" t="s">
        <v>400</v>
      </c>
      <c r="C356" s="1">
        <v>87</v>
      </c>
      <c r="D356" s="1" t="s">
        <v>1008</v>
      </c>
      <c r="E356" s="1" t="s">
        <v>1012</v>
      </c>
      <c r="F356" s="1">
        <v>29.877461352824771</v>
      </c>
      <c r="G356" s="1">
        <v>4</v>
      </c>
      <c r="H356" s="1">
        <v>8</v>
      </c>
      <c r="I356" s="10">
        <f>_xlfn.XLOOKUP(Master[[#This Row],[Patient_ID]],Hospitals[Patient_ID],Hospitals[Admission_Date])</f>
        <v>44672</v>
      </c>
      <c r="J356" s="10">
        <f>_xlfn.XLOOKUP(Master[[#This Row],[Patient_ID]],Hospitals[Patient_ID],Hospitals[Discharge_Date])</f>
        <v>44682</v>
      </c>
      <c r="K356" s="33">
        <f>_xlfn.XLOOKUP(Master[[#This Row],[Patient_ID]],Financials[Patient_ID],Financials[Total_Bill_Amount])</f>
        <v>6362</v>
      </c>
      <c r="L356" s="1" t="str">
        <f>_xlfn.XLOOKUP(Master[[#This Row],[Patient_ID]],Hospitals[Patient_ID],Hospitals[Hospital_Bed])</f>
        <v>Private Room</v>
      </c>
      <c r="M356" s="1" t="str">
        <f>_xlfn.XLOOKUP(Master[[#This Row],[Patient_ID]],Hospitals[Patient_ID],Hospitals[Department])</f>
        <v>Emergency</v>
      </c>
      <c r="N356" s="28" t="str">
        <f>_xlfn.XLOOKUP(Master[[#This Row],[Patient_ID]],Hospitals[Patient_ID],Hospitals[Medical_Condition])</f>
        <v>Severe Trauma</v>
      </c>
      <c r="O356" s="28">
        <f>IFERROR(_xlfn.XLOOKUP(Master[[#This Row],[Patient_ID]],Emergency[Patient_ID],Emergency[ER_Visit_ID]),"No Visits")</f>
        <v>776</v>
      </c>
      <c r="P356" s="28">
        <f>_xlfn.XLOOKUP(Master[[#This Row],[Patient_ID]],Hospitals[Patient_ID],Hospitals[Doctor_ID])</f>
        <v>148</v>
      </c>
      <c r="Q356" s="30">
        <f>_xlfn.XLOOKUP(Master[[#This Row],[Patient_ID]],Financials[Patient_ID],Financials[Insurance_Coverage])</f>
        <v>3562.250238368737</v>
      </c>
      <c r="R356" s="30">
        <f>_xlfn.XLOOKUP(Master[[#This Row],[Patient_ID]],Financials[Patient_ID],Financials[Balance_Due])</f>
        <v>2799.749761631263</v>
      </c>
      <c r="S356" s="28">
        <f>_xlfn.XLOOKUP(Master[[#This Row],[Doctors ID]],Medicals[Doctor_ID],Medicals[Nurse_to_Patient_Ratio])</f>
        <v>26</v>
      </c>
    </row>
    <row r="357" spans="1:19" x14ac:dyDescent="0.3">
      <c r="A357" s="1">
        <v>394</v>
      </c>
      <c r="B357" s="1" t="s">
        <v>401</v>
      </c>
      <c r="C357" s="1">
        <v>58</v>
      </c>
      <c r="D357" s="1" t="s">
        <v>1009</v>
      </c>
      <c r="E357" s="1" t="s">
        <v>1012</v>
      </c>
      <c r="F357" s="1">
        <v>30.885552374089581</v>
      </c>
      <c r="G357" s="1">
        <v>5</v>
      </c>
      <c r="H357" s="1">
        <v>2</v>
      </c>
      <c r="I357" s="10">
        <f>_xlfn.XLOOKUP(Master[[#This Row],[Patient_ID]],Hospitals[Patient_ID],Hospitals[Admission_Date])</f>
        <v>44770</v>
      </c>
      <c r="J357" s="10">
        <f>_xlfn.XLOOKUP(Master[[#This Row],[Patient_ID]],Hospitals[Patient_ID],Hospitals[Discharge_Date])</f>
        <v>44777</v>
      </c>
      <c r="K357" s="33">
        <f>_xlfn.XLOOKUP(Master[[#This Row],[Patient_ID]],Financials[Patient_ID],Financials[Total_Bill_Amount])</f>
        <v>22621</v>
      </c>
      <c r="L357" s="1" t="str">
        <f>_xlfn.XLOOKUP(Master[[#This Row],[Patient_ID]],Hospitals[Patient_ID],Hospitals[Hospital_Bed])</f>
        <v>General Ward</v>
      </c>
      <c r="M357" s="1" t="str">
        <f>_xlfn.XLOOKUP(Master[[#This Row],[Patient_ID]],Hospitals[Patient_ID],Hospitals[Department])</f>
        <v>Neurology</v>
      </c>
      <c r="N357" s="28" t="str">
        <f>_xlfn.XLOOKUP(Master[[#This Row],[Patient_ID]],Hospitals[Patient_ID],Hospitals[Medical_Condition])</f>
        <v>Seizures</v>
      </c>
      <c r="O357" s="28">
        <f>IFERROR(_xlfn.XLOOKUP(Master[[#This Row],[Patient_ID]],Emergency[Patient_ID],Emergency[ER_Visit_ID]),"No Visits")</f>
        <v>1238</v>
      </c>
      <c r="P357" s="28">
        <f>_xlfn.XLOOKUP(Master[[#This Row],[Patient_ID]],Hospitals[Patient_ID],Hospitals[Doctor_ID])</f>
        <v>100</v>
      </c>
      <c r="Q357" s="30">
        <f>_xlfn.XLOOKUP(Master[[#This Row],[Patient_ID]],Financials[Patient_ID],Financials[Insurance_Coverage])</f>
        <v>13079.34011589635</v>
      </c>
      <c r="R357" s="30">
        <f>_xlfn.XLOOKUP(Master[[#This Row],[Patient_ID]],Financials[Patient_ID],Financials[Balance_Due])</f>
        <v>9541.6598841036521</v>
      </c>
      <c r="S357" s="28">
        <f>_xlfn.XLOOKUP(Master[[#This Row],[Doctors ID]],Medicals[Doctor_ID],Medicals[Nurse_to_Patient_Ratio])</f>
        <v>14</v>
      </c>
    </row>
    <row r="358" spans="1:19" x14ac:dyDescent="0.3">
      <c r="A358" s="1">
        <v>395</v>
      </c>
      <c r="B358" s="1" t="s">
        <v>402</v>
      </c>
      <c r="C358" s="1">
        <v>24</v>
      </c>
      <c r="D358" s="1" t="s">
        <v>1009</v>
      </c>
      <c r="E358" s="1" t="s">
        <v>1010</v>
      </c>
      <c r="F358" s="1">
        <v>33.167321770446911</v>
      </c>
      <c r="G358" s="1">
        <v>0</v>
      </c>
      <c r="H358" s="1">
        <v>3</v>
      </c>
      <c r="I358" s="10">
        <f>_xlfn.XLOOKUP(Master[[#This Row],[Patient_ID]],Hospitals[Patient_ID],Hospitals[Admission_Date])</f>
        <v>44605</v>
      </c>
      <c r="J358" s="10">
        <f>_xlfn.XLOOKUP(Master[[#This Row],[Patient_ID]],Hospitals[Patient_ID],Hospitals[Discharge_Date])</f>
        <v>44609</v>
      </c>
      <c r="K358" s="33">
        <f>_xlfn.XLOOKUP(Master[[#This Row],[Patient_ID]],Financials[Patient_ID],Financials[Total_Bill_Amount])</f>
        <v>16071</v>
      </c>
      <c r="L358" s="1" t="str">
        <f>_xlfn.XLOOKUP(Master[[#This Row],[Patient_ID]],Hospitals[Patient_ID],Hospitals[Hospital_Bed])</f>
        <v>General Ward</v>
      </c>
      <c r="M358" s="1" t="str">
        <f>_xlfn.XLOOKUP(Master[[#This Row],[Patient_ID]],Hospitals[Patient_ID],Hospitals[Department])</f>
        <v>Cardiology</v>
      </c>
      <c r="N358" s="28" t="str">
        <f>_xlfn.XLOOKUP(Master[[#This Row],[Patient_ID]],Hospitals[Patient_ID],Hospitals[Medical_Condition])</f>
        <v>Heart Attack (STEMI)</v>
      </c>
      <c r="O358" s="28">
        <f>IFERROR(_xlfn.XLOOKUP(Master[[#This Row],[Patient_ID]],Emergency[Patient_ID],Emergency[ER_Visit_ID]),"No Visits")</f>
        <v>109</v>
      </c>
      <c r="P358" s="28">
        <f>_xlfn.XLOOKUP(Master[[#This Row],[Patient_ID]],Hospitals[Patient_ID],Hospitals[Doctor_ID])</f>
        <v>60</v>
      </c>
      <c r="Q358" s="30">
        <f>_xlfn.XLOOKUP(Master[[#This Row],[Patient_ID]],Financials[Patient_ID],Financials[Insurance_Coverage])</f>
        <v>14284.97562014779</v>
      </c>
      <c r="R358" s="30">
        <f>_xlfn.XLOOKUP(Master[[#This Row],[Patient_ID]],Financials[Patient_ID],Financials[Balance_Due])</f>
        <v>1786.024379852211</v>
      </c>
      <c r="S358" s="28">
        <f>_xlfn.XLOOKUP(Master[[#This Row],[Doctors ID]],Medicals[Doctor_ID],Medicals[Nurse_to_Patient_Ratio])</f>
        <v>8</v>
      </c>
    </row>
    <row r="359" spans="1:19" x14ac:dyDescent="0.3">
      <c r="A359" s="1">
        <v>396</v>
      </c>
      <c r="B359" s="1" t="s">
        <v>403</v>
      </c>
      <c r="C359" s="1">
        <v>80</v>
      </c>
      <c r="D359" s="1" t="s">
        <v>1008</v>
      </c>
      <c r="E359" s="1" t="s">
        <v>1012</v>
      </c>
      <c r="F359" s="1">
        <v>28.485578845908851</v>
      </c>
      <c r="G359" s="1">
        <v>1</v>
      </c>
      <c r="H359" s="1">
        <v>1</v>
      </c>
      <c r="I359" s="10">
        <f>_xlfn.XLOOKUP(Master[[#This Row],[Patient_ID]],Hospitals[Patient_ID],Hospitals[Admission_Date])</f>
        <v>45155</v>
      </c>
      <c r="J359" s="10">
        <f>_xlfn.XLOOKUP(Master[[#This Row],[Patient_ID]],Hospitals[Patient_ID],Hospitals[Discharge_Date])</f>
        <v>45157</v>
      </c>
      <c r="K359" s="33">
        <f>_xlfn.XLOOKUP(Master[[#This Row],[Patient_ID]],Financials[Patient_ID],Financials[Total_Bill_Amount])</f>
        <v>7772</v>
      </c>
      <c r="L359" s="1" t="str">
        <f>_xlfn.XLOOKUP(Master[[#This Row],[Patient_ID]],Hospitals[Patient_ID],Hospitals[Hospital_Bed])</f>
        <v>Semi-Private Room</v>
      </c>
      <c r="M359" s="1" t="str">
        <f>_xlfn.XLOOKUP(Master[[#This Row],[Patient_ID]],Hospitals[Patient_ID],Hospitals[Department])</f>
        <v>Pediatrics</v>
      </c>
      <c r="N359" s="28" t="str">
        <f>_xlfn.XLOOKUP(Master[[#This Row],[Patient_ID]],Hospitals[Patient_ID],Hospitals[Medical_Condition])</f>
        <v>Allergies</v>
      </c>
      <c r="O359" s="28">
        <f>IFERROR(_xlfn.XLOOKUP(Master[[#This Row],[Patient_ID]],Emergency[Patient_ID],Emergency[ER_Visit_ID]),"No Visits")</f>
        <v>494</v>
      </c>
      <c r="P359" s="28">
        <f>_xlfn.XLOOKUP(Master[[#This Row],[Patient_ID]],Hospitals[Patient_ID],Hospitals[Doctor_ID])</f>
        <v>155</v>
      </c>
      <c r="Q359" s="30">
        <f>_xlfn.XLOOKUP(Master[[#This Row],[Patient_ID]],Financials[Patient_ID],Financials[Insurance_Coverage])</f>
        <v>4181.8789732369196</v>
      </c>
      <c r="R359" s="30">
        <f>_xlfn.XLOOKUP(Master[[#This Row],[Patient_ID]],Financials[Patient_ID],Financials[Balance_Due])</f>
        <v>3590.12102676308</v>
      </c>
      <c r="S359" s="28">
        <f>_xlfn.XLOOKUP(Master[[#This Row],[Doctors ID]],Medicals[Doctor_ID],Medicals[Nurse_to_Patient_Ratio])</f>
        <v>12</v>
      </c>
    </row>
    <row r="360" spans="1:19" x14ac:dyDescent="0.3">
      <c r="A360" s="1">
        <v>397</v>
      </c>
      <c r="B360" s="1" t="s">
        <v>404</v>
      </c>
      <c r="C360" s="1">
        <v>28</v>
      </c>
      <c r="D360" s="1" t="s">
        <v>1009</v>
      </c>
      <c r="E360" s="1" t="s">
        <v>1013</v>
      </c>
      <c r="F360" s="1">
        <v>21.56938731583092</v>
      </c>
      <c r="G360" s="1">
        <v>4</v>
      </c>
      <c r="H360" s="1">
        <v>7</v>
      </c>
      <c r="I360" s="10">
        <f>_xlfn.XLOOKUP(Master[[#This Row],[Patient_ID]],Hospitals[Patient_ID],Hospitals[Admission_Date])</f>
        <v>44841</v>
      </c>
      <c r="J360" s="10">
        <f>_xlfn.XLOOKUP(Master[[#This Row],[Patient_ID]],Hospitals[Patient_ID],Hospitals[Discharge_Date])</f>
        <v>44847</v>
      </c>
      <c r="K360" s="33">
        <f>_xlfn.XLOOKUP(Master[[#This Row],[Patient_ID]],Financials[Patient_ID],Financials[Total_Bill_Amount])</f>
        <v>40657</v>
      </c>
      <c r="L360" s="1" t="str">
        <f>_xlfn.XLOOKUP(Master[[#This Row],[Patient_ID]],Hospitals[Patient_ID],Hospitals[Hospital_Bed])</f>
        <v>ICU</v>
      </c>
      <c r="M360" s="1" t="str">
        <f>_xlfn.XLOOKUP(Master[[#This Row],[Patient_ID]],Hospitals[Patient_ID],Hospitals[Department])</f>
        <v>Neurology</v>
      </c>
      <c r="N360" s="28" t="str">
        <f>_xlfn.XLOOKUP(Master[[#This Row],[Patient_ID]],Hospitals[Patient_ID],Hospitals[Medical_Condition])</f>
        <v>Stroke</v>
      </c>
      <c r="O360" s="28" t="str">
        <f>IFERROR(_xlfn.XLOOKUP(Master[[#This Row],[Patient_ID]],Emergency[Patient_ID],Emergency[ER_Visit_ID]),"No Visits")</f>
        <v>No Visits</v>
      </c>
      <c r="P360" s="28">
        <f>_xlfn.XLOOKUP(Master[[#This Row],[Patient_ID]],Hospitals[Patient_ID],Hospitals[Doctor_ID])</f>
        <v>10</v>
      </c>
      <c r="Q360" s="30">
        <f>_xlfn.XLOOKUP(Master[[#This Row],[Patient_ID]],Financials[Patient_ID],Financials[Insurance_Coverage])</f>
        <v>34245.926386910964</v>
      </c>
      <c r="R360" s="30">
        <f>_xlfn.XLOOKUP(Master[[#This Row],[Patient_ID]],Financials[Patient_ID],Financials[Balance_Due])</f>
        <v>6411.0736130890436</v>
      </c>
      <c r="S360" s="28">
        <f>_xlfn.XLOOKUP(Master[[#This Row],[Doctors ID]],Medicals[Doctor_ID],Medicals[Nurse_to_Patient_Ratio])</f>
        <v>10</v>
      </c>
    </row>
    <row r="361" spans="1:19" x14ac:dyDescent="0.3">
      <c r="A361" s="1">
        <v>398</v>
      </c>
      <c r="B361" s="1" t="s">
        <v>405</v>
      </c>
      <c r="C361" s="1">
        <v>85</v>
      </c>
      <c r="D361" s="1" t="s">
        <v>1008</v>
      </c>
      <c r="E361" s="1" t="s">
        <v>1010</v>
      </c>
      <c r="F361" s="1">
        <v>29.54794415027871</v>
      </c>
      <c r="G361" s="1">
        <v>0</v>
      </c>
      <c r="H361" s="1">
        <v>3</v>
      </c>
      <c r="I361" s="10">
        <f>_xlfn.XLOOKUP(Master[[#This Row],[Patient_ID]],Hospitals[Patient_ID],Hospitals[Admission_Date])</f>
        <v>45272</v>
      </c>
      <c r="J361" s="10">
        <f>_xlfn.XLOOKUP(Master[[#This Row],[Patient_ID]],Hospitals[Patient_ID],Hospitals[Discharge_Date])</f>
        <v>45277</v>
      </c>
      <c r="K361" s="33">
        <f>_xlfn.XLOOKUP(Master[[#This Row],[Patient_ID]],Financials[Patient_ID],Financials[Total_Bill_Amount])</f>
        <v>12558</v>
      </c>
      <c r="L361" s="1" t="str">
        <f>_xlfn.XLOOKUP(Master[[#This Row],[Patient_ID]],Hospitals[Patient_ID],Hospitals[Hospital_Bed])</f>
        <v>General Ward</v>
      </c>
      <c r="M361" s="1" t="str">
        <f>_xlfn.XLOOKUP(Master[[#This Row],[Patient_ID]],Hospitals[Patient_ID],Hospitals[Department])</f>
        <v>Orthopedics</v>
      </c>
      <c r="N361" s="28" t="str">
        <f>_xlfn.XLOOKUP(Master[[#This Row],[Patient_ID]],Hospitals[Patient_ID],Hospitals[Medical_Condition])</f>
        <v>Fracture</v>
      </c>
      <c r="O361" s="28">
        <f>IFERROR(_xlfn.XLOOKUP(Master[[#This Row],[Patient_ID]],Emergency[Patient_ID],Emergency[ER_Visit_ID]),"No Visits")</f>
        <v>304</v>
      </c>
      <c r="P361" s="28">
        <f>_xlfn.XLOOKUP(Master[[#This Row],[Patient_ID]],Hospitals[Patient_ID],Hospitals[Doctor_ID])</f>
        <v>143</v>
      </c>
      <c r="Q361" s="30">
        <f>_xlfn.XLOOKUP(Master[[#This Row],[Patient_ID]],Financials[Patient_ID],Financials[Insurance_Coverage])</f>
        <v>9619.3382056449609</v>
      </c>
      <c r="R361" s="30">
        <f>_xlfn.XLOOKUP(Master[[#This Row],[Patient_ID]],Financials[Patient_ID],Financials[Balance_Due])</f>
        <v>2938.6617943550391</v>
      </c>
      <c r="S361" s="28">
        <f>_xlfn.XLOOKUP(Master[[#This Row],[Doctors ID]],Medicals[Doctor_ID],Medicals[Nurse_to_Patient_Ratio])</f>
        <v>8</v>
      </c>
    </row>
    <row r="362" spans="1:19" x14ac:dyDescent="0.3">
      <c r="A362" s="1">
        <v>399</v>
      </c>
      <c r="B362" s="1" t="s">
        <v>406</v>
      </c>
      <c r="C362" s="1">
        <v>18</v>
      </c>
      <c r="D362" s="1" t="s">
        <v>1008</v>
      </c>
      <c r="E362" s="1" t="s">
        <v>1012</v>
      </c>
      <c r="F362" s="1">
        <v>17.651455263964539</v>
      </c>
      <c r="G362" s="1">
        <v>3</v>
      </c>
      <c r="H362" s="1">
        <v>8</v>
      </c>
      <c r="I362" s="10">
        <f>_xlfn.XLOOKUP(Master[[#This Row],[Patient_ID]],Hospitals[Patient_ID],Hospitals[Admission_Date])</f>
        <v>45566</v>
      </c>
      <c r="J362" s="10">
        <f>_xlfn.XLOOKUP(Master[[#This Row],[Patient_ID]],Hospitals[Patient_ID],Hospitals[Discharge_Date])</f>
        <v>45571</v>
      </c>
      <c r="K362" s="33">
        <f>_xlfn.XLOOKUP(Master[[#This Row],[Patient_ID]],Financials[Patient_ID],Financials[Total_Bill_Amount])</f>
        <v>10852</v>
      </c>
      <c r="L362" s="1" t="str">
        <f>_xlfn.XLOOKUP(Master[[#This Row],[Patient_ID]],Hospitals[Patient_ID],Hospitals[Hospital_Bed])</f>
        <v>Semi-Private Room</v>
      </c>
      <c r="M362" s="1" t="str">
        <f>_xlfn.XLOOKUP(Master[[#This Row],[Patient_ID]],Hospitals[Patient_ID],Hospitals[Department])</f>
        <v>Orthopedics</v>
      </c>
      <c r="N362" s="28" t="str">
        <f>_xlfn.XLOOKUP(Master[[#This Row],[Patient_ID]],Hospitals[Patient_ID],Hospitals[Medical_Condition])</f>
        <v>Fracture</v>
      </c>
      <c r="O362" s="28">
        <f>IFERROR(_xlfn.XLOOKUP(Master[[#This Row],[Patient_ID]],Emergency[Patient_ID],Emergency[ER_Visit_ID]),"No Visits")</f>
        <v>186</v>
      </c>
      <c r="P362" s="28">
        <f>_xlfn.XLOOKUP(Master[[#This Row],[Patient_ID]],Hospitals[Patient_ID],Hospitals[Doctor_ID])</f>
        <v>68</v>
      </c>
      <c r="Q362" s="30">
        <f>_xlfn.XLOOKUP(Master[[#This Row],[Patient_ID]],Financials[Patient_ID],Financials[Insurance_Coverage])</f>
        <v>9241.7161244797189</v>
      </c>
      <c r="R362" s="30">
        <f>_xlfn.XLOOKUP(Master[[#This Row],[Patient_ID]],Financials[Patient_ID],Financials[Balance_Due])</f>
        <v>1610.2838755202811</v>
      </c>
      <c r="S362" s="28">
        <f>_xlfn.XLOOKUP(Master[[#This Row],[Doctors ID]],Medicals[Doctor_ID],Medicals[Nurse_to_Patient_Ratio])</f>
        <v>23</v>
      </c>
    </row>
    <row r="363" spans="1:19" x14ac:dyDescent="0.3">
      <c r="A363" s="1">
        <v>400</v>
      </c>
      <c r="B363" s="1" t="s">
        <v>407</v>
      </c>
      <c r="C363" s="1">
        <v>83</v>
      </c>
      <c r="D363" s="1" t="s">
        <v>1008</v>
      </c>
      <c r="E363" s="1" t="s">
        <v>1013</v>
      </c>
      <c r="F363" s="1">
        <v>16.350246706077911</v>
      </c>
      <c r="G363" s="1">
        <v>4</v>
      </c>
      <c r="H363" s="1">
        <v>8</v>
      </c>
      <c r="I363" s="10">
        <f>_xlfn.XLOOKUP(Master[[#This Row],[Patient_ID]],Hospitals[Patient_ID],Hospitals[Admission_Date])</f>
        <v>44766</v>
      </c>
      <c r="J363" s="10">
        <f>_xlfn.XLOOKUP(Master[[#This Row],[Patient_ID]],Hospitals[Patient_ID],Hospitals[Discharge_Date])</f>
        <v>44768</v>
      </c>
      <c r="K363" s="33">
        <f>_xlfn.XLOOKUP(Master[[#This Row],[Patient_ID]],Financials[Patient_ID],Financials[Total_Bill_Amount])</f>
        <v>21550</v>
      </c>
      <c r="L363" s="1" t="str">
        <f>_xlfn.XLOOKUP(Master[[#This Row],[Patient_ID]],Hospitals[Patient_ID],Hospitals[Hospital_Bed])</f>
        <v>Semi-Private Room</v>
      </c>
      <c r="M363" s="1" t="str">
        <f>_xlfn.XLOOKUP(Master[[#This Row],[Patient_ID]],Hospitals[Patient_ID],Hospitals[Department])</f>
        <v>Pediatrics</v>
      </c>
      <c r="N363" s="28" t="str">
        <f>_xlfn.XLOOKUP(Master[[#This Row],[Patient_ID]],Hospitals[Patient_ID],Hospitals[Medical_Condition])</f>
        <v>Asthma</v>
      </c>
      <c r="O363" s="28">
        <f>IFERROR(_xlfn.XLOOKUP(Master[[#This Row],[Patient_ID]],Emergency[Patient_ID],Emergency[ER_Visit_ID]),"No Visits")</f>
        <v>456</v>
      </c>
      <c r="P363" s="28">
        <f>_xlfn.XLOOKUP(Master[[#This Row],[Patient_ID]],Hospitals[Patient_ID],Hospitals[Doctor_ID])</f>
        <v>66</v>
      </c>
      <c r="Q363" s="30">
        <f>_xlfn.XLOOKUP(Master[[#This Row],[Patient_ID]],Financials[Patient_ID],Financials[Insurance_Coverage])</f>
        <v>18625.153990555369</v>
      </c>
      <c r="R363" s="30">
        <f>_xlfn.XLOOKUP(Master[[#This Row],[Patient_ID]],Financials[Patient_ID],Financials[Balance_Due])</f>
        <v>2924.8460094446309</v>
      </c>
      <c r="S363" s="28">
        <f>_xlfn.XLOOKUP(Master[[#This Row],[Doctors ID]],Medicals[Doctor_ID],Medicals[Nurse_to_Patient_Ratio])</f>
        <v>19</v>
      </c>
    </row>
    <row r="364" spans="1:19" x14ac:dyDescent="0.3">
      <c r="A364" s="1">
        <v>401</v>
      </c>
      <c r="B364" s="1" t="s">
        <v>408</v>
      </c>
      <c r="C364" s="1">
        <v>36</v>
      </c>
      <c r="D364" s="1" t="s">
        <v>1009</v>
      </c>
      <c r="E364" s="1" t="s">
        <v>1012</v>
      </c>
      <c r="F364" s="1">
        <v>31.58016781744811</v>
      </c>
      <c r="G364" s="1">
        <v>2</v>
      </c>
      <c r="H364" s="1">
        <v>5</v>
      </c>
      <c r="I364" s="10">
        <f>_xlfn.XLOOKUP(Master[[#This Row],[Patient_ID]],Hospitals[Patient_ID],Hospitals[Admission_Date])</f>
        <v>44827</v>
      </c>
      <c r="J364" s="10">
        <f>_xlfn.XLOOKUP(Master[[#This Row],[Patient_ID]],Hospitals[Patient_ID],Hospitals[Discharge_Date])</f>
        <v>44832</v>
      </c>
      <c r="K364" s="33">
        <f>_xlfn.XLOOKUP(Master[[#This Row],[Patient_ID]],Financials[Patient_ID],Financials[Total_Bill_Amount])</f>
        <v>32242</v>
      </c>
      <c r="L364" s="1" t="str">
        <f>_xlfn.XLOOKUP(Master[[#This Row],[Patient_ID]],Hospitals[Patient_ID],Hospitals[Hospital_Bed])</f>
        <v>General Ward</v>
      </c>
      <c r="M364" s="1" t="str">
        <f>_xlfn.XLOOKUP(Master[[#This Row],[Patient_ID]],Hospitals[Patient_ID],Hospitals[Department])</f>
        <v>Orthopedics</v>
      </c>
      <c r="N364" s="28" t="str">
        <f>_xlfn.XLOOKUP(Master[[#This Row],[Patient_ID]],Hospitals[Patient_ID],Hospitals[Medical_Condition])</f>
        <v>Arthritis</v>
      </c>
      <c r="O364" s="28">
        <f>IFERROR(_xlfn.XLOOKUP(Master[[#This Row],[Patient_ID]],Emergency[Patient_ID],Emergency[ER_Visit_ID]),"No Visits")</f>
        <v>378</v>
      </c>
      <c r="P364" s="28">
        <f>_xlfn.XLOOKUP(Master[[#This Row],[Patient_ID]],Hospitals[Patient_ID],Hospitals[Doctor_ID])</f>
        <v>34</v>
      </c>
      <c r="Q364" s="30">
        <f>_xlfn.XLOOKUP(Master[[#This Row],[Patient_ID]],Financials[Patient_ID],Financials[Insurance_Coverage])</f>
        <v>24268.280143501241</v>
      </c>
      <c r="R364" s="30">
        <f>_xlfn.XLOOKUP(Master[[#This Row],[Patient_ID]],Financials[Patient_ID],Financials[Balance_Due])</f>
        <v>7973.7198564987557</v>
      </c>
      <c r="S364" s="28">
        <f>_xlfn.XLOOKUP(Master[[#This Row],[Doctors ID]],Medicals[Doctor_ID],Medicals[Nurse_to_Patient_Ratio])</f>
        <v>29</v>
      </c>
    </row>
    <row r="365" spans="1:19" x14ac:dyDescent="0.3">
      <c r="A365" s="1">
        <v>402</v>
      </c>
      <c r="B365" s="1" t="s">
        <v>409</v>
      </c>
      <c r="C365" s="1">
        <v>89</v>
      </c>
      <c r="D365" s="1" t="s">
        <v>1008</v>
      </c>
      <c r="E365" s="1" t="s">
        <v>1012</v>
      </c>
      <c r="F365" s="1">
        <v>33.389375150853283</v>
      </c>
      <c r="G365" s="1">
        <v>5</v>
      </c>
      <c r="H365" s="1">
        <v>6</v>
      </c>
      <c r="I365" s="10">
        <f>_xlfn.XLOOKUP(Master[[#This Row],[Patient_ID]],Hospitals[Patient_ID],Hospitals[Admission_Date])</f>
        <v>44782</v>
      </c>
      <c r="J365" s="10">
        <f>_xlfn.XLOOKUP(Master[[#This Row],[Patient_ID]],Hospitals[Patient_ID],Hospitals[Discharge_Date])</f>
        <v>44785</v>
      </c>
      <c r="K365" s="33">
        <f>_xlfn.XLOOKUP(Master[[#This Row],[Patient_ID]],Financials[Patient_ID],Financials[Total_Bill_Amount])</f>
        <v>33265</v>
      </c>
      <c r="L365" s="1" t="str">
        <f>_xlfn.XLOOKUP(Master[[#This Row],[Patient_ID]],Hospitals[Patient_ID],Hospitals[Hospital_Bed])</f>
        <v>Semi-Private Room</v>
      </c>
      <c r="M365" s="1" t="str">
        <f>_xlfn.XLOOKUP(Master[[#This Row],[Patient_ID]],Hospitals[Patient_ID],Hospitals[Department])</f>
        <v>Cardiology</v>
      </c>
      <c r="N365" s="28" t="str">
        <f>_xlfn.XLOOKUP(Master[[#This Row],[Patient_ID]],Hospitals[Patient_ID],Hospitals[Medical_Condition])</f>
        <v>Hypertension</v>
      </c>
      <c r="O365" s="28">
        <f>IFERROR(_xlfn.XLOOKUP(Master[[#This Row],[Patient_ID]],Emergency[Patient_ID],Emergency[ER_Visit_ID]),"No Visits")</f>
        <v>1169</v>
      </c>
      <c r="P365" s="28">
        <f>_xlfn.XLOOKUP(Master[[#This Row],[Patient_ID]],Hospitals[Patient_ID],Hospitals[Doctor_ID])</f>
        <v>99</v>
      </c>
      <c r="Q365" s="30">
        <f>_xlfn.XLOOKUP(Master[[#This Row],[Patient_ID]],Financials[Patient_ID],Financials[Insurance_Coverage])</f>
        <v>22022.79194631497</v>
      </c>
      <c r="R365" s="30">
        <f>_xlfn.XLOOKUP(Master[[#This Row],[Patient_ID]],Financials[Patient_ID],Financials[Balance_Due])</f>
        <v>11242.20805368503</v>
      </c>
      <c r="S365" s="28">
        <f>_xlfn.XLOOKUP(Master[[#This Row],[Doctors ID]],Medicals[Doctor_ID],Medicals[Nurse_to_Patient_Ratio])</f>
        <v>13</v>
      </c>
    </row>
    <row r="366" spans="1:19" x14ac:dyDescent="0.3">
      <c r="A366" s="1">
        <v>403</v>
      </c>
      <c r="B366" s="1" t="s">
        <v>410</v>
      </c>
      <c r="C366" s="1">
        <v>47</v>
      </c>
      <c r="D366" s="1" t="s">
        <v>1008</v>
      </c>
      <c r="E366" s="1" t="s">
        <v>1013</v>
      </c>
      <c r="F366" s="1">
        <v>36.551101699718167</v>
      </c>
      <c r="G366" s="1">
        <v>1</v>
      </c>
      <c r="H366" s="1">
        <v>5</v>
      </c>
      <c r="I366" s="10">
        <f>_xlfn.XLOOKUP(Master[[#This Row],[Patient_ID]],Hospitals[Patient_ID],Hospitals[Admission_Date])</f>
        <v>44757</v>
      </c>
      <c r="J366" s="10">
        <f>_xlfn.XLOOKUP(Master[[#This Row],[Patient_ID]],Hospitals[Patient_ID],Hospitals[Discharge_Date])</f>
        <v>44766</v>
      </c>
      <c r="K366" s="33">
        <f>_xlfn.XLOOKUP(Master[[#This Row],[Patient_ID]],Financials[Patient_ID],Financials[Total_Bill_Amount])</f>
        <v>13978</v>
      </c>
      <c r="L366" s="1" t="str">
        <f>_xlfn.XLOOKUP(Master[[#This Row],[Patient_ID]],Hospitals[Patient_ID],Hospitals[Hospital_Bed])</f>
        <v>Private Room</v>
      </c>
      <c r="M366" s="1" t="str">
        <f>_xlfn.XLOOKUP(Master[[#This Row],[Patient_ID]],Hospitals[Patient_ID],Hospitals[Department])</f>
        <v>Oncology</v>
      </c>
      <c r="N366" s="28" t="str">
        <f>_xlfn.XLOOKUP(Master[[#This Row],[Patient_ID]],Hospitals[Patient_ID],Hospitals[Medical_Condition])</f>
        <v>Tumor</v>
      </c>
      <c r="O366" s="28">
        <f>IFERROR(_xlfn.XLOOKUP(Master[[#This Row],[Patient_ID]],Emergency[Patient_ID],Emergency[ER_Visit_ID]),"No Visits")</f>
        <v>241</v>
      </c>
      <c r="P366" s="28">
        <f>_xlfn.XLOOKUP(Master[[#This Row],[Patient_ID]],Hospitals[Patient_ID],Hospitals[Doctor_ID])</f>
        <v>116</v>
      </c>
      <c r="Q366" s="30">
        <f>_xlfn.XLOOKUP(Master[[#This Row],[Patient_ID]],Financials[Patient_ID],Financials[Insurance_Coverage])</f>
        <v>8689.9505747305011</v>
      </c>
      <c r="R366" s="30">
        <f>_xlfn.XLOOKUP(Master[[#This Row],[Patient_ID]],Financials[Patient_ID],Financials[Balance_Due])</f>
        <v>5288.0494252694989</v>
      </c>
      <c r="S366" s="28">
        <f>_xlfn.XLOOKUP(Master[[#This Row],[Doctors ID]],Medicals[Doctor_ID],Medicals[Nurse_to_Patient_Ratio])</f>
        <v>19</v>
      </c>
    </row>
    <row r="367" spans="1:19" x14ac:dyDescent="0.3">
      <c r="A367" s="1">
        <v>404</v>
      </c>
      <c r="B367" s="1" t="s">
        <v>411</v>
      </c>
      <c r="C367" s="1">
        <v>53</v>
      </c>
      <c r="D367" s="1" t="s">
        <v>1008</v>
      </c>
      <c r="E367" s="1" t="s">
        <v>1011</v>
      </c>
      <c r="F367" s="1">
        <v>18.598264649446499</v>
      </c>
      <c r="G367" s="1">
        <v>0</v>
      </c>
      <c r="H367" s="1">
        <v>4</v>
      </c>
      <c r="I367" s="10">
        <f>_xlfn.XLOOKUP(Master[[#This Row],[Patient_ID]],Hospitals[Patient_ID],Hospitals[Admission_Date])</f>
        <v>44833</v>
      </c>
      <c r="J367" s="10">
        <f>_xlfn.XLOOKUP(Master[[#This Row],[Patient_ID]],Hospitals[Patient_ID],Hospitals[Discharge_Date])</f>
        <v>44852</v>
      </c>
      <c r="K367" s="33">
        <f>_xlfn.XLOOKUP(Master[[#This Row],[Patient_ID]],Financials[Patient_ID],Financials[Total_Bill_Amount])</f>
        <v>5374</v>
      </c>
      <c r="L367" s="1" t="str">
        <f>_xlfn.XLOOKUP(Master[[#This Row],[Patient_ID]],Hospitals[Patient_ID],Hospitals[Hospital_Bed])</f>
        <v>Semi-Private Room</v>
      </c>
      <c r="M367" s="1" t="str">
        <f>_xlfn.XLOOKUP(Master[[#This Row],[Patient_ID]],Hospitals[Patient_ID],Hospitals[Department])</f>
        <v>Oncology</v>
      </c>
      <c r="N367" s="28" t="str">
        <f>_xlfn.XLOOKUP(Master[[#This Row],[Patient_ID]],Hospitals[Patient_ID],Hospitals[Medical_Condition])</f>
        <v>Tumor</v>
      </c>
      <c r="O367" s="28">
        <f>IFERROR(_xlfn.XLOOKUP(Master[[#This Row],[Patient_ID]],Emergency[Patient_ID],Emergency[ER_Visit_ID]),"No Visits")</f>
        <v>338</v>
      </c>
      <c r="P367" s="28">
        <f>_xlfn.XLOOKUP(Master[[#This Row],[Patient_ID]],Hospitals[Patient_ID],Hospitals[Doctor_ID])</f>
        <v>42</v>
      </c>
      <c r="Q367" s="30">
        <f>_xlfn.XLOOKUP(Master[[#This Row],[Patient_ID]],Financials[Patient_ID],Financials[Insurance_Coverage])</f>
        <v>3630.0469690881941</v>
      </c>
      <c r="R367" s="30">
        <f>_xlfn.XLOOKUP(Master[[#This Row],[Patient_ID]],Financials[Patient_ID],Financials[Balance_Due])</f>
        <v>1743.9530309118061</v>
      </c>
      <c r="S367" s="28">
        <f>_xlfn.XLOOKUP(Master[[#This Row],[Doctors ID]],Medicals[Doctor_ID],Medicals[Nurse_to_Patient_Ratio])</f>
        <v>30</v>
      </c>
    </row>
    <row r="368" spans="1:19" x14ac:dyDescent="0.3">
      <c r="A368" s="1">
        <v>405</v>
      </c>
      <c r="B368" s="1" t="s">
        <v>412</v>
      </c>
      <c r="C368" s="1">
        <v>66</v>
      </c>
      <c r="D368" s="1" t="s">
        <v>1009</v>
      </c>
      <c r="E368" s="1" t="s">
        <v>1010</v>
      </c>
      <c r="F368" s="1">
        <v>27.321743439544608</v>
      </c>
      <c r="G368" s="1">
        <v>5</v>
      </c>
      <c r="H368" s="1">
        <v>1</v>
      </c>
      <c r="I368" s="10">
        <f>_xlfn.XLOOKUP(Master[[#This Row],[Patient_ID]],Hospitals[Patient_ID],Hospitals[Admission_Date])</f>
        <v>45377</v>
      </c>
      <c r="J368" s="10">
        <f>_xlfn.XLOOKUP(Master[[#This Row],[Patient_ID]],Hospitals[Patient_ID],Hospitals[Discharge_Date])</f>
        <v>45379</v>
      </c>
      <c r="K368" s="33">
        <f>_xlfn.XLOOKUP(Master[[#This Row],[Patient_ID]],Financials[Patient_ID],Financials[Total_Bill_Amount])</f>
        <v>15592</v>
      </c>
      <c r="L368" s="1" t="str">
        <f>_xlfn.XLOOKUP(Master[[#This Row],[Patient_ID]],Hospitals[Patient_ID],Hospitals[Hospital_Bed])</f>
        <v>General Ward</v>
      </c>
      <c r="M368" s="1" t="str">
        <f>_xlfn.XLOOKUP(Master[[#This Row],[Patient_ID]],Hospitals[Patient_ID],Hospitals[Department])</f>
        <v>Emergency</v>
      </c>
      <c r="N368" s="28" t="str">
        <f>_xlfn.XLOOKUP(Master[[#This Row],[Patient_ID]],Hospitals[Patient_ID],Hospitals[Medical_Condition])</f>
        <v>Severe Trauma</v>
      </c>
      <c r="O368" s="28">
        <f>IFERROR(_xlfn.XLOOKUP(Master[[#This Row],[Patient_ID]],Emergency[Patient_ID],Emergency[ER_Visit_ID]),"No Visits")</f>
        <v>138</v>
      </c>
      <c r="P368" s="28">
        <f>_xlfn.XLOOKUP(Master[[#This Row],[Patient_ID]],Hospitals[Patient_ID],Hospitals[Doctor_ID])</f>
        <v>28</v>
      </c>
      <c r="Q368" s="30">
        <f>_xlfn.XLOOKUP(Master[[#This Row],[Patient_ID]],Financials[Patient_ID],Financials[Insurance_Coverage])</f>
        <v>11512.069047668479</v>
      </c>
      <c r="R368" s="30">
        <f>_xlfn.XLOOKUP(Master[[#This Row],[Patient_ID]],Financials[Patient_ID],Financials[Balance_Due])</f>
        <v>4079.9309523315242</v>
      </c>
      <c r="S368" s="28">
        <f>_xlfn.XLOOKUP(Master[[#This Row],[Doctors ID]],Medicals[Doctor_ID],Medicals[Nurse_to_Patient_Ratio])</f>
        <v>20</v>
      </c>
    </row>
    <row r="369" spans="1:19" x14ac:dyDescent="0.3">
      <c r="A369" s="1">
        <v>406</v>
      </c>
      <c r="B369" s="1" t="s">
        <v>413</v>
      </c>
      <c r="C369" s="1">
        <v>87</v>
      </c>
      <c r="D369" s="1" t="s">
        <v>1008</v>
      </c>
      <c r="E369" s="1" t="s">
        <v>1010</v>
      </c>
      <c r="F369" s="1">
        <v>21.991894248191969</v>
      </c>
      <c r="G369" s="1">
        <v>0</v>
      </c>
      <c r="H369" s="1">
        <v>3</v>
      </c>
      <c r="I369" s="10">
        <f>_xlfn.XLOOKUP(Master[[#This Row],[Patient_ID]],Hospitals[Patient_ID],Hospitals[Admission_Date])</f>
        <v>45383</v>
      </c>
      <c r="J369" s="10">
        <f>_xlfn.XLOOKUP(Master[[#This Row],[Patient_ID]],Hospitals[Patient_ID],Hospitals[Discharge_Date])</f>
        <v>45394</v>
      </c>
      <c r="K369" s="33">
        <f>_xlfn.XLOOKUP(Master[[#This Row],[Patient_ID]],Financials[Patient_ID],Financials[Total_Bill_Amount])</f>
        <v>12381</v>
      </c>
      <c r="L369" s="1" t="str">
        <f>_xlfn.XLOOKUP(Master[[#This Row],[Patient_ID]],Hospitals[Patient_ID],Hospitals[Hospital_Bed])</f>
        <v>General Ward</v>
      </c>
      <c r="M369" s="1" t="str">
        <f>_xlfn.XLOOKUP(Master[[#This Row],[Patient_ID]],Hospitals[Patient_ID],Hospitals[Department])</f>
        <v>Neurology</v>
      </c>
      <c r="N369" s="28" t="str">
        <f>_xlfn.XLOOKUP(Master[[#This Row],[Patient_ID]],Hospitals[Patient_ID],Hospitals[Medical_Condition])</f>
        <v>Stroke</v>
      </c>
      <c r="O369" s="28">
        <f>IFERROR(_xlfn.XLOOKUP(Master[[#This Row],[Patient_ID]],Emergency[Patient_ID],Emergency[ER_Visit_ID]),"No Visits")</f>
        <v>88</v>
      </c>
      <c r="P369" s="28">
        <f>_xlfn.XLOOKUP(Master[[#This Row],[Patient_ID]],Hospitals[Patient_ID],Hospitals[Doctor_ID])</f>
        <v>122</v>
      </c>
      <c r="Q369" s="30">
        <f>_xlfn.XLOOKUP(Master[[#This Row],[Patient_ID]],Financials[Patient_ID],Financials[Insurance_Coverage])</f>
        <v>7818.1660634856689</v>
      </c>
      <c r="R369" s="30">
        <f>_xlfn.XLOOKUP(Master[[#This Row],[Patient_ID]],Financials[Patient_ID],Financials[Balance_Due])</f>
        <v>4562.8339365143311</v>
      </c>
      <c r="S369" s="28">
        <f>_xlfn.XLOOKUP(Master[[#This Row],[Doctors ID]],Medicals[Doctor_ID],Medicals[Nurse_to_Patient_Ratio])</f>
        <v>16</v>
      </c>
    </row>
    <row r="370" spans="1:19" x14ac:dyDescent="0.3">
      <c r="A370" s="1">
        <v>407</v>
      </c>
      <c r="B370" s="1" t="s">
        <v>414</v>
      </c>
      <c r="C370" s="1">
        <v>2</v>
      </c>
      <c r="D370" s="1" t="s">
        <v>1008</v>
      </c>
      <c r="E370" s="1" t="s">
        <v>1011</v>
      </c>
      <c r="F370" s="1">
        <v>34.460970102852592</v>
      </c>
      <c r="G370" s="1">
        <v>0</v>
      </c>
      <c r="H370" s="1">
        <v>5</v>
      </c>
      <c r="I370" s="10">
        <f>_xlfn.XLOOKUP(Master[[#This Row],[Patient_ID]],Hospitals[Patient_ID],Hospitals[Admission_Date])</f>
        <v>45360</v>
      </c>
      <c r="J370" s="10">
        <f>_xlfn.XLOOKUP(Master[[#This Row],[Patient_ID]],Hospitals[Patient_ID],Hospitals[Discharge_Date])</f>
        <v>45364</v>
      </c>
      <c r="K370" s="33">
        <f>_xlfn.XLOOKUP(Master[[#This Row],[Patient_ID]],Financials[Patient_ID],Financials[Total_Bill_Amount])</f>
        <v>15967</v>
      </c>
      <c r="L370" s="1" t="str">
        <f>_xlfn.XLOOKUP(Master[[#This Row],[Patient_ID]],Hospitals[Patient_ID],Hospitals[Hospital_Bed])</f>
        <v>General Ward</v>
      </c>
      <c r="M370" s="1" t="str">
        <f>_xlfn.XLOOKUP(Master[[#This Row],[Patient_ID]],Hospitals[Patient_ID],Hospitals[Department])</f>
        <v>Cardiology</v>
      </c>
      <c r="N370" s="28" t="str">
        <f>_xlfn.XLOOKUP(Master[[#This Row],[Patient_ID]],Hospitals[Patient_ID],Hospitals[Medical_Condition])</f>
        <v>Heart Attack (STEMI)</v>
      </c>
      <c r="O370" s="28">
        <f>IFERROR(_xlfn.XLOOKUP(Master[[#This Row],[Patient_ID]],Emergency[Patient_ID],Emergency[ER_Visit_ID]),"No Visits")</f>
        <v>798</v>
      </c>
      <c r="P370" s="28">
        <f>_xlfn.XLOOKUP(Master[[#This Row],[Patient_ID]],Hospitals[Patient_ID],Hospitals[Doctor_ID])</f>
        <v>83</v>
      </c>
      <c r="Q370" s="30">
        <f>_xlfn.XLOOKUP(Master[[#This Row],[Patient_ID]],Financials[Patient_ID],Financials[Insurance_Coverage])</f>
        <v>12002.422102241209</v>
      </c>
      <c r="R370" s="30">
        <f>_xlfn.XLOOKUP(Master[[#This Row],[Patient_ID]],Financials[Patient_ID],Financials[Balance_Due])</f>
        <v>3964.577897758787</v>
      </c>
      <c r="S370" s="28">
        <f>_xlfn.XLOOKUP(Master[[#This Row],[Doctors ID]],Medicals[Doctor_ID],Medicals[Nurse_to_Patient_Ratio])</f>
        <v>23</v>
      </c>
    </row>
    <row r="371" spans="1:19" x14ac:dyDescent="0.3">
      <c r="A371" s="1">
        <v>408</v>
      </c>
      <c r="B371" s="1" t="s">
        <v>415</v>
      </c>
      <c r="C371" s="1">
        <v>65</v>
      </c>
      <c r="D371" s="1" t="s">
        <v>1008</v>
      </c>
      <c r="E371" s="1" t="s">
        <v>1011</v>
      </c>
      <c r="F371" s="1">
        <v>16.40636107682564</v>
      </c>
      <c r="G371" s="1">
        <v>2</v>
      </c>
      <c r="H371" s="1">
        <v>4</v>
      </c>
      <c r="I371" s="10">
        <f>_xlfn.XLOOKUP(Master[[#This Row],[Patient_ID]],Hospitals[Patient_ID],Hospitals[Admission_Date])</f>
        <v>44628</v>
      </c>
      <c r="J371" s="10">
        <f>_xlfn.XLOOKUP(Master[[#This Row],[Patient_ID]],Hospitals[Patient_ID],Hospitals[Discharge_Date])</f>
        <v>44632</v>
      </c>
      <c r="K371" s="33">
        <f>_xlfn.XLOOKUP(Master[[#This Row],[Patient_ID]],Financials[Patient_ID],Financials[Total_Bill_Amount])</f>
        <v>7654</v>
      </c>
      <c r="L371" s="1" t="str">
        <f>_xlfn.XLOOKUP(Master[[#This Row],[Patient_ID]],Hospitals[Patient_ID],Hospitals[Hospital_Bed])</f>
        <v>ICU</v>
      </c>
      <c r="M371" s="1" t="str">
        <f>_xlfn.XLOOKUP(Master[[#This Row],[Patient_ID]],Hospitals[Patient_ID],Hospitals[Department])</f>
        <v>Cardiology</v>
      </c>
      <c r="N371" s="28" t="str">
        <f>_xlfn.XLOOKUP(Master[[#This Row],[Patient_ID]],Hospitals[Patient_ID],Hospitals[Medical_Condition])</f>
        <v>Hypertension</v>
      </c>
      <c r="O371" s="28">
        <f>IFERROR(_xlfn.XLOOKUP(Master[[#This Row],[Patient_ID]],Emergency[Patient_ID],Emergency[ER_Visit_ID]),"No Visits")</f>
        <v>585</v>
      </c>
      <c r="P371" s="28">
        <f>_xlfn.XLOOKUP(Master[[#This Row],[Patient_ID]],Hospitals[Patient_ID],Hospitals[Doctor_ID])</f>
        <v>56</v>
      </c>
      <c r="Q371" s="30">
        <f>_xlfn.XLOOKUP(Master[[#This Row],[Patient_ID]],Financials[Patient_ID],Financials[Insurance_Coverage])</f>
        <v>4938.5402664159856</v>
      </c>
      <c r="R371" s="30">
        <f>_xlfn.XLOOKUP(Master[[#This Row],[Patient_ID]],Financials[Patient_ID],Financials[Balance_Due])</f>
        <v>2715.459733584014</v>
      </c>
      <c r="S371" s="28">
        <f>_xlfn.XLOOKUP(Master[[#This Row],[Doctors ID]],Medicals[Doctor_ID],Medicals[Nurse_to_Patient_Ratio])</f>
        <v>30</v>
      </c>
    </row>
    <row r="372" spans="1:19" x14ac:dyDescent="0.3">
      <c r="A372" s="1">
        <v>409</v>
      </c>
      <c r="B372" s="1" t="s">
        <v>416</v>
      </c>
      <c r="C372" s="1">
        <v>77</v>
      </c>
      <c r="D372" s="1" t="s">
        <v>1009</v>
      </c>
      <c r="E372" s="1" t="s">
        <v>1011</v>
      </c>
      <c r="F372" s="1">
        <v>34.06325384564083</v>
      </c>
      <c r="G372" s="1">
        <v>0</v>
      </c>
      <c r="H372" s="1">
        <v>1</v>
      </c>
      <c r="I372" s="10">
        <f>_xlfn.XLOOKUP(Master[[#This Row],[Patient_ID]],Hospitals[Patient_ID],Hospitals[Admission_Date])</f>
        <v>44611</v>
      </c>
      <c r="J372" s="10">
        <f>_xlfn.XLOOKUP(Master[[#This Row],[Patient_ID]],Hospitals[Patient_ID],Hospitals[Discharge_Date])</f>
        <v>44623</v>
      </c>
      <c r="K372" s="33">
        <f>_xlfn.XLOOKUP(Master[[#This Row],[Patient_ID]],Financials[Patient_ID],Financials[Total_Bill_Amount])</f>
        <v>10174</v>
      </c>
      <c r="L372" s="1" t="str">
        <f>_xlfn.XLOOKUP(Master[[#This Row],[Patient_ID]],Hospitals[Patient_ID],Hospitals[Hospital_Bed])</f>
        <v>ICU</v>
      </c>
      <c r="M372" s="1" t="str">
        <f>_xlfn.XLOOKUP(Master[[#This Row],[Patient_ID]],Hospitals[Patient_ID],Hospitals[Department])</f>
        <v>Oncology</v>
      </c>
      <c r="N372" s="28" t="str">
        <f>_xlfn.XLOOKUP(Master[[#This Row],[Patient_ID]],Hospitals[Patient_ID],Hospitals[Medical_Condition])</f>
        <v>Cancer</v>
      </c>
      <c r="O372" s="28">
        <f>IFERROR(_xlfn.XLOOKUP(Master[[#This Row],[Patient_ID]],Emergency[Patient_ID],Emergency[ER_Visit_ID]),"No Visits")</f>
        <v>525</v>
      </c>
      <c r="P372" s="28">
        <f>_xlfn.XLOOKUP(Master[[#This Row],[Patient_ID]],Hospitals[Patient_ID],Hospitals[Doctor_ID])</f>
        <v>114</v>
      </c>
      <c r="Q372" s="30">
        <f>_xlfn.XLOOKUP(Master[[#This Row],[Patient_ID]],Financials[Patient_ID],Financials[Insurance_Coverage])</f>
        <v>7114.062757746472</v>
      </c>
      <c r="R372" s="30">
        <f>_xlfn.XLOOKUP(Master[[#This Row],[Patient_ID]],Financials[Patient_ID],Financials[Balance_Due])</f>
        <v>3059.937242253528</v>
      </c>
      <c r="S372" s="28">
        <f>_xlfn.XLOOKUP(Master[[#This Row],[Doctors ID]],Medicals[Doctor_ID],Medicals[Nurse_to_Patient_Ratio])</f>
        <v>26</v>
      </c>
    </row>
    <row r="373" spans="1:19" x14ac:dyDescent="0.3">
      <c r="A373" s="1">
        <v>410</v>
      </c>
      <c r="B373" s="1" t="s">
        <v>417</v>
      </c>
      <c r="C373" s="1">
        <v>25</v>
      </c>
      <c r="D373" s="1" t="s">
        <v>1008</v>
      </c>
      <c r="E373" s="1" t="s">
        <v>1011</v>
      </c>
      <c r="F373" s="1">
        <v>33.103595505603153</v>
      </c>
      <c r="G373" s="1">
        <v>2</v>
      </c>
      <c r="H373" s="1">
        <v>1</v>
      </c>
      <c r="I373" s="10">
        <f>_xlfn.XLOOKUP(Master[[#This Row],[Patient_ID]],Hospitals[Patient_ID],Hospitals[Admission_Date])</f>
        <v>44878</v>
      </c>
      <c r="J373" s="10">
        <f>_xlfn.XLOOKUP(Master[[#This Row],[Patient_ID]],Hospitals[Patient_ID],Hospitals[Discharge_Date])</f>
        <v>44886</v>
      </c>
      <c r="K373" s="33">
        <f>_xlfn.XLOOKUP(Master[[#This Row],[Patient_ID]],Financials[Patient_ID],Financials[Total_Bill_Amount])</f>
        <v>34290</v>
      </c>
      <c r="L373" s="1" t="str">
        <f>_xlfn.XLOOKUP(Master[[#This Row],[Patient_ID]],Hospitals[Patient_ID],Hospitals[Hospital_Bed])</f>
        <v>Semi-Private Room</v>
      </c>
      <c r="M373" s="1" t="str">
        <f>_xlfn.XLOOKUP(Master[[#This Row],[Patient_ID]],Hospitals[Patient_ID],Hospitals[Department])</f>
        <v>Neurology</v>
      </c>
      <c r="N373" s="28" t="str">
        <f>_xlfn.XLOOKUP(Master[[#This Row],[Patient_ID]],Hospitals[Patient_ID],Hospitals[Medical_Condition])</f>
        <v>Stroke</v>
      </c>
      <c r="O373" s="28">
        <f>IFERROR(_xlfn.XLOOKUP(Master[[#This Row],[Patient_ID]],Emergency[Patient_ID],Emergency[ER_Visit_ID]),"No Visits")</f>
        <v>1278</v>
      </c>
      <c r="P373" s="28">
        <f>_xlfn.XLOOKUP(Master[[#This Row],[Patient_ID]],Hospitals[Patient_ID],Hospitals[Doctor_ID])</f>
        <v>46</v>
      </c>
      <c r="Q373" s="30">
        <f>_xlfn.XLOOKUP(Master[[#This Row],[Patient_ID]],Financials[Patient_ID],Financials[Insurance_Coverage])</f>
        <v>25260.95718093824</v>
      </c>
      <c r="R373" s="30">
        <f>_xlfn.XLOOKUP(Master[[#This Row],[Patient_ID]],Financials[Patient_ID],Financials[Balance_Due])</f>
        <v>9029.042819061764</v>
      </c>
      <c r="S373" s="28">
        <f>_xlfn.XLOOKUP(Master[[#This Row],[Doctors ID]],Medicals[Doctor_ID],Medicals[Nurse_to_Patient_Ratio])</f>
        <v>16</v>
      </c>
    </row>
    <row r="374" spans="1:19" x14ac:dyDescent="0.3">
      <c r="A374" s="1">
        <v>411</v>
      </c>
      <c r="B374" s="1" t="s">
        <v>418</v>
      </c>
      <c r="C374" s="1">
        <v>18</v>
      </c>
      <c r="D374" s="1" t="s">
        <v>1008</v>
      </c>
      <c r="E374" s="1" t="s">
        <v>1011</v>
      </c>
      <c r="F374" s="1">
        <v>35.232458086151922</v>
      </c>
      <c r="G374" s="1">
        <v>3</v>
      </c>
      <c r="H374" s="1">
        <v>4</v>
      </c>
      <c r="I374" s="10">
        <f>_xlfn.XLOOKUP(Master[[#This Row],[Patient_ID]],Hospitals[Patient_ID],Hospitals[Admission_Date])</f>
        <v>44744</v>
      </c>
      <c r="J374" s="10">
        <f>_xlfn.XLOOKUP(Master[[#This Row],[Patient_ID]],Hospitals[Patient_ID],Hospitals[Discharge_Date])</f>
        <v>44747</v>
      </c>
      <c r="K374" s="33">
        <f>_xlfn.XLOOKUP(Master[[#This Row],[Patient_ID]],Financials[Patient_ID],Financials[Total_Bill_Amount])</f>
        <v>10187</v>
      </c>
      <c r="L374" s="1" t="str">
        <f>_xlfn.XLOOKUP(Master[[#This Row],[Patient_ID]],Hospitals[Patient_ID],Hospitals[Hospital_Bed])</f>
        <v>Semi-Private Room</v>
      </c>
      <c r="M374" s="1" t="str">
        <f>_xlfn.XLOOKUP(Master[[#This Row],[Patient_ID]],Hospitals[Patient_ID],Hospitals[Department])</f>
        <v>Emergency</v>
      </c>
      <c r="N374" s="28" t="str">
        <f>_xlfn.XLOOKUP(Master[[#This Row],[Patient_ID]],Hospitals[Patient_ID],Hospitals[Medical_Condition])</f>
        <v>Severe Trauma</v>
      </c>
      <c r="O374" s="28" t="str">
        <f>IFERROR(_xlfn.XLOOKUP(Master[[#This Row],[Patient_ID]],Emergency[Patient_ID],Emergency[ER_Visit_ID]),"No Visits")</f>
        <v>No Visits</v>
      </c>
      <c r="P374" s="28">
        <f>_xlfn.XLOOKUP(Master[[#This Row],[Patient_ID]],Hospitals[Patient_ID],Hospitals[Doctor_ID])</f>
        <v>143</v>
      </c>
      <c r="Q374" s="30">
        <f>_xlfn.XLOOKUP(Master[[#This Row],[Patient_ID]],Financials[Patient_ID],Financials[Insurance_Coverage])</f>
        <v>6324.942346343234</v>
      </c>
      <c r="R374" s="30">
        <f>_xlfn.XLOOKUP(Master[[#This Row],[Patient_ID]],Financials[Patient_ID],Financials[Balance_Due])</f>
        <v>3862.057653656766</v>
      </c>
      <c r="S374" s="28">
        <f>_xlfn.XLOOKUP(Master[[#This Row],[Doctors ID]],Medicals[Doctor_ID],Medicals[Nurse_to_Patient_Ratio])</f>
        <v>8</v>
      </c>
    </row>
    <row r="375" spans="1:19" x14ac:dyDescent="0.3">
      <c r="A375" s="1">
        <v>412</v>
      </c>
      <c r="B375" s="1" t="s">
        <v>419</v>
      </c>
      <c r="C375" s="1">
        <v>63</v>
      </c>
      <c r="D375" s="1" t="s">
        <v>1008</v>
      </c>
      <c r="E375" s="1" t="s">
        <v>1013</v>
      </c>
      <c r="F375" s="1">
        <v>35.894513251358781</v>
      </c>
      <c r="G375" s="1">
        <v>2</v>
      </c>
      <c r="H375" s="1">
        <v>4</v>
      </c>
      <c r="I375" s="10">
        <f>_xlfn.XLOOKUP(Master[[#This Row],[Patient_ID]],Hospitals[Patient_ID],Hospitals[Admission_Date])</f>
        <v>45109</v>
      </c>
      <c r="J375" s="10">
        <f>_xlfn.XLOOKUP(Master[[#This Row],[Patient_ID]],Hospitals[Patient_ID],Hospitals[Discharge_Date])</f>
        <v>45113</v>
      </c>
      <c r="K375" s="33">
        <f>_xlfn.XLOOKUP(Master[[#This Row],[Patient_ID]],Financials[Patient_ID],Financials[Total_Bill_Amount])</f>
        <v>29570</v>
      </c>
      <c r="L375" s="1" t="str">
        <f>_xlfn.XLOOKUP(Master[[#This Row],[Patient_ID]],Hospitals[Patient_ID],Hospitals[Hospital_Bed])</f>
        <v>Private Room</v>
      </c>
      <c r="M375" s="1" t="str">
        <f>_xlfn.XLOOKUP(Master[[#This Row],[Patient_ID]],Hospitals[Patient_ID],Hospitals[Department])</f>
        <v>Cardiology</v>
      </c>
      <c r="N375" s="28" t="str">
        <f>_xlfn.XLOOKUP(Master[[#This Row],[Patient_ID]],Hospitals[Patient_ID],Hospitals[Medical_Condition])</f>
        <v>Heart Disease</v>
      </c>
      <c r="O375" s="28">
        <f>IFERROR(_xlfn.XLOOKUP(Master[[#This Row],[Patient_ID]],Emergency[Patient_ID],Emergency[ER_Visit_ID]),"No Visits")</f>
        <v>120</v>
      </c>
      <c r="P375" s="28">
        <f>_xlfn.XLOOKUP(Master[[#This Row],[Patient_ID]],Hospitals[Patient_ID],Hospitals[Doctor_ID])</f>
        <v>187</v>
      </c>
      <c r="Q375" s="30">
        <f>_xlfn.XLOOKUP(Master[[#This Row],[Patient_ID]],Financials[Patient_ID],Financials[Insurance_Coverage])</f>
        <v>20791.865174082432</v>
      </c>
      <c r="R375" s="30">
        <f>_xlfn.XLOOKUP(Master[[#This Row],[Patient_ID]],Financials[Patient_ID],Financials[Balance_Due])</f>
        <v>8778.1348259175684</v>
      </c>
      <c r="S375" s="28">
        <f>_xlfn.XLOOKUP(Master[[#This Row],[Doctors ID]],Medicals[Doctor_ID],Medicals[Nurse_to_Patient_Ratio])</f>
        <v>6</v>
      </c>
    </row>
    <row r="376" spans="1:19" x14ac:dyDescent="0.3">
      <c r="A376" s="1">
        <v>413</v>
      </c>
      <c r="B376" s="1" t="s">
        <v>420</v>
      </c>
      <c r="C376" s="1">
        <v>19</v>
      </c>
      <c r="D376" s="1" t="s">
        <v>1008</v>
      </c>
      <c r="E376" s="1" t="s">
        <v>1012</v>
      </c>
      <c r="F376" s="1">
        <v>26.527838736678159</v>
      </c>
      <c r="G376" s="1">
        <v>4</v>
      </c>
      <c r="H376" s="1">
        <v>8</v>
      </c>
      <c r="I376" s="10">
        <f>_xlfn.XLOOKUP(Master[[#This Row],[Patient_ID]],Hospitals[Patient_ID],Hospitals[Admission_Date])</f>
        <v>44837</v>
      </c>
      <c r="J376" s="10">
        <f>_xlfn.XLOOKUP(Master[[#This Row],[Patient_ID]],Hospitals[Patient_ID],Hospitals[Discharge_Date])</f>
        <v>44842</v>
      </c>
      <c r="K376" s="33">
        <f>_xlfn.XLOOKUP(Master[[#This Row],[Patient_ID]],Financials[Patient_ID],Financials[Total_Bill_Amount])</f>
        <v>10379</v>
      </c>
      <c r="L376" s="1" t="str">
        <f>_xlfn.XLOOKUP(Master[[#This Row],[Patient_ID]],Hospitals[Patient_ID],Hospitals[Hospital_Bed])</f>
        <v>General Ward</v>
      </c>
      <c r="M376" s="1" t="str">
        <f>_xlfn.XLOOKUP(Master[[#This Row],[Patient_ID]],Hospitals[Patient_ID],Hospitals[Department])</f>
        <v>Emergency</v>
      </c>
      <c r="N376" s="28" t="str">
        <f>_xlfn.XLOOKUP(Master[[#This Row],[Patient_ID]],Hospitals[Patient_ID],Hospitals[Medical_Condition])</f>
        <v>Internal Bleeding</v>
      </c>
      <c r="O376" s="28">
        <f>IFERROR(_xlfn.XLOOKUP(Master[[#This Row],[Patient_ID]],Emergency[Patient_ID],Emergency[ER_Visit_ID]),"No Visits")</f>
        <v>387</v>
      </c>
      <c r="P376" s="28">
        <f>_xlfn.XLOOKUP(Master[[#This Row],[Patient_ID]],Hospitals[Patient_ID],Hospitals[Doctor_ID])</f>
        <v>39</v>
      </c>
      <c r="Q376" s="30">
        <f>_xlfn.XLOOKUP(Master[[#This Row],[Patient_ID]],Financials[Patient_ID],Financials[Insurance_Coverage])</f>
        <v>7973.8178536566857</v>
      </c>
      <c r="R376" s="30">
        <f>_xlfn.XLOOKUP(Master[[#This Row],[Patient_ID]],Financials[Patient_ID],Financials[Balance_Due])</f>
        <v>2405.1821463433139</v>
      </c>
      <c r="S376" s="28">
        <f>_xlfn.XLOOKUP(Master[[#This Row],[Doctors ID]],Medicals[Doctor_ID],Medicals[Nurse_to_Patient_Ratio])</f>
        <v>7</v>
      </c>
    </row>
    <row r="377" spans="1:19" x14ac:dyDescent="0.3">
      <c r="A377" s="1">
        <v>414</v>
      </c>
      <c r="B377" s="1" t="s">
        <v>421</v>
      </c>
      <c r="C377" s="1">
        <v>63</v>
      </c>
      <c r="D377" s="1" t="s">
        <v>1009</v>
      </c>
      <c r="E377" s="1" t="s">
        <v>1011</v>
      </c>
      <c r="F377" s="1">
        <v>29.40205176654203</v>
      </c>
      <c r="G377" s="1">
        <v>5</v>
      </c>
      <c r="H377" s="1">
        <v>6</v>
      </c>
      <c r="I377" s="10">
        <f>_xlfn.XLOOKUP(Master[[#This Row],[Patient_ID]],Hospitals[Patient_ID],Hospitals[Admission_Date])</f>
        <v>44852</v>
      </c>
      <c r="J377" s="10">
        <f>_xlfn.XLOOKUP(Master[[#This Row],[Patient_ID]],Hospitals[Patient_ID],Hospitals[Discharge_Date])</f>
        <v>44868</v>
      </c>
      <c r="K377" s="33">
        <f>_xlfn.XLOOKUP(Master[[#This Row],[Patient_ID]],Financials[Patient_ID],Financials[Total_Bill_Amount])</f>
        <v>49590</v>
      </c>
      <c r="L377" s="1" t="str">
        <f>_xlfn.XLOOKUP(Master[[#This Row],[Patient_ID]],Hospitals[Patient_ID],Hospitals[Hospital_Bed])</f>
        <v>Semi-Private Room</v>
      </c>
      <c r="M377" s="1" t="str">
        <f>_xlfn.XLOOKUP(Master[[#This Row],[Patient_ID]],Hospitals[Patient_ID],Hospitals[Department])</f>
        <v>Oncology</v>
      </c>
      <c r="N377" s="28" t="str">
        <f>_xlfn.XLOOKUP(Master[[#This Row],[Patient_ID]],Hospitals[Patient_ID],Hospitals[Medical_Condition])</f>
        <v>Tumor</v>
      </c>
      <c r="O377" s="28">
        <f>IFERROR(_xlfn.XLOOKUP(Master[[#This Row],[Patient_ID]],Emergency[Patient_ID],Emergency[ER_Visit_ID]),"No Visits")</f>
        <v>350</v>
      </c>
      <c r="P377" s="28">
        <f>_xlfn.XLOOKUP(Master[[#This Row],[Patient_ID]],Hospitals[Patient_ID],Hospitals[Doctor_ID])</f>
        <v>183</v>
      </c>
      <c r="Q377" s="30">
        <f>_xlfn.XLOOKUP(Master[[#This Row],[Patient_ID]],Financials[Patient_ID],Financials[Insurance_Coverage])</f>
        <v>29791.980428524359</v>
      </c>
      <c r="R377" s="30">
        <f>_xlfn.XLOOKUP(Master[[#This Row],[Patient_ID]],Financials[Patient_ID],Financials[Balance_Due])</f>
        <v>19798.019571475641</v>
      </c>
      <c r="S377" s="28">
        <f>_xlfn.XLOOKUP(Master[[#This Row],[Doctors ID]],Medicals[Doctor_ID],Medicals[Nurse_to_Patient_Ratio])</f>
        <v>30</v>
      </c>
    </row>
    <row r="378" spans="1:19" x14ac:dyDescent="0.3">
      <c r="A378" s="1">
        <v>415</v>
      </c>
      <c r="B378" s="1" t="s">
        <v>422</v>
      </c>
      <c r="C378" s="1">
        <v>59</v>
      </c>
      <c r="D378" s="1" t="s">
        <v>1008</v>
      </c>
      <c r="E378" s="1" t="s">
        <v>1013</v>
      </c>
      <c r="F378" s="1">
        <v>18.983928636395859</v>
      </c>
      <c r="G378" s="1">
        <v>0</v>
      </c>
      <c r="H378" s="1">
        <v>5</v>
      </c>
      <c r="I378" s="10">
        <f>_xlfn.XLOOKUP(Master[[#This Row],[Patient_ID]],Hospitals[Patient_ID],Hospitals[Admission_Date])</f>
        <v>44696</v>
      </c>
      <c r="J378" s="10">
        <f>_xlfn.XLOOKUP(Master[[#This Row],[Patient_ID]],Hospitals[Patient_ID],Hospitals[Discharge_Date])</f>
        <v>44699</v>
      </c>
      <c r="K378" s="33">
        <f>_xlfn.XLOOKUP(Master[[#This Row],[Patient_ID]],Financials[Patient_ID],Financials[Total_Bill_Amount])</f>
        <v>24863</v>
      </c>
      <c r="L378" s="1" t="str">
        <f>_xlfn.XLOOKUP(Master[[#This Row],[Patient_ID]],Hospitals[Patient_ID],Hospitals[Hospital_Bed])</f>
        <v>General Ward</v>
      </c>
      <c r="M378" s="1" t="str">
        <f>_xlfn.XLOOKUP(Master[[#This Row],[Patient_ID]],Hospitals[Patient_ID],Hospitals[Department])</f>
        <v>Cardiology</v>
      </c>
      <c r="N378" s="28" t="str">
        <f>_xlfn.XLOOKUP(Master[[#This Row],[Patient_ID]],Hospitals[Patient_ID],Hospitals[Medical_Condition])</f>
        <v>Hypertension</v>
      </c>
      <c r="O378" s="28" t="str">
        <f>IFERROR(_xlfn.XLOOKUP(Master[[#This Row],[Patient_ID]],Emergency[Patient_ID],Emergency[ER_Visit_ID]),"No Visits")</f>
        <v>No Visits</v>
      </c>
      <c r="P378" s="28">
        <f>_xlfn.XLOOKUP(Master[[#This Row],[Patient_ID]],Hospitals[Patient_ID],Hospitals[Doctor_ID])</f>
        <v>41</v>
      </c>
      <c r="Q378" s="30">
        <f>_xlfn.XLOOKUP(Master[[#This Row],[Patient_ID]],Financials[Patient_ID],Financials[Insurance_Coverage])</f>
        <v>12542.95249742433</v>
      </c>
      <c r="R378" s="30">
        <f>_xlfn.XLOOKUP(Master[[#This Row],[Patient_ID]],Financials[Patient_ID],Financials[Balance_Due])</f>
        <v>12320.04750257567</v>
      </c>
      <c r="S378" s="28">
        <f>_xlfn.XLOOKUP(Master[[#This Row],[Doctors ID]],Medicals[Doctor_ID],Medicals[Nurse_to_Patient_Ratio])</f>
        <v>30</v>
      </c>
    </row>
    <row r="379" spans="1:19" x14ac:dyDescent="0.3">
      <c r="A379" s="1">
        <v>417</v>
      </c>
      <c r="B379" s="1" t="s">
        <v>424</v>
      </c>
      <c r="C379" s="1">
        <v>35</v>
      </c>
      <c r="D379" s="1" t="s">
        <v>1008</v>
      </c>
      <c r="E379" s="1" t="s">
        <v>1011</v>
      </c>
      <c r="F379" s="1">
        <v>18.21526302900546</v>
      </c>
      <c r="G379" s="1">
        <v>5</v>
      </c>
      <c r="H379" s="1">
        <v>10</v>
      </c>
      <c r="I379" s="10">
        <f>_xlfn.XLOOKUP(Master[[#This Row],[Patient_ID]],Hospitals[Patient_ID],Hospitals[Admission_Date])</f>
        <v>45542</v>
      </c>
      <c r="J379" s="10">
        <f>_xlfn.XLOOKUP(Master[[#This Row],[Patient_ID]],Hospitals[Patient_ID],Hospitals[Discharge_Date])</f>
        <v>45545</v>
      </c>
      <c r="K379" s="33">
        <f>_xlfn.XLOOKUP(Master[[#This Row],[Patient_ID]],Financials[Patient_ID],Financials[Total_Bill_Amount])</f>
        <v>10735</v>
      </c>
      <c r="L379" s="1" t="str">
        <f>_xlfn.XLOOKUP(Master[[#This Row],[Patient_ID]],Hospitals[Patient_ID],Hospitals[Hospital_Bed])</f>
        <v>Private Room</v>
      </c>
      <c r="M379" s="1" t="str">
        <f>_xlfn.XLOOKUP(Master[[#This Row],[Patient_ID]],Hospitals[Patient_ID],Hospitals[Department])</f>
        <v>Cardiology</v>
      </c>
      <c r="N379" s="28" t="str">
        <f>_xlfn.XLOOKUP(Master[[#This Row],[Patient_ID]],Hospitals[Patient_ID],Hospitals[Medical_Condition])</f>
        <v>Heart Attack (STEMI)</v>
      </c>
      <c r="O379" s="28">
        <f>IFERROR(_xlfn.XLOOKUP(Master[[#This Row],[Patient_ID]],Emergency[Patient_ID],Emergency[ER_Visit_ID]),"No Visits")</f>
        <v>157</v>
      </c>
      <c r="P379" s="28">
        <f>_xlfn.XLOOKUP(Master[[#This Row],[Patient_ID]],Hospitals[Patient_ID],Hospitals[Doctor_ID])</f>
        <v>111</v>
      </c>
      <c r="Q379" s="30">
        <f>_xlfn.XLOOKUP(Master[[#This Row],[Patient_ID]],Financials[Patient_ID],Financials[Insurance_Coverage])</f>
        <v>7408.1249860522112</v>
      </c>
      <c r="R379" s="30">
        <f>_xlfn.XLOOKUP(Master[[#This Row],[Patient_ID]],Financials[Patient_ID],Financials[Balance_Due])</f>
        <v>3326.8750139477888</v>
      </c>
      <c r="S379" s="28">
        <f>_xlfn.XLOOKUP(Master[[#This Row],[Doctors ID]],Medicals[Doctor_ID],Medicals[Nurse_to_Patient_Ratio])</f>
        <v>21</v>
      </c>
    </row>
    <row r="380" spans="1:19" x14ac:dyDescent="0.3">
      <c r="A380" s="1">
        <v>418</v>
      </c>
      <c r="B380" s="1" t="s">
        <v>425</v>
      </c>
      <c r="C380" s="1">
        <v>29</v>
      </c>
      <c r="D380" s="1" t="s">
        <v>1008</v>
      </c>
      <c r="E380" s="1" t="s">
        <v>1013</v>
      </c>
      <c r="F380" s="1">
        <v>21.54160795363148</v>
      </c>
      <c r="G380" s="1">
        <v>4</v>
      </c>
      <c r="H380" s="1">
        <v>7</v>
      </c>
      <c r="I380" s="10">
        <f>_xlfn.XLOOKUP(Master[[#This Row],[Patient_ID]],Hospitals[Patient_ID],Hospitals[Admission_Date])</f>
        <v>44573</v>
      </c>
      <c r="J380" s="10">
        <f>_xlfn.XLOOKUP(Master[[#This Row],[Patient_ID]],Hospitals[Patient_ID],Hospitals[Discharge_Date])</f>
        <v>44578</v>
      </c>
      <c r="K380" s="33">
        <f>_xlfn.XLOOKUP(Master[[#This Row],[Patient_ID]],Financials[Patient_ID],Financials[Total_Bill_Amount])</f>
        <v>33302</v>
      </c>
      <c r="L380" s="1" t="str">
        <f>_xlfn.XLOOKUP(Master[[#This Row],[Patient_ID]],Hospitals[Patient_ID],Hospitals[Hospital_Bed])</f>
        <v>General Ward</v>
      </c>
      <c r="M380" s="1" t="str">
        <f>_xlfn.XLOOKUP(Master[[#This Row],[Patient_ID]],Hospitals[Patient_ID],Hospitals[Department])</f>
        <v>Orthopedics</v>
      </c>
      <c r="N380" s="28" t="str">
        <f>_xlfn.XLOOKUP(Master[[#This Row],[Patient_ID]],Hospitals[Patient_ID],Hospitals[Medical_Condition])</f>
        <v>Arthritis</v>
      </c>
      <c r="O380" s="28">
        <f>IFERROR(_xlfn.XLOOKUP(Master[[#This Row],[Patient_ID]],Emergency[Patient_ID],Emergency[ER_Visit_ID]),"No Visits")</f>
        <v>52</v>
      </c>
      <c r="P380" s="28">
        <f>_xlfn.XLOOKUP(Master[[#This Row],[Patient_ID]],Hospitals[Patient_ID],Hospitals[Doctor_ID])</f>
        <v>139</v>
      </c>
      <c r="Q380" s="30">
        <f>_xlfn.XLOOKUP(Master[[#This Row],[Patient_ID]],Financials[Patient_ID],Financials[Insurance_Coverage])</f>
        <v>19509.5803610113</v>
      </c>
      <c r="R380" s="30">
        <f>_xlfn.XLOOKUP(Master[[#This Row],[Patient_ID]],Financials[Patient_ID],Financials[Balance_Due])</f>
        <v>13792.4196389887</v>
      </c>
      <c r="S380" s="28">
        <f>_xlfn.XLOOKUP(Master[[#This Row],[Doctors ID]],Medicals[Doctor_ID],Medicals[Nurse_to_Patient_Ratio])</f>
        <v>26</v>
      </c>
    </row>
    <row r="381" spans="1:19" x14ac:dyDescent="0.3">
      <c r="A381" s="1">
        <v>419</v>
      </c>
      <c r="B381" s="1" t="s">
        <v>426</v>
      </c>
      <c r="C381" s="1">
        <v>60</v>
      </c>
      <c r="D381" s="1" t="s">
        <v>1009</v>
      </c>
      <c r="E381" s="1" t="s">
        <v>1010</v>
      </c>
      <c r="F381" s="1">
        <v>19.610694742883961</v>
      </c>
      <c r="G381" s="1">
        <v>2</v>
      </c>
      <c r="H381" s="1">
        <v>3</v>
      </c>
      <c r="I381" s="10">
        <f>_xlfn.XLOOKUP(Master[[#This Row],[Patient_ID]],Hospitals[Patient_ID],Hospitals[Admission_Date])</f>
        <v>44981</v>
      </c>
      <c r="J381" s="10">
        <f>_xlfn.XLOOKUP(Master[[#This Row],[Patient_ID]],Hospitals[Patient_ID],Hospitals[Discharge_Date])</f>
        <v>44983</v>
      </c>
      <c r="K381" s="33">
        <f>_xlfn.XLOOKUP(Master[[#This Row],[Patient_ID]],Financials[Patient_ID],Financials[Total_Bill_Amount])</f>
        <v>9029</v>
      </c>
      <c r="L381" s="1" t="str">
        <f>_xlfn.XLOOKUP(Master[[#This Row],[Patient_ID]],Hospitals[Patient_ID],Hospitals[Hospital_Bed])</f>
        <v>General Ward</v>
      </c>
      <c r="M381" s="1" t="str">
        <f>_xlfn.XLOOKUP(Master[[#This Row],[Patient_ID]],Hospitals[Patient_ID],Hospitals[Department])</f>
        <v>Orthopedics</v>
      </c>
      <c r="N381" s="28" t="str">
        <f>_xlfn.XLOOKUP(Master[[#This Row],[Patient_ID]],Hospitals[Patient_ID],Hospitals[Medical_Condition])</f>
        <v>Arthritis</v>
      </c>
      <c r="O381" s="28">
        <f>IFERROR(_xlfn.XLOOKUP(Master[[#This Row],[Patient_ID]],Emergency[Patient_ID],Emergency[ER_Visit_ID]),"No Visits")</f>
        <v>1057</v>
      </c>
      <c r="P381" s="28">
        <f>_xlfn.XLOOKUP(Master[[#This Row],[Patient_ID]],Hospitals[Patient_ID],Hospitals[Doctor_ID])</f>
        <v>32</v>
      </c>
      <c r="Q381" s="30">
        <f>_xlfn.XLOOKUP(Master[[#This Row],[Patient_ID]],Financials[Patient_ID],Financials[Insurance_Coverage])</f>
        <v>7551.6263817739446</v>
      </c>
      <c r="R381" s="30">
        <f>_xlfn.XLOOKUP(Master[[#This Row],[Patient_ID]],Financials[Patient_ID],Financials[Balance_Due])</f>
        <v>1477.373618226055</v>
      </c>
      <c r="S381" s="28">
        <f>_xlfn.XLOOKUP(Master[[#This Row],[Doctors ID]],Medicals[Doctor_ID],Medicals[Nurse_to_Patient_Ratio])</f>
        <v>6</v>
      </c>
    </row>
    <row r="382" spans="1:19" x14ac:dyDescent="0.3">
      <c r="A382" s="1">
        <v>420</v>
      </c>
      <c r="B382" s="1" t="s">
        <v>427</v>
      </c>
      <c r="C382" s="1">
        <v>75</v>
      </c>
      <c r="D382" s="1" t="s">
        <v>1008</v>
      </c>
      <c r="E382" s="1" t="s">
        <v>1011</v>
      </c>
      <c r="F382" s="1">
        <v>26.032118382889319</v>
      </c>
      <c r="G382" s="1">
        <v>3</v>
      </c>
      <c r="H382" s="1">
        <v>8</v>
      </c>
      <c r="I382" s="10">
        <f>_xlfn.XLOOKUP(Master[[#This Row],[Patient_ID]],Hospitals[Patient_ID],Hospitals[Admission_Date])</f>
        <v>45094</v>
      </c>
      <c r="J382" s="10">
        <f>_xlfn.XLOOKUP(Master[[#This Row],[Patient_ID]],Hospitals[Patient_ID],Hospitals[Discharge_Date])</f>
        <v>45099</v>
      </c>
      <c r="K382" s="33">
        <f>_xlfn.XLOOKUP(Master[[#This Row],[Patient_ID]],Financials[Patient_ID],Financials[Total_Bill_Amount])</f>
        <v>11788</v>
      </c>
      <c r="L382" s="1" t="str">
        <f>_xlfn.XLOOKUP(Master[[#This Row],[Patient_ID]],Hospitals[Patient_ID],Hospitals[Hospital_Bed])</f>
        <v>General Ward</v>
      </c>
      <c r="M382" s="1" t="str">
        <f>_xlfn.XLOOKUP(Master[[#This Row],[Patient_ID]],Hospitals[Patient_ID],Hospitals[Department])</f>
        <v>Orthopedics</v>
      </c>
      <c r="N382" s="28" t="str">
        <f>_xlfn.XLOOKUP(Master[[#This Row],[Patient_ID]],Hospitals[Patient_ID],Hospitals[Medical_Condition])</f>
        <v>Fracture</v>
      </c>
      <c r="O382" s="28">
        <f>IFERROR(_xlfn.XLOOKUP(Master[[#This Row],[Patient_ID]],Emergency[Patient_ID],Emergency[ER_Visit_ID]),"No Visits")</f>
        <v>427</v>
      </c>
      <c r="P382" s="28">
        <f>_xlfn.XLOOKUP(Master[[#This Row],[Patient_ID]],Hospitals[Patient_ID],Hospitals[Doctor_ID])</f>
        <v>48</v>
      </c>
      <c r="Q382" s="30">
        <f>_xlfn.XLOOKUP(Master[[#This Row],[Patient_ID]],Financials[Patient_ID],Financials[Insurance_Coverage])</f>
        <v>9200.3463688260126</v>
      </c>
      <c r="R382" s="30">
        <f>_xlfn.XLOOKUP(Master[[#This Row],[Patient_ID]],Financials[Patient_ID],Financials[Balance_Due])</f>
        <v>2587.6536311739869</v>
      </c>
      <c r="S382" s="28">
        <f>_xlfn.XLOOKUP(Master[[#This Row],[Doctors ID]],Medicals[Doctor_ID],Medicals[Nurse_to_Patient_Ratio])</f>
        <v>5</v>
      </c>
    </row>
    <row r="383" spans="1:19" x14ac:dyDescent="0.3">
      <c r="A383" s="1">
        <v>421</v>
      </c>
      <c r="B383" s="1" t="s">
        <v>428</v>
      </c>
      <c r="C383" s="1">
        <v>53</v>
      </c>
      <c r="D383" s="1" t="s">
        <v>1009</v>
      </c>
      <c r="E383" s="1" t="s">
        <v>1012</v>
      </c>
      <c r="F383" s="1">
        <v>21.41188622375428</v>
      </c>
      <c r="G383" s="1">
        <v>0</v>
      </c>
      <c r="H383" s="1">
        <v>9</v>
      </c>
      <c r="I383" s="10">
        <f>_xlfn.XLOOKUP(Master[[#This Row],[Patient_ID]],Hospitals[Patient_ID],Hospitals[Admission_Date])</f>
        <v>44604</v>
      </c>
      <c r="J383" s="10">
        <f>_xlfn.XLOOKUP(Master[[#This Row],[Patient_ID]],Hospitals[Patient_ID],Hospitals[Discharge_Date])</f>
        <v>44622</v>
      </c>
      <c r="K383" s="33">
        <f>_xlfn.XLOOKUP(Master[[#This Row],[Patient_ID]],Financials[Patient_ID],Financials[Total_Bill_Amount])</f>
        <v>3318</v>
      </c>
      <c r="L383" s="1" t="str">
        <f>_xlfn.XLOOKUP(Master[[#This Row],[Patient_ID]],Hospitals[Patient_ID],Hospitals[Hospital_Bed])</f>
        <v>General Ward</v>
      </c>
      <c r="M383" s="1" t="str">
        <f>_xlfn.XLOOKUP(Master[[#This Row],[Patient_ID]],Hospitals[Patient_ID],Hospitals[Department])</f>
        <v>Oncology</v>
      </c>
      <c r="N383" s="28" t="str">
        <f>_xlfn.XLOOKUP(Master[[#This Row],[Patient_ID]],Hospitals[Patient_ID],Hospitals[Medical_Condition])</f>
        <v>Cancer</v>
      </c>
      <c r="O383" s="28">
        <f>IFERROR(_xlfn.XLOOKUP(Master[[#This Row],[Patient_ID]],Emergency[Patient_ID],Emergency[ER_Visit_ID]),"No Visits")</f>
        <v>755</v>
      </c>
      <c r="P383" s="28">
        <f>_xlfn.XLOOKUP(Master[[#This Row],[Patient_ID]],Hospitals[Patient_ID],Hospitals[Doctor_ID])</f>
        <v>147</v>
      </c>
      <c r="Q383" s="30">
        <f>_xlfn.XLOOKUP(Master[[#This Row],[Patient_ID]],Financials[Patient_ID],Financials[Insurance_Coverage])</f>
        <v>2356.0036765090772</v>
      </c>
      <c r="R383" s="30">
        <f>_xlfn.XLOOKUP(Master[[#This Row],[Patient_ID]],Financials[Patient_ID],Financials[Balance_Due])</f>
        <v>961.99632349092326</v>
      </c>
      <c r="S383" s="28">
        <f>_xlfn.XLOOKUP(Master[[#This Row],[Doctors ID]],Medicals[Doctor_ID],Medicals[Nurse_to_Patient_Ratio])</f>
        <v>22</v>
      </c>
    </row>
    <row r="384" spans="1:19" x14ac:dyDescent="0.3">
      <c r="A384" s="1">
        <v>423</v>
      </c>
      <c r="B384" s="1" t="s">
        <v>430</v>
      </c>
      <c r="C384" s="1">
        <v>47</v>
      </c>
      <c r="D384" s="1" t="s">
        <v>1008</v>
      </c>
      <c r="E384" s="1" t="s">
        <v>1010</v>
      </c>
      <c r="F384" s="1">
        <v>33.659027329824333</v>
      </c>
      <c r="G384" s="1">
        <v>0</v>
      </c>
      <c r="H384" s="1">
        <v>2</v>
      </c>
      <c r="I384" s="10">
        <f>_xlfn.XLOOKUP(Master[[#This Row],[Patient_ID]],Hospitals[Patient_ID],Hospitals[Admission_Date])</f>
        <v>44992</v>
      </c>
      <c r="J384" s="10">
        <f>_xlfn.XLOOKUP(Master[[#This Row],[Patient_ID]],Hospitals[Patient_ID],Hospitals[Discharge_Date])</f>
        <v>44994</v>
      </c>
      <c r="K384" s="33">
        <f>_xlfn.XLOOKUP(Master[[#This Row],[Patient_ID]],Financials[Patient_ID],Financials[Total_Bill_Amount])</f>
        <v>17182</v>
      </c>
      <c r="L384" s="1" t="str">
        <f>_xlfn.XLOOKUP(Master[[#This Row],[Patient_ID]],Hospitals[Patient_ID],Hospitals[Hospital_Bed])</f>
        <v>Private Room</v>
      </c>
      <c r="M384" s="1" t="str">
        <f>_xlfn.XLOOKUP(Master[[#This Row],[Patient_ID]],Hospitals[Patient_ID],Hospitals[Department])</f>
        <v>Emergency</v>
      </c>
      <c r="N384" s="28" t="str">
        <f>_xlfn.XLOOKUP(Master[[#This Row],[Patient_ID]],Hospitals[Patient_ID],Hospitals[Medical_Condition])</f>
        <v>Severe Trauma</v>
      </c>
      <c r="O384" s="28">
        <f>IFERROR(_xlfn.XLOOKUP(Master[[#This Row],[Patient_ID]],Emergency[Patient_ID],Emergency[ER_Visit_ID]),"No Visits")</f>
        <v>448</v>
      </c>
      <c r="P384" s="28">
        <f>_xlfn.XLOOKUP(Master[[#This Row],[Patient_ID]],Hospitals[Patient_ID],Hospitals[Doctor_ID])</f>
        <v>126</v>
      </c>
      <c r="Q384" s="30">
        <f>_xlfn.XLOOKUP(Master[[#This Row],[Patient_ID]],Financials[Patient_ID],Financials[Insurance_Coverage])</f>
        <v>11946.59849618226</v>
      </c>
      <c r="R384" s="30">
        <f>_xlfn.XLOOKUP(Master[[#This Row],[Patient_ID]],Financials[Patient_ID],Financials[Balance_Due])</f>
        <v>5235.4015038177386</v>
      </c>
      <c r="S384" s="28">
        <f>_xlfn.XLOOKUP(Master[[#This Row],[Doctors ID]],Medicals[Doctor_ID],Medicals[Nurse_to_Patient_Ratio])</f>
        <v>15</v>
      </c>
    </row>
    <row r="385" spans="1:19" x14ac:dyDescent="0.3">
      <c r="A385" s="1">
        <v>424</v>
      </c>
      <c r="B385" s="1" t="s">
        <v>431</v>
      </c>
      <c r="C385" s="1">
        <v>28</v>
      </c>
      <c r="D385" s="1" t="s">
        <v>1008</v>
      </c>
      <c r="E385" s="1" t="s">
        <v>1012</v>
      </c>
      <c r="F385" s="1">
        <v>28.542910911841702</v>
      </c>
      <c r="G385" s="1">
        <v>1</v>
      </c>
      <c r="H385" s="1">
        <v>6</v>
      </c>
      <c r="I385" s="10">
        <f>_xlfn.XLOOKUP(Master[[#This Row],[Patient_ID]],Hospitals[Patient_ID],Hospitals[Admission_Date])</f>
        <v>44586</v>
      </c>
      <c r="J385" s="10">
        <f>_xlfn.XLOOKUP(Master[[#This Row],[Patient_ID]],Hospitals[Patient_ID],Hospitals[Discharge_Date])</f>
        <v>44593</v>
      </c>
      <c r="K385" s="33">
        <f>_xlfn.XLOOKUP(Master[[#This Row],[Patient_ID]],Financials[Patient_ID],Financials[Total_Bill_Amount])</f>
        <v>5096</v>
      </c>
      <c r="L385" s="1" t="str">
        <f>_xlfn.XLOOKUP(Master[[#This Row],[Patient_ID]],Hospitals[Patient_ID],Hospitals[Hospital_Bed])</f>
        <v>Private Room</v>
      </c>
      <c r="M385" s="1" t="str">
        <f>_xlfn.XLOOKUP(Master[[#This Row],[Patient_ID]],Hospitals[Patient_ID],Hospitals[Department])</f>
        <v>Oncology</v>
      </c>
      <c r="N385" s="28" t="str">
        <f>_xlfn.XLOOKUP(Master[[#This Row],[Patient_ID]],Hospitals[Patient_ID],Hospitals[Medical_Condition])</f>
        <v>Tumor</v>
      </c>
      <c r="O385" s="28" t="str">
        <f>IFERROR(_xlfn.XLOOKUP(Master[[#This Row],[Patient_ID]],Emergency[Patient_ID],Emergency[ER_Visit_ID]),"No Visits")</f>
        <v>No Visits</v>
      </c>
      <c r="P385" s="28">
        <f>_xlfn.XLOOKUP(Master[[#This Row],[Patient_ID]],Hospitals[Patient_ID],Hospitals[Doctor_ID])</f>
        <v>14</v>
      </c>
      <c r="Q385" s="30">
        <f>_xlfn.XLOOKUP(Master[[#This Row],[Patient_ID]],Financials[Patient_ID],Financials[Insurance_Coverage])</f>
        <v>3897.2770866898281</v>
      </c>
      <c r="R385" s="30">
        <f>_xlfn.XLOOKUP(Master[[#This Row],[Patient_ID]],Financials[Patient_ID],Financials[Balance_Due])</f>
        <v>1198.7229133101721</v>
      </c>
      <c r="S385" s="28">
        <f>_xlfn.XLOOKUP(Master[[#This Row],[Doctors ID]],Medicals[Doctor_ID],Medicals[Nurse_to_Patient_Ratio])</f>
        <v>15</v>
      </c>
    </row>
    <row r="386" spans="1:19" x14ac:dyDescent="0.3">
      <c r="A386" s="1">
        <v>426</v>
      </c>
      <c r="B386" s="1" t="s">
        <v>433</v>
      </c>
      <c r="C386" s="1">
        <v>80</v>
      </c>
      <c r="D386" s="1" t="s">
        <v>1008</v>
      </c>
      <c r="E386" s="1" t="s">
        <v>1011</v>
      </c>
      <c r="F386" s="1">
        <v>38.717530972313597</v>
      </c>
      <c r="G386" s="1">
        <v>3</v>
      </c>
      <c r="H386" s="1">
        <v>2</v>
      </c>
      <c r="I386" s="10">
        <f>_xlfn.XLOOKUP(Master[[#This Row],[Patient_ID]],Hospitals[Patient_ID],Hospitals[Admission_Date])</f>
        <v>45134</v>
      </c>
      <c r="J386" s="10">
        <f>_xlfn.XLOOKUP(Master[[#This Row],[Patient_ID]],Hospitals[Patient_ID],Hospitals[Discharge_Date])</f>
        <v>45136</v>
      </c>
      <c r="K386" s="33">
        <f>_xlfn.XLOOKUP(Master[[#This Row],[Patient_ID]],Financials[Patient_ID],Financials[Total_Bill_Amount])</f>
        <v>10944</v>
      </c>
      <c r="L386" s="1" t="str">
        <f>_xlfn.XLOOKUP(Master[[#This Row],[Patient_ID]],Hospitals[Patient_ID],Hospitals[Hospital_Bed])</f>
        <v>General Ward</v>
      </c>
      <c r="M386" s="1" t="str">
        <f>_xlfn.XLOOKUP(Master[[#This Row],[Patient_ID]],Hospitals[Patient_ID],Hospitals[Department])</f>
        <v>Emergency</v>
      </c>
      <c r="N386" s="28" t="str">
        <f>_xlfn.XLOOKUP(Master[[#This Row],[Patient_ID]],Hospitals[Patient_ID],Hospitals[Medical_Condition])</f>
        <v>Severe Trauma</v>
      </c>
      <c r="O386" s="28">
        <f>IFERROR(_xlfn.XLOOKUP(Master[[#This Row],[Patient_ID]],Emergency[Patient_ID],Emergency[ER_Visit_ID]),"No Visits")</f>
        <v>784</v>
      </c>
      <c r="P386" s="28">
        <f>_xlfn.XLOOKUP(Master[[#This Row],[Patient_ID]],Hospitals[Patient_ID],Hospitals[Doctor_ID])</f>
        <v>159</v>
      </c>
      <c r="Q386" s="30">
        <f>_xlfn.XLOOKUP(Master[[#This Row],[Patient_ID]],Financials[Patient_ID],Financials[Insurance_Coverage])</f>
        <v>6525.9804750701469</v>
      </c>
      <c r="R386" s="30">
        <f>_xlfn.XLOOKUP(Master[[#This Row],[Patient_ID]],Financials[Patient_ID],Financials[Balance_Due])</f>
        <v>4418.0195249298531</v>
      </c>
      <c r="S386" s="28">
        <f>_xlfn.XLOOKUP(Master[[#This Row],[Doctors ID]],Medicals[Doctor_ID],Medicals[Nurse_to_Patient_Ratio])</f>
        <v>18</v>
      </c>
    </row>
    <row r="387" spans="1:19" x14ac:dyDescent="0.3">
      <c r="A387" s="1">
        <v>428</v>
      </c>
      <c r="B387" s="1" t="s">
        <v>435</v>
      </c>
      <c r="C387" s="1">
        <v>55</v>
      </c>
      <c r="D387" s="1" t="s">
        <v>1009</v>
      </c>
      <c r="E387" s="1" t="s">
        <v>1011</v>
      </c>
      <c r="F387" s="1">
        <v>26.953945227029379</v>
      </c>
      <c r="G387" s="1">
        <v>0</v>
      </c>
      <c r="H387" s="1">
        <v>8</v>
      </c>
      <c r="I387" s="10">
        <f>_xlfn.XLOOKUP(Master[[#This Row],[Patient_ID]],Hospitals[Patient_ID],Hospitals[Admission_Date])</f>
        <v>45073</v>
      </c>
      <c r="J387" s="10">
        <f>_xlfn.XLOOKUP(Master[[#This Row],[Patient_ID]],Hospitals[Patient_ID],Hospitals[Discharge_Date])</f>
        <v>45079</v>
      </c>
      <c r="K387" s="33">
        <f>_xlfn.XLOOKUP(Master[[#This Row],[Patient_ID]],Financials[Patient_ID],Financials[Total_Bill_Amount])</f>
        <v>32317</v>
      </c>
      <c r="L387" s="1" t="str">
        <f>_xlfn.XLOOKUP(Master[[#This Row],[Patient_ID]],Hospitals[Patient_ID],Hospitals[Hospital_Bed])</f>
        <v>General Ward</v>
      </c>
      <c r="M387" s="1" t="str">
        <f>_xlfn.XLOOKUP(Master[[#This Row],[Patient_ID]],Hospitals[Patient_ID],Hospitals[Department])</f>
        <v>Cardiology</v>
      </c>
      <c r="N387" s="28" t="str">
        <f>_xlfn.XLOOKUP(Master[[#This Row],[Patient_ID]],Hospitals[Patient_ID],Hospitals[Medical_Condition])</f>
        <v>Hypertension</v>
      </c>
      <c r="O387" s="28">
        <f>IFERROR(_xlfn.XLOOKUP(Master[[#This Row],[Patient_ID]],Emergency[Patient_ID],Emergency[ER_Visit_ID]),"No Visits")</f>
        <v>1417</v>
      </c>
      <c r="P387" s="28">
        <f>_xlfn.XLOOKUP(Master[[#This Row],[Patient_ID]],Hospitals[Patient_ID],Hospitals[Doctor_ID])</f>
        <v>67</v>
      </c>
      <c r="Q387" s="30">
        <f>_xlfn.XLOOKUP(Master[[#This Row],[Patient_ID]],Financials[Patient_ID],Financials[Insurance_Coverage])</f>
        <v>20654.869874299049</v>
      </c>
      <c r="R387" s="30">
        <f>_xlfn.XLOOKUP(Master[[#This Row],[Patient_ID]],Financials[Patient_ID],Financials[Balance_Due])</f>
        <v>11662.130125700951</v>
      </c>
      <c r="S387" s="28">
        <f>_xlfn.XLOOKUP(Master[[#This Row],[Doctors ID]],Medicals[Doctor_ID],Medicals[Nurse_to_Patient_Ratio])</f>
        <v>24</v>
      </c>
    </row>
    <row r="388" spans="1:19" x14ac:dyDescent="0.3">
      <c r="A388" s="1">
        <v>430</v>
      </c>
      <c r="B388" s="1" t="s">
        <v>437</v>
      </c>
      <c r="C388" s="1">
        <v>33</v>
      </c>
      <c r="D388" s="1" t="s">
        <v>1009</v>
      </c>
      <c r="E388" s="1" t="s">
        <v>1011</v>
      </c>
      <c r="F388" s="1">
        <v>23.517693857744259</v>
      </c>
      <c r="G388" s="1">
        <v>0</v>
      </c>
      <c r="H388" s="1">
        <v>2</v>
      </c>
      <c r="I388" s="10">
        <f>_xlfn.XLOOKUP(Master[[#This Row],[Patient_ID]],Hospitals[Patient_ID],Hospitals[Admission_Date])</f>
        <v>44639</v>
      </c>
      <c r="J388" s="10">
        <f>_xlfn.XLOOKUP(Master[[#This Row],[Patient_ID]],Hospitals[Patient_ID],Hospitals[Discharge_Date])</f>
        <v>44641</v>
      </c>
      <c r="K388" s="33">
        <f>_xlfn.XLOOKUP(Master[[#This Row],[Patient_ID]],Financials[Patient_ID],Financials[Total_Bill_Amount])</f>
        <v>8805</v>
      </c>
      <c r="L388" s="1" t="str">
        <f>_xlfn.XLOOKUP(Master[[#This Row],[Patient_ID]],Hospitals[Patient_ID],Hospitals[Hospital_Bed])</f>
        <v>Semi-Private Room</v>
      </c>
      <c r="M388" s="1" t="str">
        <f>_xlfn.XLOOKUP(Master[[#This Row],[Patient_ID]],Hospitals[Patient_ID],Hospitals[Department])</f>
        <v>Pediatrics</v>
      </c>
      <c r="N388" s="28" t="str">
        <f>_xlfn.XLOOKUP(Master[[#This Row],[Patient_ID]],Hospitals[Patient_ID],Hospitals[Medical_Condition])</f>
        <v>Asthma</v>
      </c>
      <c r="O388" s="28">
        <f>IFERROR(_xlfn.XLOOKUP(Master[[#This Row],[Patient_ID]],Emergency[Patient_ID],Emergency[ER_Visit_ID]),"No Visits")</f>
        <v>471</v>
      </c>
      <c r="P388" s="28">
        <f>_xlfn.XLOOKUP(Master[[#This Row],[Patient_ID]],Hospitals[Patient_ID],Hospitals[Doctor_ID])</f>
        <v>59</v>
      </c>
      <c r="Q388" s="30">
        <f>_xlfn.XLOOKUP(Master[[#This Row],[Patient_ID]],Financials[Patient_ID],Financials[Insurance_Coverage])</f>
        <v>5597.5501769704097</v>
      </c>
      <c r="R388" s="30">
        <f>_xlfn.XLOOKUP(Master[[#This Row],[Patient_ID]],Financials[Patient_ID],Financials[Balance_Due])</f>
        <v>3207.4498230295899</v>
      </c>
      <c r="S388" s="28">
        <f>_xlfn.XLOOKUP(Master[[#This Row],[Doctors ID]],Medicals[Doctor_ID],Medicals[Nurse_to_Patient_Ratio])</f>
        <v>20</v>
      </c>
    </row>
    <row r="389" spans="1:19" x14ac:dyDescent="0.3">
      <c r="A389" s="1">
        <v>431</v>
      </c>
      <c r="B389" s="1" t="s">
        <v>438</v>
      </c>
      <c r="C389" s="1">
        <v>11</v>
      </c>
      <c r="D389" s="1" t="s">
        <v>1008</v>
      </c>
      <c r="E389" s="1" t="s">
        <v>1010</v>
      </c>
      <c r="F389" s="1">
        <v>27.202225464273411</v>
      </c>
      <c r="G389" s="1">
        <v>2</v>
      </c>
      <c r="H389" s="1">
        <v>10</v>
      </c>
      <c r="I389" s="10">
        <f>_xlfn.XLOOKUP(Master[[#This Row],[Patient_ID]],Hospitals[Patient_ID],Hospitals[Admission_Date])</f>
        <v>45187</v>
      </c>
      <c r="J389" s="10">
        <f>_xlfn.XLOOKUP(Master[[#This Row],[Patient_ID]],Hospitals[Patient_ID],Hospitals[Discharge_Date])</f>
        <v>45191</v>
      </c>
      <c r="K389" s="33">
        <f>_xlfn.XLOOKUP(Master[[#This Row],[Patient_ID]],Financials[Patient_ID],Financials[Total_Bill_Amount])</f>
        <v>31467</v>
      </c>
      <c r="L389" s="1" t="str">
        <f>_xlfn.XLOOKUP(Master[[#This Row],[Patient_ID]],Hospitals[Patient_ID],Hospitals[Hospital_Bed])</f>
        <v>Private Room</v>
      </c>
      <c r="M389" s="1" t="str">
        <f>_xlfn.XLOOKUP(Master[[#This Row],[Patient_ID]],Hospitals[Patient_ID],Hospitals[Department])</f>
        <v>Emergency</v>
      </c>
      <c r="N389" s="28" t="str">
        <f>_xlfn.XLOOKUP(Master[[#This Row],[Patient_ID]],Hospitals[Patient_ID],Hospitals[Medical_Condition])</f>
        <v>Internal Bleeding</v>
      </c>
      <c r="O389" s="28">
        <f>IFERROR(_xlfn.XLOOKUP(Master[[#This Row],[Patient_ID]],Emergency[Patient_ID],Emergency[ER_Visit_ID]),"No Visits")</f>
        <v>385</v>
      </c>
      <c r="P389" s="28">
        <f>_xlfn.XLOOKUP(Master[[#This Row],[Patient_ID]],Hospitals[Patient_ID],Hospitals[Doctor_ID])</f>
        <v>124</v>
      </c>
      <c r="Q389" s="30">
        <f>_xlfn.XLOOKUP(Master[[#This Row],[Patient_ID]],Financials[Patient_ID],Financials[Insurance_Coverage])</f>
        <v>17468.06749626973</v>
      </c>
      <c r="R389" s="30">
        <f>_xlfn.XLOOKUP(Master[[#This Row],[Patient_ID]],Financials[Patient_ID],Financials[Balance_Due])</f>
        <v>13998.93250373027</v>
      </c>
      <c r="S389" s="28">
        <f>_xlfn.XLOOKUP(Master[[#This Row],[Doctors ID]],Medicals[Doctor_ID],Medicals[Nurse_to_Patient_Ratio])</f>
        <v>6</v>
      </c>
    </row>
    <row r="390" spans="1:19" x14ac:dyDescent="0.3">
      <c r="A390" s="1">
        <v>432</v>
      </c>
      <c r="B390" s="1" t="s">
        <v>439</v>
      </c>
      <c r="C390" s="1">
        <v>84</v>
      </c>
      <c r="D390" s="1" t="s">
        <v>1009</v>
      </c>
      <c r="E390" s="1" t="s">
        <v>1012</v>
      </c>
      <c r="F390" s="1">
        <v>33.510029828779302</v>
      </c>
      <c r="G390" s="1">
        <v>0</v>
      </c>
      <c r="H390" s="1">
        <v>3</v>
      </c>
      <c r="I390" s="10">
        <f>_xlfn.XLOOKUP(Master[[#This Row],[Patient_ID]],Hospitals[Patient_ID],Hospitals[Admission_Date])</f>
        <v>44600</v>
      </c>
      <c r="J390" s="10">
        <f>_xlfn.XLOOKUP(Master[[#This Row],[Patient_ID]],Hospitals[Patient_ID],Hospitals[Discharge_Date])</f>
        <v>44610</v>
      </c>
      <c r="K390" s="33">
        <f>_xlfn.XLOOKUP(Master[[#This Row],[Patient_ID]],Financials[Patient_ID],Financials[Total_Bill_Amount])</f>
        <v>8694</v>
      </c>
      <c r="L390" s="1" t="str">
        <f>_xlfn.XLOOKUP(Master[[#This Row],[Patient_ID]],Hospitals[Patient_ID],Hospitals[Hospital_Bed])</f>
        <v>Semi-Private Room</v>
      </c>
      <c r="M390" s="1" t="str">
        <f>_xlfn.XLOOKUP(Master[[#This Row],[Patient_ID]],Hospitals[Patient_ID],Hospitals[Department])</f>
        <v>Emergency</v>
      </c>
      <c r="N390" s="28" t="str">
        <f>_xlfn.XLOOKUP(Master[[#This Row],[Patient_ID]],Hospitals[Patient_ID],Hospitals[Medical_Condition])</f>
        <v>Severe Trauma</v>
      </c>
      <c r="O390" s="28">
        <f>IFERROR(_xlfn.XLOOKUP(Master[[#This Row],[Patient_ID]],Emergency[Patient_ID],Emergency[ER_Visit_ID]),"No Visits")</f>
        <v>945</v>
      </c>
      <c r="P390" s="28">
        <f>_xlfn.XLOOKUP(Master[[#This Row],[Patient_ID]],Hospitals[Patient_ID],Hospitals[Doctor_ID])</f>
        <v>80</v>
      </c>
      <c r="Q390" s="30">
        <f>_xlfn.XLOOKUP(Master[[#This Row],[Patient_ID]],Financials[Patient_ID],Financials[Insurance_Coverage])</f>
        <v>5144.7147527252682</v>
      </c>
      <c r="R390" s="30">
        <f>_xlfn.XLOOKUP(Master[[#This Row],[Patient_ID]],Financials[Patient_ID],Financials[Balance_Due])</f>
        <v>3549.2852472747318</v>
      </c>
      <c r="S390" s="28">
        <f>_xlfn.XLOOKUP(Master[[#This Row],[Doctors ID]],Medicals[Doctor_ID],Medicals[Nurse_to_Patient_Ratio])</f>
        <v>5</v>
      </c>
    </row>
    <row r="391" spans="1:19" x14ac:dyDescent="0.3">
      <c r="A391" s="1">
        <v>433</v>
      </c>
      <c r="B391" s="1" t="s">
        <v>440</v>
      </c>
      <c r="C391" s="1">
        <v>28</v>
      </c>
      <c r="D391" s="1" t="s">
        <v>1009</v>
      </c>
      <c r="E391" s="1" t="s">
        <v>1010</v>
      </c>
      <c r="F391" s="1">
        <v>24.013881522286059</v>
      </c>
      <c r="G391" s="1">
        <v>2</v>
      </c>
      <c r="H391" s="1">
        <v>10</v>
      </c>
      <c r="I391" s="10">
        <f>_xlfn.XLOOKUP(Master[[#This Row],[Patient_ID]],Hospitals[Patient_ID],Hospitals[Admission_Date])</f>
        <v>44924</v>
      </c>
      <c r="J391" s="10">
        <f>_xlfn.XLOOKUP(Master[[#This Row],[Patient_ID]],Hospitals[Patient_ID],Hospitals[Discharge_Date])</f>
        <v>44930</v>
      </c>
      <c r="K391" s="33">
        <f>_xlfn.XLOOKUP(Master[[#This Row],[Patient_ID]],Financials[Patient_ID],Financials[Total_Bill_Amount])</f>
        <v>17328</v>
      </c>
      <c r="L391" s="1" t="str">
        <f>_xlfn.XLOOKUP(Master[[#This Row],[Patient_ID]],Hospitals[Patient_ID],Hospitals[Hospital_Bed])</f>
        <v>Semi-Private Room</v>
      </c>
      <c r="M391" s="1" t="str">
        <f>_xlfn.XLOOKUP(Master[[#This Row],[Patient_ID]],Hospitals[Patient_ID],Hospitals[Department])</f>
        <v>Oncology</v>
      </c>
      <c r="N391" s="28" t="str">
        <f>_xlfn.XLOOKUP(Master[[#This Row],[Patient_ID]],Hospitals[Patient_ID],Hospitals[Medical_Condition])</f>
        <v>Cancer</v>
      </c>
      <c r="O391" s="28">
        <f>IFERROR(_xlfn.XLOOKUP(Master[[#This Row],[Patient_ID]],Emergency[Patient_ID],Emergency[ER_Visit_ID]),"No Visits")</f>
        <v>125</v>
      </c>
      <c r="P391" s="28">
        <f>_xlfn.XLOOKUP(Master[[#This Row],[Patient_ID]],Hospitals[Patient_ID],Hospitals[Doctor_ID])</f>
        <v>10</v>
      </c>
      <c r="Q391" s="30">
        <f>_xlfn.XLOOKUP(Master[[#This Row],[Patient_ID]],Financials[Patient_ID],Financials[Insurance_Coverage])</f>
        <v>10048.74046602331</v>
      </c>
      <c r="R391" s="30">
        <f>_xlfn.XLOOKUP(Master[[#This Row],[Patient_ID]],Financials[Patient_ID],Financials[Balance_Due])</f>
        <v>7279.2595339766895</v>
      </c>
      <c r="S391" s="28">
        <f>_xlfn.XLOOKUP(Master[[#This Row],[Doctors ID]],Medicals[Doctor_ID],Medicals[Nurse_to_Patient_Ratio])</f>
        <v>10</v>
      </c>
    </row>
    <row r="392" spans="1:19" x14ac:dyDescent="0.3">
      <c r="A392" s="1">
        <v>434</v>
      </c>
      <c r="B392" s="1" t="s">
        <v>441</v>
      </c>
      <c r="C392" s="1">
        <v>88</v>
      </c>
      <c r="D392" s="1" t="s">
        <v>1008</v>
      </c>
      <c r="E392" s="1" t="s">
        <v>1011</v>
      </c>
      <c r="F392" s="1">
        <v>32.39150892334326</v>
      </c>
      <c r="G392" s="1">
        <v>1</v>
      </c>
      <c r="H392" s="1">
        <v>4</v>
      </c>
      <c r="I392" s="10">
        <f>_xlfn.XLOOKUP(Master[[#This Row],[Patient_ID]],Hospitals[Patient_ID],Hospitals[Admission_Date])</f>
        <v>45021</v>
      </c>
      <c r="J392" s="10">
        <f>_xlfn.XLOOKUP(Master[[#This Row],[Patient_ID]],Hospitals[Patient_ID],Hospitals[Discharge_Date])</f>
        <v>45025</v>
      </c>
      <c r="K392" s="33">
        <f>_xlfn.XLOOKUP(Master[[#This Row],[Patient_ID]],Financials[Patient_ID],Financials[Total_Bill_Amount])</f>
        <v>6459</v>
      </c>
      <c r="L392" s="1" t="str">
        <f>_xlfn.XLOOKUP(Master[[#This Row],[Patient_ID]],Hospitals[Patient_ID],Hospitals[Hospital_Bed])</f>
        <v>Semi-Private Room</v>
      </c>
      <c r="M392" s="1" t="str">
        <f>_xlfn.XLOOKUP(Master[[#This Row],[Patient_ID]],Hospitals[Patient_ID],Hospitals[Department])</f>
        <v>Cardiology</v>
      </c>
      <c r="N392" s="28" t="str">
        <f>_xlfn.XLOOKUP(Master[[#This Row],[Patient_ID]],Hospitals[Patient_ID],Hospitals[Medical_Condition])</f>
        <v>Heart Disease</v>
      </c>
      <c r="O392" s="28">
        <f>IFERROR(_xlfn.XLOOKUP(Master[[#This Row],[Patient_ID]],Emergency[Patient_ID],Emergency[ER_Visit_ID]),"No Visits")</f>
        <v>503</v>
      </c>
      <c r="P392" s="28">
        <f>_xlfn.XLOOKUP(Master[[#This Row],[Patient_ID]],Hospitals[Patient_ID],Hospitals[Doctor_ID])</f>
        <v>90</v>
      </c>
      <c r="Q392" s="30">
        <f>_xlfn.XLOOKUP(Master[[#This Row],[Patient_ID]],Financials[Patient_ID],Financials[Insurance_Coverage])</f>
        <v>4942.7444691452847</v>
      </c>
      <c r="R392" s="30">
        <f>_xlfn.XLOOKUP(Master[[#This Row],[Patient_ID]],Financials[Patient_ID],Financials[Balance_Due])</f>
        <v>1516.2555308547151</v>
      </c>
      <c r="S392" s="28">
        <f>_xlfn.XLOOKUP(Master[[#This Row],[Doctors ID]],Medicals[Doctor_ID],Medicals[Nurse_to_Patient_Ratio])</f>
        <v>12</v>
      </c>
    </row>
    <row r="393" spans="1:19" x14ac:dyDescent="0.3">
      <c r="A393" s="1">
        <v>435</v>
      </c>
      <c r="B393" s="1" t="s">
        <v>442</v>
      </c>
      <c r="C393" s="1">
        <v>68</v>
      </c>
      <c r="D393" s="1" t="s">
        <v>1009</v>
      </c>
      <c r="E393" s="1" t="s">
        <v>1011</v>
      </c>
      <c r="F393" s="1">
        <v>24.93278790567603</v>
      </c>
      <c r="G393" s="1">
        <v>3</v>
      </c>
      <c r="H393" s="1">
        <v>2</v>
      </c>
      <c r="I393" s="10">
        <f>_xlfn.XLOOKUP(Master[[#This Row],[Patient_ID]],Hospitals[Patient_ID],Hospitals[Admission_Date])</f>
        <v>44733</v>
      </c>
      <c r="J393" s="10">
        <f>_xlfn.XLOOKUP(Master[[#This Row],[Patient_ID]],Hospitals[Patient_ID],Hospitals[Discharge_Date])</f>
        <v>44738</v>
      </c>
      <c r="K393" s="33">
        <f>_xlfn.XLOOKUP(Master[[#This Row],[Patient_ID]],Financials[Patient_ID],Financials[Total_Bill_Amount])</f>
        <v>25579</v>
      </c>
      <c r="L393" s="1" t="str">
        <f>_xlfn.XLOOKUP(Master[[#This Row],[Patient_ID]],Hospitals[Patient_ID],Hospitals[Hospital_Bed])</f>
        <v>General Ward</v>
      </c>
      <c r="M393" s="1" t="str">
        <f>_xlfn.XLOOKUP(Master[[#This Row],[Patient_ID]],Hospitals[Patient_ID],Hospitals[Department])</f>
        <v>Oncology</v>
      </c>
      <c r="N393" s="28" t="str">
        <f>_xlfn.XLOOKUP(Master[[#This Row],[Patient_ID]],Hospitals[Patient_ID],Hospitals[Medical_Condition])</f>
        <v>Cancer</v>
      </c>
      <c r="O393" s="28">
        <f>IFERROR(_xlfn.XLOOKUP(Master[[#This Row],[Patient_ID]],Emergency[Patient_ID],Emergency[ER_Visit_ID]),"No Visits")</f>
        <v>226</v>
      </c>
      <c r="P393" s="28">
        <f>_xlfn.XLOOKUP(Master[[#This Row],[Patient_ID]],Hospitals[Patient_ID],Hospitals[Doctor_ID])</f>
        <v>71</v>
      </c>
      <c r="Q393" s="30">
        <f>_xlfn.XLOOKUP(Master[[#This Row],[Patient_ID]],Financials[Patient_ID],Financials[Insurance_Coverage])</f>
        <v>17137.65922728779</v>
      </c>
      <c r="R393" s="30">
        <f>_xlfn.XLOOKUP(Master[[#This Row],[Patient_ID]],Financials[Patient_ID],Financials[Balance_Due])</f>
        <v>8441.3407727122067</v>
      </c>
      <c r="S393" s="28">
        <f>_xlfn.XLOOKUP(Master[[#This Row],[Doctors ID]],Medicals[Doctor_ID],Medicals[Nurse_to_Patient_Ratio])</f>
        <v>18</v>
      </c>
    </row>
    <row r="394" spans="1:19" x14ac:dyDescent="0.3">
      <c r="A394" s="1">
        <v>438</v>
      </c>
      <c r="B394" s="1" t="s">
        <v>445</v>
      </c>
      <c r="C394" s="1">
        <v>13</v>
      </c>
      <c r="D394" s="1" t="s">
        <v>1009</v>
      </c>
      <c r="E394" s="1" t="s">
        <v>1013</v>
      </c>
      <c r="F394" s="1">
        <v>34.005554321786597</v>
      </c>
      <c r="G394" s="1">
        <v>4</v>
      </c>
      <c r="H394" s="1">
        <v>1</v>
      </c>
      <c r="I394" s="10">
        <f>_xlfn.XLOOKUP(Master[[#This Row],[Patient_ID]],Hospitals[Patient_ID],Hospitals[Admission_Date])</f>
        <v>45181</v>
      </c>
      <c r="J394" s="10">
        <f>_xlfn.XLOOKUP(Master[[#This Row],[Patient_ID]],Hospitals[Patient_ID],Hospitals[Discharge_Date])</f>
        <v>45184</v>
      </c>
      <c r="K394" s="33">
        <f>_xlfn.XLOOKUP(Master[[#This Row],[Patient_ID]],Financials[Patient_ID],Financials[Total_Bill_Amount])</f>
        <v>13103</v>
      </c>
      <c r="L394" s="1" t="str">
        <f>_xlfn.XLOOKUP(Master[[#This Row],[Patient_ID]],Hospitals[Patient_ID],Hospitals[Hospital_Bed])</f>
        <v>ICU</v>
      </c>
      <c r="M394" s="1" t="str">
        <f>_xlfn.XLOOKUP(Master[[#This Row],[Patient_ID]],Hospitals[Patient_ID],Hospitals[Department])</f>
        <v>Pediatrics</v>
      </c>
      <c r="N394" s="28" t="str">
        <f>_xlfn.XLOOKUP(Master[[#This Row],[Patient_ID]],Hospitals[Patient_ID],Hospitals[Medical_Condition])</f>
        <v>Allergies</v>
      </c>
      <c r="O394" s="28" t="str">
        <f>IFERROR(_xlfn.XLOOKUP(Master[[#This Row],[Patient_ID]],Emergency[Patient_ID],Emergency[ER_Visit_ID]),"No Visits")</f>
        <v>No Visits</v>
      </c>
      <c r="P394" s="28">
        <f>_xlfn.XLOOKUP(Master[[#This Row],[Patient_ID]],Hospitals[Patient_ID],Hospitals[Doctor_ID])</f>
        <v>21</v>
      </c>
      <c r="Q394" s="30">
        <f>_xlfn.XLOOKUP(Master[[#This Row],[Patient_ID]],Financials[Patient_ID],Financials[Insurance_Coverage])</f>
        <v>7358.6519603048264</v>
      </c>
      <c r="R394" s="30">
        <f>_xlfn.XLOOKUP(Master[[#This Row],[Patient_ID]],Financials[Patient_ID],Financials[Balance_Due])</f>
        <v>5744.3480396951736</v>
      </c>
      <c r="S394" s="28">
        <f>_xlfn.XLOOKUP(Master[[#This Row],[Doctors ID]],Medicals[Doctor_ID],Medicals[Nurse_to_Patient_Ratio])</f>
        <v>24</v>
      </c>
    </row>
    <row r="395" spans="1:19" x14ac:dyDescent="0.3">
      <c r="A395" s="1">
        <v>439</v>
      </c>
      <c r="B395" s="1" t="s">
        <v>446</v>
      </c>
      <c r="C395" s="1">
        <v>85</v>
      </c>
      <c r="D395" s="1" t="s">
        <v>1008</v>
      </c>
      <c r="E395" s="1" t="s">
        <v>1011</v>
      </c>
      <c r="F395" s="1">
        <v>17.438835840754692</v>
      </c>
      <c r="G395" s="1">
        <v>5</v>
      </c>
      <c r="H395" s="1">
        <v>10</v>
      </c>
      <c r="I395" s="10">
        <f>_xlfn.XLOOKUP(Master[[#This Row],[Patient_ID]],Hospitals[Patient_ID],Hospitals[Admission_Date])</f>
        <v>45091</v>
      </c>
      <c r="J395" s="10">
        <f>_xlfn.XLOOKUP(Master[[#This Row],[Patient_ID]],Hospitals[Patient_ID],Hospitals[Discharge_Date])</f>
        <v>45096</v>
      </c>
      <c r="K395" s="33">
        <f>_xlfn.XLOOKUP(Master[[#This Row],[Patient_ID]],Financials[Patient_ID],Financials[Total_Bill_Amount])</f>
        <v>5957</v>
      </c>
      <c r="L395" s="1" t="str">
        <f>_xlfn.XLOOKUP(Master[[#This Row],[Patient_ID]],Hospitals[Patient_ID],Hospitals[Hospital_Bed])</f>
        <v>Semi-Private Room</v>
      </c>
      <c r="M395" s="1" t="str">
        <f>_xlfn.XLOOKUP(Master[[#This Row],[Patient_ID]],Hospitals[Patient_ID],Hospitals[Department])</f>
        <v>Emergency</v>
      </c>
      <c r="N395" s="28" t="str">
        <f>_xlfn.XLOOKUP(Master[[#This Row],[Patient_ID]],Hospitals[Patient_ID],Hospitals[Medical_Condition])</f>
        <v>Severe Trauma</v>
      </c>
      <c r="O395" s="28" t="str">
        <f>IFERROR(_xlfn.XLOOKUP(Master[[#This Row],[Patient_ID]],Emergency[Patient_ID],Emergency[ER_Visit_ID]),"No Visits")</f>
        <v>No Visits</v>
      </c>
      <c r="P395" s="28">
        <f>_xlfn.XLOOKUP(Master[[#This Row],[Patient_ID]],Hospitals[Patient_ID],Hospitals[Doctor_ID])</f>
        <v>178</v>
      </c>
      <c r="Q395" s="30">
        <f>_xlfn.XLOOKUP(Master[[#This Row],[Patient_ID]],Financials[Patient_ID],Financials[Insurance_Coverage])</f>
        <v>3799.4619744126339</v>
      </c>
      <c r="R395" s="30">
        <f>_xlfn.XLOOKUP(Master[[#This Row],[Patient_ID]],Financials[Patient_ID],Financials[Balance_Due])</f>
        <v>2157.5380255873661</v>
      </c>
      <c r="S395" s="28">
        <f>_xlfn.XLOOKUP(Master[[#This Row],[Doctors ID]],Medicals[Doctor_ID],Medicals[Nurse_to_Patient_Ratio])</f>
        <v>21</v>
      </c>
    </row>
    <row r="396" spans="1:19" x14ac:dyDescent="0.3">
      <c r="A396" s="1">
        <v>440</v>
      </c>
      <c r="B396" s="1" t="s">
        <v>447</v>
      </c>
      <c r="C396" s="1">
        <v>68</v>
      </c>
      <c r="D396" s="1" t="s">
        <v>1008</v>
      </c>
      <c r="E396" s="1" t="s">
        <v>1011</v>
      </c>
      <c r="F396" s="1">
        <v>35.736565798000328</v>
      </c>
      <c r="G396" s="1">
        <v>4</v>
      </c>
      <c r="H396" s="1">
        <v>8</v>
      </c>
      <c r="I396" s="10">
        <f>_xlfn.XLOOKUP(Master[[#This Row],[Patient_ID]],Hospitals[Patient_ID],Hospitals[Admission_Date])</f>
        <v>44614</v>
      </c>
      <c r="J396" s="10">
        <f>_xlfn.XLOOKUP(Master[[#This Row],[Patient_ID]],Hospitals[Patient_ID],Hospitals[Discharge_Date])</f>
        <v>44621</v>
      </c>
      <c r="K396" s="33">
        <f>_xlfn.XLOOKUP(Master[[#This Row],[Patient_ID]],Financials[Patient_ID],Financials[Total_Bill_Amount])</f>
        <v>11904</v>
      </c>
      <c r="L396" s="1" t="str">
        <f>_xlfn.XLOOKUP(Master[[#This Row],[Patient_ID]],Hospitals[Patient_ID],Hospitals[Hospital_Bed])</f>
        <v>Private Room</v>
      </c>
      <c r="M396" s="1" t="str">
        <f>_xlfn.XLOOKUP(Master[[#This Row],[Patient_ID]],Hospitals[Patient_ID],Hospitals[Department])</f>
        <v>Neurology</v>
      </c>
      <c r="N396" s="28" t="str">
        <f>_xlfn.XLOOKUP(Master[[#This Row],[Patient_ID]],Hospitals[Patient_ID],Hospitals[Medical_Condition])</f>
        <v>Stroke</v>
      </c>
      <c r="O396" s="28">
        <f>IFERROR(_xlfn.XLOOKUP(Master[[#This Row],[Patient_ID]],Emergency[Patient_ID],Emergency[ER_Visit_ID]),"No Visits")</f>
        <v>819</v>
      </c>
      <c r="P396" s="28">
        <f>_xlfn.XLOOKUP(Master[[#This Row],[Patient_ID]],Hospitals[Patient_ID],Hospitals[Doctor_ID])</f>
        <v>107</v>
      </c>
      <c r="Q396" s="30">
        <f>_xlfn.XLOOKUP(Master[[#This Row],[Patient_ID]],Financials[Patient_ID],Financials[Insurance_Coverage])</f>
        <v>6164.5083368566429</v>
      </c>
      <c r="R396" s="30">
        <f>_xlfn.XLOOKUP(Master[[#This Row],[Patient_ID]],Financials[Patient_ID],Financials[Balance_Due])</f>
        <v>5739.4916631433571</v>
      </c>
      <c r="S396" s="28">
        <f>_xlfn.XLOOKUP(Master[[#This Row],[Doctors ID]],Medicals[Doctor_ID],Medicals[Nurse_to_Patient_Ratio])</f>
        <v>24</v>
      </c>
    </row>
    <row r="397" spans="1:19" x14ac:dyDescent="0.3">
      <c r="A397" s="1">
        <v>441</v>
      </c>
      <c r="B397" s="1" t="s">
        <v>448</v>
      </c>
      <c r="C397" s="1">
        <v>45</v>
      </c>
      <c r="D397" s="1" t="s">
        <v>1009</v>
      </c>
      <c r="E397" s="1" t="s">
        <v>1011</v>
      </c>
      <c r="F397" s="1">
        <v>18.107377879434321</v>
      </c>
      <c r="G397" s="1">
        <v>4</v>
      </c>
      <c r="H397" s="1">
        <v>5</v>
      </c>
      <c r="I397" s="10">
        <f>_xlfn.XLOOKUP(Master[[#This Row],[Patient_ID]],Hospitals[Patient_ID],Hospitals[Admission_Date])</f>
        <v>44800</v>
      </c>
      <c r="J397" s="10">
        <f>_xlfn.XLOOKUP(Master[[#This Row],[Patient_ID]],Hospitals[Patient_ID],Hospitals[Discharge_Date])</f>
        <v>44804</v>
      </c>
      <c r="K397" s="33">
        <f>_xlfn.XLOOKUP(Master[[#This Row],[Patient_ID]],Financials[Patient_ID],Financials[Total_Bill_Amount])</f>
        <v>30143</v>
      </c>
      <c r="L397" s="1" t="str">
        <f>_xlfn.XLOOKUP(Master[[#This Row],[Patient_ID]],Hospitals[Patient_ID],Hospitals[Hospital_Bed])</f>
        <v>Private Room</v>
      </c>
      <c r="M397" s="1" t="str">
        <f>_xlfn.XLOOKUP(Master[[#This Row],[Patient_ID]],Hospitals[Patient_ID],Hospitals[Department])</f>
        <v>Orthopedics</v>
      </c>
      <c r="N397" s="28" t="str">
        <f>_xlfn.XLOOKUP(Master[[#This Row],[Patient_ID]],Hospitals[Patient_ID],Hospitals[Medical_Condition])</f>
        <v>Arthritis</v>
      </c>
      <c r="O397" s="28">
        <f>IFERROR(_xlfn.XLOOKUP(Master[[#This Row],[Patient_ID]],Emergency[Patient_ID],Emergency[ER_Visit_ID]),"No Visits")</f>
        <v>517</v>
      </c>
      <c r="P397" s="28">
        <f>_xlfn.XLOOKUP(Master[[#This Row],[Patient_ID]],Hospitals[Patient_ID],Hospitals[Doctor_ID])</f>
        <v>137</v>
      </c>
      <c r="Q397" s="30">
        <f>_xlfn.XLOOKUP(Master[[#This Row],[Patient_ID]],Financials[Patient_ID],Financials[Insurance_Coverage])</f>
        <v>25982.637688603529</v>
      </c>
      <c r="R397" s="30">
        <f>_xlfn.XLOOKUP(Master[[#This Row],[Patient_ID]],Financials[Patient_ID],Financials[Balance_Due])</f>
        <v>4160.3623113964713</v>
      </c>
      <c r="S397" s="28">
        <f>_xlfn.XLOOKUP(Master[[#This Row],[Doctors ID]],Medicals[Doctor_ID],Medicals[Nurse_to_Patient_Ratio])</f>
        <v>30</v>
      </c>
    </row>
    <row r="398" spans="1:19" x14ac:dyDescent="0.3">
      <c r="A398" s="1">
        <v>442</v>
      </c>
      <c r="B398" s="1" t="s">
        <v>449</v>
      </c>
      <c r="C398" s="1">
        <v>7</v>
      </c>
      <c r="D398" s="1" t="s">
        <v>1009</v>
      </c>
      <c r="E398" s="1" t="s">
        <v>1010</v>
      </c>
      <c r="F398" s="1">
        <v>17.350647089110531</v>
      </c>
      <c r="G398" s="1">
        <v>2</v>
      </c>
      <c r="H398" s="1">
        <v>9</v>
      </c>
      <c r="I398" s="10">
        <f>_xlfn.XLOOKUP(Master[[#This Row],[Patient_ID]],Hospitals[Patient_ID],Hospitals[Admission_Date])</f>
        <v>44680</v>
      </c>
      <c r="J398" s="10">
        <f>_xlfn.XLOOKUP(Master[[#This Row],[Patient_ID]],Hospitals[Patient_ID],Hospitals[Discharge_Date])</f>
        <v>44690</v>
      </c>
      <c r="K398" s="33">
        <f>_xlfn.XLOOKUP(Master[[#This Row],[Patient_ID]],Financials[Patient_ID],Financials[Total_Bill_Amount])</f>
        <v>8556</v>
      </c>
      <c r="L398" s="1" t="str">
        <f>_xlfn.XLOOKUP(Master[[#This Row],[Patient_ID]],Hospitals[Patient_ID],Hospitals[Hospital_Bed])</f>
        <v>ICU</v>
      </c>
      <c r="M398" s="1" t="str">
        <f>_xlfn.XLOOKUP(Master[[#This Row],[Patient_ID]],Hospitals[Patient_ID],Hospitals[Department])</f>
        <v>Emergency</v>
      </c>
      <c r="N398" s="28" t="str">
        <f>_xlfn.XLOOKUP(Master[[#This Row],[Patient_ID]],Hospitals[Patient_ID],Hospitals[Medical_Condition])</f>
        <v>Internal Bleeding</v>
      </c>
      <c r="O398" s="28">
        <f>IFERROR(_xlfn.XLOOKUP(Master[[#This Row],[Patient_ID]],Emergency[Patient_ID],Emergency[ER_Visit_ID]),"No Visits")</f>
        <v>280</v>
      </c>
      <c r="P398" s="28">
        <f>_xlfn.XLOOKUP(Master[[#This Row],[Patient_ID]],Hospitals[Patient_ID],Hospitals[Doctor_ID])</f>
        <v>195</v>
      </c>
      <c r="Q398" s="30">
        <f>_xlfn.XLOOKUP(Master[[#This Row],[Patient_ID]],Financials[Patient_ID],Financials[Insurance_Coverage])</f>
        <v>7406.1480275681824</v>
      </c>
      <c r="R398" s="30">
        <f>_xlfn.XLOOKUP(Master[[#This Row],[Patient_ID]],Financials[Patient_ID],Financials[Balance_Due])</f>
        <v>1149.851972431818</v>
      </c>
      <c r="S398" s="28">
        <f>_xlfn.XLOOKUP(Master[[#This Row],[Doctors ID]],Medicals[Doctor_ID],Medicals[Nurse_to_Patient_Ratio])</f>
        <v>11</v>
      </c>
    </row>
    <row r="399" spans="1:19" x14ac:dyDescent="0.3">
      <c r="A399" s="1">
        <v>443</v>
      </c>
      <c r="B399" s="1" t="s">
        <v>450</v>
      </c>
      <c r="C399" s="1">
        <v>3</v>
      </c>
      <c r="D399" s="1" t="s">
        <v>1008</v>
      </c>
      <c r="E399" s="1" t="s">
        <v>1010</v>
      </c>
      <c r="F399" s="1">
        <v>28.956804862816451</v>
      </c>
      <c r="G399" s="1">
        <v>0</v>
      </c>
      <c r="H399" s="1">
        <v>10</v>
      </c>
      <c r="I399" s="10">
        <f>_xlfn.XLOOKUP(Master[[#This Row],[Patient_ID]],Hospitals[Patient_ID],Hospitals[Admission_Date])</f>
        <v>44833</v>
      </c>
      <c r="J399" s="10">
        <f>_xlfn.XLOOKUP(Master[[#This Row],[Patient_ID]],Hospitals[Patient_ID],Hospitals[Discharge_Date])</f>
        <v>44840</v>
      </c>
      <c r="K399" s="33">
        <f>_xlfn.XLOOKUP(Master[[#This Row],[Patient_ID]],Financials[Patient_ID],Financials[Total_Bill_Amount])</f>
        <v>20514</v>
      </c>
      <c r="L399" s="1" t="str">
        <f>_xlfn.XLOOKUP(Master[[#This Row],[Patient_ID]],Hospitals[Patient_ID],Hospitals[Hospital_Bed])</f>
        <v>General Ward</v>
      </c>
      <c r="M399" s="1" t="str">
        <f>_xlfn.XLOOKUP(Master[[#This Row],[Patient_ID]],Hospitals[Patient_ID],Hospitals[Department])</f>
        <v>Oncology</v>
      </c>
      <c r="N399" s="28" t="str">
        <f>_xlfn.XLOOKUP(Master[[#This Row],[Patient_ID]],Hospitals[Patient_ID],Hospitals[Medical_Condition])</f>
        <v>Tumor</v>
      </c>
      <c r="O399" s="28" t="str">
        <f>IFERROR(_xlfn.XLOOKUP(Master[[#This Row],[Patient_ID]],Emergency[Patient_ID],Emergency[ER_Visit_ID]),"No Visits")</f>
        <v>No Visits</v>
      </c>
      <c r="P399" s="28">
        <f>_xlfn.XLOOKUP(Master[[#This Row],[Patient_ID]],Hospitals[Patient_ID],Hospitals[Doctor_ID])</f>
        <v>84</v>
      </c>
      <c r="Q399" s="30">
        <f>_xlfn.XLOOKUP(Master[[#This Row],[Patient_ID]],Financials[Patient_ID],Financials[Insurance_Coverage])</f>
        <v>16554.61147738796</v>
      </c>
      <c r="R399" s="30">
        <f>_xlfn.XLOOKUP(Master[[#This Row],[Patient_ID]],Financials[Patient_ID],Financials[Balance_Due])</f>
        <v>3959.3885226120442</v>
      </c>
      <c r="S399" s="28">
        <f>_xlfn.XLOOKUP(Master[[#This Row],[Doctors ID]],Medicals[Doctor_ID],Medicals[Nurse_to_Patient_Ratio])</f>
        <v>16</v>
      </c>
    </row>
    <row r="400" spans="1:19" x14ac:dyDescent="0.3">
      <c r="A400" s="1">
        <v>444</v>
      </c>
      <c r="B400" s="1" t="s">
        <v>451</v>
      </c>
      <c r="C400" s="1">
        <v>20</v>
      </c>
      <c r="D400" s="1" t="s">
        <v>1009</v>
      </c>
      <c r="E400" s="1" t="s">
        <v>1012</v>
      </c>
      <c r="F400" s="1">
        <v>39.698488678352888</v>
      </c>
      <c r="G400" s="1">
        <v>0</v>
      </c>
      <c r="H400" s="1">
        <v>1</v>
      </c>
      <c r="I400" s="10">
        <f>_xlfn.XLOOKUP(Master[[#This Row],[Patient_ID]],Hospitals[Patient_ID],Hospitals[Admission_Date])</f>
        <v>44593</v>
      </c>
      <c r="J400" s="10">
        <f>_xlfn.XLOOKUP(Master[[#This Row],[Patient_ID]],Hospitals[Patient_ID],Hospitals[Discharge_Date])</f>
        <v>44601</v>
      </c>
      <c r="K400" s="33">
        <f>_xlfn.XLOOKUP(Master[[#This Row],[Patient_ID]],Financials[Patient_ID],Financials[Total_Bill_Amount])</f>
        <v>17811</v>
      </c>
      <c r="L400" s="1" t="str">
        <f>_xlfn.XLOOKUP(Master[[#This Row],[Patient_ID]],Hospitals[Patient_ID],Hospitals[Hospital_Bed])</f>
        <v>Private Room</v>
      </c>
      <c r="M400" s="1" t="str">
        <f>_xlfn.XLOOKUP(Master[[#This Row],[Patient_ID]],Hospitals[Patient_ID],Hospitals[Department])</f>
        <v>Emergency</v>
      </c>
      <c r="N400" s="28" t="str">
        <f>_xlfn.XLOOKUP(Master[[#This Row],[Patient_ID]],Hospitals[Patient_ID],Hospitals[Medical_Condition])</f>
        <v>Severe Trauma</v>
      </c>
      <c r="O400" s="28">
        <f>IFERROR(_xlfn.XLOOKUP(Master[[#This Row],[Patient_ID]],Emergency[Patient_ID],Emergency[ER_Visit_ID]),"No Visits")</f>
        <v>614</v>
      </c>
      <c r="P400" s="28">
        <f>_xlfn.XLOOKUP(Master[[#This Row],[Patient_ID]],Hospitals[Patient_ID],Hospitals[Doctor_ID])</f>
        <v>89</v>
      </c>
      <c r="Q400" s="30">
        <f>_xlfn.XLOOKUP(Master[[#This Row],[Patient_ID]],Financials[Patient_ID],Financials[Insurance_Coverage])</f>
        <v>10232.373751184459</v>
      </c>
      <c r="R400" s="30">
        <f>_xlfn.XLOOKUP(Master[[#This Row],[Patient_ID]],Financials[Patient_ID],Financials[Balance_Due])</f>
        <v>7578.6262488155444</v>
      </c>
      <c r="S400" s="28">
        <f>_xlfn.XLOOKUP(Master[[#This Row],[Doctors ID]],Medicals[Doctor_ID],Medicals[Nurse_to_Patient_Ratio])</f>
        <v>7</v>
      </c>
    </row>
    <row r="401" spans="1:19" x14ac:dyDescent="0.3">
      <c r="A401" s="1">
        <v>445</v>
      </c>
      <c r="B401" s="1" t="s">
        <v>452</v>
      </c>
      <c r="C401" s="1">
        <v>57</v>
      </c>
      <c r="D401" s="1" t="s">
        <v>1008</v>
      </c>
      <c r="E401" s="1" t="s">
        <v>1010</v>
      </c>
      <c r="F401" s="1">
        <v>15.48922796257026</v>
      </c>
      <c r="G401" s="1">
        <v>2</v>
      </c>
      <c r="H401" s="1">
        <v>7</v>
      </c>
      <c r="I401" s="10">
        <f>_xlfn.XLOOKUP(Master[[#This Row],[Patient_ID]],Hospitals[Patient_ID],Hospitals[Admission_Date])</f>
        <v>44716</v>
      </c>
      <c r="J401" s="10">
        <f>_xlfn.XLOOKUP(Master[[#This Row],[Patient_ID]],Hospitals[Patient_ID],Hospitals[Discharge_Date])</f>
        <v>44720</v>
      </c>
      <c r="K401" s="33">
        <f>_xlfn.XLOOKUP(Master[[#This Row],[Patient_ID]],Financials[Patient_ID],Financials[Total_Bill_Amount])</f>
        <v>45721</v>
      </c>
      <c r="L401" s="1" t="str">
        <f>_xlfn.XLOOKUP(Master[[#This Row],[Patient_ID]],Hospitals[Patient_ID],Hospitals[Hospital_Bed])</f>
        <v>Semi-Private Room</v>
      </c>
      <c r="M401" s="1" t="str">
        <f>_xlfn.XLOOKUP(Master[[#This Row],[Patient_ID]],Hospitals[Patient_ID],Hospitals[Department])</f>
        <v>Neurology</v>
      </c>
      <c r="N401" s="28" t="str">
        <f>_xlfn.XLOOKUP(Master[[#This Row],[Patient_ID]],Hospitals[Patient_ID],Hospitals[Medical_Condition])</f>
        <v>Stroke</v>
      </c>
      <c r="O401" s="28" t="str">
        <f>IFERROR(_xlfn.XLOOKUP(Master[[#This Row],[Patient_ID]],Emergency[Patient_ID],Emergency[ER_Visit_ID]),"No Visits")</f>
        <v>No Visits</v>
      </c>
      <c r="P401" s="28">
        <f>_xlfn.XLOOKUP(Master[[#This Row],[Patient_ID]],Hospitals[Patient_ID],Hospitals[Doctor_ID])</f>
        <v>9</v>
      </c>
      <c r="Q401" s="30">
        <f>_xlfn.XLOOKUP(Master[[#This Row],[Patient_ID]],Financials[Patient_ID],Financials[Insurance_Coverage])</f>
        <v>38294.117735456857</v>
      </c>
      <c r="R401" s="30">
        <f>_xlfn.XLOOKUP(Master[[#This Row],[Patient_ID]],Financials[Patient_ID],Financials[Balance_Due])</f>
        <v>7426.8822645431428</v>
      </c>
      <c r="S401" s="28">
        <f>_xlfn.XLOOKUP(Master[[#This Row],[Doctors ID]],Medicals[Doctor_ID],Medicals[Nurse_to_Patient_Ratio])</f>
        <v>21</v>
      </c>
    </row>
    <row r="402" spans="1:19" x14ac:dyDescent="0.3">
      <c r="A402" s="1">
        <v>446</v>
      </c>
      <c r="B402" s="1" t="s">
        <v>453</v>
      </c>
      <c r="C402" s="1">
        <v>69</v>
      </c>
      <c r="D402" s="1" t="s">
        <v>1009</v>
      </c>
      <c r="E402" s="1" t="s">
        <v>1011</v>
      </c>
      <c r="F402" s="1">
        <v>29.195162025404741</v>
      </c>
      <c r="G402" s="1">
        <v>3</v>
      </c>
      <c r="H402" s="1">
        <v>3</v>
      </c>
      <c r="I402" s="10">
        <f>_xlfn.XLOOKUP(Master[[#This Row],[Patient_ID]],Hospitals[Patient_ID],Hospitals[Admission_Date])</f>
        <v>44571</v>
      </c>
      <c r="J402" s="10">
        <f>_xlfn.XLOOKUP(Master[[#This Row],[Patient_ID]],Hospitals[Patient_ID],Hospitals[Discharge_Date])</f>
        <v>44578</v>
      </c>
      <c r="K402" s="33">
        <f>_xlfn.XLOOKUP(Master[[#This Row],[Patient_ID]],Financials[Patient_ID],Financials[Total_Bill_Amount])</f>
        <v>5957</v>
      </c>
      <c r="L402" s="1" t="str">
        <f>_xlfn.XLOOKUP(Master[[#This Row],[Patient_ID]],Hospitals[Patient_ID],Hospitals[Hospital_Bed])</f>
        <v>General Ward</v>
      </c>
      <c r="M402" s="1" t="str">
        <f>_xlfn.XLOOKUP(Master[[#This Row],[Patient_ID]],Hospitals[Patient_ID],Hospitals[Department])</f>
        <v>Emergency</v>
      </c>
      <c r="N402" s="28" t="str">
        <f>_xlfn.XLOOKUP(Master[[#This Row],[Patient_ID]],Hospitals[Patient_ID],Hospitals[Medical_Condition])</f>
        <v>Severe Trauma</v>
      </c>
      <c r="O402" s="28">
        <f>IFERROR(_xlfn.XLOOKUP(Master[[#This Row],[Patient_ID]],Emergency[Patient_ID],Emergency[ER_Visit_ID]),"No Visits")</f>
        <v>394</v>
      </c>
      <c r="P402" s="28">
        <f>_xlfn.XLOOKUP(Master[[#This Row],[Patient_ID]],Hospitals[Patient_ID],Hospitals[Doctor_ID])</f>
        <v>121</v>
      </c>
      <c r="Q402" s="30">
        <f>_xlfn.XLOOKUP(Master[[#This Row],[Patient_ID]],Financials[Patient_ID],Financials[Insurance_Coverage])</f>
        <v>5010.8361648664604</v>
      </c>
      <c r="R402" s="30">
        <f>_xlfn.XLOOKUP(Master[[#This Row],[Patient_ID]],Financials[Patient_ID],Financials[Balance_Due])</f>
        <v>946.16383513354049</v>
      </c>
      <c r="S402" s="28">
        <f>_xlfn.XLOOKUP(Master[[#This Row],[Doctors ID]],Medicals[Doctor_ID],Medicals[Nurse_to_Patient_Ratio])</f>
        <v>20</v>
      </c>
    </row>
    <row r="403" spans="1:19" x14ac:dyDescent="0.3">
      <c r="A403" s="1">
        <v>447</v>
      </c>
      <c r="B403" s="1" t="s">
        <v>454</v>
      </c>
      <c r="C403" s="1">
        <v>25</v>
      </c>
      <c r="D403" s="1" t="s">
        <v>1009</v>
      </c>
      <c r="E403" s="1" t="s">
        <v>1011</v>
      </c>
      <c r="F403" s="1">
        <v>27.952098542365949</v>
      </c>
      <c r="G403" s="1">
        <v>0</v>
      </c>
      <c r="H403" s="1">
        <v>7</v>
      </c>
      <c r="I403" s="10">
        <f>_xlfn.XLOOKUP(Master[[#This Row],[Patient_ID]],Hospitals[Patient_ID],Hospitals[Admission_Date])</f>
        <v>45268</v>
      </c>
      <c r="J403" s="10">
        <f>_xlfn.XLOOKUP(Master[[#This Row],[Patient_ID]],Hospitals[Patient_ID],Hospitals[Discharge_Date])</f>
        <v>45271</v>
      </c>
      <c r="K403" s="33">
        <f>_xlfn.XLOOKUP(Master[[#This Row],[Patient_ID]],Financials[Patient_ID],Financials[Total_Bill_Amount])</f>
        <v>39397</v>
      </c>
      <c r="L403" s="1" t="str">
        <f>_xlfn.XLOOKUP(Master[[#This Row],[Patient_ID]],Hospitals[Patient_ID],Hospitals[Hospital_Bed])</f>
        <v>Private Room</v>
      </c>
      <c r="M403" s="1" t="str">
        <f>_xlfn.XLOOKUP(Master[[#This Row],[Patient_ID]],Hospitals[Patient_ID],Hospitals[Department])</f>
        <v>Cardiology</v>
      </c>
      <c r="N403" s="28" t="str">
        <f>_xlfn.XLOOKUP(Master[[#This Row],[Patient_ID]],Hospitals[Patient_ID],Hospitals[Medical_Condition])</f>
        <v>Heart Disease</v>
      </c>
      <c r="O403" s="28">
        <f>IFERROR(_xlfn.XLOOKUP(Master[[#This Row],[Patient_ID]],Emergency[Patient_ID],Emergency[ER_Visit_ID]),"No Visits")</f>
        <v>341</v>
      </c>
      <c r="P403" s="28">
        <f>_xlfn.XLOOKUP(Master[[#This Row],[Patient_ID]],Hospitals[Patient_ID],Hospitals[Doctor_ID])</f>
        <v>24</v>
      </c>
      <c r="Q403" s="30">
        <f>_xlfn.XLOOKUP(Master[[#This Row],[Patient_ID]],Financials[Patient_ID],Financials[Insurance_Coverage])</f>
        <v>30689.247057126398</v>
      </c>
      <c r="R403" s="30">
        <f>_xlfn.XLOOKUP(Master[[#This Row],[Patient_ID]],Financials[Patient_ID],Financials[Balance_Due])</f>
        <v>8707.7529428735979</v>
      </c>
      <c r="S403" s="28">
        <f>_xlfn.XLOOKUP(Master[[#This Row],[Doctors ID]],Medicals[Doctor_ID],Medicals[Nurse_to_Patient_Ratio])</f>
        <v>17</v>
      </c>
    </row>
    <row r="404" spans="1:19" x14ac:dyDescent="0.3">
      <c r="A404" s="1">
        <v>448</v>
      </c>
      <c r="B404" s="1" t="s">
        <v>455</v>
      </c>
      <c r="C404" s="1">
        <v>44</v>
      </c>
      <c r="D404" s="1" t="s">
        <v>1008</v>
      </c>
      <c r="E404" s="1" t="s">
        <v>1013</v>
      </c>
      <c r="F404" s="1">
        <v>36.027103802984911</v>
      </c>
      <c r="G404" s="1">
        <v>3</v>
      </c>
      <c r="H404" s="1">
        <v>5</v>
      </c>
      <c r="I404" s="10">
        <f>_xlfn.XLOOKUP(Master[[#This Row],[Patient_ID]],Hospitals[Patient_ID],Hospitals[Admission_Date])</f>
        <v>44624</v>
      </c>
      <c r="J404" s="10">
        <f>_xlfn.XLOOKUP(Master[[#This Row],[Patient_ID]],Hospitals[Patient_ID],Hospitals[Discharge_Date])</f>
        <v>44628</v>
      </c>
      <c r="K404" s="33">
        <f>_xlfn.XLOOKUP(Master[[#This Row],[Patient_ID]],Financials[Patient_ID],Financials[Total_Bill_Amount])</f>
        <v>13515</v>
      </c>
      <c r="L404" s="1" t="str">
        <f>_xlfn.XLOOKUP(Master[[#This Row],[Patient_ID]],Hospitals[Patient_ID],Hospitals[Hospital_Bed])</f>
        <v>Semi-Private Room</v>
      </c>
      <c r="M404" s="1" t="str">
        <f>_xlfn.XLOOKUP(Master[[#This Row],[Patient_ID]],Hospitals[Patient_ID],Hospitals[Department])</f>
        <v>Cardiology</v>
      </c>
      <c r="N404" s="28" t="str">
        <f>_xlfn.XLOOKUP(Master[[#This Row],[Patient_ID]],Hospitals[Patient_ID],Hospitals[Medical_Condition])</f>
        <v>Heart Disease</v>
      </c>
      <c r="O404" s="28">
        <f>IFERROR(_xlfn.XLOOKUP(Master[[#This Row],[Patient_ID]],Emergency[Patient_ID],Emergency[ER_Visit_ID]),"No Visits")</f>
        <v>888</v>
      </c>
      <c r="P404" s="28">
        <f>_xlfn.XLOOKUP(Master[[#This Row],[Patient_ID]],Hospitals[Patient_ID],Hospitals[Doctor_ID])</f>
        <v>7</v>
      </c>
      <c r="Q404" s="30">
        <f>_xlfn.XLOOKUP(Master[[#This Row],[Patient_ID]],Financials[Patient_ID],Financials[Insurance_Coverage])</f>
        <v>10992.68840131401</v>
      </c>
      <c r="R404" s="30">
        <f>_xlfn.XLOOKUP(Master[[#This Row],[Patient_ID]],Financials[Patient_ID],Financials[Balance_Due])</f>
        <v>2522.3115986859921</v>
      </c>
      <c r="S404" s="28">
        <f>_xlfn.XLOOKUP(Master[[#This Row],[Doctors ID]],Medicals[Doctor_ID],Medicals[Nurse_to_Patient_Ratio])</f>
        <v>20</v>
      </c>
    </row>
    <row r="405" spans="1:19" x14ac:dyDescent="0.3">
      <c r="A405" s="1">
        <v>449</v>
      </c>
      <c r="B405" s="1" t="s">
        <v>456</v>
      </c>
      <c r="C405" s="1">
        <v>6</v>
      </c>
      <c r="D405" s="1" t="s">
        <v>1008</v>
      </c>
      <c r="E405" s="1" t="s">
        <v>1012</v>
      </c>
      <c r="F405" s="1">
        <v>19.468654980598419</v>
      </c>
      <c r="G405" s="1">
        <v>5</v>
      </c>
      <c r="H405" s="1">
        <v>9</v>
      </c>
      <c r="I405" s="10">
        <f>_xlfn.XLOOKUP(Master[[#This Row],[Patient_ID]],Hospitals[Patient_ID],Hospitals[Admission_Date])</f>
        <v>44660</v>
      </c>
      <c r="J405" s="10">
        <f>_xlfn.XLOOKUP(Master[[#This Row],[Patient_ID]],Hospitals[Patient_ID],Hospitals[Discharge_Date])</f>
        <v>44663</v>
      </c>
      <c r="K405" s="33">
        <f>_xlfn.XLOOKUP(Master[[#This Row],[Patient_ID]],Financials[Patient_ID],Financials[Total_Bill_Amount])</f>
        <v>20329</v>
      </c>
      <c r="L405" s="1" t="str">
        <f>_xlfn.XLOOKUP(Master[[#This Row],[Patient_ID]],Hospitals[Patient_ID],Hospitals[Hospital_Bed])</f>
        <v>General Ward</v>
      </c>
      <c r="M405" s="1" t="str">
        <f>_xlfn.XLOOKUP(Master[[#This Row],[Patient_ID]],Hospitals[Patient_ID],Hospitals[Department])</f>
        <v>Pediatrics</v>
      </c>
      <c r="N405" s="28" t="str">
        <f>_xlfn.XLOOKUP(Master[[#This Row],[Patient_ID]],Hospitals[Patient_ID],Hospitals[Medical_Condition])</f>
        <v>Asthma</v>
      </c>
      <c r="O405" s="28">
        <f>IFERROR(_xlfn.XLOOKUP(Master[[#This Row],[Patient_ID]],Emergency[Patient_ID],Emergency[ER_Visit_ID]),"No Visits")</f>
        <v>370</v>
      </c>
      <c r="P405" s="28">
        <f>_xlfn.XLOOKUP(Master[[#This Row],[Patient_ID]],Hospitals[Patient_ID],Hospitals[Doctor_ID])</f>
        <v>25</v>
      </c>
      <c r="Q405" s="30">
        <f>_xlfn.XLOOKUP(Master[[#This Row],[Patient_ID]],Financials[Patient_ID],Financials[Insurance_Coverage])</f>
        <v>13355.55494280052</v>
      </c>
      <c r="R405" s="30">
        <f>_xlfn.XLOOKUP(Master[[#This Row],[Patient_ID]],Financials[Patient_ID],Financials[Balance_Due])</f>
        <v>6973.4450571994839</v>
      </c>
      <c r="S405" s="28">
        <f>_xlfn.XLOOKUP(Master[[#This Row],[Doctors ID]],Medicals[Doctor_ID],Medicals[Nurse_to_Patient_Ratio])</f>
        <v>9</v>
      </c>
    </row>
    <row r="406" spans="1:19" x14ac:dyDescent="0.3">
      <c r="A406" s="1">
        <v>450</v>
      </c>
      <c r="B406" s="1" t="s">
        <v>457</v>
      </c>
      <c r="C406" s="1">
        <v>64</v>
      </c>
      <c r="D406" s="1" t="s">
        <v>1009</v>
      </c>
      <c r="E406" s="1" t="s">
        <v>1010</v>
      </c>
      <c r="F406" s="1">
        <v>37.182406689428319</v>
      </c>
      <c r="G406" s="1">
        <v>3</v>
      </c>
      <c r="H406" s="1">
        <v>4</v>
      </c>
      <c r="I406" s="10">
        <f>_xlfn.XLOOKUP(Master[[#This Row],[Patient_ID]],Hospitals[Patient_ID],Hospitals[Admission_Date])</f>
        <v>45057</v>
      </c>
      <c r="J406" s="10">
        <f>_xlfn.XLOOKUP(Master[[#This Row],[Patient_ID]],Hospitals[Patient_ID],Hospitals[Discharge_Date])</f>
        <v>45061</v>
      </c>
      <c r="K406" s="33">
        <f>_xlfn.XLOOKUP(Master[[#This Row],[Patient_ID]],Financials[Patient_ID],Financials[Total_Bill_Amount])</f>
        <v>7761</v>
      </c>
      <c r="L406" s="1" t="str">
        <f>_xlfn.XLOOKUP(Master[[#This Row],[Patient_ID]],Hospitals[Patient_ID],Hospitals[Hospital_Bed])</f>
        <v>Private Room</v>
      </c>
      <c r="M406" s="1" t="str">
        <f>_xlfn.XLOOKUP(Master[[#This Row],[Patient_ID]],Hospitals[Patient_ID],Hospitals[Department])</f>
        <v>Cardiology</v>
      </c>
      <c r="N406" s="28" t="str">
        <f>_xlfn.XLOOKUP(Master[[#This Row],[Patient_ID]],Hospitals[Patient_ID],Hospitals[Medical_Condition])</f>
        <v>Heart Disease</v>
      </c>
      <c r="O406" s="28">
        <f>IFERROR(_xlfn.XLOOKUP(Master[[#This Row],[Patient_ID]],Emergency[Patient_ID],Emergency[ER_Visit_ID]),"No Visits")</f>
        <v>1218</v>
      </c>
      <c r="P406" s="28">
        <f>_xlfn.XLOOKUP(Master[[#This Row],[Patient_ID]],Hospitals[Patient_ID],Hospitals[Doctor_ID])</f>
        <v>59</v>
      </c>
      <c r="Q406" s="30">
        <f>_xlfn.XLOOKUP(Master[[#This Row],[Patient_ID]],Financials[Patient_ID],Financials[Insurance_Coverage])</f>
        <v>6263.2211027671037</v>
      </c>
      <c r="R406" s="30">
        <f>_xlfn.XLOOKUP(Master[[#This Row],[Patient_ID]],Financials[Patient_ID],Financials[Balance_Due])</f>
        <v>1497.778897232896</v>
      </c>
      <c r="S406" s="28">
        <f>_xlfn.XLOOKUP(Master[[#This Row],[Doctors ID]],Medicals[Doctor_ID],Medicals[Nurse_to_Patient_Ratio])</f>
        <v>20</v>
      </c>
    </row>
    <row r="407" spans="1:19" x14ac:dyDescent="0.3">
      <c r="A407" s="1">
        <v>451</v>
      </c>
      <c r="B407" s="1" t="s">
        <v>458</v>
      </c>
      <c r="C407" s="1">
        <v>85</v>
      </c>
      <c r="D407" s="1" t="s">
        <v>1009</v>
      </c>
      <c r="E407" s="1" t="s">
        <v>1012</v>
      </c>
      <c r="F407" s="1">
        <v>19.142227541546951</v>
      </c>
      <c r="G407" s="1">
        <v>0</v>
      </c>
      <c r="H407" s="1">
        <v>1</v>
      </c>
      <c r="I407" s="10">
        <f>_xlfn.XLOOKUP(Master[[#This Row],[Patient_ID]],Hospitals[Patient_ID],Hospitals[Admission_Date])</f>
        <v>44676</v>
      </c>
      <c r="J407" s="10">
        <f>_xlfn.XLOOKUP(Master[[#This Row],[Patient_ID]],Hospitals[Patient_ID],Hospitals[Discharge_Date])</f>
        <v>44679</v>
      </c>
      <c r="K407" s="33">
        <f>_xlfn.XLOOKUP(Master[[#This Row],[Patient_ID]],Financials[Patient_ID],Financials[Total_Bill_Amount])</f>
        <v>47121</v>
      </c>
      <c r="L407" s="1" t="str">
        <f>_xlfn.XLOOKUP(Master[[#This Row],[Patient_ID]],Hospitals[Patient_ID],Hospitals[Hospital_Bed])</f>
        <v>ICU</v>
      </c>
      <c r="M407" s="1" t="str">
        <f>_xlfn.XLOOKUP(Master[[#This Row],[Patient_ID]],Hospitals[Patient_ID],Hospitals[Department])</f>
        <v>Pediatrics</v>
      </c>
      <c r="N407" s="28" t="str">
        <f>_xlfn.XLOOKUP(Master[[#This Row],[Patient_ID]],Hospitals[Patient_ID],Hospitals[Medical_Condition])</f>
        <v>Allergies</v>
      </c>
      <c r="O407" s="28">
        <f>IFERROR(_xlfn.XLOOKUP(Master[[#This Row],[Patient_ID]],Emergency[Patient_ID],Emergency[ER_Visit_ID]),"No Visits")</f>
        <v>124</v>
      </c>
      <c r="P407" s="28">
        <f>_xlfn.XLOOKUP(Master[[#This Row],[Patient_ID]],Hospitals[Patient_ID],Hospitals[Doctor_ID])</f>
        <v>29</v>
      </c>
      <c r="Q407" s="30">
        <f>_xlfn.XLOOKUP(Master[[#This Row],[Patient_ID]],Financials[Patient_ID],Financials[Insurance_Coverage])</f>
        <v>27851.491177632401</v>
      </c>
      <c r="R407" s="30">
        <f>_xlfn.XLOOKUP(Master[[#This Row],[Patient_ID]],Financials[Patient_ID],Financials[Balance_Due])</f>
        <v>19269.508822367599</v>
      </c>
      <c r="S407" s="28">
        <f>_xlfn.XLOOKUP(Master[[#This Row],[Doctors ID]],Medicals[Doctor_ID],Medicals[Nurse_to_Patient_Ratio])</f>
        <v>16</v>
      </c>
    </row>
    <row r="408" spans="1:19" x14ac:dyDescent="0.3">
      <c r="A408" s="1">
        <v>452</v>
      </c>
      <c r="B408" s="1" t="s">
        <v>459</v>
      </c>
      <c r="C408" s="1">
        <v>68</v>
      </c>
      <c r="D408" s="1" t="s">
        <v>1009</v>
      </c>
      <c r="E408" s="1" t="s">
        <v>1011</v>
      </c>
      <c r="F408" s="1">
        <v>30.743098486928591</v>
      </c>
      <c r="G408" s="1">
        <v>2</v>
      </c>
      <c r="H408" s="1">
        <v>1</v>
      </c>
      <c r="I408" s="10">
        <f>_xlfn.XLOOKUP(Master[[#This Row],[Patient_ID]],Hospitals[Patient_ID],Hospitals[Admission_Date])</f>
        <v>44634</v>
      </c>
      <c r="J408" s="10">
        <f>_xlfn.XLOOKUP(Master[[#This Row],[Patient_ID]],Hospitals[Patient_ID],Hospitals[Discharge_Date])</f>
        <v>44644</v>
      </c>
      <c r="K408" s="33">
        <f>_xlfn.XLOOKUP(Master[[#This Row],[Patient_ID]],Financials[Patient_ID],Financials[Total_Bill_Amount])</f>
        <v>16408</v>
      </c>
      <c r="L408" s="1" t="str">
        <f>_xlfn.XLOOKUP(Master[[#This Row],[Patient_ID]],Hospitals[Patient_ID],Hospitals[Hospital_Bed])</f>
        <v>ICU</v>
      </c>
      <c r="M408" s="1" t="str">
        <f>_xlfn.XLOOKUP(Master[[#This Row],[Patient_ID]],Hospitals[Patient_ID],Hospitals[Department])</f>
        <v>Neurology</v>
      </c>
      <c r="N408" s="28" t="str">
        <f>_xlfn.XLOOKUP(Master[[#This Row],[Patient_ID]],Hospitals[Patient_ID],Hospitals[Medical_Condition])</f>
        <v>Stroke</v>
      </c>
      <c r="O408" s="28">
        <f>IFERROR(_xlfn.XLOOKUP(Master[[#This Row],[Patient_ID]],Emergency[Patient_ID],Emergency[ER_Visit_ID]),"No Visits")</f>
        <v>561</v>
      </c>
      <c r="P408" s="28">
        <f>_xlfn.XLOOKUP(Master[[#This Row],[Patient_ID]],Hospitals[Patient_ID],Hospitals[Doctor_ID])</f>
        <v>196</v>
      </c>
      <c r="Q408" s="30">
        <f>_xlfn.XLOOKUP(Master[[#This Row],[Patient_ID]],Financials[Patient_ID],Financials[Insurance_Coverage])</f>
        <v>13918.612652492349</v>
      </c>
      <c r="R408" s="30">
        <f>_xlfn.XLOOKUP(Master[[#This Row],[Patient_ID]],Financials[Patient_ID],Financials[Balance_Due])</f>
        <v>2489.3873475076471</v>
      </c>
      <c r="S408" s="28">
        <f>_xlfn.XLOOKUP(Master[[#This Row],[Doctors ID]],Medicals[Doctor_ID],Medicals[Nurse_to_Patient_Ratio])</f>
        <v>20</v>
      </c>
    </row>
    <row r="409" spans="1:19" x14ac:dyDescent="0.3">
      <c r="A409" s="1">
        <v>453</v>
      </c>
      <c r="B409" s="1" t="s">
        <v>460</v>
      </c>
      <c r="C409" s="1">
        <v>51</v>
      </c>
      <c r="D409" s="1" t="s">
        <v>1008</v>
      </c>
      <c r="E409" s="1" t="s">
        <v>1012</v>
      </c>
      <c r="F409" s="1">
        <v>31.976056839422721</v>
      </c>
      <c r="G409" s="1">
        <v>1</v>
      </c>
      <c r="H409" s="1">
        <v>3</v>
      </c>
      <c r="I409" s="10">
        <f>_xlfn.XLOOKUP(Master[[#This Row],[Patient_ID]],Hospitals[Patient_ID],Hospitals[Admission_Date])</f>
        <v>45466</v>
      </c>
      <c r="J409" s="10">
        <f>_xlfn.XLOOKUP(Master[[#This Row],[Patient_ID]],Hospitals[Patient_ID],Hospitals[Discharge_Date])</f>
        <v>45469</v>
      </c>
      <c r="K409" s="33">
        <f>_xlfn.XLOOKUP(Master[[#This Row],[Patient_ID]],Financials[Patient_ID],Financials[Total_Bill_Amount])</f>
        <v>26085</v>
      </c>
      <c r="L409" s="1" t="str">
        <f>_xlfn.XLOOKUP(Master[[#This Row],[Patient_ID]],Hospitals[Patient_ID],Hospitals[Hospital_Bed])</f>
        <v>ICU</v>
      </c>
      <c r="M409" s="1" t="str">
        <f>_xlfn.XLOOKUP(Master[[#This Row],[Patient_ID]],Hospitals[Patient_ID],Hospitals[Department])</f>
        <v>Emergency</v>
      </c>
      <c r="N409" s="28" t="str">
        <f>_xlfn.XLOOKUP(Master[[#This Row],[Patient_ID]],Hospitals[Patient_ID],Hospitals[Medical_Condition])</f>
        <v>Internal Bleeding</v>
      </c>
      <c r="O409" s="28">
        <f>IFERROR(_xlfn.XLOOKUP(Master[[#This Row],[Patient_ID]],Emergency[Patient_ID],Emergency[ER_Visit_ID]),"No Visits")</f>
        <v>1139</v>
      </c>
      <c r="P409" s="28">
        <f>_xlfn.XLOOKUP(Master[[#This Row],[Patient_ID]],Hospitals[Patient_ID],Hospitals[Doctor_ID])</f>
        <v>55</v>
      </c>
      <c r="Q409" s="30">
        <f>_xlfn.XLOOKUP(Master[[#This Row],[Patient_ID]],Financials[Patient_ID],Financials[Insurance_Coverage])</f>
        <v>21183.140741077259</v>
      </c>
      <c r="R409" s="30">
        <f>_xlfn.XLOOKUP(Master[[#This Row],[Patient_ID]],Financials[Patient_ID],Financials[Balance_Due])</f>
        <v>4901.8592589227374</v>
      </c>
      <c r="S409" s="28">
        <f>_xlfn.XLOOKUP(Master[[#This Row],[Doctors ID]],Medicals[Doctor_ID],Medicals[Nurse_to_Patient_Ratio])</f>
        <v>6</v>
      </c>
    </row>
    <row r="410" spans="1:19" x14ac:dyDescent="0.3">
      <c r="A410" s="1">
        <v>454</v>
      </c>
      <c r="B410" s="1" t="s">
        <v>461</v>
      </c>
      <c r="C410" s="1">
        <v>85</v>
      </c>
      <c r="D410" s="1" t="s">
        <v>1008</v>
      </c>
      <c r="E410" s="1" t="s">
        <v>1013</v>
      </c>
      <c r="F410" s="1">
        <v>27.60603029907919</v>
      </c>
      <c r="G410" s="1">
        <v>3</v>
      </c>
      <c r="H410" s="1">
        <v>9</v>
      </c>
      <c r="I410" s="10">
        <f>_xlfn.XLOOKUP(Master[[#This Row],[Patient_ID]],Hospitals[Patient_ID],Hospitals[Admission_Date])</f>
        <v>44816</v>
      </c>
      <c r="J410" s="10">
        <f>_xlfn.XLOOKUP(Master[[#This Row],[Patient_ID]],Hospitals[Patient_ID],Hospitals[Discharge_Date])</f>
        <v>44817</v>
      </c>
      <c r="K410" s="33">
        <f>_xlfn.XLOOKUP(Master[[#This Row],[Patient_ID]],Financials[Patient_ID],Financials[Total_Bill_Amount])</f>
        <v>23768</v>
      </c>
      <c r="L410" s="1" t="str">
        <f>_xlfn.XLOOKUP(Master[[#This Row],[Patient_ID]],Hospitals[Patient_ID],Hospitals[Hospital_Bed])</f>
        <v>General Ward</v>
      </c>
      <c r="M410" s="1" t="str">
        <f>_xlfn.XLOOKUP(Master[[#This Row],[Patient_ID]],Hospitals[Patient_ID],Hospitals[Department])</f>
        <v>Pediatrics</v>
      </c>
      <c r="N410" s="28" t="str">
        <f>_xlfn.XLOOKUP(Master[[#This Row],[Patient_ID]],Hospitals[Patient_ID],Hospitals[Medical_Condition])</f>
        <v>Asthma</v>
      </c>
      <c r="O410" s="28">
        <f>IFERROR(_xlfn.XLOOKUP(Master[[#This Row],[Patient_ID]],Emergency[Patient_ID],Emergency[ER_Visit_ID]),"No Visits")</f>
        <v>1391</v>
      </c>
      <c r="P410" s="28">
        <f>_xlfn.XLOOKUP(Master[[#This Row],[Patient_ID]],Hospitals[Patient_ID],Hospitals[Doctor_ID])</f>
        <v>33</v>
      </c>
      <c r="Q410" s="30">
        <f>_xlfn.XLOOKUP(Master[[#This Row],[Patient_ID]],Financials[Patient_ID],Financials[Insurance_Coverage])</f>
        <v>13026.236444528729</v>
      </c>
      <c r="R410" s="30">
        <f>_xlfn.XLOOKUP(Master[[#This Row],[Patient_ID]],Financials[Patient_ID],Financials[Balance_Due])</f>
        <v>10741.763555471271</v>
      </c>
      <c r="S410" s="28">
        <f>_xlfn.XLOOKUP(Master[[#This Row],[Doctors ID]],Medicals[Doctor_ID],Medicals[Nurse_to_Patient_Ratio])</f>
        <v>12</v>
      </c>
    </row>
    <row r="411" spans="1:19" x14ac:dyDescent="0.3">
      <c r="A411" s="1">
        <v>455</v>
      </c>
      <c r="B411" s="1" t="s">
        <v>462</v>
      </c>
      <c r="C411" s="1">
        <v>63</v>
      </c>
      <c r="D411" s="1" t="s">
        <v>1009</v>
      </c>
      <c r="E411" s="1" t="s">
        <v>1012</v>
      </c>
      <c r="F411" s="1">
        <v>37.069306423788497</v>
      </c>
      <c r="G411" s="1">
        <v>0</v>
      </c>
      <c r="H411" s="1">
        <v>2</v>
      </c>
      <c r="I411" s="10">
        <f>_xlfn.XLOOKUP(Master[[#This Row],[Patient_ID]],Hospitals[Patient_ID],Hospitals[Admission_Date])</f>
        <v>44887</v>
      </c>
      <c r="J411" s="10">
        <f>_xlfn.XLOOKUP(Master[[#This Row],[Patient_ID]],Hospitals[Patient_ID],Hospitals[Discharge_Date])</f>
        <v>44889</v>
      </c>
      <c r="K411" s="33">
        <f>_xlfn.XLOOKUP(Master[[#This Row],[Patient_ID]],Financials[Patient_ID],Financials[Total_Bill_Amount])</f>
        <v>18230</v>
      </c>
      <c r="L411" s="1" t="str">
        <f>_xlfn.XLOOKUP(Master[[#This Row],[Patient_ID]],Hospitals[Patient_ID],Hospitals[Hospital_Bed])</f>
        <v>Semi-Private Room</v>
      </c>
      <c r="M411" s="1" t="str">
        <f>_xlfn.XLOOKUP(Master[[#This Row],[Patient_ID]],Hospitals[Patient_ID],Hospitals[Department])</f>
        <v>Pediatrics</v>
      </c>
      <c r="N411" s="28" t="str">
        <f>_xlfn.XLOOKUP(Master[[#This Row],[Patient_ID]],Hospitals[Patient_ID],Hospitals[Medical_Condition])</f>
        <v>Allergies</v>
      </c>
      <c r="O411" s="28">
        <f>IFERROR(_xlfn.XLOOKUP(Master[[#This Row],[Patient_ID]],Emergency[Patient_ID],Emergency[ER_Visit_ID]),"No Visits")</f>
        <v>371</v>
      </c>
      <c r="P411" s="28">
        <f>_xlfn.XLOOKUP(Master[[#This Row],[Patient_ID]],Hospitals[Patient_ID],Hospitals[Doctor_ID])</f>
        <v>137</v>
      </c>
      <c r="Q411" s="30">
        <f>_xlfn.XLOOKUP(Master[[#This Row],[Patient_ID]],Financials[Patient_ID],Financials[Insurance_Coverage])</f>
        <v>12337.544478182301</v>
      </c>
      <c r="R411" s="30">
        <f>_xlfn.XLOOKUP(Master[[#This Row],[Patient_ID]],Financials[Patient_ID],Financials[Balance_Due])</f>
        <v>5892.4555218177047</v>
      </c>
      <c r="S411" s="28">
        <f>_xlfn.XLOOKUP(Master[[#This Row],[Doctors ID]],Medicals[Doctor_ID],Medicals[Nurse_to_Patient_Ratio])</f>
        <v>30</v>
      </c>
    </row>
    <row r="412" spans="1:19" x14ac:dyDescent="0.3">
      <c r="A412" s="1">
        <v>456</v>
      </c>
      <c r="B412" s="1" t="s">
        <v>463</v>
      </c>
      <c r="C412" s="1">
        <v>77</v>
      </c>
      <c r="D412" s="1" t="s">
        <v>1009</v>
      </c>
      <c r="E412" s="1" t="s">
        <v>1013</v>
      </c>
      <c r="F412" s="1">
        <v>21.822198895785181</v>
      </c>
      <c r="G412" s="1">
        <v>5</v>
      </c>
      <c r="H412" s="1">
        <v>8</v>
      </c>
      <c r="I412" s="10">
        <f>_xlfn.XLOOKUP(Master[[#This Row],[Patient_ID]],Hospitals[Patient_ID],Hospitals[Admission_Date])</f>
        <v>44891</v>
      </c>
      <c r="J412" s="10">
        <f>_xlfn.XLOOKUP(Master[[#This Row],[Patient_ID]],Hospitals[Patient_ID],Hospitals[Discharge_Date])</f>
        <v>44900</v>
      </c>
      <c r="K412" s="33">
        <f>_xlfn.XLOOKUP(Master[[#This Row],[Patient_ID]],Financials[Patient_ID],Financials[Total_Bill_Amount])</f>
        <v>34043</v>
      </c>
      <c r="L412" s="1" t="str">
        <f>_xlfn.XLOOKUP(Master[[#This Row],[Patient_ID]],Hospitals[Patient_ID],Hospitals[Hospital_Bed])</f>
        <v>Private Room</v>
      </c>
      <c r="M412" s="1" t="str">
        <f>_xlfn.XLOOKUP(Master[[#This Row],[Patient_ID]],Hospitals[Patient_ID],Hospitals[Department])</f>
        <v>Neurology</v>
      </c>
      <c r="N412" s="28" t="str">
        <f>_xlfn.XLOOKUP(Master[[#This Row],[Patient_ID]],Hospitals[Patient_ID],Hospitals[Medical_Condition])</f>
        <v>Stroke</v>
      </c>
      <c r="O412" s="28">
        <f>IFERROR(_xlfn.XLOOKUP(Master[[#This Row],[Patient_ID]],Emergency[Patient_ID],Emergency[ER_Visit_ID]),"No Visits")</f>
        <v>431</v>
      </c>
      <c r="P412" s="28">
        <f>_xlfn.XLOOKUP(Master[[#This Row],[Patient_ID]],Hospitals[Patient_ID],Hospitals[Doctor_ID])</f>
        <v>26</v>
      </c>
      <c r="Q412" s="30">
        <f>_xlfn.XLOOKUP(Master[[#This Row],[Patient_ID]],Financials[Patient_ID],Financials[Insurance_Coverage])</f>
        <v>26387.991350490731</v>
      </c>
      <c r="R412" s="30">
        <f>_xlfn.XLOOKUP(Master[[#This Row],[Patient_ID]],Financials[Patient_ID],Financials[Balance_Due])</f>
        <v>7655.0086495092728</v>
      </c>
      <c r="S412" s="28">
        <f>_xlfn.XLOOKUP(Master[[#This Row],[Doctors ID]],Medicals[Doctor_ID],Medicals[Nurse_to_Patient_Ratio])</f>
        <v>5</v>
      </c>
    </row>
    <row r="413" spans="1:19" x14ac:dyDescent="0.3">
      <c r="A413" s="1">
        <v>457</v>
      </c>
      <c r="B413" s="1" t="s">
        <v>464</v>
      </c>
      <c r="C413" s="1">
        <v>62</v>
      </c>
      <c r="D413" s="1" t="s">
        <v>1008</v>
      </c>
      <c r="E413" s="1" t="s">
        <v>1011</v>
      </c>
      <c r="F413" s="1">
        <v>38.234452338520747</v>
      </c>
      <c r="G413" s="1">
        <v>3</v>
      </c>
      <c r="H413" s="1">
        <v>2</v>
      </c>
      <c r="I413" s="10">
        <f>_xlfn.XLOOKUP(Master[[#This Row],[Patient_ID]],Hospitals[Patient_ID],Hospitals[Admission_Date])</f>
        <v>44795</v>
      </c>
      <c r="J413" s="10">
        <f>_xlfn.XLOOKUP(Master[[#This Row],[Patient_ID]],Hospitals[Patient_ID],Hospitals[Discharge_Date])</f>
        <v>44807</v>
      </c>
      <c r="K413" s="33">
        <f>_xlfn.XLOOKUP(Master[[#This Row],[Patient_ID]],Financials[Patient_ID],Financials[Total_Bill_Amount])</f>
        <v>18155</v>
      </c>
      <c r="L413" s="1" t="str">
        <f>_xlfn.XLOOKUP(Master[[#This Row],[Patient_ID]],Hospitals[Patient_ID],Hospitals[Hospital_Bed])</f>
        <v>ICU</v>
      </c>
      <c r="M413" s="1" t="str">
        <f>_xlfn.XLOOKUP(Master[[#This Row],[Patient_ID]],Hospitals[Patient_ID],Hospitals[Department])</f>
        <v>Neurology</v>
      </c>
      <c r="N413" s="28" t="str">
        <f>_xlfn.XLOOKUP(Master[[#This Row],[Patient_ID]],Hospitals[Patient_ID],Hospitals[Medical_Condition])</f>
        <v>Seizures</v>
      </c>
      <c r="O413" s="28">
        <f>IFERROR(_xlfn.XLOOKUP(Master[[#This Row],[Patient_ID]],Emergency[Patient_ID],Emergency[ER_Visit_ID]),"No Visits")</f>
        <v>364</v>
      </c>
      <c r="P413" s="28">
        <f>_xlfn.XLOOKUP(Master[[#This Row],[Patient_ID]],Hospitals[Patient_ID],Hospitals[Doctor_ID])</f>
        <v>21</v>
      </c>
      <c r="Q413" s="30">
        <f>_xlfn.XLOOKUP(Master[[#This Row],[Patient_ID]],Financials[Patient_ID],Financials[Insurance_Coverage])</f>
        <v>10159.235605959961</v>
      </c>
      <c r="R413" s="30">
        <f>_xlfn.XLOOKUP(Master[[#This Row],[Patient_ID]],Financials[Patient_ID],Financials[Balance_Due])</f>
        <v>7995.764394040043</v>
      </c>
      <c r="S413" s="28">
        <f>_xlfn.XLOOKUP(Master[[#This Row],[Doctors ID]],Medicals[Doctor_ID],Medicals[Nurse_to_Patient_Ratio])</f>
        <v>24</v>
      </c>
    </row>
    <row r="414" spans="1:19" x14ac:dyDescent="0.3">
      <c r="A414" s="1">
        <v>458</v>
      </c>
      <c r="B414" s="1" t="s">
        <v>465</v>
      </c>
      <c r="C414" s="1">
        <v>11</v>
      </c>
      <c r="D414" s="1" t="s">
        <v>1008</v>
      </c>
      <c r="E414" s="1" t="s">
        <v>1012</v>
      </c>
      <c r="F414" s="1">
        <v>27.472084628113318</v>
      </c>
      <c r="G414" s="1">
        <v>0</v>
      </c>
      <c r="H414" s="1">
        <v>9</v>
      </c>
      <c r="I414" s="10">
        <f>_xlfn.XLOOKUP(Master[[#This Row],[Patient_ID]],Hospitals[Patient_ID],Hospitals[Admission_Date])</f>
        <v>44735</v>
      </c>
      <c r="J414" s="10">
        <f>_xlfn.XLOOKUP(Master[[#This Row],[Patient_ID]],Hospitals[Patient_ID],Hospitals[Discharge_Date])</f>
        <v>44739</v>
      </c>
      <c r="K414" s="33">
        <f>_xlfn.XLOOKUP(Master[[#This Row],[Patient_ID]],Financials[Patient_ID],Financials[Total_Bill_Amount])</f>
        <v>23857</v>
      </c>
      <c r="L414" s="1" t="str">
        <f>_xlfn.XLOOKUP(Master[[#This Row],[Patient_ID]],Hospitals[Patient_ID],Hospitals[Hospital_Bed])</f>
        <v>Private Room</v>
      </c>
      <c r="M414" s="1" t="str">
        <f>_xlfn.XLOOKUP(Master[[#This Row],[Patient_ID]],Hospitals[Patient_ID],Hospitals[Department])</f>
        <v>Orthopedics</v>
      </c>
      <c r="N414" s="28" t="str">
        <f>_xlfn.XLOOKUP(Master[[#This Row],[Patient_ID]],Hospitals[Patient_ID],Hospitals[Medical_Condition])</f>
        <v>Arthritis</v>
      </c>
      <c r="O414" s="28">
        <f>IFERROR(_xlfn.XLOOKUP(Master[[#This Row],[Patient_ID]],Emergency[Patient_ID],Emergency[ER_Visit_ID]),"No Visits")</f>
        <v>1067</v>
      </c>
      <c r="P414" s="28">
        <f>_xlfn.XLOOKUP(Master[[#This Row],[Patient_ID]],Hospitals[Patient_ID],Hospitals[Doctor_ID])</f>
        <v>45</v>
      </c>
      <c r="Q414" s="30">
        <f>_xlfn.XLOOKUP(Master[[#This Row],[Patient_ID]],Financials[Patient_ID],Financials[Insurance_Coverage])</f>
        <v>17785.13909205528</v>
      </c>
      <c r="R414" s="30">
        <f>_xlfn.XLOOKUP(Master[[#This Row],[Patient_ID]],Financials[Patient_ID],Financials[Balance_Due])</f>
        <v>6071.860907944716</v>
      </c>
      <c r="S414" s="28">
        <f>_xlfn.XLOOKUP(Master[[#This Row],[Doctors ID]],Medicals[Doctor_ID],Medicals[Nurse_to_Patient_Ratio])</f>
        <v>27</v>
      </c>
    </row>
    <row r="415" spans="1:19" x14ac:dyDescent="0.3">
      <c r="A415" s="1">
        <v>459</v>
      </c>
      <c r="B415" s="1" t="s">
        <v>466</v>
      </c>
      <c r="C415" s="1">
        <v>35</v>
      </c>
      <c r="D415" s="1" t="s">
        <v>1009</v>
      </c>
      <c r="E415" s="1" t="s">
        <v>1013</v>
      </c>
      <c r="F415" s="1">
        <v>23.424203466955689</v>
      </c>
      <c r="G415" s="1">
        <v>0</v>
      </c>
      <c r="H415" s="1">
        <v>6</v>
      </c>
      <c r="I415" s="10">
        <f>_xlfn.XLOOKUP(Master[[#This Row],[Patient_ID]],Hospitals[Patient_ID],Hospitals[Admission_Date])</f>
        <v>44643</v>
      </c>
      <c r="J415" s="10">
        <f>_xlfn.XLOOKUP(Master[[#This Row],[Patient_ID]],Hospitals[Patient_ID],Hospitals[Discharge_Date])</f>
        <v>44649</v>
      </c>
      <c r="K415" s="33">
        <f>_xlfn.XLOOKUP(Master[[#This Row],[Patient_ID]],Financials[Patient_ID],Financials[Total_Bill_Amount])</f>
        <v>8309</v>
      </c>
      <c r="L415" s="1" t="str">
        <f>_xlfn.XLOOKUP(Master[[#This Row],[Patient_ID]],Hospitals[Patient_ID],Hospitals[Hospital_Bed])</f>
        <v>General Ward</v>
      </c>
      <c r="M415" s="1" t="str">
        <f>_xlfn.XLOOKUP(Master[[#This Row],[Patient_ID]],Hospitals[Patient_ID],Hospitals[Department])</f>
        <v>Oncology</v>
      </c>
      <c r="N415" s="28" t="str">
        <f>_xlfn.XLOOKUP(Master[[#This Row],[Patient_ID]],Hospitals[Patient_ID],Hospitals[Medical_Condition])</f>
        <v>Cancer</v>
      </c>
      <c r="O415" s="28" t="str">
        <f>IFERROR(_xlfn.XLOOKUP(Master[[#This Row],[Patient_ID]],Emergency[Patient_ID],Emergency[ER_Visit_ID]),"No Visits")</f>
        <v>No Visits</v>
      </c>
      <c r="P415" s="28">
        <f>_xlfn.XLOOKUP(Master[[#This Row],[Patient_ID]],Hospitals[Patient_ID],Hospitals[Doctor_ID])</f>
        <v>198</v>
      </c>
      <c r="Q415" s="30">
        <f>_xlfn.XLOOKUP(Master[[#This Row],[Patient_ID]],Financials[Patient_ID],Financials[Insurance_Coverage])</f>
        <v>4685.0895964174933</v>
      </c>
      <c r="R415" s="30">
        <f>_xlfn.XLOOKUP(Master[[#This Row],[Patient_ID]],Financials[Patient_ID],Financials[Balance_Due])</f>
        <v>3623.9104035825071</v>
      </c>
      <c r="S415" s="28">
        <f>_xlfn.XLOOKUP(Master[[#This Row],[Doctors ID]],Medicals[Doctor_ID],Medicals[Nurse_to_Patient_Ratio])</f>
        <v>26</v>
      </c>
    </row>
    <row r="416" spans="1:19" x14ac:dyDescent="0.3">
      <c r="A416" s="1">
        <v>460</v>
      </c>
      <c r="B416" s="1" t="s">
        <v>467</v>
      </c>
      <c r="C416" s="1">
        <v>63</v>
      </c>
      <c r="D416" s="1" t="s">
        <v>1009</v>
      </c>
      <c r="E416" s="1" t="s">
        <v>1013</v>
      </c>
      <c r="F416" s="1">
        <v>39.479575063842873</v>
      </c>
      <c r="G416" s="1">
        <v>4</v>
      </c>
      <c r="H416" s="1">
        <v>4</v>
      </c>
      <c r="I416" s="10">
        <f>_xlfn.XLOOKUP(Master[[#This Row],[Patient_ID]],Hospitals[Patient_ID],Hospitals[Admission_Date])</f>
        <v>44849</v>
      </c>
      <c r="J416" s="10">
        <f>_xlfn.XLOOKUP(Master[[#This Row],[Patient_ID]],Hospitals[Patient_ID],Hospitals[Discharge_Date])</f>
        <v>44859</v>
      </c>
      <c r="K416" s="33">
        <f>_xlfn.XLOOKUP(Master[[#This Row],[Patient_ID]],Financials[Patient_ID],Financials[Total_Bill_Amount])</f>
        <v>6116</v>
      </c>
      <c r="L416" s="1" t="str">
        <f>_xlfn.XLOOKUP(Master[[#This Row],[Patient_ID]],Hospitals[Patient_ID],Hospitals[Hospital_Bed])</f>
        <v>ICU</v>
      </c>
      <c r="M416" s="1" t="str">
        <f>_xlfn.XLOOKUP(Master[[#This Row],[Patient_ID]],Hospitals[Patient_ID],Hospitals[Department])</f>
        <v>Neurology</v>
      </c>
      <c r="N416" s="28" t="str">
        <f>_xlfn.XLOOKUP(Master[[#This Row],[Patient_ID]],Hospitals[Patient_ID],Hospitals[Medical_Condition])</f>
        <v>Seizures</v>
      </c>
      <c r="O416" s="28">
        <f>IFERROR(_xlfn.XLOOKUP(Master[[#This Row],[Patient_ID]],Emergency[Patient_ID],Emergency[ER_Visit_ID]),"No Visits")</f>
        <v>439</v>
      </c>
      <c r="P416" s="28">
        <f>_xlfn.XLOOKUP(Master[[#This Row],[Patient_ID]],Hospitals[Patient_ID],Hospitals[Doctor_ID])</f>
        <v>72</v>
      </c>
      <c r="Q416" s="30">
        <f>_xlfn.XLOOKUP(Master[[#This Row],[Patient_ID]],Financials[Patient_ID],Financials[Insurance_Coverage])</f>
        <v>4822.3751884004942</v>
      </c>
      <c r="R416" s="30">
        <f>_xlfn.XLOOKUP(Master[[#This Row],[Patient_ID]],Financials[Patient_ID],Financials[Balance_Due])</f>
        <v>1293.6248115995061</v>
      </c>
      <c r="S416" s="28">
        <f>_xlfn.XLOOKUP(Master[[#This Row],[Doctors ID]],Medicals[Doctor_ID],Medicals[Nurse_to_Patient_Ratio])</f>
        <v>27</v>
      </c>
    </row>
    <row r="417" spans="1:19" x14ac:dyDescent="0.3">
      <c r="A417" s="1">
        <v>461</v>
      </c>
      <c r="B417" s="1" t="s">
        <v>468</v>
      </c>
      <c r="C417" s="1">
        <v>55</v>
      </c>
      <c r="D417" s="1" t="s">
        <v>1009</v>
      </c>
      <c r="E417" s="1" t="s">
        <v>1013</v>
      </c>
      <c r="F417" s="1">
        <v>38.438923844068768</v>
      </c>
      <c r="G417" s="1">
        <v>3</v>
      </c>
      <c r="H417" s="1">
        <v>7</v>
      </c>
      <c r="I417" s="10">
        <f>_xlfn.XLOOKUP(Master[[#This Row],[Patient_ID]],Hospitals[Patient_ID],Hospitals[Admission_Date])</f>
        <v>45004</v>
      </c>
      <c r="J417" s="10">
        <f>_xlfn.XLOOKUP(Master[[#This Row],[Patient_ID]],Hospitals[Patient_ID],Hospitals[Discharge_Date])</f>
        <v>45007</v>
      </c>
      <c r="K417" s="33">
        <f>_xlfn.XLOOKUP(Master[[#This Row],[Patient_ID]],Financials[Patient_ID],Financials[Total_Bill_Amount])</f>
        <v>11092</v>
      </c>
      <c r="L417" s="1" t="str">
        <f>_xlfn.XLOOKUP(Master[[#This Row],[Patient_ID]],Hospitals[Patient_ID],Hospitals[Hospital_Bed])</f>
        <v>Private Room</v>
      </c>
      <c r="M417" s="1" t="str">
        <f>_xlfn.XLOOKUP(Master[[#This Row],[Patient_ID]],Hospitals[Patient_ID],Hospitals[Department])</f>
        <v>Emergency</v>
      </c>
      <c r="N417" s="28" t="str">
        <f>_xlfn.XLOOKUP(Master[[#This Row],[Patient_ID]],Hospitals[Patient_ID],Hospitals[Medical_Condition])</f>
        <v>Severe Trauma</v>
      </c>
      <c r="O417" s="28">
        <f>IFERROR(_xlfn.XLOOKUP(Master[[#This Row],[Patient_ID]],Emergency[Patient_ID],Emergency[ER_Visit_ID]),"No Visits")</f>
        <v>709</v>
      </c>
      <c r="P417" s="28">
        <f>_xlfn.XLOOKUP(Master[[#This Row],[Patient_ID]],Hospitals[Patient_ID],Hospitals[Doctor_ID])</f>
        <v>36</v>
      </c>
      <c r="Q417" s="30">
        <f>_xlfn.XLOOKUP(Master[[#This Row],[Patient_ID]],Financials[Patient_ID],Financials[Insurance_Coverage])</f>
        <v>9980.5260330711317</v>
      </c>
      <c r="R417" s="30">
        <f>_xlfn.XLOOKUP(Master[[#This Row],[Patient_ID]],Financials[Patient_ID],Financials[Balance_Due])</f>
        <v>1111.4739669288681</v>
      </c>
      <c r="S417" s="28">
        <f>_xlfn.XLOOKUP(Master[[#This Row],[Doctors ID]],Medicals[Doctor_ID],Medicals[Nurse_to_Patient_Ratio])</f>
        <v>25</v>
      </c>
    </row>
    <row r="418" spans="1:19" x14ac:dyDescent="0.3">
      <c r="A418" s="1">
        <v>462</v>
      </c>
      <c r="B418" s="1" t="s">
        <v>469</v>
      </c>
      <c r="C418" s="1">
        <v>20</v>
      </c>
      <c r="D418" s="1" t="s">
        <v>1009</v>
      </c>
      <c r="E418" s="1" t="s">
        <v>1011</v>
      </c>
      <c r="F418" s="1">
        <v>28.862141984868089</v>
      </c>
      <c r="G418" s="1">
        <v>2</v>
      </c>
      <c r="H418" s="1">
        <v>3</v>
      </c>
      <c r="I418" s="10">
        <f>_xlfn.XLOOKUP(Master[[#This Row],[Patient_ID]],Hospitals[Patient_ID],Hospitals[Admission_Date])</f>
        <v>44606</v>
      </c>
      <c r="J418" s="10">
        <f>_xlfn.XLOOKUP(Master[[#This Row],[Patient_ID]],Hospitals[Patient_ID],Hospitals[Discharge_Date])</f>
        <v>44610</v>
      </c>
      <c r="K418" s="33">
        <f>_xlfn.XLOOKUP(Master[[#This Row],[Patient_ID]],Financials[Patient_ID],Financials[Total_Bill_Amount])</f>
        <v>6107</v>
      </c>
      <c r="L418" s="1" t="str">
        <f>_xlfn.XLOOKUP(Master[[#This Row],[Patient_ID]],Hospitals[Patient_ID],Hospitals[Hospital_Bed])</f>
        <v>ICU</v>
      </c>
      <c r="M418" s="1" t="str">
        <f>_xlfn.XLOOKUP(Master[[#This Row],[Patient_ID]],Hospitals[Patient_ID],Hospitals[Department])</f>
        <v>Orthopedics</v>
      </c>
      <c r="N418" s="28" t="str">
        <f>_xlfn.XLOOKUP(Master[[#This Row],[Patient_ID]],Hospitals[Patient_ID],Hospitals[Medical_Condition])</f>
        <v>Fracture</v>
      </c>
      <c r="O418" s="28" t="str">
        <f>IFERROR(_xlfn.XLOOKUP(Master[[#This Row],[Patient_ID]],Emergency[Patient_ID],Emergency[ER_Visit_ID]),"No Visits")</f>
        <v>No Visits</v>
      </c>
      <c r="P418" s="28">
        <f>_xlfn.XLOOKUP(Master[[#This Row],[Patient_ID]],Hospitals[Patient_ID],Hospitals[Doctor_ID])</f>
        <v>75</v>
      </c>
      <c r="Q418" s="30">
        <f>_xlfn.XLOOKUP(Master[[#This Row],[Patient_ID]],Financials[Patient_ID],Financials[Insurance_Coverage])</f>
        <v>5310.7709160476297</v>
      </c>
      <c r="R418" s="30">
        <f>_xlfn.XLOOKUP(Master[[#This Row],[Patient_ID]],Financials[Patient_ID],Financials[Balance_Due])</f>
        <v>796.22908395237027</v>
      </c>
      <c r="S418" s="28">
        <f>_xlfn.XLOOKUP(Master[[#This Row],[Doctors ID]],Medicals[Doctor_ID],Medicals[Nurse_to_Patient_Ratio])</f>
        <v>10</v>
      </c>
    </row>
    <row r="419" spans="1:19" x14ac:dyDescent="0.3">
      <c r="A419" s="1">
        <v>463</v>
      </c>
      <c r="B419" s="1" t="s">
        <v>470</v>
      </c>
      <c r="C419" s="1">
        <v>87</v>
      </c>
      <c r="D419" s="1" t="s">
        <v>1009</v>
      </c>
      <c r="E419" s="1" t="s">
        <v>1012</v>
      </c>
      <c r="F419" s="1">
        <v>24.95122944932082</v>
      </c>
      <c r="G419" s="1">
        <v>0</v>
      </c>
      <c r="H419" s="1">
        <v>4</v>
      </c>
      <c r="I419" s="10">
        <f>_xlfn.XLOOKUP(Master[[#This Row],[Patient_ID]],Hospitals[Patient_ID],Hospitals[Admission_Date])</f>
        <v>44588</v>
      </c>
      <c r="J419" s="10">
        <f>_xlfn.XLOOKUP(Master[[#This Row],[Patient_ID]],Hospitals[Patient_ID],Hospitals[Discharge_Date])</f>
        <v>44596</v>
      </c>
      <c r="K419" s="33">
        <f>_xlfn.XLOOKUP(Master[[#This Row],[Patient_ID]],Financials[Patient_ID],Financials[Total_Bill_Amount])</f>
        <v>36116</v>
      </c>
      <c r="L419" s="1" t="str">
        <f>_xlfn.XLOOKUP(Master[[#This Row],[Patient_ID]],Hospitals[Patient_ID],Hospitals[Hospital_Bed])</f>
        <v>Semi-Private Room</v>
      </c>
      <c r="M419" s="1" t="str">
        <f>_xlfn.XLOOKUP(Master[[#This Row],[Patient_ID]],Hospitals[Patient_ID],Hospitals[Department])</f>
        <v>Neurology</v>
      </c>
      <c r="N419" s="28" t="str">
        <f>_xlfn.XLOOKUP(Master[[#This Row],[Patient_ID]],Hospitals[Patient_ID],Hospitals[Medical_Condition])</f>
        <v>Seizures</v>
      </c>
      <c r="O419" s="28">
        <f>IFERROR(_xlfn.XLOOKUP(Master[[#This Row],[Patient_ID]],Emergency[Patient_ID],Emergency[ER_Visit_ID]),"No Visits")</f>
        <v>593</v>
      </c>
      <c r="P419" s="28">
        <f>_xlfn.XLOOKUP(Master[[#This Row],[Patient_ID]],Hospitals[Patient_ID],Hospitals[Doctor_ID])</f>
        <v>156</v>
      </c>
      <c r="Q419" s="30">
        <f>_xlfn.XLOOKUP(Master[[#This Row],[Patient_ID]],Financials[Patient_ID],Financials[Insurance_Coverage])</f>
        <v>21407.774700771399</v>
      </c>
      <c r="R419" s="30">
        <f>_xlfn.XLOOKUP(Master[[#This Row],[Patient_ID]],Financials[Patient_ID],Financials[Balance_Due])</f>
        <v>14708.225299228599</v>
      </c>
      <c r="S419" s="28">
        <f>_xlfn.XLOOKUP(Master[[#This Row],[Doctors ID]],Medicals[Doctor_ID],Medicals[Nurse_to_Patient_Ratio])</f>
        <v>14</v>
      </c>
    </row>
    <row r="420" spans="1:19" x14ac:dyDescent="0.3">
      <c r="A420" s="1">
        <v>464</v>
      </c>
      <c r="B420" s="1" t="s">
        <v>471</v>
      </c>
      <c r="C420" s="1">
        <v>63</v>
      </c>
      <c r="D420" s="1" t="s">
        <v>1008</v>
      </c>
      <c r="E420" s="1" t="s">
        <v>1012</v>
      </c>
      <c r="F420" s="1">
        <v>16.640772488269238</v>
      </c>
      <c r="G420" s="1">
        <v>2</v>
      </c>
      <c r="H420" s="1">
        <v>3</v>
      </c>
      <c r="I420" s="10">
        <f>_xlfn.XLOOKUP(Master[[#This Row],[Patient_ID]],Hospitals[Patient_ID],Hospitals[Admission_Date])</f>
        <v>44785</v>
      </c>
      <c r="J420" s="10">
        <f>_xlfn.XLOOKUP(Master[[#This Row],[Patient_ID]],Hospitals[Patient_ID],Hospitals[Discharge_Date])</f>
        <v>44787</v>
      </c>
      <c r="K420" s="33">
        <f>_xlfn.XLOOKUP(Master[[#This Row],[Patient_ID]],Financials[Patient_ID],Financials[Total_Bill_Amount])</f>
        <v>16474</v>
      </c>
      <c r="L420" s="1" t="str">
        <f>_xlfn.XLOOKUP(Master[[#This Row],[Patient_ID]],Hospitals[Patient_ID],Hospitals[Hospital_Bed])</f>
        <v>General Ward</v>
      </c>
      <c r="M420" s="1" t="str">
        <f>_xlfn.XLOOKUP(Master[[#This Row],[Patient_ID]],Hospitals[Patient_ID],Hospitals[Department])</f>
        <v>Pediatrics</v>
      </c>
      <c r="N420" s="28" t="str">
        <f>_xlfn.XLOOKUP(Master[[#This Row],[Patient_ID]],Hospitals[Patient_ID],Hospitals[Medical_Condition])</f>
        <v>Allergies</v>
      </c>
      <c r="O420" s="28">
        <f>IFERROR(_xlfn.XLOOKUP(Master[[#This Row],[Patient_ID]],Emergency[Patient_ID],Emergency[ER_Visit_ID]),"No Visits")</f>
        <v>793</v>
      </c>
      <c r="P420" s="28">
        <f>_xlfn.XLOOKUP(Master[[#This Row],[Patient_ID]],Hospitals[Patient_ID],Hospitals[Doctor_ID])</f>
        <v>9</v>
      </c>
      <c r="Q420" s="30">
        <f>_xlfn.XLOOKUP(Master[[#This Row],[Patient_ID]],Financials[Patient_ID],Financials[Insurance_Coverage])</f>
        <v>12679.564498352969</v>
      </c>
      <c r="R420" s="30">
        <f>_xlfn.XLOOKUP(Master[[#This Row],[Patient_ID]],Financials[Patient_ID],Financials[Balance_Due])</f>
        <v>3794.435501647029</v>
      </c>
      <c r="S420" s="28">
        <f>_xlfn.XLOOKUP(Master[[#This Row],[Doctors ID]],Medicals[Doctor_ID],Medicals[Nurse_to_Patient_Ratio])</f>
        <v>21</v>
      </c>
    </row>
    <row r="421" spans="1:19" x14ac:dyDescent="0.3">
      <c r="A421" s="1">
        <v>465</v>
      </c>
      <c r="B421" s="1" t="s">
        <v>472</v>
      </c>
      <c r="C421" s="1">
        <v>50</v>
      </c>
      <c r="D421" s="1" t="s">
        <v>1009</v>
      </c>
      <c r="E421" s="1" t="s">
        <v>1010</v>
      </c>
      <c r="F421" s="1">
        <v>16.580573721147289</v>
      </c>
      <c r="G421" s="1">
        <v>1</v>
      </c>
      <c r="H421" s="1">
        <v>3</v>
      </c>
      <c r="I421" s="10">
        <f>_xlfn.XLOOKUP(Master[[#This Row],[Patient_ID]],Hospitals[Patient_ID],Hospitals[Admission_Date])</f>
        <v>45544</v>
      </c>
      <c r="J421" s="10">
        <f>_xlfn.XLOOKUP(Master[[#This Row],[Patient_ID]],Hospitals[Patient_ID],Hospitals[Discharge_Date])</f>
        <v>45550</v>
      </c>
      <c r="K421" s="33">
        <f>_xlfn.XLOOKUP(Master[[#This Row],[Patient_ID]],Financials[Patient_ID],Financials[Total_Bill_Amount])</f>
        <v>16822</v>
      </c>
      <c r="L421" s="1" t="str">
        <f>_xlfn.XLOOKUP(Master[[#This Row],[Patient_ID]],Hospitals[Patient_ID],Hospitals[Hospital_Bed])</f>
        <v>ICU</v>
      </c>
      <c r="M421" s="1" t="str">
        <f>_xlfn.XLOOKUP(Master[[#This Row],[Patient_ID]],Hospitals[Patient_ID],Hospitals[Department])</f>
        <v>Emergency</v>
      </c>
      <c r="N421" s="28" t="str">
        <f>_xlfn.XLOOKUP(Master[[#This Row],[Patient_ID]],Hospitals[Patient_ID],Hospitals[Medical_Condition])</f>
        <v>Severe Trauma</v>
      </c>
      <c r="O421" s="28" t="str">
        <f>IFERROR(_xlfn.XLOOKUP(Master[[#This Row],[Patient_ID]],Emergency[Patient_ID],Emergency[ER_Visit_ID]),"No Visits")</f>
        <v>No Visits</v>
      </c>
      <c r="P421" s="28">
        <f>_xlfn.XLOOKUP(Master[[#This Row],[Patient_ID]],Hospitals[Patient_ID],Hospitals[Doctor_ID])</f>
        <v>74</v>
      </c>
      <c r="Q421" s="30">
        <f>_xlfn.XLOOKUP(Master[[#This Row],[Patient_ID]],Financials[Patient_ID],Financials[Insurance_Coverage])</f>
        <v>11110.55530976841</v>
      </c>
      <c r="R421" s="30">
        <f>_xlfn.XLOOKUP(Master[[#This Row],[Patient_ID]],Financials[Patient_ID],Financials[Balance_Due])</f>
        <v>5711.444690231594</v>
      </c>
      <c r="S421" s="28">
        <f>_xlfn.XLOOKUP(Master[[#This Row],[Doctors ID]],Medicals[Doctor_ID],Medicals[Nurse_to_Patient_Ratio])</f>
        <v>8</v>
      </c>
    </row>
    <row r="422" spans="1:19" x14ac:dyDescent="0.3">
      <c r="A422" s="1">
        <v>466</v>
      </c>
      <c r="B422" s="1" t="s">
        <v>473</v>
      </c>
      <c r="C422" s="1">
        <v>58</v>
      </c>
      <c r="D422" s="1" t="s">
        <v>1009</v>
      </c>
      <c r="E422" s="1" t="s">
        <v>1013</v>
      </c>
      <c r="F422" s="1">
        <v>15.015906174812249</v>
      </c>
      <c r="G422" s="1">
        <v>0</v>
      </c>
      <c r="H422" s="1">
        <v>7</v>
      </c>
      <c r="I422" s="10">
        <f>_xlfn.XLOOKUP(Master[[#This Row],[Patient_ID]],Hospitals[Patient_ID],Hospitals[Admission_Date])</f>
        <v>44594</v>
      </c>
      <c r="J422" s="10">
        <f>_xlfn.XLOOKUP(Master[[#This Row],[Patient_ID]],Hospitals[Patient_ID],Hospitals[Discharge_Date])</f>
        <v>44601</v>
      </c>
      <c r="K422" s="33">
        <f>_xlfn.XLOOKUP(Master[[#This Row],[Patient_ID]],Financials[Patient_ID],Financials[Total_Bill_Amount])</f>
        <v>4812</v>
      </c>
      <c r="L422" s="1" t="str">
        <f>_xlfn.XLOOKUP(Master[[#This Row],[Patient_ID]],Hospitals[Patient_ID],Hospitals[Hospital_Bed])</f>
        <v>ICU</v>
      </c>
      <c r="M422" s="1" t="str">
        <f>_xlfn.XLOOKUP(Master[[#This Row],[Patient_ID]],Hospitals[Patient_ID],Hospitals[Department])</f>
        <v>Emergency</v>
      </c>
      <c r="N422" s="28" t="str">
        <f>_xlfn.XLOOKUP(Master[[#This Row],[Patient_ID]],Hospitals[Patient_ID],Hospitals[Medical_Condition])</f>
        <v>Severe Trauma</v>
      </c>
      <c r="O422" s="28">
        <f>IFERROR(_xlfn.XLOOKUP(Master[[#This Row],[Patient_ID]],Emergency[Patient_ID],Emergency[ER_Visit_ID]),"No Visits")</f>
        <v>176</v>
      </c>
      <c r="P422" s="28">
        <f>_xlfn.XLOOKUP(Master[[#This Row],[Patient_ID]],Hospitals[Patient_ID],Hospitals[Doctor_ID])</f>
        <v>141</v>
      </c>
      <c r="Q422" s="30">
        <f>_xlfn.XLOOKUP(Master[[#This Row],[Patient_ID]],Financials[Patient_ID],Financials[Insurance_Coverage])</f>
        <v>2556.126377275481</v>
      </c>
      <c r="R422" s="30">
        <f>_xlfn.XLOOKUP(Master[[#This Row],[Patient_ID]],Financials[Patient_ID],Financials[Balance_Due])</f>
        <v>2255.873622724519</v>
      </c>
      <c r="S422" s="28">
        <f>_xlfn.XLOOKUP(Master[[#This Row],[Doctors ID]],Medicals[Doctor_ID],Medicals[Nurse_to_Patient_Ratio])</f>
        <v>7</v>
      </c>
    </row>
    <row r="423" spans="1:19" x14ac:dyDescent="0.3">
      <c r="A423" s="1">
        <v>467</v>
      </c>
      <c r="B423" s="1" t="s">
        <v>474</v>
      </c>
      <c r="C423" s="1">
        <v>43</v>
      </c>
      <c r="D423" s="1" t="s">
        <v>1008</v>
      </c>
      <c r="E423" s="1" t="s">
        <v>1013</v>
      </c>
      <c r="F423" s="1">
        <v>36.174397694794528</v>
      </c>
      <c r="G423" s="1">
        <v>2</v>
      </c>
      <c r="H423" s="1">
        <v>3</v>
      </c>
      <c r="I423" s="10">
        <f>_xlfn.XLOOKUP(Master[[#This Row],[Patient_ID]],Hospitals[Patient_ID],Hospitals[Admission_Date])</f>
        <v>45337</v>
      </c>
      <c r="J423" s="10">
        <f>_xlfn.XLOOKUP(Master[[#This Row],[Patient_ID]],Hospitals[Patient_ID],Hospitals[Discharge_Date])</f>
        <v>45350</v>
      </c>
      <c r="K423" s="33">
        <f>_xlfn.XLOOKUP(Master[[#This Row],[Patient_ID]],Financials[Patient_ID],Financials[Total_Bill_Amount])</f>
        <v>6870</v>
      </c>
      <c r="L423" s="1" t="str">
        <f>_xlfn.XLOOKUP(Master[[#This Row],[Patient_ID]],Hospitals[Patient_ID],Hospitals[Hospital_Bed])</f>
        <v>ICU</v>
      </c>
      <c r="M423" s="1" t="str">
        <f>_xlfn.XLOOKUP(Master[[#This Row],[Patient_ID]],Hospitals[Patient_ID],Hospitals[Department])</f>
        <v>Oncology</v>
      </c>
      <c r="N423" s="28" t="str">
        <f>_xlfn.XLOOKUP(Master[[#This Row],[Patient_ID]],Hospitals[Patient_ID],Hospitals[Medical_Condition])</f>
        <v>Tumor</v>
      </c>
      <c r="O423" s="28">
        <f>IFERROR(_xlfn.XLOOKUP(Master[[#This Row],[Patient_ID]],Emergency[Patient_ID],Emergency[ER_Visit_ID]),"No Visits")</f>
        <v>665</v>
      </c>
      <c r="P423" s="28">
        <f>_xlfn.XLOOKUP(Master[[#This Row],[Patient_ID]],Hospitals[Patient_ID],Hospitals[Doctor_ID])</f>
        <v>49</v>
      </c>
      <c r="Q423" s="30">
        <f>_xlfn.XLOOKUP(Master[[#This Row],[Patient_ID]],Financials[Patient_ID],Financials[Insurance_Coverage])</f>
        <v>5732.7280892721319</v>
      </c>
      <c r="R423" s="30">
        <f>_xlfn.XLOOKUP(Master[[#This Row],[Patient_ID]],Financials[Patient_ID],Financials[Balance_Due])</f>
        <v>1137.2719107278681</v>
      </c>
      <c r="S423" s="28">
        <f>_xlfn.XLOOKUP(Master[[#This Row],[Doctors ID]],Medicals[Doctor_ID],Medicals[Nurse_to_Patient_Ratio])</f>
        <v>22</v>
      </c>
    </row>
    <row r="424" spans="1:19" x14ac:dyDescent="0.3">
      <c r="A424" s="1">
        <v>468</v>
      </c>
      <c r="B424" s="1" t="s">
        <v>475</v>
      </c>
      <c r="C424" s="1">
        <v>8</v>
      </c>
      <c r="D424" s="1" t="s">
        <v>1009</v>
      </c>
      <c r="E424" s="1" t="s">
        <v>1012</v>
      </c>
      <c r="F424" s="1">
        <v>25.504872954946151</v>
      </c>
      <c r="G424" s="1">
        <v>0</v>
      </c>
      <c r="H424" s="1">
        <v>3</v>
      </c>
      <c r="I424" s="10">
        <f>_xlfn.XLOOKUP(Master[[#This Row],[Patient_ID]],Hospitals[Patient_ID],Hospitals[Admission_Date])</f>
        <v>44670</v>
      </c>
      <c r="J424" s="10">
        <f>_xlfn.XLOOKUP(Master[[#This Row],[Patient_ID]],Hospitals[Patient_ID],Hospitals[Discharge_Date])</f>
        <v>44674</v>
      </c>
      <c r="K424" s="33">
        <f>_xlfn.XLOOKUP(Master[[#This Row],[Patient_ID]],Financials[Patient_ID],Financials[Total_Bill_Amount])</f>
        <v>49531</v>
      </c>
      <c r="L424" s="1" t="str">
        <f>_xlfn.XLOOKUP(Master[[#This Row],[Patient_ID]],Hospitals[Patient_ID],Hospitals[Hospital_Bed])</f>
        <v>General Ward</v>
      </c>
      <c r="M424" s="1" t="str">
        <f>_xlfn.XLOOKUP(Master[[#This Row],[Patient_ID]],Hospitals[Patient_ID],Hospitals[Department])</f>
        <v>Orthopedics</v>
      </c>
      <c r="N424" s="28" t="str">
        <f>_xlfn.XLOOKUP(Master[[#This Row],[Patient_ID]],Hospitals[Patient_ID],Hospitals[Medical_Condition])</f>
        <v>Arthritis</v>
      </c>
      <c r="O424" s="28">
        <f>IFERROR(_xlfn.XLOOKUP(Master[[#This Row],[Patient_ID]],Emergency[Patient_ID],Emergency[ER_Visit_ID]),"No Visits")</f>
        <v>1438</v>
      </c>
      <c r="P424" s="28">
        <f>_xlfn.XLOOKUP(Master[[#This Row],[Patient_ID]],Hospitals[Patient_ID],Hospitals[Doctor_ID])</f>
        <v>128</v>
      </c>
      <c r="Q424" s="30">
        <f>_xlfn.XLOOKUP(Master[[#This Row],[Patient_ID]],Financials[Patient_ID],Financials[Insurance_Coverage])</f>
        <v>35374.970403205298</v>
      </c>
      <c r="R424" s="30">
        <f>_xlfn.XLOOKUP(Master[[#This Row],[Patient_ID]],Financials[Patient_ID],Financials[Balance_Due])</f>
        <v>14156.0295967947</v>
      </c>
      <c r="S424" s="28">
        <f>_xlfn.XLOOKUP(Master[[#This Row],[Doctors ID]],Medicals[Doctor_ID],Medicals[Nurse_to_Patient_Ratio])</f>
        <v>15</v>
      </c>
    </row>
    <row r="425" spans="1:19" x14ac:dyDescent="0.3">
      <c r="A425" s="1">
        <v>469</v>
      </c>
      <c r="B425" s="1" t="s">
        <v>476</v>
      </c>
      <c r="C425" s="1">
        <v>28</v>
      </c>
      <c r="D425" s="1" t="s">
        <v>1009</v>
      </c>
      <c r="E425" s="1" t="s">
        <v>1012</v>
      </c>
      <c r="F425" s="1">
        <v>36.10346382166135</v>
      </c>
      <c r="G425" s="1">
        <v>5</v>
      </c>
      <c r="H425" s="1">
        <v>6</v>
      </c>
      <c r="I425" s="10">
        <f>_xlfn.XLOOKUP(Master[[#This Row],[Patient_ID]],Hospitals[Patient_ID],Hospitals[Admission_Date])</f>
        <v>45176</v>
      </c>
      <c r="J425" s="10">
        <f>_xlfn.XLOOKUP(Master[[#This Row],[Patient_ID]],Hospitals[Patient_ID],Hospitals[Discharge_Date])</f>
        <v>45180</v>
      </c>
      <c r="K425" s="33">
        <f>_xlfn.XLOOKUP(Master[[#This Row],[Patient_ID]],Financials[Patient_ID],Financials[Total_Bill_Amount])</f>
        <v>16117</v>
      </c>
      <c r="L425" s="1" t="str">
        <f>_xlfn.XLOOKUP(Master[[#This Row],[Patient_ID]],Hospitals[Patient_ID],Hospitals[Hospital_Bed])</f>
        <v>Semi-Private Room</v>
      </c>
      <c r="M425" s="1" t="str">
        <f>_xlfn.XLOOKUP(Master[[#This Row],[Patient_ID]],Hospitals[Patient_ID],Hospitals[Department])</f>
        <v>Cardiology</v>
      </c>
      <c r="N425" s="28" t="str">
        <f>_xlfn.XLOOKUP(Master[[#This Row],[Patient_ID]],Hospitals[Patient_ID],Hospitals[Medical_Condition])</f>
        <v>Hypertension</v>
      </c>
      <c r="O425" s="28" t="str">
        <f>IFERROR(_xlfn.XLOOKUP(Master[[#This Row],[Patient_ID]],Emergency[Patient_ID],Emergency[ER_Visit_ID]),"No Visits")</f>
        <v>No Visits</v>
      </c>
      <c r="P425" s="28">
        <f>_xlfn.XLOOKUP(Master[[#This Row],[Patient_ID]],Hospitals[Patient_ID],Hospitals[Doctor_ID])</f>
        <v>180</v>
      </c>
      <c r="Q425" s="30">
        <f>_xlfn.XLOOKUP(Master[[#This Row],[Patient_ID]],Financials[Patient_ID],Financials[Insurance_Coverage])</f>
        <v>14308.6857890517</v>
      </c>
      <c r="R425" s="30">
        <f>_xlfn.XLOOKUP(Master[[#This Row],[Patient_ID]],Financials[Patient_ID],Financials[Balance_Due])</f>
        <v>1808.3142109482981</v>
      </c>
      <c r="S425" s="28">
        <f>_xlfn.XLOOKUP(Master[[#This Row],[Doctors ID]],Medicals[Doctor_ID],Medicals[Nurse_to_Patient_Ratio])</f>
        <v>17</v>
      </c>
    </row>
    <row r="426" spans="1:19" x14ac:dyDescent="0.3">
      <c r="A426" s="1">
        <v>470</v>
      </c>
      <c r="B426" s="1" t="s">
        <v>477</v>
      </c>
      <c r="C426" s="1">
        <v>20</v>
      </c>
      <c r="D426" s="1" t="s">
        <v>1008</v>
      </c>
      <c r="E426" s="1" t="s">
        <v>1010</v>
      </c>
      <c r="F426" s="1">
        <v>18.042945305696659</v>
      </c>
      <c r="G426" s="1">
        <v>5</v>
      </c>
      <c r="H426" s="1">
        <v>2</v>
      </c>
      <c r="I426" s="10">
        <f>_xlfn.XLOOKUP(Master[[#This Row],[Patient_ID]],Hospitals[Patient_ID],Hospitals[Admission_Date])</f>
        <v>44686</v>
      </c>
      <c r="J426" s="10">
        <f>_xlfn.XLOOKUP(Master[[#This Row],[Patient_ID]],Hospitals[Patient_ID],Hospitals[Discharge_Date])</f>
        <v>44696</v>
      </c>
      <c r="K426" s="33">
        <f>_xlfn.XLOOKUP(Master[[#This Row],[Patient_ID]],Financials[Patient_ID],Financials[Total_Bill_Amount])</f>
        <v>12300</v>
      </c>
      <c r="L426" s="1" t="str">
        <f>_xlfn.XLOOKUP(Master[[#This Row],[Patient_ID]],Hospitals[Patient_ID],Hospitals[Hospital_Bed])</f>
        <v>Private Room</v>
      </c>
      <c r="M426" s="1" t="str">
        <f>_xlfn.XLOOKUP(Master[[#This Row],[Patient_ID]],Hospitals[Patient_ID],Hospitals[Department])</f>
        <v>Oncology</v>
      </c>
      <c r="N426" s="28" t="str">
        <f>_xlfn.XLOOKUP(Master[[#This Row],[Patient_ID]],Hospitals[Patient_ID],Hospitals[Medical_Condition])</f>
        <v>Tumor</v>
      </c>
      <c r="O426" s="28">
        <f>IFERROR(_xlfn.XLOOKUP(Master[[#This Row],[Patient_ID]],Emergency[Patient_ID],Emergency[ER_Visit_ID]),"No Visits")</f>
        <v>582</v>
      </c>
      <c r="P426" s="28">
        <f>_xlfn.XLOOKUP(Master[[#This Row],[Patient_ID]],Hospitals[Patient_ID],Hospitals[Doctor_ID])</f>
        <v>51</v>
      </c>
      <c r="Q426" s="30">
        <f>_xlfn.XLOOKUP(Master[[#This Row],[Patient_ID]],Financials[Patient_ID],Financials[Insurance_Coverage])</f>
        <v>10293.602754539321</v>
      </c>
      <c r="R426" s="30">
        <f>_xlfn.XLOOKUP(Master[[#This Row],[Patient_ID]],Financials[Patient_ID],Financials[Balance_Due])</f>
        <v>2006.397245460681</v>
      </c>
      <c r="S426" s="28">
        <f>_xlfn.XLOOKUP(Master[[#This Row],[Doctors ID]],Medicals[Doctor_ID],Medicals[Nurse_to_Patient_Ratio])</f>
        <v>11</v>
      </c>
    </row>
    <row r="427" spans="1:19" x14ac:dyDescent="0.3">
      <c r="A427" s="1">
        <v>471</v>
      </c>
      <c r="B427" s="1" t="s">
        <v>478</v>
      </c>
      <c r="C427" s="1">
        <v>77</v>
      </c>
      <c r="D427" s="1" t="s">
        <v>1009</v>
      </c>
      <c r="E427" s="1" t="s">
        <v>1011</v>
      </c>
      <c r="F427" s="1">
        <v>24.343785931788439</v>
      </c>
      <c r="G427" s="1">
        <v>0</v>
      </c>
      <c r="H427" s="1">
        <v>9</v>
      </c>
      <c r="I427" s="10">
        <f>_xlfn.XLOOKUP(Master[[#This Row],[Patient_ID]],Hospitals[Patient_ID],Hospitals[Admission_Date])</f>
        <v>44672</v>
      </c>
      <c r="J427" s="10">
        <f>_xlfn.XLOOKUP(Master[[#This Row],[Patient_ID]],Hospitals[Patient_ID],Hospitals[Discharge_Date])</f>
        <v>44674</v>
      </c>
      <c r="K427" s="33">
        <f>_xlfn.XLOOKUP(Master[[#This Row],[Patient_ID]],Financials[Patient_ID],Financials[Total_Bill_Amount])</f>
        <v>42420</v>
      </c>
      <c r="L427" s="1" t="str">
        <f>_xlfn.XLOOKUP(Master[[#This Row],[Patient_ID]],Hospitals[Patient_ID],Hospitals[Hospital_Bed])</f>
        <v>Semi-Private Room</v>
      </c>
      <c r="M427" s="1" t="str">
        <f>_xlfn.XLOOKUP(Master[[#This Row],[Patient_ID]],Hospitals[Patient_ID],Hospitals[Department])</f>
        <v>Orthopedics</v>
      </c>
      <c r="N427" s="28" t="str">
        <f>_xlfn.XLOOKUP(Master[[#This Row],[Patient_ID]],Hospitals[Patient_ID],Hospitals[Medical_Condition])</f>
        <v>Arthritis</v>
      </c>
      <c r="O427" s="28">
        <f>IFERROR(_xlfn.XLOOKUP(Master[[#This Row],[Patient_ID]],Emergency[Patient_ID],Emergency[ER_Visit_ID]),"No Visits")</f>
        <v>485</v>
      </c>
      <c r="P427" s="28">
        <f>_xlfn.XLOOKUP(Master[[#This Row],[Patient_ID]],Hospitals[Patient_ID],Hospitals[Doctor_ID])</f>
        <v>5</v>
      </c>
      <c r="Q427" s="30">
        <f>_xlfn.XLOOKUP(Master[[#This Row],[Patient_ID]],Financials[Patient_ID],Financials[Insurance_Coverage])</f>
        <v>35976.93678591487</v>
      </c>
      <c r="R427" s="30">
        <f>_xlfn.XLOOKUP(Master[[#This Row],[Patient_ID]],Financials[Patient_ID],Financials[Balance_Due])</f>
        <v>6443.0632140851303</v>
      </c>
      <c r="S427" s="28">
        <f>_xlfn.XLOOKUP(Master[[#This Row],[Doctors ID]],Medicals[Doctor_ID],Medicals[Nurse_to_Patient_Ratio])</f>
        <v>10</v>
      </c>
    </row>
    <row r="428" spans="1:19" x14ac:dyDescent="0.3">
      <c r="A428" s="1">
        <v>473</v>
      </c>
      <c r="B428" s="1" t="s">
        <v>480</v>
      </c>
      <c r="C428" s="1">
        <v>88</v>
      </c>
      <c r="D428" s="1" t="s">
        <v>1008</v>
      </c>
      <c r="E428" s="1" t="s">
        <v>1010</v>
      </c>
      <c r="F428" s="1">
        <v>21.21021050200541</v>
      </c>
      <c r="G428" s="1">
        <v>5</v>
      </c>
      <c r="H428" s="1">
        <v>6</v>
      </c>
      <c r="I428" s="10">
        <f>_xlfn.XLOOKUP(Master[[#This Row],[Patient_ID]],Hospitals[Patient_ID],Hospitals[Admission_Date])</f>
        <v>45038</v>
      </c>
      <c r="J428" s="10">
        <f>_xlfn.XLOOKUP(Master[[#This Row],[Patient_ID]],Hospitals[Patient_ID],Hospitals[Discharge_Date])</f>
        <v>45042</v>
      </c>
      <c r="K428" s="33">
        <f>_xlfn.XLOOKUP(Master[[#This Row],[Patient_ID]],Financials[Patient_ID],Financials[Total_Bill_Amount])</f>
        <v>9964</v>
      </c>
      <c r="L428" s="1" t="str">
        <f>_xlfn.XLOOKUP(Master[[#This Row],[Patient_ID]],Hospitals[Patient_ID],Hospitals[Hospital_Bed])</f>
        <v>Semi-Private Room</v>
      </c>
      <c r="M428" s="1" t="str">
        <f>_xlfn.XLOOKUP(Master[[#This Row],[Patient_ID]],Hospitals[Patient_ID],Hospitals[Department])</f>
        <v>Orthopedics</v>
      </c>
      <c r="N428" s="28" t="str">
        <f>_xlfn.XLOOKUP(Master[[#This Row],[Patient_ID]],Hospitals[Patient_ID],Hospitals[Medical_Condition])</f>
        <v>Fracture</v>
      </c>
      <c r="O428" s="28">
        <f>IFERROR(_xlfn.XLOOKUP(Master[[#This Row],[Patient_ID]],Emergency[Patient_ID],Emergency[ER_Visit_ID]),"No Visits")</f>
        <v>1127</v>
      </c>
      <c r="P428" s="28">
        <f>_xlfn.XLOOKUP(Master[[#This Row],[Patient_ID]],Hospitals[Patient_ID],Hospitals[Doctor_ID])</f>
        <v>50</v>
      </c>
      <c r="Q428" s="30">
        <f>_xlfn.XLOOKUP(Master[[#This Row],[Patient_ID]],Financials[Patient_ID],Financials[Insurance_Coverage])</f>
        <v>8942.3926839639917</v>
      </c>
      <c r="R428" s="30">
        <f>_xlfn.XLOOKUP(Master[[#This Row],[Patient_ID]],Financials[Patient_ID],Financials[Balance_Due])</f>
        <v>1021.607316036008</v>
      </c>
      <c r="S428" s="28">
        <f>_xlfn.XLOOKUP(Master[[#This Row],[Doctors ID]],Medicals[Doctor_ID],Medicals[Nurse_to_Patient_Ratio])</f>
        <v>21</v>
      </c>
    </row>
    <row r="429" spans="1:19" x14ac:dyDescent="0.3">
      <c r="A429" s="1">
        <v>474</v>
      </c>
      <c r="B429" s="1" t="s">
        <v>481</v>
      </c>
      <c r="C429" s="1">
        <v>40</v>
      </c>
      <c r="D429" s="1" t="s">
        <v>1008</v>
      </c>
      <c r="E429" s="1" t="s">
        <v>1011</v>
      </c>
      <c r="F429" s="1">
        <v>30.808420173276769</v>
      </c>
      <c r="G429" s="1">
        <v>3</v>
      </c>
      <c r="H429" s="1">
        <v>9</v>
      </c>
      <c r="I429" s="10">
        <f>_xlfn.XLOOKUP(Master[[#This Row],[Patient_ID]],Hospitals[Patient_ID],Hospitals[Admission_Date])</f>
        <v>44821</v>
      </c>
      <c r="J429" s="10">
        <f>_xlfn.XLOOKUP(Master[[#This Row],[Patient_ID]],Hospitals[Patient_ID],Hospitals[Discharge_Date])</f>
        <v>44828</v>
      </c>
      <c r="K429" s="33">
        <f>_xlfn.XLOOKUP(Master[[#This Row],[Patient_ID]],Financials[Patient_ID],Financials[Total_Bill_Amount])</f>
        <v>32398</v>
      </c>
      <c r="L429" s="1" t="str">
        <f>_xlfn.XLOOKUP(Master[[#This Row],[Patient_ID]],Hospitals[Patient_ID],Hospitals[Hospital_Bed])</f>
        <v>Private Room</v>
      </c>
      <c r="M429" s="1" t="str">
        <f>_xlfn.XLOOKUP(Master[[#This Row],[Patient_ID]],Hospitals[Patient_ID],Hospitals[Department])</f>
        <v>Emergency</v>
      </c>
      <c r="N429" s="28" t="str">
        <f>_xlfn.XLOOKUP(Master[[#This Row],[Patient_ID]],Hospitals[Patient_ID],Hospitals[Medical_Condition])</f>
        <v>Severe Trauma</v>
      </c>
      <c r="O429" s="28" t="str">
        <f>IFERROR(_xlfn.XLOOKUP(Master[[#This Row],[Patient_ID]],Emergency[Patient_ID],Emergency[ER_Visit_ID]),"No Visits")</f>
        <v>No Visits</v>
      </c>
      <c r="P429" s="28">
        <f>_xlfn.XLOOKUP(Master[[#This Row],[Patient_ID]],Hospitals[Patient_ID],Hospitals[Doctor_ID])</f>
        <v>75</v>
      </c>
      <c r="Q429" s="30">
        <f>_xlfn.XLOOKUP(Master[[#This Row],[Patient_ID]],Financials[Patient_ID],Financials[Insurance_Coverage])</f>
        <v>29088.791640560361</v>
      </c>
      <c r="R429" s="30">
        <f>_xlfn.XLOOKUP(Master[[#This Row],[Patient_ID]],Financials[Patient_ID],Financials[Balance_Due])</f>
        <v>3309.2083594396431</v>
      </c>
      <c r="S429" s="28">
        <f>_xlfn.XLOOKUP(Master[[#This Row],[Doctors ID]],Medicals[Doctor_ID],Medicals[Nurse_to_Patient_Ratio])</f>
        <v>10</v>
      </c>
    </row>
    <row r="430" spans="1:19" x14ac:dyDescent="0.3">
      <c r="A430" s="1">
        <v>475</v>
      </c>
      <c r="B430" s="1" t="s">
        <v>482</v>
      </c>
      <c r="C430" s="1">
        <v>42</v>
      </c>
      <c r="D430" s="1" t="s">
        <v>1009</v>
      </c>
      <c r="E430" s="1" t="s">
        <v>1011</v>
      </c>
      <c r="F430" s="1">
        <v>31.75204465103036</v>
      </c>
      <c r="G430" s="1">
        <v>1</v>
      </c>
      <c r="H430" s="1">
        <v>2</v>
      </c>
      <c r="I430" s="10">
        <f>_xlfn.XLOOKUP(Master[[#This Row],[Patient_ID]],Hospitals[Patient_ID],Hospitals[Admission_Date])</f>
        <v>44711</v>
      </c>
      <c r="J430" s="10">
        <f>_xlfn.XLOOKUP(Master[[#This Row],[Patient_ID]],Hospitals[Patient_ID],Hospitals[Discharge_Date])</f>
        <v>44715</v>
      </c>
      <c r="K430" s="33">
        <f>_xlfn.XLOOKUP(Master[[#This Row],[Patient_ID]],Financials[Patient_ID],Financials[Total_Bill_Amount])</f>
        <v>11272</v>
      </c>
      <c r="L430" s="1" t="str">
        <f>_xlfn.XLOOKUP(Master[[#This Row],[Patient_ID]],Hospitals[Patient_ID],Hospitals[Hospital_Bed])</f>
        <v>Private Room</v>
      </c>
      <c r="M430" s="1" t="str">
        <f>_xlfn.XLOOKUP(Master[[#This Row],[Patient_ID]],Hospitals[Patient_ID],Hospitals[Department])</f>
        <v>Orthopedics</v>
      </c>
      <c r="N430" s="28" t="str">
        <f>_xlfn.XLOOKUP(Master[[#This Row],[Patient_ID]],Hospitals[Patient_ID],Hospitals[Medical_Condition])</f>
        <v>Fracture</v>
      </c>
      <c r="O430" s="28">
        <f>IFERROR(_xlfn.XLOOKUP(Master[[#This Row],[Patient_ID]],Emergency[Patient_ID],Emergency[ER_Visit_ID]),"No Visits")</f>
        <v>272</v>
      </c>
      <c r="P430" s="28">
        <f>_xlfn.XLOOKUP(Master[[#This Row],[Patient_ID]],Hospitals[Patient_ID],Hospitals[Doctor_ID])</f>
        <v>142</v>
      </c>
      <c r="Q430" s="30">
        <f>_xlfn.XLOOKUP(Master[[#This Row],[Patient_ID]],Financials[Patient_ID],Financials[Insurance_Coverage])</f>
        <v>7301.563207184633</v>
      </c>
      <c r="R430" s="30">
        <f>_xlfn.XLOOKUP(Master[[#This Row],[Patient_ID]],Financials[Patient_ID],Financials[Balance_Due])</f>
        <v>3970.436792815367</v>
      </c>
      <c r="S430" s="28">
        <f>_xlfn.XLOOKUP(Master[[#This Row],[Doctors ID]],Medicals[Doctor_ID],Medicals[Nurse_to_Patient_Ratio])</f>
        <v>18</v>
      </c>
    </row>
    <row r="431" spans="1:19" x14ac:dyDescent="0.3">
      <c r="A431" s="1">
        <v>476</v>
      </c>
      <c r="B431" s="1" t="s">
        <v>483</v>
      </c>
      <c r="C431" s="1">
        <v>71</v>
      </c>
      <c r="D431" s="1" t="s">
        <v>1008</v>
      </c>
      <c r="E431" s="1" t="s">
        <v>1010</v>
      </c>
      <c r="F431" s="1">
        <v>39.842106569406347</v>
      </c>
      <c r="G431" s="1">
        <v>0</v>
      </c>
      <c r="H431" s="1">
        <v>10</v>
      </c>
      <c r="I431" s="10">
        <f>_xlfn.XLOOKUP(Master[[#This Row],[Patient_ID]],Hospitals[Patient_ID],Hospitals[Admission_Date])</f>
        <v>44883</v>
      </c>
      <c r="J431" s="10">
        <f>_xlfn.XLOOKUP(Master[[#This Row],[Patient_ID]],Hospitals[Patient_ID],Hospitals[Discharge_Date])</f>
        <v>44903</v>
      </c>
      <c r="K431" s="33">
        <f>_xlfn.XLOOKUP(Master[[#This Row],[Patient_ID]],Financials[Patient_ID],Financials[Total_Bill_Amount])</f>
        <v>9460</v>
      </c>
      <c r="L431" s="1" t="str">
        <f>_xlfn.XLOOKUP(Master[[#This Row],[Patient_ID]],Hospitals[Patient_ID],Hospitals[Hospital_Bed])</f>
        <v>ICU</v>
      </c>
      <c r="M431" s="1" t="str">
        <f>_xlfn.XLOOKUP(Master[[#This Row],[Patient_ID]],Hospitals[Patient_ID],Hospitals[Department])</f>
        <v>Oncology</v>
      </c>
      <c r="N431" s="28" t="str">
        <f>_xlfn.XLOOKUP(Master[[#This Row],[Patient_ID]],Hospitals[Patient_ID],Hospitals[Medical_Condition])</f>
        <v>Tumor</v>
      </c>
      <c r="O431" s="28">
        <f>IFERROR(_xlfn.XLOOKUP(Master[[#This Row],[Patient_ID]],Emergency[Patient_ID],Emergency[ER_Visit_ID]),"No Visits")</f>
        <v>1198</v>
      </c>
      <c r="P431" s="28">
        <f>_xlfn.XLOOKUP(Master[[#This Row],[Patient_ID]],Hospitals[Patient_ID],Hospitals[Doctor_ID])</f>
        <v>55</v>
      </c>
      <c r="Q431" s="30">
        <f>_xlfn.XLOOKUP(Master[[#This Row],[Patient_ID]],Financials[Patient_ID],Financials[Insurance_Coverage])</f>
        <v>7655.8958855302099</v>
      </c>
      <c r="R431" s="30">
        <f>_xlfn.XLOOKUP(Master[[#This Row],[Patient_ID]],Financials[Patient_ID],Financials[Balance_Due])</f>
        <v>1804.1041144697899</v>
      </c>
      <c r="S431" s="28">
        <f>_xlfn.XLOOKUP(Master[[#This Row],[Doctors ID]],Medicals[Doctor_ID],Medicals[Nurse_to_Patient_Ratio])</f>
        <v>6</v>
      </c>
    </row>
    <row r="432" spans="1:19" x14ac:dyDescent="0.3">
      <c r="A432" s="1">
        <v>477</v>
      </c>
      <c r="B432" s="1" t="s">
        <v>484</v>
      </c>
      <c r="C432" s="1">
        <v>58</v>
      </c>
      <c r="D432" s="1" t="s">
        <v>1009</v>
      </c>
      <c r="E432" s="1" t="s">
        <v>1010</v>
      </c>
      <c r="F432" s="1">
        <v>32.566204143628532</v>
      </c>
      <c r="G432" s="1">
        <v>2</v>
      </c>
      <c r="H432" s="1">
        <v>8</v>
      </c>
      <c r="I432" s="10">
        <f>_xlfn.XLOOKUP(Master[[#This Row],[Patient_ID]],Hospitals[Patient_ID],Hospitals[Admission_Date])</f>
        <v>44853</v>
      </c>
      <c r="J432" s="10">
        <f>_xlfn.XLOOKUP(Master[[#This Row],[Patient_ID]],Hospitals[Patient_ID],Hospitals[Discharge_Date])</f>
        <v>44863</v>
      </c>
      <c r="K432" s="33">
        <f>_xlfn.XLOOKUP(Master[[#This Row],[Patient_ID]],Financials[Patient_ID],Financials[Total_Bill_Amount])</f>
        <v>13781</v>
      </c>
      <c r="L432" s="1" t="str">
        <f>_xlfn.XLOOKUP(Master[[#This Row],[Patient_ID]],Hospitals[Patient_ID],Hospitals[Hospital_Bed])</f>
        <v>Semi-Private Room</v>
      </c>
      <c r="M432" s="1" t="str">
        <f>_xlfn.XLOOKUP(Master[[#This Row],[Patient_ID]],Hospitals[Patient_ID],Hospitals[Department])</f>
        <v>Oncology</v>
      </c>
      <c r="N432" s="28" t="str">
        <f>_xlfn.XLOOKUP(Master[[#This Row],[Patient_ID]],Hospitals[Patient_ID],Hospitals[Medical_Condition])</f>
        <v>Cancer</v>
      </c>
      <c r="O432" s="28">
        <f>IFERROR(_xlfn.XLOOKUP(Master[[#This Row],[Patient_ID]],Emergency[Patient_ID],Emergency[ER_Visit_ID]),"No Visits")</f>
        <v>18</v>
      </c>
      <c r="P432" s="28">
        <f>_xlfn.XLOOKUP(Master[[#This Row],[Patient_ID]],Hospitals[Patient_ID],Hospitals[Doctor_ID])</f>
        <v>145</v>
      </c>
      <c r="Q432" s="30">
        <f>_xlfn.XLOOKUP(Master[[#This Row],[Patient_ID]],Financials[Patient_ID],Financials[Insurance_Coverage])</f>
        <v>12233.964968449131</v>
      </c>
      <c r="R432" s="30">
        <f>_xlfn.XLOOKUP(Master[[#This Row],[Patient_ID]],Financials[Patient_ID],Financials[Balance_Due])</f>
        <v>1547.0350315508681</v>
      </c>
      <c r="S432" s="28">
        <f>_xlfn.XLOOKUP(Master[[#This Row],[Doctors ID]],Medicals[Doctor_ID],Medicals[Nurse_to_Patient_Ratio])</f>
        <v>24</v>
      </c>
    </row>
    <row r="433" spans="1:19" x14ac:dyDescent="0.3">
      <c r="A433" s="1">
        <v>478</v>
      </c>
      <c r="B433" s="1" t="s">
        <v>485</v>
      </c>
      <c r="C433" s="1">
        <v>90</v>
      </c>
      <c r="D433" s="1" t="s">
        <v>1008</v>
      </c>
      <c r="E433" s="1" t="s">
        <v>1013</v>
      </c>
      <c r="F433" s="1">
        <v>38.345627223283543</v>
      </c>
      <c r="G433" s="1">
        <v>4</v>
      </c>
      <c r="H433" s="1">
        <v>9</v>
      </c>
      <c r="I433" s="10">
        <f>_xlfn.XLOOKUP(Master[[#This Row],[Patient_ID]],Hospitals[Patient_ID],Hospitals[Admission_Date])</f>
        <v>44694</v>
      </c>
      <c r="J433" s="10">
        <f>_xlfn.XLOOKUP(Master[[#This Row],[Patient_ID]],Hospitals[Patient_ID],Hospitals[Discharge_Date])</f>
        <v>44700</v>
      </c>
      <c r="K433" s="33">
        <f>_xlfn.XLOOKUP(Master[[#This Row],[Patient_ID]],Financials[Patient_ID],Financials[Total_Bill_Amount])</f>
        <v>3287</v>
      </c>
      <c r="L433" s="1" t="str">
        <f>_xlfn.XLOOKUP(Master[[#This Row],[Patient_ID]],Hospitals[Patient_ID],Hospitals[Hospital_Bed])</f>
        <v>Private Room</v>
      </c>
      <c r="M433" s="1" t="str">
        <f>_xlfn.XLOOKUP(Master[[#This Row],[Patient_ID]],Hospitals[Patient_ID],Hospitals[Department])</f>
        <v>Oncology</v>
      </c>
      <c r="N433" s="28" t="str">
        <f>_xlfn.XLOOKUP(Master[[#This Row],[Patient_ID]],Hospitals[Patient_ID],Hospitals[Medical_Condition])</f>
        <v>Tumor</v>
      </c>
      <c r="O433" s="28">
        <f>IFERROR(_xlfn.XLOOKUP(Master[[#This Row],[Patient_ID]],Emergency[Patient_ID],Emergency[ER_Visit_ID]),"No Visits")</f>
        <v>1118</v>
      </c>
      <c r="P433" s="28">
        <f>_xlfn.XLOOKUP(Master[[#This Row],[Patient_ID]],Hospitals[Patient_ID],Hospitals[Doctor_ID])</f>
        <v>104</v>
      </c>
      <c r="Q433" s="30">
        <f>_xlfn.XLOOKUP(Master[[#This Row],[Patient_ID]],Financials[Patient_ID],Financials[Insurance_Coverage])</f>
        <v>2284.702728992077</v>
      </c>
      <c r="R433" s="30">
        <f>_xlfn.XLOOKUP(Master[[#This Row],[Patient_ID]],Financials[Patient_ID],Financials[Balance_Due])</f>
        <v>1002.297271007923</v>
      </c>
      <c r="S433" s="28">
        <f>_xlfn.XLOOKUP(Master[[#This Row],[Doctors ID]],Medicals[Doctor_ID],Medicals[Nurse_to_Patient_Ratio])</f>
        <v>15</v>
      </c>
    </row>
    <row r="434" spans="1:19" x14ac:dyDescent="0.3">
      <c r="A434" s="1">
        <v>479</v>
      </c>
      <c r="B434" s="1" t="s">
        <v>486</v>
      </c>
      <c r="C434" s="1">
        <v>71</v>
      </c>
      <c r="D434" s="1" t="s">
        <v>1008</v>
      </c>
      <c r="E434" s="1" t="s">
        <v>1011</v>
      </c>
      <c r="F434" s="1">
        <v>33.029232373058598</v>
      </c>
      <c r="G434" s="1">
        <v>2</v>
      </c>
      <c r="H434" s="1">
        <v>8</v>
      </c>
      <c r="I434" s="10">
        <f>_xlfn.XLOOKUP(Master[[#This Row],[Patient_ID]],Hospitals[Patient_ID],Hospitals[Admission_Date])</f>
        <v>44628</v>
      </c>
      <c r="J434" s="10">
        <f>_xlfn.XLOOKUP(Master[[#This Row],[Patient_ID]],Hospitals[Patient_ID],Hospitals[Discharge_Date])</f>
        <v>44631</v>
      </c>
      <c r="K434" s="33">
        <f>_xlfn.XLOOKUP(Master[[#This Row],[Patient_ID]],Financials[Patient_ID],Financials[Total_Bill_Amount])</f>
        <v>23567</v>
      </c>
      <c r="L434" s="1" t="str">
        <f>_xlfn.XLOOKUP(Master[[#This Row],[Patient_ID]],Hospitals[Patient_ID],Hospitals[Hospital_Bed])</f>
        <v>ICU</v>
      </c>
      <c r="M434" s="1" t="str">
        <f>_xlfn.XLOOKUP(Master[[#This Row],[Patient_ID]],Hospitals[Patient_ID],Hospitals[Department])</f>
        <v>Cardiology</v>
      </c>
      <c r="N434" s="28" t="str">
        <f>_xlfn.XLOOKUP(Master[[#This Row],[Patient_ID]],Hospitals[Patient_ID],Hospitals[Medical_Condition])</f>
        <v>Hypertension</v>
      </c>
      <c r="O434" s="28">
        <f>IFERROR(_xlfn.XLOOKUP(Master[[#This Row],[Patient_ID]],Emergency[Patient_ID],Emergency[ER_Visit_ID]),"No Visits")</f>
        <v>1317</v>
      </c>
      <c r="P434" s="28">
        <f>_xlfn.XLOOKUP(Master[[#This Row],[Patient_ID]],Hospitals[Patient_ID],Hospitals[Doctor_ID])</f>
        <v>163</v>
      </c>
      <c r="Q434" s="30">
        <f>_xlfn.XLOOKUP(Master[[#This Row],[Patient_ID]],Financials[Patient_ID],Financials[Insurance_Coverage])</f>
        <v>15430.044115438281</v>
      </c>
      <c r="R434" s="30">
        <f>_xlfn.XLOOKUP(Master[[#This Row],[Patient_ID]],Financials[Patient_ID],Financials[Balance_Due])</f>
        <v>8136.9558845617184</v>
      </c>
      <c r="S434" s="28">
        <f>_xlfn.XLOOKUP(Master[[#This Row],[Doctors ID]],Medicals[Doctor_ID],Medicals[Nurse_to_Patient_Ratio])</f>
        <v>13</v>
      </c>
    </row>
    <row r="435" spans="1:19" x14ac:dyDescent="0.3">
      <c r="A435" s="1">
        <v>480</v>
      </c>
      <c r="B435" s="1" t="s">
        <v>487</v>
      </c>
      <c r="C435" s="1">
        <v>61</v>
      </c>
      <c r="D435" s="1" t="s">
        <v>1008</v>
      </c>
      <c r="E435" s="1" t="s">
        <v>1012</v>
      </c>
      <c r="F435" s="1">
        <v>22.080845525137821</v>
      </c>
      <c r="G435" s="1">
        <v>4</v>
      </c>
      <c r="H435" s="1">
        <v>1</v>
      </c>
      <c r="I435" s="10">
        <f>_xlfn.XLOOKUP(Master[[#This Row],[Patient_ID]],Hospitals[Patient_ID],Hospitals[Admission_Date])</f>
        <v>44567</v>
      </c>
      <c r="J435" s="10">
        <f>_xlfn.XLOOKUP(Master[[#This Row],[Patient_ID]],Hospitals[Patient_ID],Hospitals[Discharge_Date])</f>
        <v>44576</v>
      </c>
      <c r="K435" s="33">
        <f>_xlfn.XLOOKUP(Master[[#This Row],[Patient_ID]],Financials[Patient_ID],Financials[Total_Bill_Amount])</f>
        <v>10832</v>
      </c>
      <c r="L435" s="1" t="str">
        <f>_xlfn.XLOOKUP(Master[[#This Row],[Patient_ID]],Hospitals[Patient_ID],Hospitals[Hospital_Bed])</f>
        <v>ICU</v>
      </c>
      <c r="M435" s="1" t="str">
        <f>_xlfn.XLOOKUP(Master[[#This Row],[Patient_ID]],Hospitals[Patient_ID],Hospitals[Department])</f>
        <v>Emergency</v>
      </c>
      <c r="N435" s="28" t="str">
        <f>_xlfn.XLOOKUP(Master[[#This Row],[Patient_ID]],Hospitals[Patient_ID],Hospitals[Medical_Condition])</f>
        <v>Internal Bleeding</v>
      </c>
      <c r="O435" s="28">
        <f>IFERROR(_xlfn.XLOOKUP(Master[[#This Row],[Patient_ID]],Emergency[Patient_ID],Emergency[ER_Visit_ID]),"No Visits")</f>
        <v>1167</v>
      </c>
      <c r="P435" s="28">
        <f>_xlfn.XLOOKUP(Master[[#This Row],[Patient_ID]],Hospitals[Patient_ID],Hospitals[Doctor_ID])</f>
        <v>198</v>
      </c>
      <c r="Q435" s="30">
        <f>_xlfn.XLOOKUP(Master[[#This Row],[Patient_ID]],Financials[Patient_ID],Financials[Insurance_Coverage])</f>
        <v>9604.8465029452454</v>
      </c>
      <c r="R435" s="30">
        <f>_xlfn.XLOOKUP(Master[[#This Row],[Patient_ID]],Financials[Patient_ID],Financials[Balance_Due])</f>
        <v>1227.153497054755</v>
      </c>
      <c r="S435" s="28">
        <f>_xlfn.XLOOKUP(Master[[#This Row],[Doctors ID]],Medicals[Doctor_ID],Medicals[Nurse_to_Patient_Ratio])</f>
        <v>26</v>
      </c>
    </row>
    <row r="436" spans="1:19" x14ac:dyDescent="0.3">
      <c r="A436" s="1">
        <v>481</v>
      </c>
      <c r="B436" s="1" t="s">
        <v>488</v>
      </c>
      <c r="C436" s="1">
        <v>56</v>
      </c>
      <c r="D436" s="1" t="s">
        <v>1008</v>
      </c>
      <c r="E436" s="1" t="s">
        <v>1013</v>
      </c>
      <c r="F436" s="1">
        <v>26.94548558543045</v>
      </c>
      <c r="G436" s="1">
        <v>5</v>
      </c>
      <c r="H436" s="1">
        <v>7</v>
      </c>
      <c r="I436" s="10">
        <f>_xlfn.XLOOKUP(Master[[#This Row],[Patient_ID]],Hospitals[Patient_ID],Hospitals[Admission_Date])</f>
        <v>45089</v>
      </c>
      <c r="J436" s="10">
        <f>_xlfn.XLOOKUP(Master[[#This Row],[Patient_ID]],Hospitals[Patient_ID],Hospitals[Discharge_Date])</f>
        <v>45090</v>
      </c>
      <c r="K436" s="33">
        <f>_xlfn.XLOOKUP(Master[[#This Row],[Patient_ID]],Financials[Patient_ID],Financials[Total_Bill_Amount])</f>
        <v>9935</v>
      </c>
      <c r="L436" s="1" t="str">
        <f>_xlfn.XLOOKUP(Master[[#This Row],[Patient_ID]],Hospitals[Patient_ID],Hospitals[Hospital_Bed])</f>
        <v>Private Room</v>
      </c>
      <c r="M436" s="1" t="str">
        <f>_xlfn.XLOOKUP(Master[[#This Row],[Patient_ID]],Hospitals[Patient_ID],Hospitals[Department])</f>
        <v>Emergency</v>
      </c>
      <c r="N436" s="28" t="str">
        <f>_xlfn.XLOOKUP(Master[[#This Row],[Patient_ID]],Hospitals[Patient_ID],Hospitals[Medical_Condition])</f>
        <v>Severe Trauma</v>
      </c>
      <c r="O436" s="28" t="str">
        <f>IFERROR(_xlfn.XLOOKUP(Master[[#This Row],[Patient_ID]],Emergency[Patient_ID],Emergency[ER_Visit_ID]),"No Visits")</f>
        <v>No Visits</v>
      </c>
      <c r="P436" s="28">
        <f>_xlfn.XLOOKUP(Master[[#This Row],[Patient_ID]],Hospitals[Patient_ID],Hospitals[Doctor_ID])</f>
        <v>114</v>
      </c>
      <c r="Q436" s="30">
        <f>_xlfn.XLOOKUP(Master[[#This Row],[Patient_ID]],Financials[Patient_ID],Financials[Insurance_Coverage])</f>
        <v>6066.1788271293663</v>
      </c>
      <c r="R436" s="30">
        <f>_xlfn.XLOOKUP(Master[[#This Row],[Patient_ID]],Financials[Patient_ID],Financials[Balance_Due])</f>
        <v>3868.8211728706342</v>
      </c>
      <c r="S436" s="28">
        <f>_xlfn.XLOOKUP(Master[[#This Row],[Doctors ID]],Medicals[Doctor_ID],Medicals[Nurse_to_Patient_Ratio])</f>
        <v>26</v>
      </c>
    </row>
    <row r="437" spans="1:19" x14ac:dyDescent="0.3">
      <c r="A437" s="1">
        <v>482</v>
      </c>
      <c r="B437" s="1" t="s">
        <v>489</v>
      </c>
      <c r="C437" s="1">
        <v>61</v>
      </c>
      <c r="D437" s="1" t="s">
        <v>1008</v>
      </c>
      <c r="E437" s="1" t="s">
        <v>1010</v>
      </c>
      <c r="F437" s="1">
        <v>34.91402280076457</v>
      </c>
      <c r="G437" s="1">
        <v>4</v>
      </c>
      <c r="H437" s="1">
        <v>10</v>
      </c>
      <c r="I437" s="10">
        <f>_xlfn.XLOOKUP(Master[[#This Row],[Patient_ID]],Hospitals[Patient_ID],Hospitals[Admission_Date])</f>
        <v>44966</v>
      </c>
      <c r="J437" s="10">
        <f>_xlfn.XLOOKUP(Master[[#This Row],[Patient_ID]],Hospitals[Patient_ID],Hospitals[Discharge_Date])</f>
        <v>44983</v>
      </c>
      <c r="K437" s="33">
        <f>_xlfn.XLOOKUP(Master[[#This Row],[Patient_ID]],Financials[Patient_ID],Financials[Total_Bill_Amount])</f>
        <v>10420</v>
      </c>
      <c r="L437" s="1" t="str">
        <f>_xlfn.XLOOKUP(Master[[#This Row],[Patient_ID]],Hospitals[Patient_ID],Hospitals[Hospital_Bed])</f>
        <v>ICU</v>
      </c>
      <c r="M437" s="1" t="str">
        <f>_xlfn.XLOOKUP(Master[[#This Row],[Patient_ID]],Hospitals[Patient_ID],Hospitals[Department])</f>
        <v>Oncology</v>
      </c>
      <c r="N437" s="28" t="str">
        <f>_xlfn.XLOOKUP(Master[[#This Row],[Patient_ID]],Hospitals[Patient_ID],Hospitals[Medical_Condition])</f>
        <v>Tumor</v>
      </c>
      <c r="O437" s="28">
        <f>IFERROR(_xlfn.XLOOKUP(Master[[#This Row],[Patient_ID]],Emergency[Patient_ID],Emergency[ER_Visit_ID]),"No Visits")</f>
        <v>336</v>
      </c>
      <c r="P437" s="28">
        <f>_xlfn.XLOOKUP(Master[[#This Row],[Patient_ID]],Hospitals[Patient_ID],Hospitals[Doctor_ID])</f>
        <v>187</v>
      </c>
      <c r="Q437" s="30">
        <f>_xlfn.XLOOKUP(Master[[#This Row],[Patient_ID]],Financials[Patient_ID],Financials[Insurance_Coverage])</f>
        <v>5428.3256190596439</v>
      </c>
      <c r="R437" s="30">
        <f>_xlfn.XLOOKUP(Master[[#This Row],[Patient_ID]],Financials[Patient_ID],Financials[Balance_Due])</f>
        <v>4991.6743809403561</v>
      </c>
      <c r="S437" s="28">
        <f>_xlfn.XLOOKUP(Master[[#This Row],[Doctors ID]],Medicals[Doctor_ID],Medicals[Nurse_to_Patient_Ratio])</f>
        <v>6</v>
      </c>
    </row>
    <row r="438" spans="1:19" x14ac:dyDescent="0.3">
      <c r="A438" s="1">
        <v>484</v>
      </c>
      <c r="B438" s="1" t="s">
        <v>491</v>
      </c>
      <c r="C438" s="1">
        <v>23</v>
      </c>
      <c r="D438" s="1" t="s">
        <v>1008</v>
      </c>
      <c r="E438" s="1" t="s">
        <v>1013</v>
      </c>
      <c r="F438" s="1">
        <v>29.873681931706969</v>
      </c>
      <c r="G438" s="1">
        <v>0</v>
      </c>
      <c r="H438" s="1">
        <v>1</v>
      </c>
      <c r="I438" s="10">
        <f>_xlfn.XLOOKUP(Master[[#This Row],[Patient_ID]],Hospitals[Patient_ID],Hospitals[Admission_Date])</f>
        <v>44903</v>
      </c>
      <c r="J438" s="10">
        <f>_xlfn.XLOOKUP(Master[[#This Row],[Patient_ID]],Hospitals[Patient_ID],Hospitals[Discharge_Date])</f>
        <v>44908</v>
      </c>
      <c r="K438" s="33">
        <f>_xlfn.XLOOKUP(Master[[#This Row],[Patient_ID]],Financials[Patient_ID],Financials[Total_Bill_Amount])</f>
        <v>39238</v>
      </c>
      <c r="L438" s="1" t="str">
        <f>_xlfn.XLOOKUP(Master[[#This Row],[Patient_ID]],Hospitals[Patient_ID],Hospitals[Hospital_Bed])</f>
        <v>Semi-Private Room</v>
      </c>
      <c r="M438" s="1" t="str">
        <f>_xlfn.XLOOKUP(Master[[#This Row],[Patient_ID]],Hospitals[Patient_ID],Hospitals[Department])</f>
        <v>Orthopedics</v>
      </c>
      <c r="N438" s="28" t="str">
        <f>_xlfn.XLOOKUP(Master[[#This Row],[Patient_ID]],Hospitals[Patient_ID],Hospitals[Medical_Condition])</f>
        <v>Arthritis</v>
      </c>
      <c r="O438" s="28">
        <f>IFERROR(_xlfn.XLOOKUP(Master[[#This Row],[Patient_ID]],Emergency[Patient_ID],Emergency[ER_Visit_ID]),"No Visits")</f>
        <v>1492</v>
      </c>
      <c r="P438" s="28">
        <f>_xlfn.XLOOKUP(Master[[#This Row],[Patient_ID]],Hospitals[Patient_ID],Hospitals[Doctor_ID])</f>
        <v>127</v>
      </c>
      <c r="Q438" s="30">
        <f>_xlfn.XLOOKUP(Master[[#This Row],[Patient_ID]],Financials[Patient_ID],Financials[Insurance_Coverage])</f>
        <v>20069.260385386609</v>
      </c>
      <c r="R438" s="30">
        <f>_xlfn.XLOOKUP(Master[[#This Row],[Patient_ID]],Financials[Patient_ID],Financials[Balance_Due])</f>
        <v>19168.739614613391</v>
      </c>
      <c r="S438" s="28">
        <f>_xlfn.XLOOKUP(Master[[#This Row],[Doctors ID]],Medicals[Doctor_ID],Medicals[Nurse_to_Patient_Ratio])</f>
        <v>16</v>
      </c>
    </row>
    <row r="439" spans="1:19" x14ac:dyDescent="0.3">
      <c r="A439" s="1">
        <v>485</v>
      </c>
      <c r="B439" s="1" t="s">
        <v>492</v>
      </c>
      <c r="C439" s="1">
        <v>66</v>
      </c>
      <c r="D439" s="1" t="s">
        <v>1009</v>
      </c>
      <c r="E439" s="1" t="s">
        <v>1012</v>
      </c>
      <c r="F439" s="1">
        <v>37.957779638110267</v>
      </c>
      <c r="G439" s="1">
        <v>2</v>
      </c>
      <c r="H439" s="1">
        <v>5</v>
      </c>
      <c r="I439" s="10">
        <f>_xlfn.XLOOKUP(Master[[#This Row],[Patient_ID]],Hospitals[Patient_ID],Hospitals[Admission_Date])</f>
        <v>44670</v>
      </c>
      <c r="J439" s="10">
        <f>_xlfn.XLOOKUP(Master[[#This Row],[Patient_ID]],Hospitals[Patient_ID],Hospitals[Discharge_Date])</f>
        <v>44672</v>
      </c>
      <c r="K439" s="33">
        <f>_xlfn.XLOOKUP(Master[[#This Row],[Patient_ID]],Financials[Patient_ID],Financials[Total_Bill_Amount])</f>
        <v>34451</v>
      </c>
      <c r="L439" s="1" t="str">
        <f>_xlfn.XLOOKUP(Master[[#This Row],[Patient_ID]],Hospitals[Patient_ID],Hospitals[Hospital_Bed])</f>
        <v>Private Room</v>
      </c>
      <c r="M439" s="1" t="str">
        <f>_xlfn.XLOOKUP(Master[[#This Row],[Patient_ID]],Hospitals[Patient_ID],Hospitals[Department])</f>
        <v>Pediatrics</v>
      </c>
      <c r="N439" s="28" t="str">
        <f>_xlfn.XLOOKUP(Master[[#This Row],[Patient_ID]],Hospitals[Patient_ID],Hospitals[Medical_Condition])</f>
        <v>Asthma</v>
      </c>
      <c r="O439" s="28">
        <f>IFERROR(_xlfn.XLOOKUP(Master[[#This Row],[Patient_ID]],Emergency[Patient_ID],Emergency[ER_Visit_ID]),"No Visits")</f>
        <v>566</v>
      </c>
      <c r="P439" s="28">
        <f>_xlfn.XLOOKUP(Master[[#This Row],[Patient_ID]],Hospitals[Patient_ID],Hospitals[Doctor_ID])</f>
        <v>122</v>
      </c>
      <c r="Q439" s="30">
        <f>_xlfn.XLOOKUP(Master[[#This Row],[Patient_ID]],Financials[Patient_ID],Financials[Insurance_Coverage])</f>
        <v>19959.646163727681</v>
      </c>
      <c r="R439" s="30">
        <f>_xlfn.XLOOKUP(Master[[#This Row],[Patient_ID]],Financials[Patient_ID],Financials[Balance_Due])</f>
        <v>14491.353836272319</v>
      </c>
      <c r="S439" s="28">
        <f>_xlfn.XLOOKUP(Master[[#This Row],[Doctors ID]],Medicals[Doctor_ID],Medicals[Nurse_to_Patient_Ratio])</f>
        <v>16</v>
      </c>
    </row>
    <row r="440" spans="1:19" x14ac:dyDescent="0.3">
      <c r="A440" s="1">
        <v>486</v>
      </c>
      <c r="B440" s="1" t="s">
        <v>493</v>
      </c>
      <c r="C440" s="1">
        <v>11</v>
      </c>
      <c r="D440" s="1" t="s">
        <v>1008</v>
      </c>
      <c r="E440" s="1" t="s">
        <v>1011</v>
      </c>
      <c r="F440" s="1">
        <v>21.755245977765458</v>
      </c>
      <c r="G440" s="1">
        <v>0</v>
      </c>
      <c r="H440" s="1">
        <v>6</v>
      </c>
      <c r="I440" s="10">
        <f>_xlfn.XLOOKUP(Master[[#This Row],[Patient_ID]],Hospitals[Patient_ID],Hospitals[Admission_Date])</f>
        <v>45115</v>
      </c>
      <c r="J440" s="10">
        <f>_xlfn.XLOOKUP(Master[[#This Row],[Patient_ID]],Hospitals[Patient_ID],Hospitals[Discharge_Date])</f>
        <v>45118</v>
      </c>
      <c r="K440" s="33">
        <f>_xlfn.XLOOKUP(Master[[#This Row],[Patient_ID]],Financials[Patient_ID],Financials[Total_Bill_Amount])</f>
        <v>22254</v>
      </c>
      <c r="L440" s="1" t="str">
        <f>_xlfn.XLOOKUP(Master[[#This Row],[Patient_ID]],Hospitals[Patient_ID],Hospitals[Hospital_Bed])</f>
        <v>Private Room</v>
      </c>
      <c r="M440" s="1" t="str">
        <f>_xlfn.XLOOKUP(Master[[#This Row],[Patient_ID]],Hospitals[Patient_ID],Hospitals[Department])</f>
        <v>Cardiology</v>
      </c>
      <c r="N440" s="28" t="str">
        <f>_xlfn.XLOOKUP(Master[[#This Row],[Patient_ID]],Hospitals[Patient_ID],Hospitals[Medical_Condition])</f>
        <v>Heart Disease</v>
      </c>
      <c r="O440" s="28" t="str">
        <f>IFERROR(_xlfn.XLOOKUP(Master[[#This Row],[Patient_ID]],Emergency[Patient_ID],Emergency[ER_Visit_ID]),"No Visits")</f>
        <v>No Visits</v>
      </c>
      <c r="P440" s="28">
        <f>_xlfn.XLOOKUP(Master[[#This Row],[Patient_ID]],Hospitals[Patient_ID],Hospitals[Doctor_ID])</f>
        <v>3</v>
      </c>
      <c r="Q440" s="30">
        <f>_xlfn.XLOOKUP(Master[[#This Row],[Patient_ID]],Financials[Patient_ID],Financials[Insurance_Coverage])</f>
        <v>12262.816727329729</v>
      </c>
      <c r="R440" s="30">
        <f>_xlfn.XLOOKUP(Master[[#This Row],[Patient_ID]],Financials[Patient_ID],Financials[Balance_Due])</f>
        <v>9991.1832726702669</v>
      </c>
      <c r="S440" s="28">
        <f>_xlfn.XLOOKUP(Master[[#This Row],[Doctors ID]],Medicals[Doctor_ID],Medicals[Nurse_to_Patient_Ratio])</f>
        <v>20</v>
      </c>
    </row>
    <row r="441" spans="1:19" x14ac:dyDescent="0.3">
      <c r="A441" s="1">
        <v>487</v>
      </c>
      <c r="B441" s="1" t="s">
        <v>494</v>
      </c>
      <c r="C441" s="1">
        <v>15</v>
      </c>
      <c r="D441" s="1" t="s">
        <v>1008</v>
      </c>
      <c r="E441" s="1" t="s">
        <v>1013</v>
      </c>
      <c r="F441" s="1">
        <v>15.681224577221551</v>
      </c>
      <c r="G441" s="1">
        <v>3</v>
      </c>
      <c r="H441" s="1">
        <v>5</v>
      </c>
      <c r="I441" s="10">
        <f>_xlfn.XLOOKUP(Master[[#This Row],[Patient_ID]],Hospitals[Patient_ID],Hospitals[Admission_Date])</f>
        <v>44856</v>
      </c>
      <c r="J441" s="10">
        <f>_xlfn.XLOOKUP(Master[[#This Row],[Patient_ID]],Hospitals[Patient_ID],Hospitals[Discharge_Date])</f>
        <v>44860</v>
      </c>
      <c r="K441" s="33">
        <f>_xlfn.XLOOKUP(Master[[#This Row],[Patient_ID]],Financials[Patient_ID],Financials[Total_Bill_Amount])</f>
        <v>8382</v>
      </c>
      <c r="L441" s="1" t="str">
        <f>_xlfn.XLOOKUP(Master[[#This Row],[Patient_ID]],Hospitals[Patient_ID],Hospitals[Hospital_Bed])</f>
        <v>General Ward</v>
      </c>
      <c r="M441" s="1" t="str">
        <f>_xlfn.XLOOKUP(Master[[#This Row],[Patient_ID]],Hospitals[Patient_ID],Hospitals[Department])</f>
        <v>Orthopedics</v>
      </c>
      <c r="N441" s="28" t="str">
        <f>_xlfn.XLOOKUP(Master[[#This Row],[Patient_ID]],Hospitals[Patient_ID],Hospitals[Medical_Condition])</f>
        <v>Fracture</v>
      </c>
      <c r="O441" s="28">
        <f>IFERROR(_xlfn.XLOOKUP(Master[[#This Row],[Patient_ID]],Emergency[Patient_ID],Emergency[ER_Visit_ID]),"No Visits")</f>
        <v>329</v>
      </c>
      <c r="P441" s="28">
        <f>_xlfn.XLOOKUP(Master[[#This Row],[Patient_ID]],Hospitals[Patient_ID],Hospitals[Doctor_ID])</f>
        <v>133</v>
      </c>
      <c r="Q441" s="30">
        <f>_xlfn.XLOOKUP(Master[[#This Row],[Patient_ID]],Financials[Patient_ID],Financials[Insurance_Coverage])</f>
        <v>5164.2199468530043</v>
      </c>
      <c r="R441" s="30">
        <f>_xlfn.XLOOKUP(Master[[#This Row],[Patient_ID]],Financials[Patient_ID],Financials[Balance_Due])</f>
        <v>3217.7800531469961</v>
      </c>
      <c r="S441" s="28">
        <f>_xlfn.XLOOKUP(Master[[#This Row],[Doctors ID]],Medicals[Doctor_ID],Medicals[Nurse_to_Patient_Ratio])</f>
        <v>10</v>
      </c>
    </row>
    <row r="442" spans="1:19" x14ac:dyDescent="0.3">
      <c r="A442" s="1">
        <v>488</v>
      </c>
      <c r="B442" s="1" t="s">
        <v>495</v>
      </c>
      <c r="C442" s="1">
        <v>35</v>
      </c>
      <c r="D442" s="1" t="s">
        <v>1009</v>
      </c>
      <c r="E442" s="1" t="s">
        <v>1013</v>
      </c>
      <c r="F442" s="1">
        <v>29.61902529770229</v>
      </c>
      <c r="G442" s="1">
        <v>4</v>
      </c>
      <c r="H442" s="1">
        <v>2</v>
      </c>
      <c r="I442" s="10">
        <f>_xlfn.XLOOKUP(Master[[#This Row],[Patient_ID]],Hospitals[Patient_ID],Hospitals[Admission_Date])</f>
        <v>45232</v>
      </c>
      <c r="J442" s="10">
        <f>_xlfn.XLOOKUP(Master[[#This Row],[Patient_ID]],Hospitals[Patient_ID],Hospitals[Discharge_Date])</f>
        <v>45239</v>
      </c>
      <c r="K442" s="33">
        <f>_xlfn.XLOOKUP(Master[[#This Row],[Patient_ID]],Financials[Patient_ID],Financials[Total_Bill_Amount])</f>
        <v>18351</v>
      </c>
      <c r="L442" s="1" t="str">
        <f>_xlfn.XLOOKUP(Master[[#This Row],[Patient_ID]],Hospitals[Patient_ID],Hospitals[Hospital_Bed])</f>
        <v>Private Room</v>
      </c>
      <c r="M442" s="1" t="str">
        <f>_xlfn.XLOOKUP(Master[[#This Row],[Patient_ID]],Hospitals[Patient_ID],Hospitals[Department])</f>
        <v>Cardiology</v>
      </c>
      <c r="N442" s="28" t="str">
        <f>_xlfn.XLOOKUP(Master[[#This Row],[Patient_ID]],Hospitals[Patient_ID],Hospitals[Medical_Condition])</f>
        <v>Heart Attack (STEMI)</v>
      </c>
      <c r="O442" s="28">
        <f>IFERROR(_xlfn.XLOOKUP(Master[[#This Row],[Patient_ID]],Emergency[Patient_ID],Emergency[ER_Visit_ID]),"No Visits")</f>
        <v>95</v>
      </c>
      <c r="P442" s="28">
        <f>_xlfn.XLOOKUP(Master[[#This Row],[Patient_ID]],Hospitals[Patient_ID],Hospitals[Doctor_ID])</f>
        <v>61</v>
      </c>
      <c r="Q442" s="30">
        <f>_xlfn.XLOOKUP(Master[[#This Row],[Patient_ID]],Financials[Patient_ID],Financials[Insurance_Coverage])</f>
        <v>9756.8558198985884</v>
      </c>
      <c r="R442" s="30">
        <f>_xlfn.XLOOKUP(Master[[#This Row],[Patient_ID]],Financials[Patient_ID],Financials[Balance_Due])</f>
        <v>8594.1441801014116</v>
      </c>
      <c r="S442" s="28">
        <f>_xlfn.XLOOKUP(Master[[#This Row],[Doctors ID]],Medicals[Doctor_ID],Medicals[Nurse_to_Patient_Ratio])</f>
        <v>11</v>
      </c>
    </row>
    <row r="443" spans="1:19" x14ac:dyDescent="0.3">
      <c r="A443" s="1">
        <v>489</v>
      </c>
      <c r="B443" s="1" t="s">
        <v>496</v>
      </c>
      <c r="C443" s="1">
        <v>37</v>
      </c>
      <c r="D443" s="1" t="s">
        <v>1009</v>
      </c>
      <c r="E443" s="1" t="s">
        <v>1012</v>
      </c>
      <c r="F443" s="1">
        <v>17.093844458123989</v>
      </c>
      <c r="G443" s="1">
        <v>4</v>
      </c>
      <c r="H443" s="1">
        <v>8</v>
      </c>
      <c r="I443" s="10">
        <f>_xlfn.XLOOKUP(Master[[#This Row],[Patient_ID]],Hospitals[Patient_ID],Hospitals[Admission_Date])</f>
        <v>44687</v>
      </c>
      <c r="J443" s="10">
        <f>_xlfn.XLOOKUP(Master[[#This Row],[Patient_ID]],Hospitals[Patient_ID],Hospitals[Discharge_Date])</f>
        <v>44691</v>
      </c>
      <c r="K443" s="33">
        <f>_xlfn.XLOOKUP(Master[[#This Row],[Patient_ID]],Financials[Patient_ID],Financials[Total_Bill_Amount])</f>
        <v>3093</v>
      </c>
      <c r="L443" s="1" t="str">
        <f>_xlfn.XLOOKUP(Master[[#This Row],[Patient_ID]],Hospitals[Patient_ID],Hospitals[Hospital_Bed])</f>
        <v>Private Room</v>
      </c>
      <c r="M443" s="1" t="str">
        <f>_xlfn.XLOOKUP(Master[[#This Row],[Patient_ID]],Hospitals[Patient_ID],Hospitals[Department])</f>
        <v>Cardiology</v>
      </c>
      <c r="N443" s="28" t="str">
        <f>_xlfn.XLOOKUP(Master[[#This Row],[Patient_ID]],Hospitals[Patient_ID],Hospitals[Medical_Condition])</f>
        <v>Heart Disease</v>
      </c>
      <c r="O443" s="28">
        <f>IFERROR(_xlfn.XLOOKUP(Master[[#This Row],[Patient_ID]],Emergency[Patient_ID],Emergency[ER_Visit_ID]),"No Visits")</f>
        <v>443</v>
      </c>
      <c r="P443" s="28">
        <f>_xlfn.XLOOKUP(Master[[#This Row],[Patient_ID]],Hospitals[Patient_ID],Hospitals[Doctor_ID])</f>
        <v>91</v>
      </c>
      <c r="Q443" s="30">
        <f>_xlfn.XLOOKUP(Master[[#This Row],[Patient_ID]],Financials[Patient_ID],Financials[Insurance_Coverage])</f>
        <v>1846.7193923307821</v>
      </c>
      <c r="R443" s="30">
        <f>_xlfn.XLOOKUP(Master[[#This Row],[Patient_ID]],Financials[Patient_ID],Financials[Balance_Due])</f>
        <v>1246.2806076692179</v>
      </c>
      <c r="S443" s="28">
        <f>_xlfn.XLOOKUP(Master[[#This Row],[Doctors ID]],Medicals[Doctor_ID],Medicals[Nurse_to_Patient_Ratio])</f>
        <v>29</v>
      </c>
    </row>
    <row r="444" spans="1:19" x14ac:dyDescent="0.3">
      <c r="A444" s="1">
        <v>490</v>
      </c>
      <c r="B444" s="1" t="s">
        <v>497</v>
      </c>
      <c r="C444" s="1">
        <v>84</v>
      </c>
      <c r="D444" s="1" t="s">
        <v>1009</v>
      </c>
      <c r="E444" s="1" t="s">
        <v>1011</v>
      </c>
      <c r="F444" s="1">
        <v>21.826696180156642</v>
      </c>
      <c r="G444" s="1">
        <v>5</v>
      </c>
      <c r="H444" s="1">
        <v>9</v>
      </c>
      <c r="I444" s="10">
        <f>_xlfn.XLOOKUP(Master[[#This Row],[Patient_ID]],Hospitals[Patient_ID],Hospitals[Admission_Date])</f>
        <v>45250</v>
      </c>
      <c r="J444" s="10">
        <f>_xlfn.XLOOKUP(Master[[#This Row],[Patient_ID]],Hospitals[Patient_ID],Hospitals[Discharge_Date])</f>
        <v>45262</v>
      </c>
      <c r="K444" s="33">
        <f>_xlfn.XLOOKUP(Master[[#This Row],[Patient_ID]],Financials[Patient_ID],Financials[Total_Bill_Amount])</f>
        <v>16242</v>
      </c>
      <c r="L444" s="1" t="str">
        <f>_xlfn.XLOOKUP(Master[[#This Row],[Patient_ID]],Hospitals[Patient_ID],Hospitals[Hospital_Bed])</f>
        <v>Semi-Private Room</v>
      </c>
      <c r="M444" s="1" t="str">
        <f>_xlfn.XLOOKUP(Master[[#This Row],[Patient_ID]],Hospitals[Patient_ID],Hospitals[Department])</f>
        <v>Neurology</v>
      </c>
      <c r="N444" s="28" t="str">
        <f>_xlfn.XLOOKUP(Master[[#This Row],[Patient_ID]],Hospitals[Patient_ID],Hospitals[Medical_Condition])</f>
        <v>Stroke</v>
      </c>
      <c r="O444" s="28">
        <f>IFERROR(_xlfn.XLOOKUP(Master[[#This Row],[Patient_ID]],Emergency[Patient_ID],Emergency[ER_Visit_ID]),"No Visits")</f>
        <v>1404</v>
      </c>
      <c r="P444" s="28">
        <f>_xlfn.XLOOKUP(Master[[#This Row],[Patient_ID]],Hospitals[Patient_ID],Hospitals[Doctor_ID])</f>
        <v>19</v>
      </c>
      <c r="Q444" s="30">
        <f>_xlfn.XLOOKUP(Master[[#This Row],[Patient_ID]],Financials[Patient_ID],Financials[Insurance_Coverage])</f>
        <v>8642.6426771754996</v>
      </c>
      <c r="R444" s="30">
        <f>_xlfn.XLOOKUP(Master[[#This Row],[Patient_ID]],Financials[Patient_ID],Financials[Balance_Due])</f>
        <v>7599.3573228245004</v>
      </c>
      <c r="S444" s="28">
        <f>_xlfn.XLOOKUP(Master[[#This Row],[Doctors ID]],Medicals[Doctor_ID],Medicals[Nurse_to_Patient_Ratio])</f>
        <v>12</v>
      </c>
    </row>
    <row r="445" spans="1:19" x14ac:dyDescent="0.3">
      <c r="A445" s="1">
        <v>492</v>
      </c>
      <c r="B445" s="1" t="s">
        <v>499</v>
      </c>
      <c r="C445" s="1">
        <v>35</v>
      </c>
      <c r="D445" s="1" t="s">
        <v>1008</v>
      </c>
      <c r="E445" s="1" t="s">
        <v>1013</v>
      </c>
      <c r="F445" s="1">
        <v>35.390543989682357</v>
      </c>
      <c r="G445" s="1">
        <v>3</v>
      </c>
      <c r="H445" s="1">
        <v>4</v>
      </c>
      <c r="I445" s="10">
        <f>_xlfn.XLOOKUP(Master[[#This Row],[Patient_ID]],Hospitals[Patient_ID],Hospitals[Admission_Date])</f>
        <v>45171</v>
      </c>
      <c r="J445" s="10">
        <f>_xlfn.XLOOKUP(Master[[#This Row],[Patient_ID]],Hospitals[Patient_ID],Hospitals[Discharge_Date])</f>
        <v>45178</v>
      </c>
      <c r="K445" s="33">
        <f>_xlfn.XLOOKUP(Master[[#This Row],[Patient_ID]],Financials[Patient_ID],Financials[Total_Bill_Amount])</f>
        <v>15739</v>
      </c>
      <c r="L445" s="1" t="str">
        <f>_xlfn.XLOOKUP(Master[[#This Row],[Patient_ID]],Hospitals[Patient_ID],Hospitals[Hospital_Bed])</f>
        <v>Private Room</v>
      </c>
      <c r="M445" s="1" t="str">
        <f>_xlfn.XLOOKUP(Master[[#This Row],[Patient_ID]],Hospitals[Patient_ID],Hospitals[Department])</f>
        <v>Cardiology</v>
      </c>
      <c r="N445" s="28" t="str">
        <f>_xlfn.XLOOKUP(Master[[#This Row],[Patient_ID]],Hospitals[Patient_ID],Hospitals[Medical_Condition])</f>
        <v>Heart Attack (STEMI)</v>
      </c>
      <c r="O445" s="28">
        <f>IFERROR(_xlfn.XLOOKUP(Master[[#This Row],[Patient_ID]],Emergency[Patient_ID],Emergency[ER_Visit_ID]),"No Visits")</f>
        <v>4</v>
      </c>
      <c r="P445" s="28">
        <f>_xlfn.XLOOKUP(Master[[#This Row],[Patient_ID]],Hospitals[Patient_ID],Hospitals[Doctor_ID])</f>
        <v>62</v>
      </c>
      <c r="Q445" s="30">
        <f>_xlfn.XLOOKUP(Master[[#This Row],[Patient_ID]],Financials[Patient_ID],Financials[Insurance_Coverage])</f>
        <v>10400.476341988209</v>
      </c>
      <c r="R445" s="30">
        <f>_xlfn.XLOOKUP(Master[[#This Row],[Patient_ID]],Financials[Patient_ID],Financials[Balance_Due])</f>
        <v>5338.5236580117944</v>
      </c>
      <c r="S445" s="28">
        <f>_xlfn.XLOOKUP(Master[[#This Row],[Doctors ID]],Medicals[Doctor_ID],Medicals[Nurse_to_Patient_Ratio])</f>
        <v>24</v>
      </c>
    </row>
    <row r="446" spans="1:19" x14ac:dyDescent="0.3">
      <c r="A446" s="1">
        <v>493</v>
      </c>
      <c r="B446" s="1" t="s">
        <v>500</v>
      </c>
      <c r="C446" s="1">
        <v>78</v>
      </c>
      <c r="D446" s="1" t="s">
        <v>1008</v>
      </c>
      <c r="E446" s="1" t="s">
        <v>1013</v>
      </c>
      <c r="F446" s="1">
        <v>39.157542664041117</v>
      </c>
      <c r="G446" s="1">
        <v>2</v>
      </c>
      <c r="H446" s="1">
        <v>4</v>
      </c>
      <c r="I446" s="10">
        <f>_xlfn.XLOOKUP(Master[[#This Row],[Patient_ID]],Hospitals[Patient_ID],Hospitals[Admission_Date])</f>
        <v>44681</v>
      </c>
      <c r="J446" s="10">
        <f>_xlfn.XLOOKUP(Master[[#This Row],[Patient_ID]],Hospitals[Patient_ID],Hospitals[Discharge_Date])</f>
        <v>44686</v>
      </c>
      <c r="K446" s="33">
        <f>_xlfn.XLOOKUP(Master[[#This Row],[Patient_ID]],Financials[Patient_ID],Financials[Total_Bill_Amount])</f>
        <v>14199</v>
      </c>
      <c r="L446" s="1" t="str">
        <f>_xlfn.XLOOKUP(Master[[#This Row],[Patient_ID]],Hospitals[Patient_ID],Hospitals[Hospital_Bed])</f>
        <v>ICU</v>
      </c>
      <c r="M446" s="1" t="str">
        <f>_xlfn.XLOOKUP(Master[[#This Row],[Patient_ID]],Hospitals[Patient_ID],Hospitals[Department])</f>
        <v>Orthopedics</v>
      </c>
      <c r="N446" s="28" t="str">
        <f>_xlfn.XLOOKUP(Master[[#This Row],[Patient_ID]],Hospitals[Patient_ID],Hospitals[Medical_Condition])</f>
        <v>Fracture</v>
      </c>
      <c r="O446" s="28">
        <f>IFERROR(_xlfn.XLOOKUP(Master[[#This Row],[Patient_ID]],Emergency[Patient_ID],Emergency[ER_Visit_ID]),"No Visits")</f>
        <v>708</v>
      </c>
      <c r="P446" s="28">
        <f>_xlfn.XLOOKUP(Master[[#This Row],[Patient_ID]],Hospitals[Patient_ID],Hospitals[Doctor_ID])</f>
        <v>38</v>
      </c>
      <c r="Q446" s="30">
        <f>_xlfn.XLOOKUP(Master[[#This Row],[Patient_ID]],Financials[Patient_ID],Financials[Insurance_Coverage])</f>
        <v>7407.2574837848761</v>
      </c>
      <c r="R446" s="30">
        <f>_xlfn.XLOOKUP(Master[[#This Row],[Patient_ID]],Financials[Patient_ID],Financials[Balance_Due])</f>
        <v>6791.7425162151239</v>
      </c>
      <c r="S446" s="28">
        <f>_xlfn.XLOOKUP(Master[[#This Row],[Doctors ID]],Medicals[Doctor_ID],Medicals[Nurse_to_Patient_Ratio])</f>
        <v>22</v>
      </c>
    </row>
    <row r="447" spans="1:19" x14ac:dyDescent="0.3">
      <c r="A447" s="1">
        <v>494</v>
      </c>
      <c r="B447" s="1" t="s">
        <v>501</v>
      </c>
      <c r="C447" s="1">
        <v>5</v>
      </c>
      <c r="D447" s="1" t="s">
        <v>1009</v>
      </c>
      <c r="E447" s="1" t="s">
        <v>1011</v>
      </c>
      <c r="F447" s="1">
        <v>26.499672982047191</v>
      </c>
      <c r="G447" s="1">
        <v>0</v>
      </c>
      <c r="H447" s="1">
        <v>5</v>
      </c>
      <c r="I447" s="10">
        <f>_xlfn.XLOOKUP(Master[[#This Row],[Patient_ID]],Hospitals[Patient_ID],Hospitals[Admission_Date])</f>
        <v>45422</v>
      </c>
      <c r="J447" s="10">
        <f>_xlfn.XLOOKUP(Master[[#This Row],[Patient_ID]],Hospitals[Patient_ID],Hospitals[Discharge_Date])</f>
        <v>45428</v>
      </c>
      <c r="K447" s="33">
        <f>_xlfn.XLOOKUP(Master[[#This Row],[Patient_ID]],Financials[Patient_ID],Financials[Total_Bill_Amount])</f>
        <v>15628</v>
      </c>
      <c r="L447" s="1" t="str">
        <f>_xlfn.XLOOKUP(Master[[#This Row],[Patient_ID]],Hospitals[Patient_ID],Hospitals[Hospital_Bed])</f>
        <v>General Ward</v>
      </c>
      <c r="M447" s="1" t="str">
        <f>_xlfn.XLOOKUP(Master[[#This Row],[Patient_ID]],Hospitals[Patient_ID],Hospitals[Department])</f>
        <v>Emergency</v>
      </c>
      <c r="N447" s="28" t="str">
        <f>_xlfn.XLOOKUP(Master[[#This Row],[Patient_ID]],Hospitals[Patient_ID],Hospitals[Medical_Condition])</f>
        <v>Severe Trauma</v>
      </c>
      <c r="O447" s="28">
        <f>IFERROR(_xlfn.XLOOKUP(Master[[#This Row],[Patient_ID]],Emergency[Patient_ID],Emergency[ER_Visit_ID]),"No Visits")</f>
        <v>1311</v>
      </c>
      <c r="P447" s="28">
        <f>_xlfn.XLOOKUP(Master[[#This Row],[Patient_ID]],Hospitals[Patient_ID],Hospitals[Doctor_ID])</f>
        <v>93</v>
      </c>
      <c r="Q447" s="30">
        <f>_xlfn.XLOOKUP(Master[[#This Row],[Patient_ID]],Financials[Patient_ID],Financials[Insurance_Coverage])</f>
        <v>11054.833698871351</v>
      </c>
      <c r="R447" s="30">
        <f>_xlfn.XLOOKUP(Master[[#This Row],[Patient_ID]],Financials[Patient_ID],Financials[Balance_Due])</f>
        <v>4573.1663011286546</v>
      </c>
      <c r="S447" s="28">
        <f>_xlfn.XLOOKUP(Master[[#This Row],[Doctors ID]],Medicals[Doctor_ID],Medicals[Nurse_to_Patient_Ratio])</f>
        <v>18</v>
      </c>
    </row>
    <row r="448" spans="1:19" x14ac:dyDescent="0.3">
      <c r="A448" s="1">
        <v>495</v>
      </c>
      <c r="B448" s="1" t="s">
        <v>502</v>
      </c>
      <c r="C448" s="1">
        <v>7</v>
      </c>
      <c r="D448" s="1" t="s">
        <v>1009</v>
      </c>
      <c r="E448" s="1" t="s">
        <v>1011</v>
      </c>
      <c r="F448" s="1">
        <v>35.104851887484259</v>
      </c>
      <c r="G448" s="1">
        <v>1</v>
      </c>
      <c r="H448" s="1">
        <v>9</v>
      </c>
      <c r="I448" s="10">
        <f>_xlfn.XLOOKUP(Master[[#This Row],[Patient_ID]],Hospitals[Patient_ID],Hospitals[Admission_Date])</f>
        <v>44653</v>
      </c>
      <c r="J448" s="10">
        <f>_xlfn.XLOOKUP(Master[[#This Row],[Patient_ID]],Hospitals[Patient_ID],Hospitals[Discharge_Date])</f>
        <v>44660</v>
      </c>
      <c r="K448" s="33">
        <f>_xlfn.XLOOKUP(Master[[#This Row],[Patient_ID]],Financials[Patient_ID],Financials[Total_Bill_Amount])</f>
        <v>6758</v>
      </c>
      <c r="L448" s="1" t="str">
        <f>_xlfn.XLOOKUP(Master[[#This Row],[Patient_ID]],Hospitals[Patient_ID],Hospitals[Hospital_Bed])</f>
        <v>Semi-Private Room</v>
      </c>
      <c r="M448" s="1" t="str">
        <f>_xlfn.XLOOKUP(Master[[#This Row],[Patient_ID]],Hospitals[Patient_ID],Hospitals[Department])</f>
        <v>Cardiology</v>
      </c>
      <c r="N448" s="28" t="str">
        <f>_xlfn.XLOOKUP(Master[[#This Row],[Patient_ID]],Hospitals[Patient_ID],Hospitals[Medical_Condition])</f>
        <v>Heart Disease</v>
      </c>
      <c r="O448" s="28" t="str">
        <f>IFERROR(_xlfn.XLOOKUP(Master[[#This Row],[Patient_ID]],Emergency[Patient_ID],Emergency[ER_Visit_ID]),"No Visits")</f>
        <v>No Visits</v>
      </c>
      <c r="P448" s="28">
        <f>_xlfn.XLOOKUP(Master[[#This Row],[Patient_ID]],Hospitals[Patient_ID],Hospitals[Doctor_ID])</f>
        <v>122</v>
      </c>
      <c r="Q448" s="30">
        <f>_xlfn.XLOOKUP(Master[[#This Row],[Patient_ID]],Financials[Patient_ID],Financials[Insurance_Coverage])</f>
        <v>5402.1600183672199</v>
      </c>
      <c r="R448" s="30">
        <f>_xlfn.XLOOKUP(Master[[#This Row],[Patient_ID]],Financials[Patient_ID],Financials[Balance_Due])</f>
        <v>1355.8399816327801</v>
      </c>
      <c r="S448" s="28">
        <f>_xlfn.XLOOKUP(Master[[#This Row],[Doctors ID]],Medicals[Doctor_ID],Medicals[Nurse_to_Patient_Ratio])</f>
        <v>16</v>
      </c>
    </row>
    <row r="449" spans="1:19" x14ac:dyDescent="0.3">
      <c r="A449" s="1">
        <v>496</v>
      </c>
      <c r="B449" s="1" t="s">
        <v>503</v>
      </c>
      <c r="C449" s="1">
        <v>22</v>
      </c>
      <c r="D449" s="1" t="s">
        <v>1008</v>
      </c>
      <c r="E449" s="1" t="s">
        <v>1013</v>
      </c>
      <c r="F449" s="1">
        <v>39.528386910551561</v>
      </c>
      <c r="G449" s="1">
        <v>0</v>
      </c>
      <c r="H449" s="1">
        <v>10</v>
      </c>
      <c r="I449" s="10">
        <f>_xlfn.XLOOKUP(Master[[#This Row],[Patient_ID]],Hospitals[Patient_ID],Hospitals[Admission_Date])</f>
        <v>44970</v>
      </c>
      <c r="J449" s="10">
        <f>_xlfn.XLOOKUP(Master[[#This Row],[Patient_ID]],Hospitals[Patient_ID],Hospitals[Discharge_Date])</f>
        <v>44974</v>
      </c>
      <c r="K449" s="33">
        <f>_xlfn.XLOOKUP(Master[[#This Row],[Patient_ID]],Financials[Patient_ID],Financials[Total_Bill_Amount])</f>
        <v>15220</v>
      </c>
      <c r="L449" s="1" t="str">
        <f>_xlfn.XLOOKUP(Master[[#This Row],[Patient_ID]],Hospitals[Patient_ID],Hospitals[Hospital_Bed])</f>
        <v>Semi-Private Room</v>
      </c>
      <c r="M449" s="1" t="str">
        <f>_xlfn.XLOOKUP(Master[[#This Row],[Patient_ID]],Hospitals[Patient_ID],Hospitals[Department])</f>
        <v>Emergency</v>
      </c>
      <c r="N449" s="28" t="str">
        <f>_xlfn.XLOOKUP(Master[[#This Row],[Patient_ID]],Hospitals[Patient_ID],Hospitals[Medical_Condition])</f>
        <v>Severe Trauma</v>
      </c>
      <c r="O449" s="28">
        <f>IFERROR(_xlfn.XLOOKUP(Master[[#This Row],[Patient_ID]],Emergency[Patient_ID],Emergency[ER_Visit_ID]),"No Visits")</f>
        <v>849</v>
      </c>
      <c r="P449" s="28">
        <f>_xlfn.XLOOKUP(Master[[#This Row],[Patient_ID]],Hospitals[Patient_ID],Hospitals[Doctor_ID])</f>
        <v>30</v>
      </c>
      <c r="Q449" s="30">
        <f>_xlfn.XLOOKUP(Master[[#This Row],[Patient_ID]],Financials[Patient_ID],Financials[Insurance_Coverage])</f>
        <v>8162.3187824477609</v>
      </c>
      <c r="R449" s="30">
        <f>_xlfn.XLOOKUP(Master[[#This Row],[Patient_ID]],Financials[Patient_ID],Financials[Balance_Due])</f>
        <v>7057.6812175522391</v>
      </c>
      <c r="S449" s="28">
        <f>_xlfn.XLOOKUP(Master[[#This Row],[Doctors ID]],Medicals[Doctor_ID],Medicals[Nurse_to_Patient_Ratio])</f>
        <v>22</v>
      </c>
    </row>
    <row r="450" spans="1:19" x14ac:dyDescent="0.3">
      <c r="A450" s="1">
        <v>497</v>
      </c>
      <c r="B450" s="1" t="s">
        <v>504</v>
      </c>
      <c r="C450" s="1">
        <v>64</v>
      </c>
      <c r="D450" s="1" t="s">
        <v>1008</v>
      </c>
      <c r="E450" s="1" t="s">
        <v>1013</v>
      </c>
      <c r="F450" s="1">
        <v>33.605614736720867</v>
      </c>
      <c r="G450" s="1">
        <v>3</v>
      </c>
      <c r="H450" s="1">
        <v>5</v>
      </c>
      <c r="I450" s="10">
        <f>_xlfn.XLOOKUP(Master[[#This Row],[Patient_ID]],Hospitals[Patient_ID],Hospitals[Admission_Date])</f>
        <v>44676</v>
      </c>
      <c r="J450" s="10">
        <f>_xlfn.XLOOKUP(Master[[#This Row],[Patient_ID]],Hospitals[Patient_ID],Hospitals[Discharge_Date])</f>
        <v>44680</v>
      </c>
      <c r="K450" s="33">
        <f>_xlfn.XLOOKUP(Master[[#This Row],[Patient_ID]],Financials[Patient_ID],Financials[Total_Bill_Amount])</f>
        <v>8780</v>
      </c>
      <c r="L450" s="1" t="str">
        <f>_xlfn.XLOOKUP(Master[[#This Row],[Patient_ID]],Hospitals[Patient_ID],Hospitals[Hospital_Bed])</f>
        <v>ICU</v>
      </c>
      <c r="M450" s="1" t="str">
        <f>_xlfn.XLOOKUP(Master[[#This Row],[Patient_ID]],Hospitals[Patient_ID],Hospitals[Department])</f>
        <v>Orthopedics</v>
      </c>
      <c r="N450" s="28" t="str">
        <f>_xlfn.XLOOKUP(Master[[#This Row],[Patient_ID]],Hospitals[Patient_ID],Hospitals[Medical_Condition])</f>
        <v>Fracture</v>
      </c>
      <c r="O450" s="28">
        <f>IFERROR(_xlfn.XLOOKUP(Master[[#This Row],[Patient_ID]],Emergency[Patient_ID],Emergency[ER_Visit_ID]),"No Visits")</f>
        <v>30</v>
      </c>
      <c r="P450" s="28">
        <f>_xlfn.XLOOKUP(Master[[#This Row],[Patient_ID]],Hospitals[Patient_ID],Hospitals[Doctor_ID])</f>
        <v>106</v>
      </c>
      <c r="Q450" s="30">
        <f>_xlfn.XLOOKUP(Master[[#This Row],[Patient_ID]],Financials[Patient_ID],Financials[Insurance_Coverage])</f>
        <v>4620.3284547103121</v>
      </c>
      <c r="R450" s="30">
        <f>_xlfn.XLOOKUP(Master[[#This Row],[Patient_ID]],Financials[Patient_ID],Financials[Balance_Due])</f>
        <v>4159.6715452896879</v>
      </c>
      <c r="S450" s="28">
        <f>_xlfn.XLOOKUP(Master[[#This Row],[Doctors ID]],Medicals[Doctor_ID],Medicals[Nurse_to_Patient_Ratio])</f>
        <v>21</v>
      </c>
    </row>
    <row r="451" spans="1:19" x14ac:dyDescent="0.3">
      <c r="A451" s="1">
        <v>498</v>
      </c>
      <c r="B451" s="1" t="s">
        <v>505</v>
      </c>
      <c r="C451" s="1">
        <v>67</v>
      </c>
      <c r="D451" s="1" t="s">
        <v>1008</v>
      </c>
      <c r="E451" s="1" t="s">
        <v>1011</v>
      </c>
      <c r="F451" s="1">
        <v>35.44213282376171</v>
      </c>
      <c r="G451" s="1">
        <v>5</v>
      </c>
      <c r="H451" s="1">
        <v>6</v>
      </c>
      <c r="I451" s="10">
        <f>_xlfn.XLOOKUP(Master[[#This Row],[Patient_ID]],Hospitals[Patient_ID],Hospitals[Admission_Date])</f>
        <v>44616</v>
      </c>
      <c r="J451" s="10">
        <f>_xlfn.XLOOKUP(Master[[#This Row],[Patient_ID]],Hospitals[Patient_ID],Hospitals[Discharge_Date])</f>
        <v>44618</v>
      </c>
      <c r="K451" s="33">
        <f>_xlfn.XLOOKUP(Master[[#This Row],[Patient_ID]],Financials[Patient_ID],Financials[Total_Bill_Amount])</f>
        <v>12776</v>
      </c>
      <c r="L451" s="1" t="str">
        <f>_xlfn.XLOOKUP(Master[[#This Row],[Patient_ID]],Hospitals[Patient_ID],Hospitals[Hospital_Bed])</f>
        <v>General Ward</v>
      </c>
      <c r="M451" s="1" t="str">
        <f>_xlfn.XLOOKUP(Master[[#This Row],[Patient_ID]],Hospitals[Patient_ID],Hospitals[Department])</f>
        <v>Orthopedics</v>
      </c>
      <c r="N451" s="28" t="str">
        <f>_xlfn.XLOOKUP(Master[[#This Row],[Patient_ID]],Hospitals[Patient_ID],Hospitals[Medical_Condition])</f>
        <v>Fracture</v>
      </c>
      <c r="O451" s="28">
        <f>IFERROR(_xlfn.XLOOKUP(Master[[#This Row],[Patient_ID]],Emergency[Patient_ID],Emergency[ER_Visit_ID]),"No Visits")</f>
        <v>492</v>
      </c>
      <c r="P451" s="28">
        <f>_xlfn.XLOOKUP(Master[[#This Row],[Patient_ID]],Hospitals[Patient_ID],Hospitals[Doctor_ID])</f>
        <v>183</v>
      </c>
      <c r="Q451" s="30">
        <f>_xlfn.XLOOKUP(Master[[#This Row],[Patient_ID]],Financials[Patient_ID],Financials[Insurance_Coverage])</f>
        <v>8652.5725260200561</v>
      </c>
      <c r="R451" s="30">
        <f>_xlfn.XLOOKUP(Master[[#This Row],[Patient_ID]],Financials[Patient_ID],Financials[Balance_Due])</f>
        <v>4123.4274739799439</v>
      </c>
      <c r="S451" s="28">
        <f>_xlfn.XLOOKUP(Master[[#This Row],[Doctors ID]],Medicals[Doctor_ID],Medicals[Nurse_to_Patient_Ratio])</f>
        <v>30</v>
      </c>
    </row>
    <row r="452" spans="1:19" x14ac:dyDescent="0.3">
      <c r="A452" s="1">
        <v>499</v>
      </c>
      <c r="B452" s="1" t="s">
        <v>506</v>
      </c>
      <c r="C452" s="1">
        <v>62</v>
      </c>
      <c r="D452" s="1" t="s">
        <v>1008</v>
      </c>
      <c r="E452" s="1" t="s">
        <v>1013</v>
      </c>
      <c r="F452" s="1">
        <v>34.664743983211288</v>
      </c>
      <c r="G452" s="1">
        <v>0</v>
      </c>
      <c r="H452" s="1">
        <v>1</v>
      </c>
      <c r="I452" s="10">
        <f>_xlfn.XLOOKUP(Master[[#This Row],[Patient_ID]],Hospitals[Patient_ID],Hospitals[Admission_Date])</f>
        <v>45301</v>
      </c>
      <c r="J452" s="10">
        <f>_xlfn.XLOOKUP(Master[[#This Row],[Patient_ID]],Hospitals[Patient_ID],Hospitals[Discharge_Date])</f>
        <v>45309</v>
      </c>
      <c r="K452" s="33">
        <f>_xlfn.XLOOKUP(Master[[#This Row],[Patient_ID]],Financials[Patient_ID],Financials[Total_Bill_Amount])</f>
        <v>8140</v>
      </c>
      <c r="L452" s="1" t="str">
        <f>_xlfn.XLOOKUP(Master[[#This Row],[Patient_ID]],Hospitals[Patient_ID],Hospitals[Hospital_Bed])</f>
        <v>Semi-Private Room</v>
      </c>
      <c r="M452" s="1" t="str">
        <f>_xlfn.XLOOKUP(Master[[#This Row],[Patient_ID]],Hospitals[Patient_ID],Hospitals[Department])</f>
        <v>Neurology</v>
      </c>
      <c r="N452" s="28" t="str">
        <f>_xlfn.XLOOKUP(Master[[#This Row],[Patient_ID]],Hospitals[Patient_ID],Hospitals[Medical_Condition])</f>
        <v>Stroke</v>
      </c>
      <c r="O452" s="28">
        <f>IFERROR(_xlfn.XLOOKUP(Master[[#This Row],[Patient_ID]],Emergency[Patient_ID],Emergency[ER_Visit_ID]),"No Visits")</f>
        <v>342</v>
      </c>
      <c r="P452" s="28">
        <f>_xlfn.XLOOKUP(Master[[#This Row],[Patient_ID]],Hospitals[Patient_ID],Hospitals[Doctor_ID])</f>
        <v>147</v>
      </c>
      <c r="Q452" s="30">
        <f>_xlfn.XLOOKUP(Master[[#This Row],[Patient_ID]],Financials[Patient_ID],Financials[Insurance_Coverage])</f>
        <v>6731.2245341742873</v>
      </c>
      <c r="R452" s="30">
        <f>_xlfn.XLOOKUP(Master[[#This Row],[Patient_ID]],Financials[Patient_ID],Financials[Balance_Due])</f>
        <v>1408.7754658257129</v>
      </c>
      <c r="S452" s="28">
        <f>_xlfn.XLOOKUP(Master[[#This Row],[Doctors ID]],Medicals[Doctor_ID],Medicals[Nurse_to_Patient_Ratio])</f>
        <v>22</v>
      </c>
    </row>
    <row r="453" spans="1:19" x14ac:dyDescent="0.3">
      <c r="A453" s="1">
        <v>500</v>
      </c>
      <c r="B453" s="1" t="s">
        <v>507</v>
      </c>
      <c r="C453" s="1">
        <v>24</v>
      </c>
      <c r="D453" s="1" t="s">
        <v>1008</v>
      </c>
      <c r="E453" s="1" t="s">
        <v>1012</v>
      </c>
      <c r="F453" s="1">
        <v>22.995355372695009</v>
      </c>
      <c r="G453" s="1">
        <v>2</v>
      </c>
      <c r="H453" s="1">
        <v>3</v>
      </c>
      <c r="I453" s="10">
        <f>_xlfn.XLOOKUP(Master[[#This Row],[Patient_ID]],Hospitals[Patient_ID],Hospitals[Admission_Date])</f>
        <v>44608</v>
      </c>
      <c r="J453" s="10">
        <f>_xlfn.XLOOKUP(Master[[#This Row],[Patient_ID]],Hospitals[Patient_ID],Hospitals[Discharge_Date])</f>
        <v>44627</v>
      </c>
      <c r="K453" s="33">
        <f>_xlfn.XLOOKUP(Master[[#This Row],[Patient_ID]],Financials[Patient_ID],Financials[Total_Bill_Amount])</f>
        <v>3474</v>
      </c>
      <c r="L453" s="1" t="str">
        <f>_xlfn.XLOOKUP(Master[[#This Row],[Patient_ID]],Hospitals[Patient_ID],Hospitals[Hospital_Bed])</f>
        <v>ICU</v>
      </c>
      <c r="M453" s="1" t="str">
        <f>_xlfn.XLOOKUP(Master[[#This Row],[Patient_ID]],Hospitals[Patient_ID],Hospitals[Department])</f>
        <v>Oncology</v>
      </c>
      <c r="N453" s="28" t="str">
        <f>_xlfn.XLOOKUP(Master[[#This Row],[Patient_ID]],Hospitals[Patient_ID],Hospitals[Medical_Condition])</f>
        <v>Tumor</v>
      </c>
      <c r="O453" s="28" t="str">
        <f>IFERROR(_xlfn.XLOOKUP(Master[[#This Row],[Patient_ID]],Emergency[Patient_ID],Emergency[ER_Visit_ID]),"No Visits")</f>
        <v>No Visits</v>
      </c>
      <c r="P453" s="28">
        <f>_xlfn.XLOOKUP(Master[[#This Row],[Patient_ID]],Hospitals[Patient_ID],Hospitals[Doctor_ID])</f>
        <v>121</v>
      </c>
      <c r="Q453" s="30">
        <f>_xlfn.XLOOKUP(Master[[#This Row],[Patient_ID]],Financials[Patient_ID],Financials[Insurance_Coverage])</f>
        <v>1970.8699483092901</v>
      </c>
      <c r="R453" s="30">
        <f>_xlfn.XLOOKUP(Master[[#This Row],[Patient_ID]],Financials[Patient_ID],Financials[Balance_Due])</f>
        <v>1503.1300516907099</v>
      </c>
      <c r="S453" s="28">
        <f>_xlfn.XLOOKUP(Master[[#This Row],[Doctors ID]],Medicals[Doctor_ID],Medicals[Nurse_to_Patient_Ratio])</f>
        <v>20</v>
      </c>
    </row>
    <row r="454" spans="1:19" x14ac:dyDescent="0.3">
      <c r="A454" s="1">
        <v>501</v>
      </c>
      <c r="B454" s="1" t="s">
        <v>508</v>
      </c>
      <c r="C454" s="1">
        <v>50</v>
      </c>
      <c r="D454" s="1" t="s">
        <v>1008</v>
      </c>
      <c r="E454" s="1" t="s">
        <v>1012</v>
      </c>
      <c r="F454" s="1">
        <v>26.95708229840929</v>
      </c>
      <c r="G454" s="1">
        <v>5</v>
      </c>
      <c r="H454" s="1">
        <v>4</v>
      </c>
      <c r="I454" s="10">
        <f>_xlfn.XLOOKUP(Master[[#This Row],[Patient_ID]],Hospitals[Patient_ID],Hospitals[Admission_Date])</f>
        <v>44802</v>
      </c>
      <c r="J454" s="10">
        <f>_xlfn.XLOOKUP(Master[[#This Row],[Patient_ID]],Hospitals[Patient_ID],Hospitals[Discharge_Date])</f>
        <v>44804</v>
      </c>
      <c r="K454" s="33">
        <f>_xlfn.XLOOKUP(Master[[#This Row],[Patient_ID]],Financials[Patient_ID],Financials[Total_Bill_Amount])</f>
        <v>34377</v>
      </c>
      <c r="L454" s="1" t="str">
        <f>_xlfn.XLOOKUP(Master[[#This Row],[Patient_ID]],Hospitals[Patient_ID],Hospitals[Hospital_Bed])</f>
        <v>Private Room</v>
      </c>
      <c r="M454" s="1" t="str">
        <f>_xlfn.XLOOKUP(Master[[#This Row],[Patient_ID]],Hospitals[Patient_ID],Hospitals[Department])</f>
        <v>Orthopedics</v>
      </c>
      <c r="N454" s="28" t="str">
        <f>_xlfn.XLOOKUP(Master[[#This Row],[Patient_ID]],Hospitals[Patient_ID],Hospitals[Medical_Condition])</f>
        <v>Fracture</v>
      </c>
      <c r="O454" s="28" t="str">
        <f>IFERROR(_xlfn.XLOOKUP(Master[[#This Row],[Patient_ID]],Emergency[Patient_ID],Emergency[ER_Visit_ID]),"No Visits")</f>
        <v>No Visits</v>
      </c>
      <c r="P454" s="28">
        <f>_xlfn.XLOOKUP(Master[[#This Row],[Patient_ID]],Hospitals[Patient_ID],Hospitals[Doctor_ID])</f>
        <v>47</v>
      </c>
      <c r="Q454" s="30">
        <f>_xlfn.XLOOKUP(Master[[#This Row],[Patient_ID]],Financials[Patient_ID],Financials[Insurance_Coverage])</f>
        <v>29121.233092820908</v>
      </c>
      <c r="R454" s="30">
        <f>_xlfn.XLOOKUP(Master[[#This Row],[Patient_ID]],Financials[Patient_ID],Financials[Balance_Due])</f>
        <v>5255.7669071790879</v>
      </c>
      <c r="S454" s="28">
        <f>_xlfn.XLOOKUP(Master[[#This Row],[Doctors ID]],Medicals[Doctor_ID],Medicals[Nurse_to_Patient_Ratio])</f>
        <v>10</v>
      </c>
    </row>
    <row r="455" spans="1:19" x14ac:dyDescent="0.3">
      <c r="A455" s="1">
        <v>502</v>
      </c>
      <c r="B455" s="1" t="s">
        <v>509</v>
      </c>
      <c r="C455" s="1">
        <v>87</v>
      </c>
      <c r="D455" s="1" t="s">
        <v>1009</v>
      </c>
      <c r="E455" s="1" t="s">
        <v>1010</v>
      </c>
      <c r="F455" s="1">
        <v>33.302665791861983</v>
      </c>
      <c r="G455" s="1">
        <v>2</v>
      </c>
      <c r="H455" s="1">
        <v>4</v>
      </c>
      <c r="I455" s="10">
        <f>_xlfn.XLOOKUP(Master[[#This Row],[Patient_ID]],Hospitals[Patient_ID],Hospitals[Admission_Date])</f>
        <v>44656</v>
      </c>
      <c r="J455" s="10">
        <f>_xlfn.XLOOKUP(Master[[#This Row],[Patient_ID]],Hospitals[Patient_ID],Hospitals[Discharge_Date])</f>
        <v>44662</v>
      </c>
      <c r="K455" s="33">
        <f>_xlfn.XLOOKUP(Master[[#This Row],[Patient_ID]],Financials[Patient_ID],Financials[Total_Bill_Amount])</f>
        <v>3880</v>
      </c>
      <c r="L455" s="1" t="str">
        <f>_xlfn.XLOOKUP(Master[[#This Row],[Patient_ID]],Hospitals[Patient_ID],Hospitals[Hospital_Bed])</f>
        <v>ICU</v>
      </c>
      <c r="M455" s="1" t="str">
        <f>_xlfn.XLOOKUP(Master[[#This Row],[Patient_ID]],Hospitals[Patient_ID],Hospitals[Department])</f>
        <v>Cardiology</v>
      </c>
      <c r="N455" s="28" t="str">
        <f>_xlfn.XLOOKUP(Master[[#This Row],[Patient_ID]],Hospitals[Patient_ID],Hospitals[Medical_Condition])</f>
        <v>Heart Attack (STEMI)</v>
      </c>
      <c r="O455" s="28">
        <f>IFERROR(_xlfn.XLOOKUP(Master[[#This Row],[Patient_ID]],Emergency[Patient_ID],Emergency[ER_Visit_ID]),"No Visits")</f>
        <v>405</v>
      </c>
      <c r="P455" s="28">
        <f>_xlfn.XLOOKUP(Master[[#This Row],[Patient_ID]],Hospitals[Patient_ID],Hospitals[Doctor_ID])</f>
        <v>6</v>
      </c>
      <c r="Q455" s="30">
        <f>_xlfn.XLOOKUP(Master[[#This Row],[Patient_ID]],Financials[Patient_ID],Financials[Insurance_Coverage])</f>
        <v>3480.375438036669</v>
      </c>
      <c r="R455" s="30">
        <f>_xlfn.XLOOKUP(Master[[#This Row],[Patient_ID]],Financials[Patient_ID],Financials[Balance_Due])</f>
        <v>399.62456196333051</v>
      </c>
      <c r="S455" s="28">
        <f>_xlfn.XLOOKUP(Master[[#This Row],[Doctors ID]],Medicals[Doctor_ID],Medicals[Nurse_to_Patient_Ratio])</f>
        <v>5</v>
      </c>
    </row>
    <row r="456" spans="1:19" x14ac:dyDescent="0.3">
      <c r="A456" s="1">
        <v>503</v>
      </c>
      <c r="B456" s="1" t="s">
        <v>510</v>
      </c>
      <c r="C456" s="1">
        <v>18</v>
      </c>
      <c r="D456" s="1" t="s">
        <v>1008</v>
      </c>
      <c r="E456" s="1" t="s">
        <v>1011</v>
      </c>
      <c r="F456" s="1">
        <v>20.191739288707559</v>
      </c>
      <c r="G456" s="1">
        <v>5</v>
      </c>
      <c r="H456" s="1">
        <v>9</v>
      </c>
      <c r="I456" s="10">
        <f>_xlfn.XLOOKUP(Master[[#This Row],[Patient_ID]],Hospitals[Patient_ID],Hospitals[Admission_Date])</f>
        <v>45454</v>
      </c>
      <c r="J456" s="10">
        <f>_xlfn.XLOOKUP(Master[[#This Row],[Patient_ID]],Hospitals[Patient_ID],Hospitals[Discharge_Date])</f>
        <v>45455</v>
      </c>
      <c r="K456" s="33">
        <f>_xlfn.XLOOKUP(Master[[#This Row],[Patient_ID]],Financials[Patient_ID],Financials[Total_Bill_Amount])</f>
        <v>22866</v>
      </c>
      <c r="L456" s="1" t="str">
        <f>_xlfn.XLOOKUP(Master[[#This Row],[Patient_ID]],Hospitals[Patient_ID],Hospitals[Hospital_Bed])</f>
        <v>ICU</v>
      </c>
      <c r="M456" s="1" t="str">
        <f>_xlfn.XLOOKUP(Master[[#This Row],[Patient_ID]],Hospitals[Patient_ID],Hospitals[Department])</f>
        <v>Pediatrics</v>
      </c>
      <c r="N456" s="28" t="str">
        <f>_xlfn.XLOOKUP(Master[[#This Row],[Patient_ID]],Hospitals[Patient_ID],Hospitals[Medical_Condition])</f>
        <v>Asthma</v>
      </c>
      <c r="O456" s="28" t="str">
        <f>IFERROR(_xlfn.XLOOKUP(Master[[#This Row],[Patient_ID]],Emergency[Patient_ID],Emergency[ER_Visit_ID]),"No Visits")</f>
        <v>No Visits</v>
      </c>
      <c r="P456" s="28">
        <f>_xlfn.XLOOKUP(Master[[#This Row],[Patient_ID]],Hospitals[Patient_ID],Hospitals[Doctor_ID])</f>
        <v>194</v>
      </c>
      <c r="Q456" s="30">
        <f>_xlfn.XLOOKUP(Master[[#This Row],[Patient_ID]],Financials[Patient_ID],Financials[Insurance_Coverage])</f>
        <v>15849.034739321591</v>
      </c>
      <c r="R456" s="30">
        <f>_xlfn.XLOOKUP(Master[[#This Row],[Patient_ID]],Financials[Patient_ID],Financials[Balance_Due])</f>
        <v>7016.9652606784148</v>
      </c>
      <c r="S456" s="28">
        <f>_xlfn.XLOOKUP(Master[[#This Row],[Doctors ID]],Medicals[Doctor_ID],Medicals[Nurse_to_Patient_Ratio])</f>
        <v>24</v>
      </c>
    </row>
    <row r="457" spans="1:19" x14ac:dyDescent="0.3">
      <c r="A457" s="1">
        <v>504</v>
      </c>
      <c r="B457" s="1" t="s">
        <v>511</v>
      </c>
      <c r="C457" s="1">
        <v>30</v>
      </c>
      <c r="D457" s="1" t="s">
        <v>1009</v>
      </c>
      <c r="E457" s="1" t="s">
        <v>1013</v>
      </c>
      <c r="F457" s="1">
        <v>17.56352963587495</v>
      </c>
      <c r="G457" s="1">
        <v>2</v>
      </c>
      <c r="H457" s="1">
        <v>4</v>
      </c>
      <c r="I457" s="10">
        <f>_xlfn.XLOOKUP(Master[[#This Row],[Patient_ID]],Hospitals[Patient_ID],Hospitals[Admission_Date])</f>
        <v>44606</v>
      </c>
      <c r="J457" s="10">
        <f>_xlfn.XLOOKUP(Master[[#This Row],[Patient_ID]],Hospitals[Patient_ID],Hospitals[Discharge_Date])</f>
        <v>44608</v>
      </c>
      <c r="K457" s="33">
        <f>_xlfn.XLOOKUP(Master[[#This Row],[Patient_ID]],Financials[Patient_ID],Financials[Total_Bill_Amount])</f>
        <v>14873</v>
      </c>
      <c r="L457" s="1" t="str">
        <f>_xlfn.XLOOKUP(Master[[#This Row],[Patient_ID]],Hospitals[Patient_ID],Hospitals[Hospital_Bed])</f>
        <v>ICU</v>
      </c>
      <c r="M457" s="1" t="str">
        <f>_xlfn.XLOOKUP(Master[[#This Row],[Patient_ID]],Hospitals[Patient_ID],Hospitals[Department])</f>
        <v>Orthopedics</v>
      </c>
      <c r="N457" s="28" t="str">
        <f>_xlfn.XLOOKUP(Master[[#This Row],[Patient_ID]],Hospitals[Patient_ID],Hospitals[Medical_Condition])</f>
        <v>Arthritis</v>
      </c>
      <c r="O457" s="28" t="str">
        <f>IFERROR(_xlfn.XLOOKUP(Master[[#This Row],[Patient_ID]],Emergency[Patient_ID],Emergency[ER_Visit_ID]),"No Visits")</f>
        <v>No Visits</v>
      </c>
      <c r="P457" s="28">
        <f>_xlfn.XLOOKUP(Master[[#This Row],[Patient_ID]],Hospitals[Patient_ID],Hospitals[Doctor_ID])</f>
        <v>163</v>
      </c>
      <c r="Q457" s="30">
        <f>_xlfn.XLOOKUP(Master[[#This Row],[Patient_ID]],Financials[Patient_ID],Financials[Insurance_Coverage])</f>
        <v>12192.518989136441</v>
      </c>
      <c r="R457" s="30">
        <f>_xlfn.XLOOKUP(Master[[#This Row],[Patient_ID]],Financials[Patient_ID],Financials[Balance_Due])</f>
        <v>2680.4810108635588</v>
      </c>
      <c r="S457" s="28">
        <f>_xlfn.XLOOKUP(Master[[#This Row],[Doctors ID]],Medicals[Doctor_ID],Medicals[Nurse_to_Patient_Ratio])</f>
        <v>13</v>
      </c>
    </row>
    <row r="458" spans="1:19" x14ac:dyDescent="0.3">
      <c r="A458" s="1">
        <v>505</v>
      </c>
      <c r="B458" s="1" t="s">
        <v>512</v>
      </c>
      <c r="C458" s="1">
        <v>47</v>
      </c>
      <c r="D458" s="1" t="s">
        <v>1009</v>
      </c>
      <c r="E458" s="1" t="s">
        <v>1011</v>
      </c>
      <c r="F458" s="1">
        <v>30.144482140220251</v>
      </c>
      <c r="G458" s="1">
        <v>3</v>
      </c>
      <c r="H458" s="1">
        <v>3</v>
      </c>
      <c r="I458" s="10">
        <f>_xlfn.XLOOKUP(Master[[#This Row],[Patient_ID]],Hospitals[Patient_ID],Hospitals[Admission_Date])</f>
        <v>44581</v>
      </c>
      <c r="J458" s="10">
        <f>_xlfn.XLOOKUP(Master[[#This Row],[Patient_ID]],Hospitals[Patient_ID],Hospitals[Discharge_Date])</f>
        <v>44584</v>
      </c>
      <c r="K458" s="33">
        <f>_xlfn.XLOOKUP(Master[[#This Row],[Patient_ID]],Financials[Patient_ID],Financials[Total_Bill_Amount])</f>
        <v>13220</v>
      </c>
      <c r="L458" s="1" t="str">
        <f>_xlfn.XLOOKUP(Master[[#This Row],[Patient_ID]],Hospitals[Patient_ID],Hospitals[Hospital_Bed])</f>
        <v>ICU</v>
      </c>
      <c r="M458" s="1" t="str">
        <f>_xlfn.XLOOKUP(Master[[#This Row],[Patient_ID]],Hospitals[Patient_ID],Hospitals[Department])</f>
        <v>Cardiology</v>
      </c>
      <c r="N458" s="28" t="str">
        <f>_xlfn.XLOOKUP(Master[[#This Row],[Patient_ID]],Hospitals[Patient_ID],Hospitals[Medical_Condition])</f>
        <v>Hypertension</v>
      </c>
      <c r="O458" s="28">
        <f>IFERROR(_xlfn.XLOOKUP(Master[[#This Row],[Patient_ID]],Emergency[Patient_ID],Emergency[ER_Visit_ID]),"No Visits")</f>
        <v>348</v>
      </c>
      <c r="P458" s="28">
        <f>_xlfn.XLOOKUP(Master[[#This Row],[Patient_ID]],Hospitals[Patient_ID],Hospitals[Doctor_ID])</f>
        <v>131</v>
      </c>
      <c r="Q458" s="30">
        <f>_xlfn.XLOOKUP(Master[[#This Row],[Patient_ID]],Financials[Patient_ID],Financials[Insurance_Coverage])</f>
        <v>9763.7857134281148</v>
      </c>
      <c r="R458" s="30">
        <f>_xlfn.XLOOKUP(Master[[#This Row],[Patient_ID]],Financials[Patient_ID],Financials[Balance_Due])</f>
        <v>3456.2142865718852</v>
      </c>
      <c r="S458" s="28">
        <f>_xlfn.XLOOKUP(Master[[#This Row],[Doctors ID]],Medicals[Doctor_ID],Medicals[Nurse_to_Patient_Ratio])</f>
        <v>16</v>
      </c>
    </row>
    <row r="459" spans="1:19" x14ac:dyDescent="0.3">
      <c r="A459" s="1">
        <v>506</v>
      </c>
      <c r="B459" s="1" t="s">
        <v>513</v>
      </c>
      <c r="C459" s="1">
        <v>43</v>
      </c>
      <c r="D459" s="1" t="s">
        <v>1009</v>
      </c>
      <c r="E459" s="1" t="s">
        <v>1013</v>
      </c>
      <c r="F459" s="1">
        <v>31.288246907996381</v>
      </c>
      <c r="G459" s="1">
        <v>4</v>
      </c>
      <c r="H459" s="1">
        <v>10</v>
      </c>
      <c r="I459" s="10">
        <f>_xlfn.XLOOKUP(Master[[#This Row],[Patient_ID]],Hospitals[Patient_ID],Hospitals[Admission_Date])</f>
        <v>44739</v>
      </c>
      <c r="J459" s="10">
        <f>_xlfn.XLOOKUP(Master[[#This Row],[Patient_ID]],Hospitals[Patient_ID],Hospitals[Discharge_Date])</f>
        <v>44743</v>
      </c>
      <c r="K459" s="33">
        <f>_xlfn.XLOOKUP(Master[[#This Row],[Patient_ID]],Financials[Patient_ID],Financials[Total_Bill_Amount])</f>
        <v>19973</v>
      </c>
      <c r="L459" s="1" t="str">
        <f>_xlfn.XLOOKUP(Master[[#This Row],[Patient_ID]],Hospitals[Patient_ID],Hospitals[Hospital_Bed])</f>
        <v>General Ward</v>
      </c>
      <c r="M459" s="1" t="str">
        <f>_xlfn.XLOOKUP(Master[[#This Row],[Patient_ID]],Hospitals[Patient_ID],Hospitals[Department])</f>
        <v>Orthopedics</v>
      </c>
      <c r="N459" s="28" t="str">
        <f>_xlfn.XLOOKUP(Master[[#This Row],[Patient_ID]],Hospitals[Patient_ID],Hospitals[Medical_Condition])</f>
        <v>Fracture</v>
      </c>
      <c r="O459" s="28">
        <f>IFERROR(_xlfn.XLOOKUP(Master[[#This Row],[Patient_ID]],Emergency[Patient_ID],Emergency[ER_Visit_ID]),"No Visits")</f>
        <v>44</v>
      </c>
      <c r="P459" s="28">
        <f>_xlfn.XLOOKUP(Master[[#This Row],[Patient_ID]],Hospitals[Patient_ID],Hospitals[Doctor_ID])</f>
        <v>182</v>
      </c>
      <c r="Q459" s="30">
        <f>_xlfn.XLOOKUP(Master[[#This Row],[Patient_ID]],Financials[Patient_ID],Financials[Insurance_Coverage])</f>
        <v>16231.66045362757</v>
      </c>
      <c r="R459" s="30">
        <f>_xlfn.XLOOKUP(Master[[#This Row],[Patient_ID]],Financials[Patient_ID],Financials[Balance_Due])</f>
        <v>3741.3395463724341</v>
      </c>
      <c r="S459" s="28">
        <f>_xlfn.XLOOKUP(Master[[#This Row],[Doctors ID]],Medicals[Doctor_ID],Medicals[Nurse_to_Patient_Ratio])</f>
        <v>12</v>
      </c>
    </row>
    <row r="460" spans="1:19" x14ac:dyDescent="0.3">
      <c r="A460" s="1">
        <v>507</v>
      </c>
      <c r="B460" s="1" t="s">
        <v>514</v>
      </c>
      <c r="C460" s="1">
        <v>26</v>
      </c>
      <c r="D460" s="1" t="s">
        <v>1009</v>
      </c>
      <c r="E460" s="1" t="s">
        <v>1013</v>
      </c>
      <c r="F460" s="1">
        <v>15.852247268333841</v>
      </c>
      <c r="G460" s="1">
        <v>0</v>
      </c>
      <c r="H460" s="1">
        <v>9</v>
      </c>
      <c r="I460" s="10">
        <f>_xlfn.XLOOKUP(Master[[#This Row],[Patient_ID]],Hospitals[Patient_ID],Hospitals[Admission_Date])</f>
        <v>44711</v>
      </c>
      <c r="J460" s="10">
        <f>_xlfn.XLOOKUP(Master[[#This Row],[Patient_ID]],Hospitals[Patient_ID],Hospitals[Discharge_Date])</f>
        <v>44713</v>
      </c>
      <c r="K460" s="33">
        <f>_xlfn.XLOOKUP(Master[[#This Row],[Patient_ID]],Financials[Patient_ID],Financials[Total_Bill_Amount])</f>
        <v>20039</v>
      </c>
      <c r="L460" s="1" t="str">
        <f>_xlfn.XLOOKUP(Master[[#This Row],[Patient_ID]],Hospitals[Patient_ID],Hospitals[Hospital_Bed])</f>
        <v>ICU</v>
      </c>
      <c r="M460" s="1" t="str">
        <f>_xlfn.XLOOKUP(Master[[#This Row],[Patient_ID]],Hospitals[Patient_ID],Hospitals[Department])</f>
        <v>Orthopedics</v>
      </c>
      <c r="N460" s="28" t="str">
        <f>_xlfn.XLOOKUP(Master[[#This Row],[Patient_ID]],Hospitals[Patient_ID],Hospitals[Medical_Condition])</f>
        <v>Arthritis</v>
      </c>
      <c r="O460" s="28">
        <f>IFERROR(_xlfn.XLOOKUP(Master[[#This Row],[Patient_ID]],Emergency[Patient_ID],Emergency[ER_Visit_ID]),"No Visits")</f>
        <v>258</v>
      </c>
      <c r="P460" s="28">
        <f>_xlfn.XLOOKUP(Master[[#This Row],[Patient_ID]],Hospitals[Patient_ID],Hospitals[Doctor_ID])</f>
        <v>70</v>
      </c>
      <c r="Q460" s="30">
        <f>_xlfn.XLOOKUP(Master[[#This Row],[Patient_ID]],Financials[Patient_ID],Financials[Insurance_Coverage])</f>
        <v>11445.765784773481</v>
      </c>
      <c r="R460" s="30">
        <f>_xlfn.XLOOKUP(Master[[#This Row],[Patient_ID]],Financials[Patient_ID],Financials[Balance_Due])</f>
        <v>8593.2342152265173</v>
      </c>
      <c r="S460" s="28">
        <f>_xlfn.XLOOKUP(Master[[#This Row],[Doctors ID]],Medicals[Doctor_ID],Medicals[Nurse_to_Patient_Ratio])</f>
        <v>19</v>
      </c>
    </row>
    <row r="461" spans="1:19" x14ac:dyDescent="0.3">
      <c r="A461" s="1">
        <v>508</v>
      </c>
      <c r="B461" s="1" t="s">
        <v>515</v>
      </c>
      <c r="C461" s="1">
        <v>68</v>
      </c>
      <c r="D461" s="1" t="s">
        <v>1009</v>
      </c>
      <c r="E461" s="1" t="s">
        <v>1012</v>
      </c>
      <c r="F461" s="1">
        <v>39.719140460307642</v>
      </c>
      <c r="G461" s="1">
        <v>4</v>
      </c>
      <c r="H461" s="1">
        <v>2</v>
      </c>
      <c r="I461" s="10">
        <f>_xlfn.XLOOKUP(Master[[#This Row],[Patient_ID]],Hospitals[Patient_ID],Hospitals[Admission_Date])</f>
        <v>45583</v>
      </c>
      <c r="J461" s="10">
        <f>_xlfn.XLOOKUP(Master[[#This Row],[Patient_ID]],Hospitals[Patient_ID],Hospitals[Discharge_Date])</f>
        <v>45585</v>
      </c>
      <c r="K461" s="33">
        <f>_xlfn.XLOOKUP(Master[[#This Row],[Patient_ID]],Financials[Patient_ID],Financials[Total_Bill_Amount])</f>
        <v>47739</v>
      </c>
      <c r="L461" s="1" t="str">
        <f>_xlfn.XLOOKUP(Master[[#This Row],[Patient_ID]],Hospitals[Patient_ID],Hospitals[Hospital_Bed])</f>
        <v>Semi-Private Room</v>
      </c>
      <c r="M461" s="1" t="str">
        <f>_xlfn.XLOOKUP(Master[[#This Row],[Patient_ID]],Hospitals[Patient_ID],Hospitals[Department])</f>
        <v>Pediatrics</v>
      </c>
      <c r="N461" s="28" t="str">
        <f>_xlfn.XLOOKUP(Master[[#This Row],[Patient_ID]],Hospitals[Patient_ID],Hospitals[Medical_Condition])</f>
        <v>Allergies</v>
      </c>
      <c r="O461" s="28">
        <f>IFERROR(_xlfn.XLOOKUP(Master[[#This Row],[Patient_ID]],Emergency[Patient_ID],Emergency[ER_Visit_ID]),"No Visits")</f>
        <v>1183</v>
      </c>
      <c r="P461" s="28">
        <f>_xlfn.XLOOKUP(Master[[#This Row],[Patient_ID]],Hospitals[Patient_ID],Hospitals[Doctor_ID])</f>
        <v>27</v>
      </c>
      <c r="Q461" s="30">
        <f>_xlfn.XLOOKUP(Master[[#This Row],[Patient_ID]],Financials[Patient_ID],Financials[Insurance_Coverage])</f>
        <v>28141.72293550699</v>
      </c>
      <c r="R461" s="30">
        <f>_xlfn.XLOOKUP(Master[[#This Row],[Patient_ID]],Financials[Patient_ID],Financials[Balance_Due])</f>
        <v>19597.27706449301</v>
      </c>
      <c r="S461" s="28">
        <f>_xlfn.XLOOKUP(Master[[#This Row],[Doctors ID]],Medicals[Doctor_ID],Medicals[Nurse_to_Patient_Ratio])</f>
        <v>6</v>
      </c>
    </row>
    <row r="462" spans="1:19" x14ac:dyDescent="0.3">
      <c r="A462" s="1">
        <v>509</v>
      </c>
      <c r="B462" s="1" t="s">
        <v>516</v>
      </c>
      <c r="C462" s="1">
        <v>80</v>
      </c>
      <c r="D462" s="1" t="s">
        <v>1009</v>
      </c>
      <c r="E462" s="1" t="s">
        <v>1012</v>
      </c>
      <c r="F462" s="1">
        <v>34.051101857549973</v>
      </c>
      <c r="G462" s="1">
        <v>2</v>
      </c>
      <c r="H462" s="1">
        <v>4</v>
      </c>
      <c r="I462" s="10">
        <f>_xlfn.XLOOKUP(Master[[#This Row],[Patient_ID]],Hospitals[Patient_ID],Hospitals[Admission_Date])</f>
        <v>44756</v>
      </c>
      <c r="J462" s="10">
        <f>_xlfn.XLOOKUP(Master[[#This Row],[Patient_ID]],Hospitals[Patient_ID],Hospitals[Discharge_Date])</f>
        <v>44762</v>
      </c>
      <c r="K462" s="33">
        <f>_xlfn.XLOOKUP(Master[[#This Row],[Patient_ID]],Financials[Patient_ID],Financials[Total_Bill_Amount])</f>
        <v>12523</v>
      </c>
      <c r="L462" s="1" t="str">
        <f>_xlfn.XLOOKUP(Master[[#This Row],[Patient_ID]],Hospitals[Patient_ID],Hospitals[Hospital_Bed])</f>
        <v>General Ward</v>
      </c>
      <c r="M462" s="1" t="str">
        <f>_xlfn.XLOOKUP(Master[[#This Row],[Patient_ID]],Hospitals[Patient_ID],Hospitals[Department])</f>
        <v>Cardiology</v>
      </c>
      <c r="N462" s="28" t="str">
        <f>_xlfn.XLOOKUP(Master[[#This Row],[Patient_ID]],Hospitals[Patient_ID],Hospitals[Medical_Condition])</f>
        <v>Heart Attack (STEMI)</v>
      </c>
      <c r="O462" s="28">
        <f>IFERROR(_xlfn.XLOOKUP(Master[[#This Row],[Patient_ID]],Emergency[Patient_ID],Emergency[ER_Visit_ID]),"No Visits")</f>
        <v>85</v>
      </c>
      <c r="P462" s="28">
        <f>_xlfn.XLOOKUP(Master[[#This Row],[Patient_ID]],Hospitals[Patient_ID],Hospitals[Doctor_ID])</f>
        <v>130</v>
      </c>
      <c r="Q462" s="30">
        <f>_xlfn.XLOOKUP(Master[[#This Row],[Patient_ID]],Financials[Patient_ID],Financials[Insurance_Coverage])</f>
        <v>6286.8228754103884</v>
      </c>
      <c r="R462" s="30">
        <f>_xlfn.XLOOKUP(Master[[#This Row],[Patient_ID]],Financials[Patient_ID],Financials[Balance_Due])</f>
        <v>6236.1771245896116</v>
      </c>
      <c r="S462" s="28">
        <f>_xlfn.XLOOKUP(Master[[#This Row],[Doctors ID]],Medicals[Doctor_ID],Medicals[Nurse_to_Patient_Ratio])</f>
        <v>30</v>
      </c>
    </row>
    <row r="463" spans="1:19" x14ac:dyDescent="0.3">
      <c r="A463" s="1">
        <v>510</v>
      </c>
      <c r="B463" s="1" t="s">
        <v>517</v>
      </c>
      <c r="C463" s="1">
        <v>39</v>
      </c>
      <c r="D463" s="1" t="s">
        <v>1008</v>
      </c>
      <c r="E463" s="1" t="s">
        <v>1010</v>
      </c>
      <c r="F463" s="1">
        <v>32.212433551893042</v>
      </c>
      <c r="G463" s="1">
        <v>1</v>
      </c>
      <c r="H463" s="1">
        <v>7</v>
      </c>
      <c r="I463" s="10">
        <f>_xlfn.XLOOKUP(Master[[#This Row],[Patient_ID]],Hospitals[Patient_ID],Hospitals[Admission_Date])</f>
        <v>44589</v>
      </c>
      <c r="J463" s="10">
        <f>_xlfn.XLOOKUP(Master[[#This Row],[Patient_ID]],Hospitals[Patient_ID],Hospitals[Discharge_Date])</f>
        <v>44607</v>
      </c>
      <c r="K463" s="33">
        <f>_xlfn.XLOOKUP(Master[[#This Row],[Patient_ID]],Financials[Patient_ID],Financials[Total_Bill_Amount])</f>
        <v>25836</v>
      </c>
      <c r="L463" s="1" t="str">
        <f>_xlfn.XLOOKUP(Master[[#This Row],[Patient_ID]],Hospitals[Patient_ID],Hospitals[Hospital_Bed])</f>
        <v>Semi-Private Room</v>
      </c>
      <c r="M463" s="1" t="str">
        <f>_xlfn.XLOOKUP(Master[[#This Row],[Patient_ID]],Hospitals[Patient_ID],Hospitals[Department])</f>
        <v>Oncology</v>
      </c>
      <c r="N463" s="28" t="str">
        <f>_xlfn.XLOOKUP(Master[[#This Row],[Patient_ID]],Hospitals[Patient_ID],Hospitals[Medical_Condition])</f>
        <v>Cancer</v>
      </c>
      <c r="O463" s="28">
        <f>IFERROR(_xlfn.XLOOKUP(Master[[#This Row],[Patient_ID]],Emergency[Patient_ID],Emergency[ER_Visit_ID]),"No Visits")</f>
        <v>775</v>
      </c>
      <c r="P463" s="28">
        <f>_xlfn.XLOOKUP(Master[[#This Row],[Patient_ID]],Hospitals[Patient_ID],Hospitals[Doctor_ID])</f>
        <v>179</v>
      </c>
      <c r="Q463" s="30">
        <f>_xlfn.XLOOKUP(Master[[#This Row],[Patient_ID]],Financials[Patient_ID],Financials[Insurance_Coverage])</f>
        <v>23039.050654165621</v>
      </c>
      <c r="R463" s="30">
        <f>_xlfn.XLOOKUP(Master[[#This Row],[Patient_ID]],Financials[Patient_ID],Financials[Balance_Due])</f>
        <v>2796.9493458343791</v>
      </c>
      <c r="S463" s="28">
        <f>_xlfn.XLOOKUP(Master[[#This Row],[Doctors ID]],Medicals[Doctor_ID],Medicals[Nurse_to_Patient_Ratio])</f>
        <v>7</v>
      </c>
    </row>
    <row r="464" spans="1:19" x14ac:dyDescent="0.3">
      <c r="A464" s="1">
        <v>511</v>
      </c>
      <c r="B464" s="1" t="s">
        <v>518</v>
      </c>
      <c r="C464" s="1">
        <v>90</v>
      </c>
      <c r="D464" s="1" t="s">
        <v>1009</v>
      </c>
      <c r="E464" s="1" t="s">
        <v>1013</v>
      </c>
      <c r="F464" s="1">
        <v>33.749121404844487</v>
      </c>
      <c r="G464" s="1">
        <v>5</v>
      </c>
      <c r="H464" s="1">
        <v>9</v>
      </c>
      <c r="I464" s="10">
        <f>_xlfn.XLOOKUP(Master[[#This Row],[Patient_ID]],Hospitals[Patient_ID],Hospitals[Admission_Date])</f>
        <v>44862</v>
      </c>
      <c r="J464" s="10">
        <f>_xlfn.XLOOKUP(Master[[#This Row],[Patient_ID]],Hospitals[Patient_ID],Hospitals[Discharge_Date])</f>
        <v>44872</v>
      </c>
      <c r="K464" s="33">
        <f>_xlfn.XLOOKUP(Master[[#This Row],[Patient_ID]],Financials[Patient_ID],Financials[Total_Bill_Amount])</f>
        <v>20223</v>
      </c>
      <c r="L464" s="1" t="str">
        <f>_xlfn.XLOOKUP(Master[[#This Row],[Patient_ID]],Hospitals[Patient_ID],Hospitals[Hospital_Bed])</f>
        <v>General Ward</v>
      </c>
      <c r="M464" s="1" t="str">
        <f>_xlfn.XLOOKUP(Master[[#This Row],[Patient_ID]],Hospitals[Patient_ID],Hospitals[Department])</f>
        <v>Oncology</v>
      </c>
      <c r="N464" s="28" t="str">
        <f>_xlfn.XLOOKUP(Master[[#This Row],[Patient_ID]],Hospitals[Patient_ID],Hospitals[Medical_Condition])</f>
        <v>Tumor</v>
      </c>
      <c r="O464" s="28">
        <f>IFERROR(_xlfn.XLOOKUP(Master[[#This Row],[Patient_ID]],Emergency[Patient_ID],Emergency[ER_Visit_ID]),"No Visits")</f>
        <v>5</v>
      </c>
      <c r="P464" s="28">
        <f>_xlfn.XLOOKUP(Master[[#This Row],[Patient_ID]],Hospitals[Patient_ID],Hospitals[Doctor_ID])</f>
        <v>125</v>
      </c>
      <c r="Q464" s="30">
        <f>_xlfn.XLOOKUP(Master[[#This Row],[Patient_ID]],Financials[Patient_ID],Financials[Insurance_Coverage])</f>
        <v>15256.495567501441</v>
      </c>
      <c r="R464" s="30">
        <f>_xlfn.XLOOKUP(Master[[#This Row],[Patient_ID]],Financials[Patient_ID],Financials[Balance_Due])</f>
        <v>4966.5044324985611</v>
      </c>
      <c r="S464" s="28">
        <f>_xlfn.XLOOKUP(Master[[#This Row],[Doctors ID]],Medicals[Doctor_ID],Medicals[Nurse_to_Patient_Ratio])</f>
        <v>27</v>
      </c>
    </row>
    <row r="465" spans="1:19" x14ac:dyDescent="0.3">
      <c r="A465" s="1">
        <v>514</v>
      </c>
      <c r="B465" s="1" t="s">
        <v>521</v>
      </c>
      <c r="C465" s="1">
        <v>1</v>
      </c>
      <c r="D465" s="1" t="s">
        <v>1009</v>
      </c>
      <c r="E465" s="1" t="s">
        <v>1012</v>
      </c>
      <c r="F465" s="1">
        <v>33.347952844678971</v>
      </c>
      <c r="G465" s="1">
        <v>3</v>
      </c>
      <c r="H465" s="1">
        <v>7</v>
      </c>
      <c r="I465" s="10">
        <f>_xlfn.XLOOKUP(Master[[#This Row],[Patient_ID]],Hospitals[Patient_ID],Hospitals[Admission_Date])</f>
        <v>44829</v>
      </c>
      <c r="J465" s="10">
        <f>_xlfn.XLOOKUP(Master[[#This Row],[Patient_ID]],Hospitals[Patient_ID],Hospitals[Discharge_Date])</f>
        <v>44833</v>
      </c>
      <c r="K465" s="33">
        <f>_xlfn.XLOOKUP(Master[[#This Row],[Patient_ID]],Financials[Patient_ID],Financials[Total_Bill_Amount])</f>
        <v>3580</v>
      </c>
      <c r="L465" s="1" t="str">
        <f>_xlfn.XLOOKUP(Master[[#This Row],[Patient_ID]],Hospitals[Patient_ID],Hospitals[Hospital_Bed])</f>
        <v>Semi-Private Room</v>
      </c>
      <c r="M465" s="1" t="str">
        <f>_xlfn.XLOOKUP(Master[[#This Row],[Patient_ID]],Hospitals[Patient_ID],Hospitals[Department])</f>
        <v>Emergency</v>
      </c>
      <c r="N465" s="28" t="str">
        <f>_xlfn.XLOOKUP(Master[[#This Row],[Patient_ID]],Hospitals[Patient_ID],Hospitals[Medical_Condition])</f>
        <v>Internal Bleeding</v>
      </c>
      <c r="O465" s="28">
        <f>IFERROR(_xlfn.XLOOKUP(Master[[#This Row],[Patient_ID]],Emergency[Patient_ID],Emergency[ER_Visit_ID]),"No Visits")</f>
        <v>650</v>
      </c>
      <c r="P465" s="28">
        <f>_xlfn.XLOOKUP(Master[[#This Row],[Patient_ID]],Hospitals[Patient_ID],Hospitals[Doctor_ID])</f>
        <v>85</v>
      </c>
      <c r="Q465" s="30">
        <f>_xlfn.XLOOKUP(Master[[#This Row],[Patient_ID]],Financials[Patient_ID],Financials[Insurance_Coverage])</f>
        <v>2543.2701424106422</v>
      </c>
      <c r="R465" s="30">
        <f>_xlfn.XLOOKUP(Master[[#This Row],[Patient_ID]],Financials[Patient_ID],Financials[Balance_Due])</f>
        <v>1036.7298575893581</v>
      </c>
      <c r="S465" s="28">
        <f>_xlfn.XLOOKUP(Master[[#This Row],[Doctors ID]],Medicals[Doctor_ID],Medicals[Nurse_to_Patient_Ratio])</f>
        <v>21</v>
      </c>
    </row>
    <row r="466" spans="1:19" x14ac:dyDescent="0.3">
      <c r="A466" s="1">
        <v>515</v>
      </c>
      <c r="B466" s="1" t="s">
        <v>522</v>
      </c>
      <c r="C466" s="1">
        <v>41</v>
      </c>
      <c r="D466" s="1" t="s">
        <v>1009</v>
      </c>
      <c r="E466" s="1" t="s">
        <v>1011</v>
      </c>
      <c r="F466" s="1">
        <v>33.430578682722143</v>
      </c>
      <c r="G466" s="1">
        <v>0</v>
      </c>
      <c r="H466" s="1">
        <v>4</v>
      </c>
      <c r="I466" s="10">
        <f>_xlfn.XLOOKUP(Master[[#This Row],[Patient_ID]],Hospitals[Patient_ID],Hospitals[Admission_Date])</f>
        <v>44690</v>
      </c>
      <c r="J466" s="10">
        <f>_xlfn.XLOOKUP(Master[[#This Row],[Patient_ID]],Hospitals[Patient_ID],Hospitals[Discharge_Date])</f>
        <v>44694</v>
      </c>
      <c r="K466" s="33">
        <f>_xlfn.XLOOKUP(Master[[#This Row],[Patient_ID]],Financials[Patient_ID],Financials[Total_Bill_Amount])</f>
        <v>16408</v>
      </c>
      <c r="L466" s="1" t="str">
        <f>_xlfn.XLOOKUP(Master[[#This Row],[Patient_ID]],Hospitals[Patient_ID],Hospitals[Hospital_Bed])</f>
        <v>ICU</v>
      </c>
      <c r="M466" s="1" t="str">
        <f>_xlfn.XLOOKUP(Master[[#This Row],[Patient_ID]],Hospitals[Patient_ID],Hospitals[Department])</f>
        <v>Orthopedics</v>
      </c>
      <c r="N466" s="28" t="str">
        <f>_xlfn.XLOOKUP(Master[[#This Row],[Patient_ID]],Hospitals[Patient_ID],Hospitals[Medical_Condition])</f>
        <v>Arthritis</v>
      </c>
      <c r="O466" s="28" t="str">
        <f>IFERROR(_xlfn.XLOOKUP(Master[[#This Row],[Patient_ID]],Emergency[Patient_ID],Emergency[ER_Visit_ID]),"No Visits")</f>
        <v>No Visits</v>
      </c>
      <c r="P466" s="28">
        <f>_xlfn.XLOOKUP(Master[[#This Row],[Patient_ID]],Hospitals[Patient_ID],Hospitals[Doctor_ID])</f>
        <v>112</v>
      </c>
      <c r="Q466" s="30">
        <f>_xlfn.XLOOKUP(Master[[#This Row],[Patient_ID]],Financials[Patient_ID],Financials[Insurance_Coverage])</f>
        <v>8993.4634437130844</v>
      </c>
      <c r="R466" s="30">
        <f>_xlfn.XLOOKUP(Master[[#This Row],[Patient_ID]],Financials[Patient_ID],Financials[Balance_Due])</f>
        <v>7414.5365562869156</v>
      </c>
      <c r="S466" s="28">
        <f>_xlfn.XLOOKUP(Master[[#This Row],[Doctors ID]],Medicals[Doctor_ID],Medicals[Nurse_to_Patient_Ratio])</f>
        <v>29</v>
      </c>
    </row>
    <row r="467" spans="1:19" x14ac:dyDescent="0.3">
      <c r="A467" s="1">
        <v>516</v>
      </c>
      <c r="B467" s="1" t="s">
        <v>523</v>
      </c>
      <c r="C467" s="1">
        <v>2</v>
      </c>
      <c r="D467" s="1" t="s">
        <v>1009</v>
      </c>
      <c r="E467" s="1" t="s">
        <v>1012</v>
      </c>
      <c r="F467" s="1">
        <v>32.450694681625933</v>
      </c>
      <c r="G467" s="1">
        <v>4</v>
      </c>
      <c r="H467" s="1">
        <v>4</v>
      </c>
      <c r="I467" s="10">
        <f>_xlfn.XLOOKUP(Master[[#This Row],[Patient_ID]],Hospitals[Patient_ID],Hospitals[Admission_Date])</f>
        <v>45081</v>
      </c>
      <c r="J467" s="10">
        <f>_xlfn.XLOOKUP(Master[[#This Row],[Patient_ID]],Hospitals[Patient_ID],Hospitals[Discharge_Date])</f>
        <v>45089</v>
      </c>
      <c r="K467" s="33">
        <f>_xlfn.XLOOKUP(Master[[#This Row],[Patient_ID]],Financials[Patient_ID],Financials[Total_Bill_Amount])</f>
        <v>3940</v>
      </c>
      <c r="L467" s="1" t="str">
        <f>_xlfn.XLOOKUP(Master[[#This Row],[Patient_ID]],Hospitals[Patient_ID],Hospitals[Hospital_Bed])</f>
        <v>ICU</v>
      </c>
      <c r="M467" s="1" t="str">
        <f>_xlfn.XLOOKUP(Master[[#This Row],[Patient_ID]],Hospitals[Patient_ID],Hospitals[Department])</f>
        <v>Emergency</v>
      </c>
      <c r="N467" s="28" t="str">
        <f>_xlfn.XLOOKUP(Master[[#This Row],[Patient_ID]],Hospitals[Patient_ID],Hospitals[Medical_Condition])</f>
        <v>Severe Trauma</v>
      </c>
      <c r="O467" s="28">
        <f>IFERROR(_xlfn.XLOOKUP(Master[[#This Row],[Patient_ID]],Emergency[Patient_ID],Emergency[ER_Visit_ID]),"No Visits")</f>
        <v>1197</v>
      </c>
      <c r="P467" s="28">
        <f>_xlfn.XLOOKUP(Master[[#This Row],[Patient_ID]],Hospitals[Patient_ID],Hospitals[Doctor_ID])</f>
        <v>165</v>
      </c>
      <c r="Q467" s="30">
        <f>_xlfn.XLOOKUP(Master[[#This Row],[Patient_ID]],Financials[Patient_ID],Financials[Insurance_Coverage])</f>
        <v>3261.0870032502298</v>
      </c>
      <c r="R467" s="30">
        <f>_xlfn.XLOOKUP(Master[[#This Row],[Patient_ID]],Financials[Patient_ID],Financials[Balance_Due])</f>
        <v>678.91299674976972</v>
      </c>
      <c r="S467" s="28">
        <f>_xlfn.XLOOKUP(Master[[#This Row],[Doctors ID]],Medicals[Doctor_ID],Medicals[Nurse_to_Patient_Ratio])</f>
        <v>17</v>
      </c>
    </row>
    <row r="468" spans="1:19" x14ac:dyDescent="0.3">
      <c r="A468" s="1">
        <v>517</v>
      </c>
      <c r="B468" s="1" t="s">
        <v>524</v>
      </c>
      <c r="C468" s="1">
        <v>38</v>
      </c>
      <c r="D468" s="1" t="s">
        <v>1009</v>
      </c>
      <c r="E468" s="1" t="s">
        <v>1012</v>
      </c>
      <c r="F468" s="1">
        <v>27.964298120989</v>
      </c>
      <c r="G468" s="1">
        <v>0</v>
      </c>
      <c r="H468" s="1">
        <v>3</v>
      </c>
      <c r="I468" s="10">
        <f>_xlfn.XLOOKUP(Master[[#This Row],[Patient_ID]],Hospitals[Patient_ID],Hospitals[Admission_Date])</f>
        <v>44626</v>
      </c>
      <c r="J468" s="10">
        <f>_xlfn.XLOOKUP(Master[[#This Row],[Patient_ID]],Hospitals[Patient_ID],Hospitals[Discharge_Date])</f>
        <v>44631</v>
      </c>
      <c r="K468" s="33">
        <f>_xlfn.XLOOKUP(Master[[#This Row],[Patient_ID]],Financials[Patient_ID],Financials[Total_Bill_Amount])</f>
        <v>42105</v>
      </c>
      <c r="L468" s="1" t="str">
        <f>_xlfn.XLOOKUP(Master[[#This Row],[Patient_ID]],Hospitals[Patient_ID],Hospitals[Hospital_Bed])</f>
        <v>ICU</v>
      </c>
      <c r="M468" s="1" t="str">
        <f>_xlfn.XLOOKUP(Master[[#This Row],[Patient_ID]],Hospitals[Patient_ID],Hospitals[Department])</f>
        <v>Orthopedics</v>
      </c>
      <c r="N468" s="28" t="str">
        <f>_xlfn.XLOOKUP(Master[[#This Row],[Patient_ID]],Hospitals[Patient_ID],Hospitals[Medical_Condition])</f>
        <v>Fracture</v>
      </c>
      <c r="O468" s="28">
        <f>IFERROR(_xlfn.XLOOKUP(Master[[#This Row],[Patient_ID]],Emergency[Patient_ID],Emergency[ER_Visit_ID]),"No Visits")</f>
        <v>638</v>
      </c>
      <c r="P468" s="28">
        <f>_xlfn.XLOOKUP(Master[[#This Row],[Patient_ID]],Hospitals[Patient_ID],Hospitals[Doctor_ID])</f>
        <v>100</v>
      </c>
      <c r="Q468" s="30">
        <f>_xlfn.XLOOKUP(Master[[#This Row],[Patient_ID]],Financials[Patient_ID],Financials[Insurance_Coverage])</f>
        <v>25553.503768995281</v>
      </c>
      <c r="R468" s="30">
        <f>_xlfn.XLOOKUP(Master[[#This Row],[Patient_ID]],Financials[Patient_ID],Financials[Balance_Due])</f>
        <v>16551.496231004719</v>
      </c>
      <c r="S468" s="28">
        <f>_xlfn.XLOOKUP(Master[[#This Row],[Doctors ID]],Medicals[Doctor_ID],Medicals[Nurse_to_Patient_Ratio])</f>
        <v>14</v>
      </c>
    </row>
    <row r="469" spans="1:19" x14ac:dyDescent="0.3">
      <c r="A469" s="1">
        <v>520</v>
      </c>
      <c r="B469" s="1" t="s">
        <v>527</v>
      </c>
      <c r="C469" s="1">
        <v>51</v>
      </c>
      <c r="D469" s="1" t="s">
        <v>1009</v>
      </c>
      <c r="E469" s="1" t="s">
        <v>1012</v>
      </c>
      <c r="F469" s="1">
        <v>30.251250743363329</v>
      </c>
      <c r="G469" s="1">
        <v>0</v>
      </c>
      <c r="H469" s="1">
        <v>3</v>
      </c>
      <c r="I469" s="10">
        <f>_xlfn.XLOOKUP(Master[[#This Row],[Patient_ID]],Hospitals[Patient_ID],Hospitals[Admission_Date])</f>
        <v>45653</v>
      </c>
      <c r="J469" s="10">
        <f>_xlfn.XLOOKUP(Master[[#This Row],[Patient_ID]],Hospitals[Patient_ID],Hospitals[Discharge_Date])</f>
        <v>45661</v>
      </c>
      <c r="K469" s="33">
        <f>_xlfn.XLOOKUP(Master[[#This Row],[Patient_ID]],Financials[Patient_ID],Financials[Total_Bill_Amount])</f>
        <v>18390</v>
      </c>
      <c r="L469" s="1" t="str">
        <f>_xlfn.XLOOKUP(Master[[#This Row],[Patient_ID]],Hospitals[Patient_ID],Hospitals[Hospital_Bed])</f>
        <v>ICU</v>
      </c>
      <c r="M469" s="1" t="str">
        <f>_xlfn.XLOOKUP(Master[[#This Row],[Patient_ID]],Hospitals[Patient_ID],Hospitals[Department])</f>
        <v>Neurology</v>
      </c>
      <c r="N469" s="28" t="str">
        <f>_xlfn.XLOOKUP(Master[[#This Row],[Patient_ID]],Hospitals[Patient_ID],Hospitals[Medical_Condition])</f>
        <v>Stroke</v>
      </c>
      <c r="O469" s="28" t="str">
        <f>IFERROR(_xlfn.XLOOKUP(Master[[#This Row],[Patient_ID]],Emergency[Patient_ID],Emergency[ER_Visit_ID]),"No Visits")</f>
        <v>No Visits</v>
      </c>
      <c r="P469" s="28">
        <f>_xlfn.XLOOKUP(Master[[#This Row],[Patient_ID]],Hospitals[Patient_ID],Hospitals[Doctor_ID])</f>
        <v>151</v>
      </c>
      <c r="Q469" s="30">
        <f>_xlfn.XLOOKUP(Master[[#This Row],[Patient_ID]],Financials[Patient_ID],Financials[Insurance_Coverage])</f>
        <v>14867.00983050944</v>
      </c>
      <c r="R469" s="30">
        <f>_xlfn.XLOOKUP(Master[[#This Row],[Patient_ID]],Financials[Patient_ID],Financials[Balance_Due])</f>
        <v>3522.990169490557</v>
      </c>
      <c r="S469" s="28">
        <f>_xlfn.XLOOKUP(Master[[#This Row],[Doctors ID]],Medicals[Doctor_ID],Medicals[Nurse_to_Patient_Ratio])</f>
        <v>29</v>
      </c>
    </row>
    <row r="470" spans="1:19" x14ac:dyDescent="0.3">
      <c r="A470" s="1">
        <v>521</v>
      </c>
      <c r="B470" s="1" t="s">
        <v>528</v>
      </c>
      <c r="C470" s="1">
        <v>77</v>
      </c>
      <c r="D470" s="1" t="s">
        <v>1009</v>
      </c>
      <c r="E470" s="1" t="s">
        <v>1012</v>
      </c>
      <c r="F470" s="1">
        <v>31.02685282869248</v>
      </c>
      <c r="G470" s="1">
        <v>0</v>
      </c>
      <c r="H470" s="1">
        <v>5</v>
      </c>
      <c r="I470" s="10">
        <f>_xlfn.XLOOKUP(Master[[#This Row],[Patient_ID]],Hospitals[Patient_ID],Hospitals[Admission_Date])</f>
        <v>45042</v>
      </c>
      <c r="J470" s="10">
        <f>_xlfn.XLOOKUP(Master[[#This Row],[Patient_ID]],Hospitals[Patient_ID],Hospitals[Discharge_Date])</f>
        <v>45051</v>
      </c>
      <c r="K470" s="33">
        <f>_xlfn.XLOOKUP(Master[[#This Row],[Patient_ID]],Financials[Patient_ID],Financials[Total_Bill_Amount])</f>
        <v>7565</v>
      </c>
      <c r="L470" s="1" t="str">
        <f>_xlfn.XLOOKUP(Master[[#This Row],[Patient_ID]],Hospitals[Patient_ID],Hospitals[Hospital_Bed])</f>
        <v>ICU</v>
      </c>
      <c r="M470" s="1" t="str">
        <f>_xlfn.XLOOKUP(Master[[#This Row],[Patient_ID]],Hospitals[Patient_ID],Hospitals[Department])</f>
        <v>Neurology</v>
      </c>
      <c r="N470" s="28" t="str">
        <f>_xlfn.XLOOKUP(Master[[#This Row],[Patient_ID]],Hospitals[Patient_ID],Hospitals[Medical_Condition])</f>
        <v>Seizures</v>
      </c>
      <c r="O470" s="28">
        <f>IFERROR(_xlfn.XLOOKUP(Master[[#This Row],[Patient_ID]],Emergency[Patient_ID],Emergency[ER_Visit_ID]),"No Visits")</f>
        <v>107</v>
      </c>
      <c r="P470" s="28">
        <f>_xlfn.XLOOKUP(Master[[#This Row],[Patient_ID]],Hospitals[Patient_ID],Hospitals[Doctor_ID])</f>
        <v>63</v>
      </c>
      <c r="Q470" s="30">
        <f>_xlfn.XLOOKUP(Master[[#This Row],[Patient_ID]],Financials[Patient_ID],Financials[Insurance_Coverage])</f>
        <v>4262.3829131114553</v>
      </c>
      <c r="R470" s="30">
        <f>_xlfn.XLOOKUP(Master[[#This Row],[Patient_ID]],Financials[Patient_ID],Financials[Balance_Due])</f>
        <v>3302.6170868885451</v>
      </c>
      <c r="S470" s="28">
        <f>_xlfn.XLOOKUP(Master[[#This Row],[Doctors ID]],Medicals[Doctor_ID],Medicals[Nurse_to_Patient_Ratio])</f>
        <v>29</v>
      </c>
    </row>
    <row r="471" spans="1:19" x14ac:dyDescent="0.3">
      <c r="A471" s="1">
        <v>522</v>
      </c>
      <c r="B471" s="1" t="s">
        <v>529</v>
      </c>
      <c r="C471" s="1">
        <v>46</v>
      </c>
      <c r="D471" s="1" t="s">
        <v>1008</v>
      </c>
      <c r="E471" s="1" t="s">
        <v>1013</v>
      </c>
      <c r="F471" s="1">
        <v>16.33684040317975</v>
      </c>
      <c r="G471" s="1">
        <v>4</v>
      </c>
      <c r="H471" s="1">
        <v>7</v>
      </c>
      <c r="I471" s="10">
        <f>_xlfn.XLOOKUP(Master[[#This Row],[Patient_ID]],Hospitals[Patient_ID],Hospitals[Admission_Date])</f>
        <v>45167</v>
      </c>
      <c r="J471" s="10">
        <f>_xlfn.XLOOKUP(Master[[#This Row],[Patient_ID]],Hospitals[Patient_ID],Hospitals[Discharge_Date])</f>
        <v>45171</v>
      </c>
      <c r="K471" s="33">
        <f>_xlfn.XLOOKUP(Master[[#This Row],[Patient_ID]],Financials[Patient_ID],Financials[Total_Bill_Amount])</f>
        <v>24952</v>
      </c>
      <c r="L471" s="1" t="str">
        <f>_xlfn.XLOOKUP(Master[[#This Row],[Patient_ID]],Hospitals[Patient_ID],Hospitals[Hospital_Bed])</f>
        <v>Semi-Private Room</v>
      </c>
      <c r="M471" s="1" t="str">
        <f>_xlfn.XLOOKUP(Master[[#This Row],[Patient_ID]],Hospitals[Patient_ID],Hospitals[Department])</f>
        <v>Neurology</v>
      </c>
      <c r="N471" s="28" t="str">
        <f>_xlfn.XLOOKUP(Master[[#This Row],[Patient_ID]],Hospitals[Patient_ID],Hospitals[Medical_Condition])</f>
        <v>Stroke</v>
      </c>
      <c r="O471" s="28">
        <f>IFERROR(_xlfn.XLOOKUP(Master[[#This Row],[Patient_ID]],Emergency[Patient_ID],Emergency[ER_Visit_ID]),"No Visits")</f>
        <v>244</v>
      </c>
      <c r="P471" s="28">
        <f>_xlfn.XLOOKUP(Master[[#This Row],[Patient_ID]],Hospitals[Patient_ID],Hospitals[Doctor_ID])</f>
        <v>147</v>
      </c>
      <c r="Q471" s="30">
        <f>_xlfn.XLOOKUP(Master[[#This Row],[Patient_ID]],Financials[Patient_ID],Financials[Insurance_Coverage])</f>
        <v>21470.4928302318</v>
      </c>
      <c r="R471" s="30">
        <f>_xlfn.XLOOKUP(Master[[#This Row],[Patient_ID]],Financials[Patient_ID],Financials[Balance_Due])</f>
        <v>3481.5071697682029</v>
      </c>
      <c r="S471" s="28">
        <f>_xlfn.XLOOKUP(Master[[#This Row],[Doctors ID]],Medicals[Doctor_ID],Medicals[Nurse_to_Patient_Ratio])</f>
        <v>22</v>
      </c>
    </row>
    <row r="472" spans="1:19" x14ac:dyDescent="0.3">
      <c r="A472" s="1">
        <v>523</v>
      </c>
      <c r="B472" s="1" t="s">
        <v>530</v>
      </c>
      <c r="C472" s="1">
        <v>76</v>
      </c>
      <c r="D472" s="1" t="s">
        <v>1008</v>
      </c>
      <c r="E472" s="1" t="s">
        <v>1013</v>
      </c>
      <c r="F472" s="1">
        <v>25.251011407965638</v>
      </c>
      <c r="G472" s="1">
        <v>4</v>
      </c>
      <c r="H472" s="1">
        <v>8</v>
      </c>
      <c r="I472" s="10">
        <f>_xlfn.XLOOKUP(Master[[#This Row],[Patient_ID]],Hospitals[Patient_ID],Hospitals[Admission_Date])</f>
        <v>44804</v>
      </c>
      <c r="J472" s="10">
        <f>_xlfn.XLOOKUP(Master[[#This Row],[Patient_ID]],Hospitals[Patient_ID],Hospitals[Discharge_Date])</f>
        <v>44805</v>
      </c>
      <c r="K472" s="33">
        <f>_xlfn.XLOOKUP(Master[[#This Row],[Patient_ID]],Financials[Patient_ID],Financials[Total_Bill_Amount])</f>
        <v>9364</v>
      </c>
      <c r="L472" s="1" t="str">
        <f>_xlfn.XLOOKUP(Master[[#This Row],[Patient_ID]],Hospitals[Patient_ID],Hospitals[Hospital_Bed])</f>
        <v>General Ward</v>
      </c>
      <c r="M472" s="1" t="str">
        <f>_xlfn.XLOOKUP(Master[[#This Row],[Patient_ID]],Hospitals[Patient_ID],Hospitals[Department])</f>
        <v>Pediatrics</v>
      </c>
      <c r="N472" s="28" t="str">
        <f>_xlfn.XLOOKUP(Master[[#This Row],[Patient_ID]],Hospitals[Patient_ID],Hospitals[Medical_Condition])</f>
        <v>Allergies</v>
      </c>
      <c r="O472" s="28" t="str">
        <f>IFERROR(_xlfn.XLOOKUP(Master[[#This Row],[Patient_ID]],Emergency[Patient_ID],Emergency[ER_Visit_ID]),"No Visits")</f>
        <v>No Visits</v>
      </c>
      <c r="P472" s="28">
        <f>_xlfn.XLOOKUP(Master[[#This Row],[Patient_ID]],Hospitals[Patient_ID],Hospitals[Doctor_ID])</f>
        <v>33</v>
      </c>
      <c r="Q472" s="30">
        <f>_xlfn.XLOOKUP(Master[[#This Row],[Patient_ID]],Financials[Patient_ID],Financials[Insurance_Coverage])</f>
        <v>7994.1025085903038</v>
      </c>
      <c r="R472" s="30">
        <f>_xlfn.XLOOKUP(Master[[#This Row],[Patient_ID]],Financials[Patient_ID],Financials[Balance_Due])</f>
        <v>1369.8974914096959</v>
      </c>
      <c r="S472" s="28">
        <f>_xlfn.XLOOKUP(Master[[#This Row],[Doctors ID]],Medicals[Doctor_ID],Medicals[Nurse_to_Patient_Ratio])</f>
        <v>12</v>
      </c>
    </row>
    <row r="473" spans="1:19" x14ac:dyDescent="0.3">
      <c r="A473" s="1">
        <v>524</v>
      </c>
      <c r="B473" s="1" t="s">
        <v>531</v>
      </c>
      <c r="C473" s="1">
        <v>41</v>
      </c>
      <c r="D473" s="1" t="s">
        <v>1009</v>
      </c>
      <c r="E473" s="1" t="s">
        <v>1013</v>
      </c>
      <c r="F473" s="1">
        <v>26.6676969135893</v>
      </c>
      <c r="G473" s="1">
        <v>4</v>
      </c>
      <c r="H473" s="1">
        <v>4</v>
      </c>
      <c r="I473" s="10">
        <f>_xlfn.XLOOKUP(Master[[#This Row],[Patient_ID]],Hospitals[Patient_ID],Hospitals[Admission_Date])</f>
        <v>44709</v>
      </c>
      <c r="J473" s="10">
        <f>_xlfn.XLOOKUP(Master[[#This Row],[Patient_ID]],Hospitals[Patient_ID],Hospitals[Discharge_Date])</f>
        <v>44715</v>
      </c>
      <c r="K473" s="33">
        <f>_xlfn.XLOOKUP(Master[[#This Row],[Patient_ID]],Financials[Patient_ID],Financials[Total_Bill_Amount])</f>
        <v>27267</v>
      </c>
      <c r="L473" s="1" t="str">
        <f>_xlfn.XLOOKUP(Master[[#This Row],[Patient_ID]],Hospitals[Patient_ID],Hospitals[Hospital_Bed])</f>
        <v>General Ward</v>
      </c>
      <c r="M473" s="1" t="str">
        <f>_xlfn.XLOOKUP(Master[[#This Row],[Patient_ID]],Hospitals[Patient_ID],Hospitals[Department])</f>
        <v>Cardiology</v>
      </c>
      <c r="N473" s="28" t="str">
        <f>_xlfn.XLOOKUP(Master[[#This Row],[Patient_ID]],Hospitals[Patient_ID],Hospitals[Medical_Condition])</f>
        <v>Hypertension</v>
      </c>
      <c r="O473" s="28">
        <f>IFERROR(_xlfn.XLOOKUP(Master[[#This Row],[Patient_ID]],Emergency[Patient_ID],Emergency[ER_Visit_ID]),"No Visits")</f>
        <v>1216</v>
      </c>
      <c r="P473" s="28">
        <f>_xlfn.XLOOKUP(Master[[#This Row],[Patient_ID]],Hospitals[Patient_ID],Hospitals[Doctor_ID])</f>
        <v>131</v>
      </c>
      <c r="Q473" s="30">
        <f>_xlfn.XLOOKUP(Master[[#This Row],[Patient_ID]],Financials[Patient_ID],Financials[Insurance_Coverage])</f>
        <v>20288.899607849929</v>
      </c>
      <c r="R473" s="30">
        <f>_xlfn.XLOOKUP(Master[[#This Row],[Patient_ID]],Financials[Patient_ID],Financials[Balance_Due])</f>
        <v>6978.1003921500742</v>
      </c>
      <c r="S473" s="28">
        <f>_xlfn.XLOOKUP(Master[[#This Row],[Doctors ID]],Medicals[Doctor_ID],Medicals[Nurse_to_Patient_Ratio])</f>
        <v>16</v>
      </c>
    </row>
    <row r="474" spans="1:19" x14ac:dyDescent="0.3">
      <c r="A474" s="1">
        <v>525</v>
      </c>
      <c r="B474" s="1" t="s">
        <v>532</v>
      </c>
      <c r="C474" s="1">
        <v>14</v>
      </c>
      <c r="D474" s="1" t="s">
        <v>1009</v>
      </c>
      <c r="E474" s="1" t="s">
        <v>1011</v>
      </c>
      <c r="F474" s="1">
        <v>29.915614585898791</v>
      </c>
      <c r="G474" s="1">
        <v>0</v>
      </c>
      <c r="H474" s="1">
        <v>5</v>
      </c>
      <c r="I474" s="10">
        <f>_xlfn.XLOOKUP(Master[[#This Row],[Patient_ID]],Hospitals[Patient_ID],Hospitals[Admission_Date])</f>
        <v>44722</v>
      </c>
      <c r="J474" s="10">
        <f>_xlfn.XLOOKUP(Master[[#This Row],[Patient_ID]],Hospitals[Patient_ID],Hospitals[Discharge_Date])</f>
        <v>44726</v>
      </c>
      <c r="K474" s="33">
        <f>_xlfn.XLOOKUP(Master[[#This Row],[Patient_ID]],Financials[Patient_ID],Financials[Total_Bill_Amount])</f>
        <v>16500</v>
      </c>
      <c r="L474" s="1" t="str">
        <f>_xlfn.XLOOKUP(Master[[#This Row],[Patient_ID]],Hospitals[Patient_ID],Hospitals[Hospital_Bed])</f>
        <v>Semi-Private Room</v>
      </c>
      <c r="M474" s="1" t="str">
        <f>_xlfn.XLOOKUP(Master[[#This Row],[Patient_ID]],Hospitals[Patient_ID],Hospitals[Department])</f>
        <v>Cardiology</v>
      </c>
      <c r="N474" s="28" t="str">
        <f>_xlfn.XLOOKUP(Master[[#This Row],[Patient_ID]],Hospitals[Patient_ID],Hospitals[Medical_Condition])</f>
        <v>Hypertension</v>
      </c>
      <c r="O474" s="28" t="str">
        <f>IFERROR(_xlfn.XLOOKUP(Master[[#This Row],[Patient_ID]],Emergency[Patient_ID],Emergency[ER_Visit_ID]),"No Visits")</f>
        <v>No Visits</v>
      </c>
      <c r="P474" s="28">
        <f>_xlfn.XLOOKUP(Master[[#This Row],[Patient_ID]],Hospitals[Patient_ID],Hospitals[Doctor_ID])</f>
        <v>86</v>
      </c>
      <c r="Q474" s="30">
        <f>_xlfn.XLOOKUP(Master[[#This Row],[Patient_ID]],Financials[Patient_ID],Financials[Insurance_Coverage])</f>
        <v>9050.1444875822926</v>
      </c>
      <c r="R474" s="30">
        <f>_xlfn.XLOOKUP(Master[[#This Row],[Patient_ID]],Financials[Patient_ID],Financials[Balance_Due])</f>
        <v>7449.8555124177074</v>
      </c>
      <c r="S474" s="28">
        <f>_xlfn.XLOOKUP(Master[[#This Row],[Doctors ID]],Medicals[Doctor_ID],Medicals[Nurse_to_Patient_Ratio])</f>
        <v>23</v>
      </c>
    </row>
    <row r="475" spans="1:19" x14ac:dyDescent="0.3">
      <c r="A475" s="1">
        <v>526</v>
      </c>
      <c r="B475" s="1" t="s">
        <v>533</v>
      </c>
      <c r="C475" s="1">
        <v>7</v>
      </c>
      <c r="D475" s="1" t="s">
        <v>1008</v>
      </c>
      <c r="E475" s="1" t="s">
        <v>1013</v>
      </c>
      <c r="F475" s="1">
        <v>34.978352165758842</v>
      </c>
      <c r="G475" s="1">
        <v>0</v>
      </c>
      <c r="H475" s="1">
        <v>3</v>
      </c>
      <c r="I475" s="10">
        <f>_xlfn.XLOOKUP(Master[[#This Row],[Patient_ID]],Hospitals[Patient_ID],Hospitals[Admission_Date])</f>
        <v>44810</v>
      </c>
      <c r="J475" s="10">
        <f>_xlfn.XLOOKUP(Master[[#This Row],[Patient_ID]],Hospitals[Patient_ID],Hospitals[Discharge_Date])</f>
        <v>44812</v>
      </c>
      <c r="K475" s="33">
        <f>_xlfn.XLOOKUP(Master[[#This Row],[Patient_ID]],Financials[Patient_ID],Financials[Total_Bill_Amount])</f>
        <v>28966</v>
      </c>
      <c r="L475" s="1" t="str">
        <f>_xlfn.XLOOKUP(Master[[#This Row],[Patient_ID]],Hospitals[Patient_ID],Hospitals[Hospital_Bed])</f>
        <v>ICU</v>
      </c>
      <c r="M475" s="1" t="str">
        <f>_xlfn.XLOOKUP(Master[[#This Row],[Patient_ID]],Hospitals[Patient_ID],Hospitals[Department])</f>
        <v>Emergency</v>
      </c>
      <c r="N475" s="28" t="str">
        <f>_xlfn.XLOOKUP(Master[[#This Row],[Patient_ID]],Hospitals[Patient_ID],Hospitals[Medical_Condition])</f>
        <v>Severe Trauma</v>
      </c>
      <c r="O475" s="28">
        <f>IFERROR(_xlfn.XLOOKUP(Master[[#This Row],[Patient_ID]],Emergency[Patient_ID],Emergency[ER_Visit_ID]),"No Visits")</f>
        <v>1430</v>
      </c>
      <c r="P475" s="28">
        <f>_xlfn.XLOOKUP(Master[[#This Row],[Patient_ID]],Hospitals[Patient_ID],Hospitals[Doctor_ID])</f>
        <v>50</v>
      </c>
      <c r="Q475" s="30">
        <f>_xlfn.XLOOKUP(Master[[#This Row],[Patient_ID]],Financials[Patient_ID],Financials[Insurance_Coverage])</f>
        <v>18578.14672417799</v>
      </c>
      <c r="R475" s="30">
        <f>_xlfn.XLOOKUP(Master[[#This Row],[Patient_ID]],Financials[Patient_ID],Financials[Balance_Due])</f>
        <v>10387.85327582201</v>
      </c>
      <c r="S475" s="28">
        <f>_xlfn.XLOOKUP(Master[[#This Row],[Doctors ID]],Medicals[Doctor_ID],Medicals[Nurse_to_Patient_Ratio])</f>
        <v>21</v>
      </c>
    </row>
    <row r="476" spans="1:19" x14ac:dyDescent="0.3">
      <c r="A476" s="1">
        <v>527</v>
      </c>
      <c r="B476" s="1" t="s">
        <v>534</v>
      </c>
      <c r="C476" s="1">
        <v>44</v>
      </c>
      <c r="D476" s="1" t="s">
        <v>1009</v>
      </c>
      <c r="E476" s="1" t="s">
        <v>1011</v>
      </c>
      <c r="F476" s="1">
        <v>21.79239735895883</v>
      </c>
      <c r="G476" s="1">
        <v>5</v>
      </c>
      <c r="H476" s="1">
        <v>10</v>
      </c>
      <c r="I476" s="10">
        <f>_xlfn.XLOOKUP(Master[[#This Row],[Patient_ID]],Hospitals[Patient_ID],Hospitals[Admission_Date])</f>
        <v>44586</v>
      </c>
      <c r="J476" s="10">
        <f>_xlfn.XLOOKUP(Master[[#This Row],[Patient_ID]],Hospitals[Patient_ID],Hospitals[Discharge_Date])</f>
        <v>44594</v>
      </c>
      <c r="K476" s="33">
        <f>_xlfn.XLOOKUP(Master[[#This Row],[Patient_ID]],Financials[Patient_ID],Financials[Total_Bill_Amount])</f>
        <v>14212</v>
      </c>
      <c r="L476" s="1" t="str">
        <f>_xlfn.XLOOKUP(Master[[#This Row],[Patient_ID]],Hospitals[Patient_ID],Hospitals[Hospital_Bed])</f>
        <v>Private Room</v>
      </c>
      <c r="M476" s="1" t="str">
        <f>_xlfn.XLOOKUP(Master[[#This Row],[Patient_ID]],Hospitals[Patient_ID],Hospitals[Department])</f>
        <v>Neurology</v>
      </c>
      <c r="N476" s="28" t="str">
        <f>_xlfn.XLOOKUP(Master[[#This Row],[Patient_ID]],Hospitals[Patient_ID],Hospitals[Medical_Condition])</f>
        <v>Seizures</v>
      </c>
      <c r="O476" s="28">
        <f>IFERROR(_xlfn.XLOOKUP(Master[[#This Row],[Patient_ID]],Emergency[Patient_ID],Emergency[ER_Visit_ID]),"No Visits")</f>
        <v>652</v>
      </c>
      <c r="P476" s="28">
        <f>_xlfn.XLOOKUP(Master[[#This Row],[Patient_ID]],Hospitals[Patient_ID],Hospitals[Doctor_ID])</f>
        <v>130</v>
      </c>
      <c r="Q476" s="30">
        <f>_xlfn.XLOOKUP(Master[[#This Row],[Patient_ID]],Financials[Patient_ID],Financials[Insurance_Coverage])</f>
        <v>7963.5319814808736</v>
      </c>
      <c r="R476" s="30">
        <f>_xlfn.XLOOKUP(Master[[#This Row],[Patient_ID]],Financials[Patient_ID],Financials[Balance_Due])</f>
        <v>6248.4680185191264</v>
      </c>
      <c r="S476" s="28">
        <f>_xlfn.XLOOKUP(Master[[#This Row],[Doctors ID]],Medicals[Doctor_ID],Medicals[Nurse_to_Patient_Ratio])</f>
        <v>30</v>
      </c>
    </row>
    <row r="477" spans="1:19" x14ac:dyDescent="0.3">
      <c r="A477" s="1">
        <v>528</v>
      </c>
      <c r="B477" s="1" t="s">
        <v>535</v>
      </c>
      <c r="C477" s="1">
        <v>23</v>
      </c>
      <c r="D477" s="1" t="s">
        <v>1009</v>
      </c>
      <c r="E477" s="1" t="s">
        <v>1013</v>
      </c>
      <c r="F477" s="1">
        <v>17.615916353826659</v>
      </c>
      <c r="G477" s="1">
        <v>3</v>
      </c>
      <c r="H477" s="1">
        <v>2</v>
      </c>
      <c r="I477" s="10">
        <f>_xlfn.XLOOKUP(Master[[#This Row],[Patient_ID]],Hospitals[Patient_ID],Hospitals[Admission_Date])</f>
        <v>44790</v>
      </c>
      <c r="J477" s="10">
        <f>_xlfn.XLOOKUP(Master[[#This Row],[Patient_ID]],Hospitals[Patient_ID],Hospitals[Discharge_Date])</f>
        <v>44806</v>
      </c>
      <c r="K477" s="33">
        <f>_xlfn.XLOOKUP(Master[[#This Row],[Patient_ID]],Financials[Patient_ID],Financials[Total_Bill_Amount])</f>
        <v>9015</v>
      </c>
      <c r="L477" s="1" t="str">
        <f>_xlfn.XLOOKUP(Master[[#This Row],[Patient_ID]],Hospitals[Patient_ID],Hospitals[Hospital_Bed])</f>
        <v>Semi-Private Room</v>
      </c>
      <c r="M477" s="1" t="str">
        <f>_xlfn.XLOOKUP(Master[[#This Row],[Patient_ID]],Hospitals[Patient_ID],Hospitals[Department])</f>
        <v>Oncology</v>
      </c>
      <c r="N477" s="28" t="str">
        <f>_xlfn.XLOOKUP(Master[[#This Row],[Patient_ID]],Hospitals[Patient_ID],Hospitals[Medical_Condition])</f>
        <v>Tumor</v>
      </c>
      <c r="O477" s="28">
        <f>IFERROR(_xlfn.XLOOKUP(Master[[#This Row],[Patient_ID]],Emergency[Patient_ID],Emergency[ER_Visit_ID]),"No Visits")</f>
        <v>56</v>
      </c>
      <c r="P477" s="28">
        <f>_xlfn.XLOOKUP(Master[[#This Row],[Patient_ID]],Hospitals[Patient_ID],Hospitals[Doctor_ID])</f>
        <v>144</v>
      </c>
      <c r="Q477" s="30">
        <f>_xlfn.XLOOKUP(Master[[#This Row],[Patient_ID]],Financials[Patient_ID],Financials[Insurance_Coverage])</f>
        <v>4616.9061582642234</v>
      </c>
      <c r="R477" s="30">
        <f>_xlfn.XLOOKUP(Master[[#This Row],[Patient_ID]],Financials[Patient_ID],Financials[Balance_Due])</f>
        <v>4398.0938417357766</v>
      </c>
      <c r="S477" s="28">
        <f>_xlfn.XLOOKUP(Master[[#This Row],[Doctors ID]],Medicals[Doctor_ID],Medicals[Nurse_to_Patient_Ratio])</f>
        <v>28</v>
      </c>
    </row>
    <row r="478" spans="1:19" x14ac:dyDescent="0.3">
      <c r="A478" s="1">
        <v>530</v>
      </c>
      <c r="B478" s="1" t="s">
        <v>537</v>
      </c>
      <c r="C478" s="1">
        <v>33</v>
      </c>
      <c r="D478" s="1" t="s">
        <v>1009</v>
      </c>
      <c r="E478" s="1" t="s">
        <v>1011</v>
      </c>
      <c r="F478" s="1">
        <v>30.228029168108868</v>
      </c>
      <c r="G478" s="1">
        <v>4</v>
      </c>
      <c r="H478" s="1">
        <v>3</v>
      </c>
      <c r="I478" s="10">
        <f>_xlfn.XLOOKUP(Master[[#This Row],[Patient_ID]],Hospitals[Patient_ID],Hospitals[Admission_Date])</f>
        <v>44678</v>
      </c>
      <c r="J478" s="10">
        <f>_xlfn.XLOOKUP(Master[[#This Row],[Patient_ID]],Hospitals[Patient_ID],Hospitals[Discharge_Date])</f>
        <v>44687</v>
      </c>
      <c r="K478" s="33">
        <f>_xlfn.XLOOKUP(Master[[#This Row],[Patient_ID]],Financials[Patient_ID],Financials[Total_Bill_Amount])</f>
        <v>5498</v>
      </c>
      <c r="L478" s="1" t="str">
        <f>_xlfn.XLOOKUP(Master[[#This Row],[Patient_ID]],Hospitals[Patient_ID],Hospitals[Hospital_Bed])</f>
        <v>Semi-Private Room</v>
      </c>
      <c r="M478" s="1" t="str">
        <f>_xlfn.XLOOKUP(Master[[#This Row],[Patient_ID]],Hospitals[Patient_ID],Hospitals[Department])</f>
        <v>Neurology</v>
      </c>
      <c r="N478" s="28" t="str">
        <f>_xlfn.XLOOKUP(Master[[#This Row],[Patient_ID]],Hospitals[Patient_ID],Hospitals[Medical_Condition])</f>
        <v>Stroke</v>
      </c>
      <c r="O478" s="28">
        <f>IFERROR(_xlfn.XLOOKUP(Master[[#This Row],[Patient_ID]],Emergency[Patient_ID],Emergency[ER_Visit_ID]),"No Visits")</f>
        <v>843</v>
      </c>
      <c r="P478" s="28">
        <f>_xlfn.XLOOKUP(Master[[#This Row],[Patient_ID]],Hospitals[Patient_ID],Hospitals[Doctor_ID])</f>
        <v>125</v>
      </c>
      <c r="Q478" s="30">
        <f>_xlfn.XLOOKUP(Master[[#This Row],[Patient_ID]],Financials[Patient_ID],Financials[Insurance_Coverage])</f>
        <v>4383.060560120497</v>
      </c>
      <c r="R478" s="30">
        <f>_xlfn.XLOOKUP(Master[[#This Row],[Patient_ID]],Financials[Patient_ID],Financials[Balance_Due])</f>
        <v>1114.939439879503</v>
      </c>
      <c r="S478" s="28">
        <f>_xlfn.XLOOKUP(Master[[#This Row],[Doctors ID]],Medicals[Doctor_ID],Medicals[Nurse_to_Patient_Ratio])</f>
        <v>27</v>
      </c>
    </row>
    <row r="479" spans="1:19" x14ac:dyDescent="0.3">
      <c r="A479" s="1">
        <v>531</v>
      </c>
      <c r="B479" s="1" t="s">
        <v>538</v>
      </c>
      <c r="C479" s="1">
        <v>35</v>
      </c>
      <c r="D479" s="1" t="s">
        <v>1009</v>
      </c>
      <c r="E479" s="1" t="s">
        <v>1010</v>
      </c>
      <c r="F479" s="1">
        <v>37.328097197031347</v>
      </c>
      <c r="G479" s="1">
        <v>1</v>
      </c>
      <c r="H479" s="1">
        <v>2</v>
      </c>
      <c r="I479" s="10">
        <f>_xlfn.XLOOKUP(Master[[#This Row],[Patient_ID]],Hospitals[Patient_ID],Hospitals[Admission_Date])</f>
        <v>44637</v>
      </c>
      <c r="J479" s="10">
        <f>_xlfn.XLOOKUP(Master[[#This Row],[Patient_ID]],Hospitals[Patient_ID],Hospitals[Discharge_Date])</f>
        <v>44643</v>
      </c>
      <c r="K479" s="33">
        <f>_xlfn.XLOOKUP(Master[[#This Row],[Patient_ID]],Financials[Patient_ID],Financials[Total_Bill_Amount])</f>
        <v>20435</v>
      </c>
      <c r="L479" s="1" t="str">
        <f>_xlfn.XLOOKUP(Master[[#This Row],[Patient_ID]],Hospitals[Patient_ID],Hospitals[Hospital_Bed])</f>
        <v>ICU</v>
      </c>
      <c r="M479" s="1" t="str">
        <f>_xlfn.XLOOKUP(Master[[#This Row],[Patient_ID]],Hospitals[Patient_ID],Hospitals[Department])</f>
        <v>Emergency</v>
      </c>
      <c r="N479" s="28" t="str">
        <f>_xlfn.XLOOKUP(Master[[#This Row],[Patient_ID]],Hospitals[Patient_ID],Hospitals[Medical_Condition])</f>
        <v>Severe Trauma</v>
      </c>
      <c r="O479" s="28">
        <f>IFERROR(_xlfn.XLOOKUP(Master[[#This Row],[Patient_ID]],Emergency[Patient_ID],Emergency[ER_Visit_ID]),"No Visits")</f>
        <v>518</v>
      </c>
      <c r="P479" s="28">
        <f>_xlfn.XLOOKUP(Master[[#This Row],[Patient_ID]],Hospitals[Patient_ID],Hospitals[Doctor_ID])</f>
        <v>47</v>
      </c>
      <c r="Q479" s="30">
        <f>_xlfn.XLOOKUP(Master[[#This Row],[Patient_ID]],Financials[Patient_ID],Financials[Insurance_Coverage])</f>
        <v>12191.30355775088</v>
      </c>
      <c r="R479" s="30">
        <f>_xlfn.XLOOKUP(Master[[#This Row],[Patient_ID]],Financials[Patient_ID],Financials[Balance_Due])</f>
        <v>8243.6964422491183</v>
      </c>
      <c r="S479" s="28">
        <f>_xlfn.XLOOKUP(Master[[#This Row],[Doctors ID]],Medicals[Doctor_ID],Medicals[Nurse_to_Patient_Ratio])</f>
        <v>10</v>
      </c>
    </row>
    <row r="480" spans="1:19" x14ac:dyDescent="0.3">
      <c r="A480" s="1">
        <v>533</v>
      </c>
      <c r="B480" s="1" t="s">
        <v>540</v>
      </c>
      <c r="C480" s="1">
        <v>4</v>
      </c>
      <c r="D480" s="1" t="s">
        <v>1008</v>
      </c>
      <c r="E480" s="1" t="s">
        <v>1011</v>
      </c>
      <c r="F480" s="1">
        <v>20.78251026418193</v>
      </c>
      <c r="G480" s="1">
        <v>1</v>
      </c>
      <c r="H480" s="1">
        <v>9</v>
      </c>
      <c r="I480" s="10">
        <f>_xlfn.XLOOKUP(Master[[#This Row],[Patient_ID]],Hospitals[Patient_ID],Hospitals[Admission_Date])</f>
        <v>44785</v>
      </c>
      <c r="J480" s="10">
        <f>_xlfn.XLOOKUP(Master[[#This Row],[Patient_ID]],Hospitals[Patient_ID],Hospitals[Discharge_Date])</f>
        <v>44787</v>
      </c>
      <c r="K480" s="33">
        <f>_xlfn.XLOOKUP(Master[[#This Row],[Patient_ID]],Financials[Patient_ID],Financials[Total_Bill_Amount])</f>
        <v>8207</v>
      </c>
      <c r="L480" s="1" t="str">
        <f>_xlfn.XLOOKUP(Master[[#This Row],[Patient_ID]],Hospitals[Patient_ID],Hospitals[Hospital_Bed])</f>
        <v>Semi-Private Room</v>
      </c>
      <c r="M480" s="1" t="str">
        <f>_xlfn.XLOOKUP(Master[[#This Row],[Patient_ID]],Hospitals[Patient_ID],Hospitals[Department])</f>
        <v>Pediatrics</v>
      </c>
      <c r="N480" s="28" t="str">
        <f>_xlfn.XLOOKUP(Master[[#This Row],[Patient_ID]],Hospitals[Patient_ID],Hospitals[Medical_Condition])</f>
        <v>Asthma</v>
      </c>
      <c r="O480" s="28" t="str">
        <f>IFERROR(_xlfn.XLOOKUP(Master[[#This Row],[Patient_ID]],Emergency[Patient_ID],Emergency[ER_Visit_ID]),"No Visits")</f>
        <v>No Visits</v>
      </c>
      <c r="P480" s="28">
        <f>_xlfn.XLOOKUP(Master[[#This Row],[Patient_ID]],Hospitals[Patient_ID],Hospitals[Doctor_ID])</f>
        <v>155</v>
      </c>
      <c r="Q480" s="30">
        <f>_xlfn.XLOOKUP(Master[[#This Row],[Patient_ID]],Financials[Patient_ID],Financials[Insurance_Coverage])</f>
        <v>6542.9200905164153</v>
      </c>
      <c r="R480" s="30">
        <f>_xlfn.XLOOKUP(Master[[#This Row],[Patient_ID]],Financials[Patient_ID],Financials[Balance_Due])</f>
        <v>1664.079909483585</v>
      </c>
      <c r="S480" s="28">
        <f>_xlfn.XLOOKUP(Master[[#This Row],[Doctors ID]],Medicals[Doctor_ID],Medicals[Nurse_to_Patient_Ratio])</f>
        <v>12</v>
      </c>
    </row>
    <row r="481" spans="1:19" x14ac:dyDescent="0.3">
      <c r="A481" s="1">
        <v>534</v>
      </c>
      <c r="B481" s="1" t="s">
        <v>541</v>
      </c>
      <c r="C481" s="1">
        <v>34</v>
      </c>
      <c r="D481" s="1" t="s">
        <v>1008</v>
      </c>
      <c r="E481" s="1" t="s">
        <v>1011</v>
      </c>
      <c r="F481" s="1">
        <v>29.150419670955081</v>
      </c>
      <c r="G481" s="1">
        <v>5</v>
      </c>
      <c r="H481" s="1">
        <v>3</v>
      </c>
      <c r="I481" s="10">
        <f>_xlfn.XLOOKUP(Master[[#This Row],[Patient_ID]],Hospitals[Patient_ID],Hospitals[Admission_Date])</f>
        <v>44749</v>
      </c>
      <c r="J481" s="10">
        <f>_xlfn.XLOOKUP(Master[[#This Row],[Patient_ID]],Hospitals[Patient_ID],Hospitals[Discharge_Date])</f>
        <v>44757</v>
      </c>
      <c r="K481" s="33">
        <f>_xlfn.XLOOKUP(Master[[#This Row],[Patient_ID]],Financials[Patient_ID],Financials[Total_Bill_Amount])</f>
        <v>12879</v>
      </c>
      <c r="L481" s="1" t="str">
        <f>_xlfn.XLOOKUP(Master[[#This Row],[Patient_ID]],Hospitals[Patient_ID],Hospitals[Hospital_Bed])</f>
        <v>ICU</v>
      </c>
      <c r="M481" s="1" t="str">
        <f>_xlfn.XLOOKUP(Master[[#This Row],[Patient_ID]],Hospitals[Patient_ID],Hospitals[Department])</f>
        <v>Oncology</v>
      </c>
      <c r="N481" s="28" t="str">
        <f>_xlfn.XLOOKUP(Master[[#This Row],[Patient_ID]],Hospitals[Patient_ID],Hospitals[Medical_Condition])</f>
        <v>Cancer</v>
      </c>
      <c r="O481" s="28">
        <f>IFERROR(_xlfn.XLOOKUP(Master[[#This Row],[Patient_ID]],Emergency[Patient_ID],Emergency[ER_Visit_ID]),"No Visits")</f>
        <v>921</v>
      </c>
      <c r="P481" s="28">
        <f>_xlfn.XLOOKUP(Master[[#This Row],[Patient_ID]],Hospitals[Patient_ID],Hospitals[Doctor_ID])</f>
        <v>49</v>
      </c>
      <c r="Q481" s="30">
        <f>_xlfn.XLOOKUP(Master[[#This Row],[Patient_ID]],Financials[Patient_ID],Financials[Insurance_Coverage])</f>
        <v>10238.14141359293</v>
      </c>
      <c r="R481" s="30">
        <f>_xlfn.XLOOKUP(Master[[#This Row],[Patient_ID]],Financials[Patient_ID],Financials[Balance_Due])</f>
        <v>2640.8585864070678</v>
      </c>
      <c r="S481" s="28">
        <f>_xlfn.XLOOKUP(Master[[#This Row],[Doctors ID]],Medicals[Doctor_ID],Medicals[Nurse_to_Patient_Ratio])</f>
        <v>22</v>
      </c>
    </row>
    <row r="482" spans="1:19" x14ac:dyDescent="0.3">
      <c r="A482" s="1">
        <v>535</v>
      </c>
      <c r="B482" s="1" t="s">
        <v>542</v>
      </c>
      <c r="C482" s="1">
        <v>42</v>
      </c>
      <c r="D482" s="1" t="s">
        <v>1009</v>
      </c>
      <c r="E482" s="1" t="s">
        <v>1010</v>
      </c>
      <c r="F482" s="1">
        <v>36.794414594825412</v>
      </c>
      <c r="G482" s="1">
        <v>1</v>
      </c>
      <c r="H482" s="1">
        <v>4</v>
      </c>
      <c r="I482" s="10">
        <f>_xlfn.XLOOKUP(Master[[#This Row],[Patient_ID]],Hospitals[Patient_ID],Hospitals[Admission_Date])</f>
        <v>44728</v>
      </c>
      <c r="J482" s="10">
        <f>_xlfn.XLOOKUP(Master[[#This Row],[Patient_ID]],Hospitals[Patient_ID],Hospitals[Discharge_Date])</f>
        <v>44739</v>
      </c>
      <c r="K482" s="33">
        <f>_xlfn.XLOOKUP(Master[[#This Row],[Patient_ID]],Financials[Patient_ID],Financials[Total_Bill_Amount])</f>
        <v>27656</v>
      </c>
      <c r="L482" s="1" t="str">
        <f>_xlfn.XLOOKUP(Master[[#This Row],[Patient_ID]],Hospitals[Patient_ID],Hospitals[Hospital_Bed])</f>
        <v>ICU</v>
      </c>
      <c r="M482" s="1" t="str">
        <f>_xlfn.XLOOKUP(Master[[#This Row],[Patient_ID]],Hospitals[Patient_ID],Hospitals[Department])</f>
        <v>Neurology</v>
      </c>
      <c r="N482" s="28" t="str">
        <f>_xlfn.XLOOKUP(Master[[#This Row],[Patient_ID]],Hospitals[Patient_ID],Hospitals[Medical_Condition])</f>
        <v>Seizures</v>
      </c>
      <c r="O482" s="28">
        <f>IFERROR(_xlfn.XLOOKUP(Master[[#This Row],[Patient_ID]],Emergency[Patient_ID],Emergency[ER_Visit_ID]),"No Visits")</f>
        <v>156</v>
      </c>
      <c r="P482" s="28">
        <f>_xlfn.XLOOKUP(Master[[#This Row],[Patient_ID]],Hospitals[Patient_ID],Hospitals[Doctor_ID])</f>
        <v>8</v>
      </c>
      <c r="Q482" s="30">
        <f>_xlfn.XLOOKUP(Master[[#This Row],[Patient_ID]],Financials[Patient_ID],Financials[Insurance_Coverage])</f>
        <v>18466.610276327599</v>
      </c>
      <c r="R482" s="30">
        <f>_xlfn.XLOOKUP(Master[[#This Row],[Patient_ID]],Financials[Patient_ID],Financials[Balance_Due])</f>
        <v>9189.3897236724006</v>
      </c>
      <c r="S482" s="28">
        <f>_xlfn.XLOOKUP(Master[[#This Row],[Doctors ID]],Medicals[Doctor_ID],Medicals[Nurse_to_Patient_Ratio])</f>
        <v>18</v>
      </c>
    </row>
    <row r="483" spans="1:19" x14ac:dyDescent="0.3">
      <c r="A483" s="1">
        <v>537</v>
      </c>
      <c r="B483" s="1" t="s">
        <v>544</v>
      </c>
      <c r="C483" s="1">
        <v>47</v>
      </c>
      <c r="D483" s="1" t="s">
        <v>1008</v>
      </c>
      <c r="E483" s="1" t="s">
        <v>1012</v>
      </c>
      <c r="F483" s="1">
        <v>21.907642571194501</v>
      </c>
      <c r="G483" s="1">
        <v>4</v>
      </c>
      <c r="H483" s="1">
        <v>7</v>
      </c>
      <c r="I483" s="10">
        <f>_xlfn.XLOOKUP(Master[[#This Row],[Patient_ID]],Hospitals[Patient_ID],Hospitals[Admission_Date])</f>
        <v>44756</v>
      </c>
      <c r="J483" s="10">
        <f>_xlfn.XLOOKUP(Master[[#This Row],[Patient_ID]],Hospitals[Patient_ID],Hospitals[Discharge_Date])</f>
        <v>44764</v>
      </c>
      <c r="K483" s="33">
        <f>_xlfn.XLOOKUP(Master[[#This Row],[Patient_ID]],Financials[Patient_ID],Financials[Total_Bill_Amount])</f>
        <v>14596</v>
      </c>
      <c r="L483" s="1" t="str">
        <f>_xlfn.XLOOKUP(Master[[#This Row],[Patient_ID]],Hospitals[Patient_ID],Hospitals[Hospital_Bed])</f>
        <v>Semi-Private Room</v>
      </c>
      <c r="M483" s="1" t="str">
        <f>_xlfn.XLOOKUP(Master[[#This Row],[Patient_ID]],Hospitals[Patient_ID],Hospitals[Department])</f>
        <v>Emergency</v>
      </c>
      <c r="N483" s="28" t="str">
        <f>_xlfn.XLOOKUP(Master[[#This Row],[Patient_ID]],Hospitals[Patient_ID],Hospitals[Medical_Condition])</f>
        <v>Internal Bleeding</v>
      </c>
      <c r="O483" s="28" t="str">
        <f>IFERROR(_xlfn.XLOOKUP(Master[[#This Row],[Patient_ID]],Emergency[Patient_ID],Emergency[ER_Visit_ID]),"No Visits")</f>
        <v>No Visits</v>
      </c>
      <c r="P483" s="28">
        <f>_xlfn.XLOOKUP(Master[[#This Row],[Patient_ID]],Hospitals[Patient_ID],Hospitals[Doctor_ID])</f>
        <v>192</v>
      </c>
      <c r="Q483" s="30">
        <f>_xlfn.XLOOKUP(Master[[#This Row],[Patient_ID]],Financials[Patient_ID],Financials[Insurance_Coverage])</f>
        <v>7532.8084580318146</v>
      </c>
      <c r="R483" s="30">
        <f>_xlfn.XLOOKUP(Master[[#This Row],[Patient_ID]],Financials[Patient_ID],Financials[Balance_Due])</f>
        <v>7063.1915419681854</v>
      </c>
      <c r="S483" s="28">
        <f>_xlfn.XLOOKUP(Master[[#This Row],[Doctors ID]],Medicals[Doctor_ID],Medicals[Nurse_to_Patient_Ratio])</f>
        <v>15</v>
      </c>
    </row>
    <row r="484" spans="1:19" x14ac:dyDescent="0.3">
      <c r="A484" s="1">
        <v>539</v>
      </c>
      <c r="B484" s="1" t="s">
        <v>546</v>
      </c>
      <c r="C484" s="1">
        <v>54</v>
      </c>
      <c r="D484" s="1" t="s">
        <v>1009</v>
      </c>
      <c r="E484" s="1" t="s">
        <v>1011</v>
      </c>
      <c r="F484" s="1">
        <v>28.525167906112081</v>
      </c>
      <c r="G484" s="1">
        <v>4</v>
      </c>
      <c r="H484" s="1">
        <v>6</v>
      </c>
      <c r="I484" s="10">
        <f>_xlfn.XLOOKUP(Master[[#This Row],[Patient_ID]],Hospitals[Patient_ID],Hospitals[Admission_Date])</f>
        <v>44658</v>
      </c>
      <c r="J484" s="10">
        <f>_xlfn.XLOOKUP(Master[[#This Row],[Patient_ID]],Hospitals[Patient_ID],Hospitals[Discharge_Date])</f>
        <v>44665</v>
      </c>
      <c r="K484" s="33">
        <f>_xlfn.XLOOKUP(Master[[#This Row],[Patient_ID]],Financials[Patient_ID],Financials[Total_Bill_Amount])</f>
        <v>19271</v>
      </c>
      <c r="L484" s="1" t="str">
        <f>_xlfn.XLOOKUP(Master[[#This Row],[Patient_ID]],Hospitals[Patient_ID],Hospitals[Hospital_Bed])</f>
        <v>ICU</v>
      </c>
      <c r="M484" s="1" t="str">
        <f>_xlfn.XLOOKUP(Master[[#This Row],[Patient_ID]],Hospitals[Patient_ID],Hospitals[Department])</f>
        <v>Emergency</v>
      </c>
      <c r="N484" s="28" t="str">
        <f>_xlfn.XLOOKUP(Master[[#This Row],[Patient_ID]],Hospitals[Patient_ID],Hospitals[Medical_Condition])</f>
        <v>Internal Bleeding</v>
      </c>
      <c r="O484" s="28">
        <f>IFERROR(_xlfn.XLOOKUP(Master[[#This Row],[Patient_ID]],Emergency[Patient_ID],Emergency[ER_Visit_ID]),"No Visits")</f>
        <v>1069</v>
      </c>
      <c r="P484" s="28">
        <f>_xlfn.XLOOKUP(Master[[#This Row],[Patient_ID]],Hospitals[Patient_ID],Hospitals[Doctor_ID])</f>
        <v>64</v>
      </c>
      <c r="Q484" s="30">
        <f>_xlfn.XLOOKUP(Master[[#This Row],[Patient_ID]],Financials[Patient_ID],Financials[Insurance_Coverage])</f>
        <v>10114.68392965254</v>
      </c>
      <c r="R484" s="30">
        <f>_xlfn.XLOOKUP(Master[[#This Row],[Patient_ID]],Financials[Patient_ID],Financials[Balance_Due])</f>
        <v>9156.3160703474623</v>
      </c>
      <c r="S484" s="28">
        <f>_xlfn.XLOOKUP(Master[[#This Row],[Doctors ID]],Medicals[Doctor_ID],Medicals[Nurse_to_Patient_Ratio])</f>
        <v>5</v>
      </c>
    </row>
    <row r="485" spans="1:19" x14ac:dyDescent="0.3">
      <c r="A485" s="1">
        <v>540</v>
      </c>
      <c r="B485" s="1" t="s">
        <v>547</v>
      </c>
      <c r="C485" s="1">
        <v>60</v>
      </c>
      <c r="D485" s="1" t="s">
        <v>1008</v>
      </c>
      <c r="E485" s="1" t="s">
        <v>1011</v>
      </c>
      <c r="F485" s="1">
        <v>32.60238304113242</v>
      </c>
      <c r="G485" s="1">
        <v>1</v>
      </c>
      <c r="H485" s="1">
        <v>2</v>
      </c>
      <c r="I485" s="10">
        <f>_xlfn.XLOOKUP(Master[[#This Row],[Patient_ID]],Hospitals[Patient_ID],Hospitals[Admission_Date])</f>
        <v>44946</v>
      </c>
      <c r="J485" s="10">
        <f>_xlfn.XLOOKUP(Master[[#This Row],[Patient_ID]],Hospitals[Patient_ID],Hospitals[Discharge_Date])</f>
        <v>44953</v>
      </c>
      <c r="K485" s="33">
        <f>_xlfn.XLOOKUP(Master[[#This Row],[Patient_ID]],Financials[Patient_ID],Financials[Total_Bill_Amount])</f>
        <v>28181</v>
      </c>
      <c r="L485" s="1" t="str">
        <f>_xlfn.XLOOKUP(Master[[#This Row],[Patient_ID]],Hospitals[Patient_ID],Hospitals[Hospital_Bed])</f>
        <v>General Ward</v>
      </c>
      <c r="M485" s="1" t="str">
        <f>_xlfn.XLOOKUP(Master[[#This Row],[Patient_ID]],Hospitals[Patient_ID],Hospitals[Department])</f>
        <v>Cardiology</v>
      </c>
      <c r="N485" s="28" t="str">
        <f>_xlfn.XLOOKUP(Master[[#This Row],[Patient_ID]],Hospitals[Patient_ID],Hospitals[Medical_Condition])</f>
        <v>Heart Disease</v>
      </c>
      <c r="O485" s="28">
        <f>IFERROR(_xlfn.XLOOKUP(Master[[#This Row],[Patient_ID]],Emergency[Patient_ID],Emergency[ER_Visit_ID]),"No Visits")</f>
        <v>225</v>
      </c>
      <c r="P485" s="28">
        <f>_xlfn.XLOOKUP(Master[[#This Row],[Patient_ID]],Hospitals[Patient_ID],Hospitals[Doctor_ID])</f>
        <v>9</v>
      </c>
      <c r="Q485" s="30">
        <f>_xlfn.XLOOKUP(Master[[#This Row],[Patient_ID]],Financials[Patient_ID],Financials[Insurance_Coverage])</f>
        <v>18583.309981399729</v>
      </c>
      <c r="R485" s="30">
        <f>_xlfn.XLOOKUP(Master[[#This Row],[Patient_ID]],Financials[Patient_ID],Financials[Balance_Due])</f>
        <v>9597.6900186002713</v>
      </c>
      <c r="S485" s="28">
        <f>_xlfn.XLOOKUP(Master[[#This Row],[Doctors ID]],Medicals[Doctor_ID],Medicals[Nurse_to_Patient_Ratio])</f>
        <v>21</v>
      </c>
    </row>
    <row r="486" spans="1:19" x14ac:dyDescent="0.3">
      <c r="A486" s="1">
        <v>541</v>
      </c>
      <c r="B486" s="1" t="s">
        <v>548</v>
      </c>
      <c r="C486" s="1">
        <v>15</v>
      </c>
      <c r="D486" s="1" t="s">
        <v>1009</v>
      </c>
      <c r="E486" s="1" t="s">
        <v>1010</v>
      </c>
      <c r="F486" s="1">
        <v>37.893852839627222</v>
      </c>
      <c r="G486" s="1">
        <v>2</v>
      </c>
      <c r="H486" s="1">
        <v>5</v>
      </c>
      <c r="I486" s="10">
        <f>_xlfn.XLOOKUP(Master[[#This Row],[Patient_ID]],Hospitals[Patient_ID],Hospitals[Admission_Date])</f>
        <v>44575</v>
      </c>
      <c r="J486" s="10">
        <f>_xlfn.XLOOKUP(Master[[#This Row],[Patient_ID]],Hospitals[Patient_ID],Hospitals[Discharge_Date])</f>
        <v>44580</v>
      </c>
      <c r="K486" s="33">
        <f>_xlfn.XLOOKUP(Master[[#This Row],[Patient_ID]],Financials[Patient_ID],Financials[Total_Bill_Amount])</f>
        <v>28942</v>
      </c>
      <c r="L486" s="1" t="str">
        <f>_xlfn.XLOOKUP(Master[[#This Row],[Patient_ID]],Hospitals[Patient_ID],Hospitals[Hospital_Bed])</f>
        <v>Private Room</v>
      </c>
      <c r="M486" s="1" t="str">
        <f>_xlfn.XLOOKUP(Master[[#This Row],[Patient_ID]],Hospitals[Patient_ID],Hospitals[Department])</f>
        <v>Cardiology</v>
      </c>
      <c r="N486" s="28" t="str">
        <f>_xlfn.XLOOKUP(Master[[#This Row],[Patient_ID]],Hospitals[Patient_ID],Hospitals[Medical_Condition])</f>
        <v>Heart Disease</v>
      </c>
      <c r="O486" s="28" t="str">
        <f>IFERROR(_xlfn.XLOOKUP(Master[[#This Row],[Patient_ID]],Emergency[Patient_ID],Emergency[ER_Visit_ID]),"No Visits")</f>
        <v>No Visits</v>
      </c>
      <c r="P486" s="28">
        <f>_xlfn.XLOOKUP(Master[[#This Row],[Patient_ID]],Hospitals[Patient_ID],Hospitals[Doctor_ID])</f>
        <v>199</v>
      </c>
      <c r="Q486" s="30">
        <f>_xlfn.XLOOKUP(Master[[#This Row],[Patient_ID]],Financials[Patient_ID],Financials[Insurance_Coverage])</f>
        <v>24643.376699585551</v>
      </c>
      <c r="R486" s="30">
        <f>_xlfn.XLOOKUP(Master[[#This Row],[Patient_ID]],Financials[Patient_ID],Financials[Balance_Due])</f>
        <v>4298.6233004144487</v>
      </c>
      <c r="S486" s="28">
        <f>_xlfn.XLOOKUP(Master[[#This Row],[Doctors ID]],Medicals[Doctor_ID],Medicals[Nurse_to_Patient_Ratio])</f>
        <v>30</v>
      </c>
    </row>
    <row r="487" spans="1:19" x14ac:dyDescent="0.3">
      <c r="A487" s="1">
        <v>542</v>
      </c>
      <c r="B487" s="1" t="s">
        <v>549</v>
      </c>
      <c r="C487" s="1">
        <v>53</v>
      </c>
      <c r="D487" s="1" t="s">
        <v>1008</v>
      </c>
      <c r="E487" s="1" t="s">
        <v>1010</v>
      </c>
      <c r="F487" s="1">
        <v>28.08905150981543</v>
      </c>
      <c r="G487" s="1">
        <v>0</v>
      </c>
      <c r="H487" s="1">
        <v>8</v>
      </c>
      <c r="I487" s="10">
        <f>_xlfn.XLOOKUP(Master[[#This Row],[Patient_ID]],Hospitals[Patient_ID],Hospitals[Admission_Date])</f>
        <v>44902</v>
      </c>
      <c r="J487" s="10">
        <f>_xlfn.XLOOKUP(Master[[#This Row],[Patient_ID]],Hospitals[Patient_ID],Hospitals[Discharge_Date])</f>
        <v>44907</v>
      </c>
      <c r="K487" s="33">
        <f>_xlfn.XLOOKUP(Master[[#This Row],[Patient_ID]],Financials[Patient_ID],Financials[Total_Bill_Amount])</f>
        <v>6549</v>
      </c>
      <c r="L487" s="1" t="str">
        <f>_xlfn.XLOOKUP(Master[[#This Row],[Patient_ID]],Hospitals[Patient_ID],Hospitals[Hospital_Bed])</f>
        <v>Private Room</v>
      </c>
      <c r="M487" s="1" t="str">
        <f>_xlfn.XLOOKUP(Master[[#This Row],[Patient_ID]],Hospitals[Patient_ID],Hospitals[Department])</f>
        <v>Orthopedics</v>
      </c>
      <c r="N487" s="28" t="str">
        <f>_xlfn.XLOOKUP(Master[[#This Row],[Patient_ID]],Hospitals[Patient_ID],Hospitals[Medical_Condition])</f>
        <v>Fracture</v>
      </c>
      <c r="O487" s="28" t="str">
        <f>IFERROR(_xlfn.XLOOKUP(Master[[#This Row],[Patient_ID]],Emergency[Patient_ID],Emergency[ER_Visit_ID]),"No Visits")</f>
        <v>No Visits</v>
      </c>
      <c r="P487" s="28">
        <f>_xlfn.XLOOKUP(Master[[#This Row],[Patient_ID]],Hospitals[Patient_ID],Hospitals[Doctor_ID])</f>
        <v>172</v>
      </c>
      <c r="Q487" s="30">
        <f>_xlfn.XLOOKUP(Master[[#This Row],[Patient_ID]],Financials[Patient_ID],Financials[Insurance_Coverage])</f>
        <v>4159.9039185334514</v>
      </c>
      <c r="R487" s="30">
        <f>_xlfn.XLOOKUP(Master[[#This Row],[Patient_ID]],Financials[Patient_ID],Financials[Balance_Due])</f>
        <v>2389.0960814665491</v>
      </c>
      <c r="S487" s="28">
        <f>_xlfn.XLOOKUP(Master[[#This Row],[Doctors ID]],Medicals[Doctor_ID],Medicals[Nurse_to_Patient_Ratio])</f>
        <v>10</v>
      </c>
    </row>
    <row r="488" spans="1:19" x14ac:dyDescent="0.3">
      <c r="A488" s="1">
        <v>543</v>
      </c>
      <c r="B488" s="1" t="s">
        <v>550</v>
      </c>
      <c r="C488" s="1">
        <v>26</v>
      </c>
      <c r="D488" s="1" t="s">
        <v>1009</v>
      </c>
      <c r="E488" s="1" t="s">
        <v>1013</v>
      </c>
      <c r="F488" s="1">
        <v>24.949326141281031</v>
      </c>
      <c r="G488" s="1">
        <v>5</v>
      </c>
      <c r="H488" s="1">
        <v>6</v>
      </c>
      <c r="I488" s="10">
        <f>_xlfn.XLOOKUP(Master[[#This Row],[Patient_ID]],Hospitals[Patient_ID],Hospitals[Admission_Date])</f>
        <v>45270</v>
      </c>
      <c r="J488" s="10">
        <f>_xlfn.XLOOKUP(Master[[#This Row],[Patient_ID]],Hospitals[Patient_ID],Hospitals[Discharge_Date])</f>
        <v>45278</v>
      </c>
      <c r="K488" s="33">
        <f>_xlfn.XLOOKUP(Master[[#This Row],[Patient_ID]],Financials[Patient_ID],Financials[Total_Bill_Amount])</f>
        <v>17331</v>
      </c>
      <c r="L488" s="1" t="str">
        <f>_xlfn.XLOOKUP(Master[[#This Row],[Patient_ID]],Hospitals[Patient_ID],Hospitals[Hospital_Bed])</f>
        <v>Private Room</v>
      </c>
      <c r="M488" s="1" t="str">
        <f>_xlfn.XLOOKUP(Master[[#This Row],[Patient_ID]],Hospitals[Patient_ID],Hospitals[Department])</f>
        <v>Neurology</v>
      </c>
      <c r="N488" s="28" t="str">
        <f>_xlfn.XLOOKUP(Master[[#This Row],[Patient_ID]],Hospitals[Patient_ID],Hospitals[Medical_Condition])</f>
        <v>Stroke</v>
      </c>
      <c r="O488" s="28">
        <f>IFERROR(_xlfn.XLOOKUP(Master[[#This Row],[Patient_ID]],Emergency[Patient_ID],Emergency[ER_Visit_ID]),"No Visits")</f>
        <v>1145</v>
      </c>
      <c r="P488" s="28">
        <f>_xlfn.XLOOKUP(Master[[#This Row],[Patient_ID]],Hospitals[Patient_ID],Hospitals[Doctor_ID])</f>
        <v>127</v>
      </c>
      <c r="Q488" s="30">
        <f>_xlfn.XLOOKUP(Master[[#This Row],[Patient_ID]],Financials[Patient_ID],Financials[Insurance_Coverage])</f>
        <v>13003.464691089381</v>
      </c>
      <c r="R488" s="30">
        <f>_xlfn.XLOOKUP(Master[[#This Row],[Patient_ID]],Financials[Patient_ID],Financials[Balance_Due])</f>
        <v>4327.5353089106156</v>
      </c>
      <c r="S488" s="28">
        <f>_xlfn.XLOOKUP(Master[[#This Row],[Doctors ID]],Medicals[Doctor_ID],Medicals[Nurse_to_Patient_Ratio])</f>
        <v>16</v>
      </c>
    </row>
    <row r="489" spans="1:19" x14ac:dyDescent="0.3">
      <c r="A489" s="1">
        <v>544</v>
      </c>
      <c r="B489" s="1" t="s">
        <v>551</v>
      </c>
      <c r="C489" s="1">
        <v>32</v>
      </c>
      <c r="D489" s="1" t="s">
        <v>1008</v>
      </c>
      <c r="E489" s="1" t="s">
        <v>1010</v>
      </c>
      <c r="F489" s="1">
        <v>39.865890259170527</v>
      </c>
      <c r="G489" s="1">
        <v>0</v>
      </c>
      <c r="H489" s="1">
        <v>8</v>
      </c>
      <c r="I489" s="10">
        <f>_xlfn.XLOOKUP(Master[[#This Row],[Patient_ID]],Hospitals[Patient_ID],Hospitals[Admission_Date])</f>
        <v>44874</v>
      </c>
      <c r="J489" s="10">
        <f>_xlfn.XLOOKUP(Master[[#This Row],[Patient_ID]],Hospitals[Patient_ID],Hospitals[Discharge_Date])</f>
        <v>44880</v>
      </c>
      <c r="K489" s="33">
        <f>_xlfn.XLOOKUP(Master[[#This Row],[Patient_ID]],Financials[Patient_ID],Financials[Total_Bill_Amount])</f>
        <v>5291</v>
      </c>
      <c r="L489" s="1" t="str">
        <f>_xlfn.XLOOKUP(Master[[#This Row],[Patient_ID]],Hospitals[Patient_ID],Hospitals[Hospital_Bed])</f>
        <v>General Ward</v>
      </c>
      <c r="M489" s="1" t="str">
        <f>_xlfn.XLOOKUP(Master[[#This Row],[Patient_ID]],Hospitals[Patient_ID],Hospitals[Department])</f>
        <v>Neurology</v>
      </c>
      <c r="N489" s="28" t="str">
        <f>_xlfn.XLOOKUP(Master[[#This Row],[Patient_ID]],Hospitals[Patient_ID],Hospitals[Medical_Condition])</f>
        <v>Seizures</v>
      </c>
      <c r="O489" s="28" t="str">
        <f>IFERROR(_xlfn.XLOOKUP(Master[[#This Row],[Patient_ID]],Emergency[Patient_ID],Emergency[ER_Visit_ID]),"No Visits")</f>
        <v>No Visits</v>
      </c>
      <c r="P489" s="28">
        <f>_xlfn.XLOOKUP(Master[[#This Row],[Patient_ID]],Hospitals[Patient_ID],Hospitals[Doctor_ID])</f>
        <v>195</v>
      </c>
      <c r="Q489" s="30">
        <f>_xlfn.XLOOKUP(Master[[#This Row],[Patient_ID]],Financials[Patient_ID],Financials[Insurance_Coverage])</f>
        <v>4654.0601989144589</v>
      </c>
      <c r="R489" s="30">
        <f>_xlfn.XLOOKUP(Master[[#This Row],[Patient_ID]],Financials[Patient_ID],Financials[Balance_Due])</f>
        <v>636.93980108554115</v>
      </c>
      <c r="S489" s="28">
        <f>_xlfn.XLOOKUP(Master[[#This Row],[Doctors ID]],Medicals[Doctor_ID],Medicals[Nurse_to_Patient_Ratio])</f>
        <v>11</v>
      </c>
    </row>
    <row r="490" spans="1:19" x14ac:dyDescent="0.3">
      <c r="A490" s="1">
        <v>545</v>
      </c>
      <c r="B490" s="1" t="s">
        <v>552</v>
      </c>
      <c r="C490" s="1">
        <v>12</v>
      </c>
      <c r="D490" s="1" t="s">
        <v>1008</v>
      </c>
      <c r="E490" s="1" t="s">
        <v>1010</v>
      </c>
      <c r="F490" s="1">
        <v>35.102529455966057</v>
      </c>
      <c r="G490" s="1">
        <v>4</v>
      </c>
      <c r="H490" s="1">
        <v>6</v>
      </c>
      <c r="I490" s="10">
        <f>_xlfn.XLOOKUP(Master[[#This Row],[Patient_ID]],Hospitals[Patient_ID],Hospitals[Admission_Date])</f>
        <v>44788</v>
      </c>
      <c r="J490" s="10">
        <f>_xlfn.XLOOKUP(Master[[#This Row],[Patient_ID]],Hospitals[Patient_ID],Hospitals[Discharge_Date])</f>
        <v>44798</v>
      </c>
      <c r="K490" s="33">
        <f>_xlfn.XLOOKUP(Master[[#This Row],[Patient_ID]],Financials[Patient_ID],Financials[Total_Bill_Amount])</f>
        <v>32410</v>
      </c>
      <c r="L490" s="1" t="str">
        <f>_xlfn.XLOOKUP(Master[[#This Row],[Patient_ID]],Hospitals[Patient_ID],Hospitals[Hospital_Bed])</f>
        <v>General Ward</v>
      </c>
      <c r="M490" s="1" t="str">
        <f>_xlfn.XLOOKUP(Master[[#This Row],[Patient_ID]],Hospitals[Patient_ID],Hospitals[Department])</f>
        <v>Emergency</v>
      </c>
      <c r="N490" s="28" t="str">
        <f>_xlfn.XLOOKUP(Master[[#This Row],[Patient_ID]],Hospitals[Patient_ID],Hospitals[Medical_Condition])</f>
        <v>Severe Trauma</v>
      </c>
      <c r="O490" s="28">
        <f>IFERROR(_xlfn.XLOOKUP(Master[[#This Row],[Patient_ID]],Emergency[Patient_ID],Emergency[ER_Visit_ID]),"No Visits")</f>
        <v>227</v>
      </c>
      <c r="P490" s="28">
        <f>_xlfn.XLOOKUP(Master[[#This Row],[Patient_ID]],Hospitals[Patient_ID],Hospitals[Doctor_ID])</f>
        <v>189</v>
      </c>
      <c r="Q490" s="30">
        <f>_xlfn.XLOOKUP(Master[[#This Row],[Patient_ID]],Financials[Patient_ID],Financials[Insurance_Coverage])</f>
        <v>16232.31684342997</v>
      </c>
      <c r="R490" s="30">
        <f>_xlfn.XLOOKUP(Master[[#This Row],[Patient_ID]],Financials[Patient_ID],Financials[Balance_Due])</f>
        <v>16177.68315657003</v>
      </c>
      <c r="S490" s="28">
        <f>_xlfn.XLOOKUP(Master[[#This Row],[Doctors ID]],Medicals[Doctor_ID],Medicals[Nurse_to_Patient_Ratio])</f>
        <v>30</v>
      </c>
    </row>
    <row r="491" spans="1:19" x14ac:dyDescent="0.3">
      <c r="A491" s="1">
        <v>546</v>
      </c>
      <c r="B491" s="1" t="s">
        <v>553</v>
      </c>
      <c r="C491" s="1">
        <v>22</v>
      </c>
      <c r="D491" s="1" t="s">
        <v>1009</v>
      </c>
      <c r="E491" s="1" t="s">
        <v>1012</v>
      </c>
      <c r="F491" s="1">
        <v>21.912215396210328</v>
      </c>
      <c r="G491" s="1">
        <v>5</v>
      </c>
      <c r="H491" s="1">
        <v>5</v>
      </c>
      <c r="I491" s="10">
        <f>_xlfn.XLOOKUP(Master[[#This Row],[Patient_ID]],Hospitals[Patient_ID],Hospitals[Admission_Date])</f>
        <v>44849</v>
      </c>
      <c r="J491" s="10">
        <f>_xlfn.XLOOKUP(Master[[#This Row],[Patient_ID]],Hospitals[Patient_ID],Hospitals[Discharge_Date])</f>
        <v>44861</v>
      </c>
      <c r="K491" s="33">
        <f>_xlfn.XLOOKUP(Master[[#This Row],[Patient_ID]],Financials[Patient_ID],Financials[Total_Bill_Amount])</f>
        <v>27627</v>
      </c>
      <c r="L491" s="1" t="str">
        <f>_xlfn.XLOOKUP(Master[[#This Row],[Patient_ID]],Hospitals[Patient_ID],Hospitals[Hospital_Bed])</f>
        <v>Semi-Private Room</v>
      </c>
      <c r="M491" s="1" t="str">
        <f>_xlfn.XLOOKUP(Master[[#This Row],[Patient_ID]],Hospitals[Patient_ID],Hospitals[Department])</f>
        <v>Neurology</v>
      </c>
      <c r="N491" s="28" t="str">
        <f>_xlfn.XLOOKUP(Master[[#This Row],[Patient_ID]],Hospitals[Patient_ID],Hospitals[Medical_Condition])</f>
        <v>Seizures</v>
      </c>
      <c r="O491" s="28">
        <f>IFERROR(_xlfn.XLOOKUP(Master[[#This Row],[Patient_ID]],Emergency[Patient_ID],Emergency[ER_Visit_ID]),"No Visits")</f>
        <v>229</v>
      </c>
      <c r="P491" s="28">
        <f>_xlfn.XLOOKUP(Master[[#This Row],[Patient_ID]],Hospitals[Patient_ID],Hospitals[Doctor_ID])</f>
        <v>54</v>
      </c>
      <c r="Q491" s="30">
        <f>_xlfn.XLOOKUP(Master[[#This Row],[Patient_ID]],Financials[Patient_ID],Financials[Insurance_Coverage])</f>
        <v>24213.01107061989</v>
      </c>
      <c r="R491" s="30">
        <f>_xlfn.XLOOKUP(Master[[#This Row],[Patient_ID]],Financials[Patient_ID],Financials[Balance_Due])</f>
        <v>3413.9889293801061</v>
      </c>
      <c r="S491" s="28">
        <f>_xlfn.XLOOKUP(Master[[#This Row],[Doctors ID]],Medicals[Doctor_ID],Medicals[Nurse_to_Patient_Ratio])</f>
        <v>18</v>
      </c>
    </row>
    <row r="492" spans="1:19" x14ac:dyDescent="0.3">
      <c r="A492" s="1">
        <v>547</v>
      </c>
      <c r="B492" s="1" t="s">
        <v>554</v>
      </c>
      <c r="C492" s="1">
        <v>37</v>
      </c>
      <c r="D492" s="1" t="s">
        <v>1009</v>
      </c>
      <c r="E492" s="1" t="s">
        <v>1012</v>
      </c>
      <c r="F492" s="1">
        <v>20.011133938777789</v>
      </c>
      <c r="G492" s="1">
        <v>2</v>
      </c>
      <c r="H492" s="1">
        <v>7</v>
      </c>
      <c r="I492" s="10">
        <f>_xlfn.XLOOKUP(Master[[#This Row],[Patient_ID]],Hospitals[Patient_ID],Hospitals[Admission_Date])</f>
        <v>45031</v>
      </c>
      <c r="J492" s="10">
        <f>_xlfn.XLOOKUP(Master[[#This Row],[Patient_ID]],Hospitals[Patient_ID],Hospitals[Discharge_Date])</f>
        <v>45037</v>
      </c>
      <c r="K492" s="33">
        <f>_xlfn.XLOOKUP(Master[[#This Row],[Patient_ID]],Financials[Patient_ID],Financials[Total_Bill_Amount])</f>
        <v>19724</v>
      </c>
      <c r="L492" s="1" t="str">
        <f>_xlfn.XLOOKUP(Master[[#This Row],[Patient_ID]],Hospitals[Patient_ID],Hospitals[Hospital_Bed])</f>
        <v>Private Room</v>
      </c>
      <c r="M492" s="1" t="str">
        <f>_xlfn.XLOOKUP(Master[[#This Row],[Patient_ID]],Hospitals[Patient_ID],Hospitals[Department])</f>
        <v>Emergency</v>
      </c>
      <c r="N492" s="28" t="str">
        <f>_xlfn.XLOOKUP(Master[[#This Row],[Patient_ID]],Hospitals[Patient_ID],Hospitals[Medical_Condition])</f>
        <v>Internal Bleeding</v>
      </c>
      <c r="O492" s="28">
        <f>IFERROR(_xlfn.XLOOKUP(Master[[#This Row],[Patient_ID]],Emergency[Patient_ID],Emergency[ER_Visit_ID]),"No Visits")</f>
        <v>1046</v>
      </c>
      <c r="P492" s="28">
        <f>_xlfn.XLOOKUP(Master[[#This Row],[Patient_ID]],Hospitals[Patient_ID],Hospitals[Doctor_ID])</f>
        <v>103</v>
      </c>
      <c r="Q492" s="30">
        <f>_xlfn.XLOOKUP(Master[[#This Row],[Patient_ID]],Financials[Patient_ID],Financials[Insurance_Coverage])</f>
        <v>10804.35880540586</v>
      </c>
      <c r="R492" s="30">
        <f>_xlfn.XLOOKUP(Master[[#This Row],[Patient_ID]],Financials[Patient_ID],Financials[Balance_Due])</f>
        <v>8919.6411945941381</v>
      </c>
      <c r="S492" s="28">
        <f>_xlfn.XLOOKUP(Master[[#This Row],[Doctors ID]],Medicals[Doctor_ID],Medicals[Nurse_to_Patient_Ratio])</f>
        <v>30</v>
      </c>
    </row>
    <row r="493" spans="1:19" x14ac:dyDescent="0.3">
      <c r="A493" s="1">
        <v>548</v>
      </c>
      <c r="B493" s="1" t="s">
        <v>555</v>
      </c>
      <c r="C493" s="1">
        <v>50</v>
      </c>
      <c r="D493" s="1" t="s">
        <v>1008</v>
      </c>
      <c r="E493" s="1" t="s">
        <v>1011</v>
      </c>
      <c r="F493" s="1">
        <v>15.607330186851881</v>
      </c>
      <c r="G493" s="1">
        <v>4</v>
      </c>
      <c r="H493" s="1">
        <v>10</v>
      </c>
      <c r="I493" s="10">
        <f>_xlfn.XLOOKUP(Master[[#This Row],[Patient_ID]],Hospitals[Patient_ID],Hospitals[Admission_Date])</f>
        <v>45486</v>
      </c>
      <c r="J493" s="10">
        <f>_xlfn.XLOOKUP(Master[[#This Row],[Patient_ID]],Hospitals[Patient_ID],Hospitals[Discharge_Date])</f>
        <v>45489</v>
      </c>
      <c r="K493" s="33">
        <f>_xlfn.XLOOKUP(Master[[#This Row],[Patient_ID]],Financials[Patient_ID],Financials[Total_Bill_Amount])</f>
        <v>45750</v>
      </c>
      <c r="L493" s="1" t="str">
        <f>_xlfn.XLOOKUP(Master[[#This Row],[Patient_ID]],Hospitals[Patient_ID],Hospitals[Hospital_Bed])</f>
        <v>General Ward</v>
      </c>
      <c r="M493" s="1" t="str">
        <f>_xlfn.XLOOKUP(Master[[#This Row],[Patient_ID]],Hospitals[Patient_ID],Hospitals[Department])</f>
        <v>Cardiology</v>
      </c>
      <c r="N493" s="28" t="str">
        <f>_xlfn.XLOOKUP(Master[[#This Row],[Patient_ID]],Hospitals[Patient_ID],Hospitals[Medical_Condition])</f>
        <v>Heart Attack (STEMI)</v>
      </c>
      <c r="O493" s="28">
        <f>IFERROR(_xlfn.XLOOKUP(Master[[#This Row],[Patient_ID]],Emergency[Patient_ID],Emergency[ER_Visit_ID]),"No Visits")</f>
        <v>647</v>
      </c>
      <c r="P493" s="28">
        <f>_xlfn.XLOOKUP(Master[[#This Row],[Patient_ID]],Hospitals[Patient_ID],Hospitals[Doctor_ID])</f>
        <v>32</v>
      </c>
      <c r="Q493" s="30">
        <f>_xlfn.XLOOKUP(Master[[#This Row],[Patient_ID]],Financials[Patient_ID],Financials[Insurance_Coverage])</f>
        <v>37409.167608476608</v>
      </c>
      <c r="R493" s="30">
        <f>_xlfn.XLOOKUP(Master[[#This Row],[Patient_ID]],Financials[Patient_ID],Financials[Balance_Due])</f>
        <v>8340.832391523385</v>
      </c>
      <c r="S493" s="28">
        <f>_xlfn.XLOOKUP(Master[[#This Row],[Doctors ID]],Medicals[Doctor_ID],Medicals[Nurse_to_Patient_Ratio])</f>
        <v>6</v>
      </c>
    </row>
    <row r="494" spans="1:19" x14ac:dyDescent="0.3">
      <c r="A494" s="1">
        <v>549</v>
      </c>
      <c r="B494" s="1" t="s">
        <v>556</v>
      </c>
      <c r="C494" s="1">
        <v>8</v>
      </c>
      <c r="D494" s="1" t="s">
        <v>1008</v>
      </c>
      <c r="E494" s="1" t="s">
        <v>1012</v>
      </c>
      <c r="F494" s="1">
        <v>17.208402467040749</v>
      </c>
      <c r="G494" s="1">
        <v>2</v>
      </c>
      <c r="H494" s="1">
        <v>8</v>
      </c>
      <c r="I494" s="10">
        <f>_xlfn.XLOOKUP(Master[[#This Row],[Patient_ID]],Hospitals[Patient_ID],Hospitals[Admission_Date])</f>
        <v>44679</v>
      </c>
      <c r="J494" s="10">
        <f>_xlfn.XLOOKUP(Master[[#This Row],[Patient_ID]],Hospitals[Patient_ID],Hospitals[Discharge_Date])</f>
        <v>44684</v>
      </c>
      <c r="K494" s="33">
        <f>_xlfn.XLOOKUP(Master[[#This Row],[Patient_ID]],Financials[Patient_ID],Financials[Total_Bill_Amount])</f>
        <v>25524</v>
      </c>
      <c r="L494" s="1" t="str">
        <f>_xlfn.XLOOKUP(Master[[#This Row],[Patient_ID]],Hospitals[Patient_ID],Hospitals[Hospital_Bed])</f>
        <v>Private Room</v>
      </c>
      <c r="M494" s="1" t="str">
        <f>_xlfn.XLOOKUP(Master[[#This Row],[Patient_ID]],Hospitals[Patient_ID],Hospitals[Department])</f>
        <v>Orthopedics</v>
      </c>
      <c r="N494" s="28" t="str">
        <f>_xlfn.XLOOKUP(Master[[#This Row],[Patient_ID]],Hospitals[Patient_ID],Hospitals[Medical_Condition])</f>
        <v>Fracture</v>
      </c>
      <c r="O494" s="28">
        <f>IFERROR(_xlfn.XLOOKUP(Master[[#This Row],[Patient_ID]],Emergency[Patient_ID],Emergency[ER_Visit_ID]),"No Visits")</f>
        <v>713</v>
      </c>
      <c r="P494" s="28">
        <f>_xlfn.XLOOKUP(Master[[#This Row],[Patient_ID]],Hospitals[Patient_ID],Hospitals[Doctor_ID])</f>
        <v>78</v>
      </c>
      <c r="Q494" s="30">
        <f>_xlfn.XLOOKUP(Master[[#This Row],[Patient_ID]],Financials[Patient_ID],Financials[Insurance_Coverage])</f>
        <v>20598.475848408169</v>
      </c>
      <c r="R494" s="30">
        <f>_xlfn.XLOOKUP(Master[[#This Row],[Patient_ID]],Financials[Patient_ID],Financials[Balance_Due])</f>
        <v>4925.5241515918306</v>
      </c>
      <c r="S494" s="28">
        <f>_xlfn.XLOOKUP(Master[[#This Row],[Doctors ID]],Medicals[Doctor_ID],Medicals[Nurse_to_Patient_Ratio])</f>
        <v>11</v>
      </c>
    </row>
    <row r="495" spans="1:19" x14ac:dyDescent="0.3">
      <c r="A495" s="1">
        <v>550</v>
      </c>
      <c r="B495" s="1" t="s">
        <v>557</v>
      </c>
      <c r="C495" s="1">
        <v>45</v>
      </c>
      <c r="D495" s="1" t="s">
        <v>1008</v>
      </c>
      <c r="E495" s="1" t="s">
        <v>1011</v>
      </c>
      <c r="F495" s="1">
        <v>38.749214587864643</v>
      </c>
      <c r="G495" s="1">
        <v>1</v>
      </c>
      <c r="H495" s="1">
        <v>4</v>
      </c>
      <c r="I495" s="10">
        <f>_xlfn.XLOOKUP(Master[[#This Row],[Patient_ID]],Hospitals[Patient_ID],Hospitals[Admission_Date])</f>
        <v>44765</v>
      </c>
      <c r="J495" s="10">
        <f>_xlfn.XLOOKUP(Master[[#This Row],[Patient_ID]],Hospitals[Patient_ID],Hospitals[Discharge_Date])</f>
        <v>44767</v>
      </c>
      <c r="K495" s="33">
        <f>_xlfn.XLOOKUP(Master[[#This Row],[Patient_ID]],Financials[Patient_ID],Financials[Total_Bill_Amount])</f>
        <v>25266</v>
      </c>
      <c r="L495" s="1" t="str">
        <f>_xlfn.XLOOKUP(Master[[#This Row],[Patient_ID]],Hospitals[Patient_ID],Hospitals[Hospital_Bed])</f>
        <v>General Ward</v>
      </c>
      <c r="M495" s="1" t="str">
        <f>_xlfn.XLOOKUP(Master[[#This Row],[Patient_ID]],Hospitals[Patient_ID],Hospitals[Department])</f>
        <v>Pediatrics</v>
      </c>
      <c r="N495" s="28" t="str">
        <f>_xlfn.XLOOKUP(Master[[#This Row],[Patient_ID]],Hospitals[Patient_ID],Hospitals[Medical_Condition])</f>
        <v>Allergies</v>
      </c>
      <c r="O495" s="28" t="str">
        <f>IFERROR(_xlfn.XLOOKUP(Master[[#This Row],[Patient_ID]],Emergency[Patient_ID],Emergency[ER_Visit_ID]),"No Visits")</f>
        <v>No Visits</v>
      </c>
      <c r="P495" s="28">
        <f>_xlfn.XLOOKUP(Master[[#This Row],[Patient_ID]],Hospitals[Patient_ID],Hospitals[Doctor_ID])</f>
        <v>95</v>
      </c>
      <c r="Q495" s="30">
        <f>_xlfn.XLOOKUP(Master[[#This Row],[Patient_ID]],Financials[Patient_ID],Financials[Insurance_Coverage])</f>
        <v>18637.875575255839</v>
      </c>
      <c r="R495" s="30">
        <f>_xlfn.XLOOKUP(Master[[#This Row],[Patient_ID]],Financials[Patient_ID],Financials[Balance_Due])</f>
        <v>6628.1244247441573</v>
      </c>
      <c r="S495" s="28">
        <f>_xlfn.XLOOKUP(Master[[#This Row],[Doctors ID]],Medicals[Doctor_ID],Medicals[Nurse_to_Patient_Ratio])</f>
        <v>8</v>
      </c>
    </row>
    <row r="496" spans="1:19" x14ac:dyDescent="0.3">
      <c r="A496" s="1">
        <v>551</v>
      </c>
      <c r="B496" s="1" t="s">
        <v>558</v>
      </c>
      <c r="C496" s="1">
        <v>50</v>
      </c>
      <c r="D496" s="1" t="s">
        <v>1009</v>
      </c>
      <c r="E496" s="1" t="s">
        <v>1011</v>
      </c>
      <c r="F496" s="1">
        <v>15.843761504077779</v>
      </c>
      <c r="G496" s="1">
        <v>2</v>
      </c>
      <c r="H496" s="1">
        <v>4</v>
      </c>
      <c r="I496" s="10">
        <f>_xlfn.XLOOKUP(Master[[#This Row],[Patient_ID]],Hospitals[Patient_ID],Hospitals[Admission_Date])</f>
        <v>45308</v>
      </c>
      <c r="J496" s="10">
        <f>_xlfn.XLOOKUP(Master[[#This Row],[Patient_ID]],Hospitals[Patient_ID],Hospitals[Discharge_Date])</f>
        <v>45314</v>
      </c>
      <c r="K496" s="33">
        <f>_xlfn.XLOOKUP(Master[[#This Row],[Patient_ID]],Financials[Patient_ID],Financials[Total_Bill_Amount])</f>
        <v>15271</v>
      </c>
      <c r="L496" s="1" t="str">
        <f>_xlfn.XLOOKUP(Master[[#This Row],[Patient_ID]],Hospitals[Patient_ID],Hospitals[Hospital_Bed])</f>
        <v>Semi-Private Room</v>
      </c>
      <c r="M496" s="1" t="str">
        <f>_xlfn.XLOOKUP(Master[[#This Row],[Patient_ID]],Hospitals[Patient_ID],Hospitals[Department])</f>
        <v>Cardiology</v>
      </c>
      <c r="N496" s="28" t="str">
        <f>_xlfn.XLOOKUP(Master[[#This Row],[Patient_ID]],Hospitals[Patient_ID],Hospitals[Medical_Condition])</f>
        <v>Heart Disease</v>
      </c>
      <c r="O496" s="28">
        <f>IFERROR(_xlfn.XLOOKUP(Master[[#This Row],[Patient_ID]],Emergency[Patient_ID],Emergency[ER_Visit_ID]),"No Visits")</f>
        <v>830</v>
      </c>
      <c r="P496" s="28">
        <f>_xlfn.XLOOKUP(Master[[#This Row],[Patient_ID]],Hospitals[Patient_ID],Hospitals[Doctor_ID])</f>
        <v>169</v>
      </c>
      <c r="Q496" s="30">
        <f>_xlfn.XLOOKUP(Master[[#This Row],[Patient_ID]],Financials[Patient_ID],Financials[Insurance_Coverage])</f>
        <v>8671.5559779541381</v>
      </c>
      <c r="R496" s="30">
        <f>_xlfn.XLOOKUP(Master[[#This Row],[Patient_ID]],Financials[Patient_ID],Financials[Balance_Due])</f>
        <v>6599.4440220458619</v>
      </c>
      <c r="S496" s="28">
        <f>_xlfn.XLOOKUP(Master[[#This Row],[Doctors ID]],Medicals[Doctor_ID],Medicals[Nurse_to_Patient_Ratio])</f>
        <v>12</v>
      </c>
    </row>
    <row r="497" spans="1:19" x14ac:dyDescent="0.3">
      <c r="A497" s="1">
        <v>553</v>
      </c>
      <c r="B497" s="1" t="s">
        <v>560</v>
      </c>
      <c r="C497" s="1">
        <v>50</v>
      </c>
      <c r="D497" s="1" t="s">
        <v>1008</v>
      </c>
      <c r="E497" s="1" t="s">
        <v>1011</v>
      </c>
      <c r="F497" s="1">
        <v>39.78491122003868</v>
      </c>
      <c r="G497" s="1">
        <v>0</v>
      </c>
      <c r="H497" s="1">
        <v>1</v>
      </c>
      <c r="I497" s="10">
        <f>_xlfn.XLOOKUP(Master[[#This Row],[Patient_ID]],Hospitals[Patient_ID],Hospitals[Admission_Date])</f>
        <v>45426</v>
      </c>
      <c r="J497" s="10">
        <f>_xlfn.XLOOKUP(Master[[#This Row],[Patient_ID]],Hospitals[Patient_ID],Hospitals[Discharge_Date])</f>
        <v>45432</v>
      </c>
      <c r="K497" s="33">
        <f>_xlfn.XLOOKUP(Master[[#This Row],[Patient_ID]],Financials[Patient_ID],Financials[Total_Bill_Amount])</f>
        <v>22422</v>
      </c>
      <c r="L497" s="1" t="str">
        <f>_xlfn.XLOOKUP(Master[[#This Row],[Patient_ID]],Hospitals[Patient_ID],Hospitals[Hospital_Bed])</f>
        <v>Semi-Private Room</v>
      </c>
      <c r="M497" s="1" t="str">
        <f>_xlfn.XLOOKUP(Master[[#This Row],[Patient_ID]],Hospitals[Patient_ID],Hospitals[Department])</f>
        <v>Emergency</v>
      </c>
      <c r="N497" s="28" t="str">
        <f>_xlfn.XLOOKUP(Master[[#This Row],[Patient_ID]],Hospitals[Patient_ID],Hospitals[Medical_Condition])</f>
        <v>Severe Trauma</v>
      </c>
      <c r="O497" s="28">
        <f>IFERROR(_xlfn.XLOOKUP(Master[[#This Row],[Patient_ID]],Emergency[Patient_ID],Emergency[ER_Visit_ID]),"No Visits")</f>
        <v>236</v>
      </c>
      <c r="P497" s="28">
        <f>_xlfn.XLOOKUP(Master[[#This Row],[Patient_ID]],Hospitals[Patient_ID],Hospitals[Doctor_ID])</f>
        <v>17</v>
      </c>
      <c r="Q497" s="30">
        <f>_xlfn.XLOOKUP(Master[[#This Row],[Patient_ID]],Financials[Patient_ID],Financials[Insurance_Coverage])</f>
        <v>13108.1378467624</v>
      </c>
      <c r="R497" s="30">
        <f>_xlfn.XLOOKUP(Master[[#This Row],[Patient_ID]],Financials[Patient_ID],Financials[Balance_Due])</f>
        <v>9313.8621532376037</v>
      </c>
      <c r="S497" s="28">
        <f>_xlfn.XLOOKUP(Master[[#This Row],[Doctors ID]],Medicals[Doctor_ID],Medicals[Nurse_to_Patient_Ratio])</f>
        <v>8</v>
      </c>
    </row>
    <row r="498" spans="1:19" x14ac:dyDescent="0.3">
      <c r="A498" s="1">
        <v>554</v>
      </c>
      <c r="B498" s="1" t="s">
        <v>561</v>
      </c>
      <c r="C498" s="1">
        <v>44</v>
      </c>
      <c r="D498" s="1" t="s">
        <v>1009</v>
      </c>
      <c r="E498" s="1" t="s">
        <v>1011</v>
      </c>
      <c r="F498" s="1">
        <v>15.134077940069689</v>
      </c>
      <c r="G498" s="1">
        <v>5</v>
      </c>
      <c r="H498" s="1">
        <v>3</v>
      </c>
      <c r="I498" s="10">
        <f>_xlfn.XLOOKUP(Master[[#This Row],[Patient_ID]],Hospitals[Patient_ID],Hospitals[Admission_Date])</f>
        <v>44591</v>
      </c>
      <c r="J498" s="10">
        <f>_xlfn.XLOOKUP(Master[[#This Row],[Patient_ID]],Hospitals[Patient_ID],Hospitals[Discharge_Date])</f>
        <v>44598</v>
      </c>
      <c r="K498" s="33">
        <f>_xlfn.XLOOKUP(Master[[#This Row],[Patient_ID]],Financials[Patient_ID],Financials[Total_Bill_Amount])</f>
        <v>21146</v>
      </c>
      <c r="L498" s="1" t="str">
        <f>_xlfn.XLOOKUP(Master[[#This Row],[Patient_ID]],Hospitals[Patient_ID],Hospitals[Hospital_Bed])</f>
        <v>Semi-Private Room</v>
      </c>
      <c r="M498" s="1" t="str">
        <f>_xlfn.XLOOKUP(Master[[#This Row],[Patient_ID]],Hospitals[Patient_ID],Hospitals[Department])</f>
        <v>Cardiology</v>
      </c>
      <c r="N498" s="28" t="str">
        <f>_xlfn.XLOOKUP(Master[[#This Row],[Patient_ID]],Hospitals[Patient_ID],Hospitals[Medical_Condition])</f>
        <v>Hypertension</v>
      </c>
      <c r="O498" s="28" t="str">
        <f>IFERROR(_xlfn.XLOOKUP(Master[[#This Row],[Patient_ID]],Emergency[Patient_ID],Emergency[ER_Visit_ID]),"No Visits")</f>
        <v>No Visits</v>
      </c>
      <c r="P498" s="28">
        <f>_xlfn.XLOOKUP(Master[[#This Row],[Patient_ID]],Hospitals[Patient_ID],Hospitals[Doctor_ID])</f>
        <v>112</v>
      </c>
      <c r="Q498" s="30">
        <f>_xlfn.XLOOKUP(Master[[#This Row],[Patient_ID]],Financials[Patient_ID],Financials[Insurance_Coverage])</f>
        <v>12666.37274838082</v>
      </c>
      <c r="R498" s="30">
        <f>_xlfn.XLOOKUP(Master[[#This Row],[Patient_ID]],Financials[Patient_ID],Financials[Balance_Due])</f>
        <v>8479.6272516191802</v>
      </c>
      <c r="S498" s="28">
        <f>_xlfn.XLOOKUP(Master[[#This Row],[Doctors ID]],Medicals[Doctor_ID],Medicals[Nurse_to_Patient_Ratio])</f>
        <v>29</v>
      </c>
    </row>
    <row r="499" spans="1:19" x14ac:dyDescent="0.3">
      <c r="A499" s="1">
        <v>555</v>
      </c>
      <c r="B499" s="1" t="s">
        <v>562</v>
      </c>
      <c r="C499" s="1">
        <v>58</v>
      </c>
      <c r="D499" s="1" t="s">
        <v>1009</v>
      </c>
      <c r="E499" s="1" t="s">
        <v>1011</v>
      </c>
      <c r="F499" s="1">
        <v>16.250693069560711</v>
      </c>
      <c r="G499" s="1">
        <v>1</v>
      </c>
      <c r="H499" s="1">
        <v>1</v>
      </c>
      <c r="I499" s="10">
        <f>_xlfn.XLOOKUP(Master[[#This Row],[Patient_ID]],Hospitals[Patient_ID],Hospitals[Admission_Date])</f>
        <v>44900</v>
      </c>
      <c r="J499" s="10">
        <f>_xlfn.XLOOKUP(Master[[#This Row],[Patient_ID]],Hospitals[Patient_ID],Hospitals[Discharge_Date])</f>
        <v>44904</v>
      </c>
      <c r="K499" s="33">
        <f>_xlfn.XLOOKUP(Master[[#This Row],[Patient_ID]],Financials[Patient_ID],Financials[Total_Bill_Amount])</f>
        <v>11053</v>
      </c>
      <c r="L499" s="1" t="str">
        <f>_xlfn.XLOOKUP(Master[[#This Row],[Patient_ID]],Hospitals[Patient_ID],Hospitals[Hospital_Bed])</f>
        <v>General Ward</v>
      </c>
      <c r="M499" s="1" t="str">
        <f>_xlfn.XLOOKUP(Master[[#This Row],[Patient_ID]],Hospitals[Patient_ID],Hospitals[Department])</f>
        <v>Cardiology</v>
      </c>
      <c r="N499" s="28" t="str">
        <f>_xlfn.XLOOKUP(Master[[#This Row],[Patient_ID]],Hospitals[Patient_ID],Hospitals[Medical_Condition])</f>
        <v>Hypertension</v>
      </c>
      <c r="O499" s="28">
        <f>IFERROR(_xlfn.XLOOKUP(Master[[#This Row],[Patient_ID]],Emergency[Patient_ID],Emergency[ER_Visit_ID]),"No Visits")</f>
        <v>246</v>
      </c>
      <c r="P499" s="28">
        <f>_xlfn.XLOOKUP(Master[[#This Row],[Patient_ID]],Hospitals[Patient_ID],Hospitals[Doctor_ID])</f>
        <v>8</v>
      </c>
      <c r="Q499" s="30">
        <f>_xlfn.XLOOKUP(Master[[#This Row],[Patient_ID]],Financials[Patient_ID],Financials[Insurance_Coverage])</f>
        <v>7928.3675019611028</v>
      </c>
      <c r="R499" s="30">
        <f>_xlfn.XLOOKUP(Master[[#This Row],[Patient_ID]],Financials[Patient_ID],Financials[Balance_Due])</f>
        <v>3124.6324980388972</v>
      </c>
      <c r="S499" s="28">
        <f>_xlfn.XLOOKUP(Master[[#This Row],[Doctors ID]],Medicals[Doctor_ID],Medicals[Nurse_to_Patient_Ratio])</f>
        <v>18</v>
      </c>
    </row>
    <row r="500" spans="1:19" x14ac:dyDescent="0.3">
      <c r="A500" s="1">
        <v>556</v>
      </c>
      <c r="B500" s="1" t="s">
        <v>563</v>
      </c>
      <c r="C500" s="1">
        <v>75</v>
      </c>
      <c r="D500" s="1" t="s">
        <v>1009</v>
      </c>
      <c r="E500" s="1" t="s">
        <v>1010</v>
      </c>
      <c r="F500" s="1">
        <v>26.944339293027991</v>
      </c>
      <c r="G500" s="1">
        <v>0</v>
      </c>
      <c r="H500" s="1">
        <v>4</v>
      </c>
      <c r="I500" s="10">
        <f>_xlfn.XLOOKUP(Master[[#This Row],[Patient_ID]],Hospitals[Patient_ID],Hospitals[Admission_Date])</f>
        <v>44618</v>
      </c>
      <c r="J500" s="10">
        <f>_xlfn.XLOOKUP(Master[[#This Row],[Patient_ID]],Hospitals[Patient_ID],Hospitals[Discharge_Date])</f>
        <v>44621</v>
      </c>
      <c r="K500" s="33">
        <f>_xlfn.XLOOKUP(Master[[#This Row],[Patient_ID]],Financials[Patient_ID],Financials[Total_Bill_Amount])</f>
        <v>8106</v>
      </c>
      <c r="L500" s="1" t="str">
        <f>_xlfn.XLOOKUP(Master[[#This Row],[Patient_ID]],Hospitals[Patient_ID],Hospitals[Hospital_Bed])</f>
        <v>Private Room</v>
      </c>
      <c r="M500" s="1" t="str">
        <f>_xlfn.XLOOKUP(Master[[#This Row],[Patient_ID]],Hospitals[Patient_ID],Hospitals[Department])</f>
        <v>Pediatrics</v>
      </c>
      <c r="N500" s="28" t="str">
        <f>_xlfn.XLOOKUP(Master[[#This Row],[Patient_ID]],Hospitals[Patient_ID],Hospitals[Medical_Condition])</f>
        <v>Allergies</v>
      </c>
      <c r="O500" s="28">
        <f>IFERROR(_xlfn.XLOOKUP(Master[[#This Row],[Patient_ID]],Emergency[Patient_ID],Emergency[ER_Visit_ID]),"No Visits")</f>
        <v>873</v>
      </c>
      <c r="P500" s="28">
        <f>_xlfn.XLOOKUP(Master[[#This Row],[Patient_ID]],Hospitals[Patient_ID],Hospitals[Doctor_ID])</f>
        <v>88</v>
      </c>
      <c r="Q500" s="30">
        <f>_xlfn.XLOOKUP(Master[[#This Row],[Patient_ID]],Financials[Patient_ID],Financials[Insurance_Coverage])</f>
        <v>6376.4223253514328</v>
      </c>
      <c r="R500" s="30">
        <f>_xlfn.XLOOKUP(Master[[#This Row],[Patient_ID]],Financials[Patient_ID],Financials[Balance_Due])</f>
        <v>1729.5776746485669</v>
      </c>
      <c r="S500" s="28">
        <f>_xlfn.XLOOKUP(Master[[#This Row],[Doctors ID]],Medicals[Doctor_ID],Medicals[Nurse_to_Patient_Ratio])</f>
        <v>24</v>
      </c>
    </row>
    <row r="501" spans="1:19" x14ac:dyDescent="0.3">
      <c r="A501" s="1">
        <v>557</v>
      </c>
      <c r="B501" s="1" t="s">
        <v>564</v>
      </c>
      <c r="C501" s="1">
        <v>36</v>
      </c>
      <c r="D501" s="1" t="s">
        <v>1008</v>
      </c>
      <c r="E501" s="1" t="s">
        <v>1010</v>
      </c>
      <c r="F501" s="1">
        <v>19.861733972229981</v>
      </c>
      <c r="G501" s="1">
        <v>3</v>
      </c>
      <c r="H501" s="1">
        <v>4</v>
      </c>
      <c r="I501" s="10">
        <f>_xlfn.XLOOKUP(Master[[#This Row],[Patient_ID]],Hospitals[Patient_ID],Hospitals[Admission_Date])</f>
        <v>44584</v>
      </c>
      <c r="J501" s="10">
        <f>_xlfn.XLOOKUP(Master[[#This Row],[Patient_ID]],Hospitals[Patient_ID],Hospitals[Discharge_Date])</f>
        <v>44596</v>
      </c>
      <c r="K501" s="33">
        <f>_xlfn.XLOOKUP(Master[[#This Row],[Patient_ID]],Financials[Patient_ID],Financials[Total_Bill_Amount])</f>
        <v>19324</v>
      </c>
      <c r="L501" s="1" t="str">
        <f>_xlfn.XLOOKUP(Master[[#This Row],[Patient_ID]],Hospitals[Patient_ID],Hospitals[Hospital_Bed])</f>
        <v>ICU</v>
      </c>
      <c r="M501" s="1" t="str">
        <f>_xlfn.XLOOKUP(Master[[#This Row],[Patient_ID]],Hospitals[Patient_ID],Hospitals[Department])</f>
        <v>Neurology</v>
      </c>
      <c r="N501" s="28" t="str">
        <f>_xlfn.XLOOKUP(Master[[#This Row],[Patient_ID]],Hospitals[Patient_ID],Hospitals[Medical_Condition])</f>
        <v>Stroke</v>
      </c>
      <c r="O501" s="28">
        <f>IFERROR(_xlfn.XLOOKUP(Master[[#This Row],[Patient_ID]],Emergency[Patient_ID],Emergency[ER_Visit_ID]),"No Visits")</f>
        <v>609</v>
      </c>
      <c r="P501" s="28">
        <f>_xlfn.XLOOKUP(Master[[#This Row],[Patient_ID]],Hospitals[Patient_ID],Hospitals[Doctor_ID])</f>
        <v>175</v>
      </c>
      <c r="Q501" s="30">
        <f>_xlfn.XLOOKUP(Master[[#This Row],[Patient_ID]],Financials[Patient_ID],Financials[Insurance_Coverage])</f>
        <v>11174.59432711208</v>
      </c>
      <c r="R501" s="30">
        <f>_xlfn.XLOOKUP(Master[[#This Row],[Patient_ID]],Financials[Patient_ID],Financials[Balance_Due])</f>
        <v>8149.4056728879204</v>
      </c>
      <c r="S501" s="28">
        <f>_xlfn.XLOOKUP(Master[[#This Row],[Doctors ID]],Medicals[Doctor_ID],Medicals[Nurse_to_Patient_Ratio])</f>
        <v>21</v>
      </c>
    </row>
    <row r="502" spans="1:19" x14ac:dyDescent="0.3">
      <c r="A502" s="1">
        <v>558</v>
      </c>
      <c r="B502" s="1" t="s">
        <v>565</v>
      </c>
      <c r="C502" s="1">
        <v>58</v>
      </c>
      <c r="D502" s="1" t="s">
        <v>1008</v>
      </c>
      <c r="E502" s="1" t="s">
        <v>1012</v>
      </c>
      <c r="F502" s="1">
        <v>23.365511554807568</v>
      </c>
      <c r="G502" s="1">
        <v>0</v>
      </c>
      <c r="H502" s="1">
        <v>10</v>
      </c>
      <c r="I502" s="10">
        <f>_xlfn.XLOOKUP(Master[[#This Row],[Patient_ID]],Hospitals[Patient_ID],Hospitals[Admission_Date])</f>
        <v>44683</v>
      </c>
      <c r="J502" s="10">
        <f>_xlfn.XLOOKUP(Master[[#This Row],[Patient_ID]],Hospitals[Patient_ID],Hospitals[Discharge_Date])</f>
        <v>44695</v>
      </c>
      <c r="K502" s="33">
        <f>_xlfn.XLOOKUP(Master[[#This Row],[Patient_ID]],Financials[Patient_ID],Financials[Total_Bill_Amount])</f>
        <v>19924</v>
      </c>
      <c r="L502" s="1" t="str">
        <f>_xlfn.XLOOKUP(Master[[#This Row],[Patient_ID]],Hospitals[Patient_ID],Hospitals[Hospital_Bed])</f>
        <v>Semi-Private Room</v>
      </c>
      <c r="M502" s="1" t="str">
        <f>_xlfn.XLOOKUP(Master[[#This Row],[Patient_ID]],Hospitals[Patient_ID],Hospitals[Department])</f>
        <v>Oncology</v>
      </c>
      <c r="N502" s="28" t="str">
        <f>_xlfn.XLOOKUP(Master[[#This Row],[Patient_ID]],Hospitals[Patient_ID],Hospitals[Medical_Condition])</f>
        <v>Cancer</v>
      </c>
      <c r="O502" s="28" t="str">
        <f>IFERROR(_xlfn.XLOOKUP(Master[[#This Row],[Patient_ID]],Emergency[Patient_ID],Emergency[ER_Visit_ID]),"No Visits")</f>
        <v>No Visits</v>
      </c>
      <c r="P502" s="28">
        <f>_xlfn.XLOOKUP(Master[[#This Row],[Patient_ID]],Hospitals[Patient_ID],Hospitals[Doctor_ID])</f>
        <v>139</v>
      </c>
      <c r="Q502" s="30">
        <f>_xlfn.XLOOKUP(Master[[#This Row],[Patient_ID]],Financials[Patient_ID],Financials[Insurance_Coverage])</f>
        <v>17823.867152187981</v>
      </c>
      <c r="R502" s="30">
        <f>_xlfn.XLOOKUP(Master[[#This Row],[Patient_ID]],Financials[Patient_ID],Financials[Balance_Due])</f>
        <v>2100.1328478120231</v>
      </c>
      <c r="S502" s="28">
        <f>_xlfn.XLOOKUP(Master[[#This Row],[Doctors ID]],Medicals[Doctor_ID],Medicals[Nurse_to_Patient_Ratio])</f>
        <v>26</v>
      </c>
    </row>
    <row r="503" spans="1:19" x14ac:dyDescent="0.3">
      <c r="A503" s="1">
        <v>559</v>
      </c>
      <c r="B503" s="1" t="s">
        <v>566</v>
      </c>
      <c r="C503" s="1">
        <v>61</v>
      </c>
      <c r="D503" s="1" t="s">
        <v>1008</v>
      </c>
      <c r="E503" s="1" t="s">
        <v>1013</v>
      </c>
      <c r="F503" s="1">
        <v>25.965520180623749</v>
      </c>
      <c r="G503" s="1">
        <v>2</v>
      </c>
      <c r="H503" s="1">
        <v>9</v>
      </c>
      <c r="I503" s="10">
        <f>_xlfn.XLOOKUP(Master[[#This Row],[Patient_ID]],Hospitals[Patient_ID],Hospitals[Admission_Date])</f>
        <v>44577</v>
      </c>
      <c r="J503" s="10">
        <f>_xlfn.XLOOKUP(Master[[#This Row],[Patient_ID]],Hospitals[Patient_ID],Hospitals[Discharge_Date])</f>
        <v>44579</v>
      </c>
      <c r="K503" s="33">
        <f>_xlfn.XLOOKUP(Master[[#This Row],[Patient_ID]],Financials[Patient_ID],Financials[Total_Bill_Amount])</f>
        <v>14438</v>
      </c>
      <c r="L503" s="1" t="str">
        <f>_xlfn.XLOOKUP(Master[[#This Row],[Patient_ID]],Hospitals[Patient_ID],Hospitals[Hospital_Bed])</f>
        <v>ICU</v>
      </c>
      <c r="M503" s="1" t="str">
        <f>_xlfn.XLOOKUP(Master[[#This Row],[Patient_ID]],Hospitals[Patient_ID],Hospitals[Department])</f>
        <v>Emergency</v>
      </c>
      <c r="N503" s="28" t="str">
        <f>_xlfn.XLOOKUP(Master[[#This Row],[Patient_ID]],Hospitals[Patient_ID],Hospitals[Medical_Condition])</f>
        <v>Internal Bleeding</v>
      </c>
      <c r="O503" s="28">
        <f>IFERROR(_xlfn.XLOOKUP(Master[[#This Row],[Patient_ID]],Emergency[Patient_ID],Emergency[ER_Visit_ID]),"No Visits")</f>
        <v>1488</v>
      </c>
      <c r="P503" s="28">
        <f>_xlfn.XLOOKUP(Master[[#This Row],[Patient_ID]],Hospitals[Patient_ID],Hospitals[Doctor_ID])</f>
        <v>67</v>
      </c>
      <c r="Q503" s="30">
        <f>_xlfn.XLOOKUP(Master[[#This Row],[Patient_ID]],Financials[Patient_ID],Financials[Insurance_Coverage])</f>
        <v>8514.2806697454489</v>
      </c>
      <c r="R503" s="30">
        <f>_xlfn.XLOOKUP(Master[[#This Row],[Patient_ID]],Financials[Patient_ID],Financials[Balance_Due])</f>
        <v>5923.7193302545511</v>
      </c>
      <c r="S503" s="28">
        <f>_xlfn.XLOOKUP(Master[[#This Row],[Doctors ID]],Medicals[Doctor_ID],Medicals[Nurse_to_Patient_Ratio])</f>
        <v>24</v>
      </c>
    </row>
    <row r="504" spans="1:19" x14ac:dyDescent="0.3">
      <c r="A504" s="1">
        <v>561</v>
      </c>
      <c r="B504" s="1" t="s">
        <v>568</v>
      </c>
      <c r="C504" s="1">
        <v>67</v>
      </c>
      <c r="D504" s="1" t="s">
        <v>1009</v>
      </c>
      <c r="E504" s="1" t="s">
        <v>1011</v>
      </c>
      <c r="F504" s="1">
        <v>18.404186900929279</v>
      </c>
      <c r="G504" s="1">
        <v>4</v>
      </c>
      <c r="H504" s="1">
        <v>10</v>
      </c>
      <c r="I504" s="10">
        <f>_xlfn.XLOOKUP(Master[[#This Row],[Patient_ID]],Hospitals[Patient_ID],Hospitals[Admission_Date])</f>
        <v>44719</v>
      </c>
      <c r="J504" s="10">
        <f>_xlfn.XLOOKUP(Master[[#This Row],[Patient_ID]],Hospitals[Patient_ID],Hospitals[Discharge_Date])</f>
        <v>44720</v>
      </c>
      <c r="K504" s="33">
        <f>_xlfn.XLOOKUP(Master[[#This Row],[Patient_ID]],Financials[Patient_ID],Financials[Total_Bill_Amount])</f>
        <v>14126</v>
      </c>
      <c r="L504" s="1" t="str">
        <f>_xlfn.XLOOKUP(Master[[#This Row],[Patient_ID]],Hospitals[Patient_ID],Hospitals[Hospital_Bed])</f>
        <v>ICU</v>
      </c>
      <c r="M504" s="1" t="str">
        <f>_xlfn.XLOOKUP(Master[[#This Row],[Patient_ID]],Hospitals[Patient_ID],Hospitals[Department])</f>
        <v>Pediatrics</v>
      </c>
      <c r="N504" s="28" t="str">
        <f>_xlfn.XLOOKUP(Master[[#This Row],[Patient_ID]],Hospitals[Patient_ID],Hospitals[Medical_Condition])</f>
        <v>Allergies</v>
      </c>
      <c r="O504" s="28">
        <f>IFERROR(_xlfn.XLOOKUP(Master[[#This Row],[Patient_ID]],Emergency[Patient_ID],Emergency[ER_Visit_ID]),"No Visits")</f>
        <v>612</v>
      </c>
      <c r="P504" s="28">
        <f>_xlfn.XLOOKUP(Master[[#This Row],[Patient_ID]],Hospitals[Patient_ID],Hospitals[Doctor_ID])</f>
        <v>31</v>
      </c>
      <c r="Q504" s="30">
        <f>_xlfn.XLOOKUP(Master[[#This Row],[Patient_ID]],Financials[Patient_ID],Financials[Insurance_Coverage])</f>
        <v>9060.8520582752662</v>
      </c>
      <c r="R504" s="30">
        <f>_xlfn.XLOOKUP(Master[[#This Row],[Patient_ID]],Financials[Patient_ID],Financials[Balance_Due])</f>
        <v>5065.1479417247338</v>
      </c>
      <c r="S504" s="28">
        <f>_xlfn.XLOOKUP(Master[[#This Row],[Doctors ID]],Medicals[Doctor_ID],Medicals[Nurse_to_Patient_Ratio])</f>
        <v>5</v>
      </c>
    </row>
    <row r="505" spans="1:19" x14ac:dyDescent="0.3">
      <c r="A505" s="1">
        <v>562</v>
      </c>
      <c r="B505" s="1" t="s">
        <v>569</v>
      </c>
      <c r="C505" s="1">
        <v>33</v>
      </c>
      <c r="D505" s="1" t="s">
        <v>1009</v>
      </c>
      <c r="E505" s="1" t="s">
        <v>1010</v>
      </c>
      <c r="F505" s="1">
        <v>17.46000442264614</v>
      </c>
      <c r="G505" s="1">
        <v>0</v>
      </c>
      <c r="H505" s="1">
        <v>6</v>
      </c>
      <c r="I505" s="10">
        <f>_xlfn.XLOOKUP(Master[[#This Row],[Patient_ID]],Hospitals[Patient_ID],Hospitals[Admission_Date])</f>
        <v>44697</v>
      </c>
      <c r="J505" s="10">
        <f>_xlfn.XLOOKUP(Master[[#This Row],[Patient_ID]],Hospitals[Patient_ID],Hospitals[Discharge_Date])</f>
        <v>44701</v>
      </c>
      <c r="K505" s="33">
        <f>_xlfn.XLOOKUP(Master[[#This Row],[Patient_ID]],Financials[Patient_ID],Financials[Total_Bill_Amount])</f>
        <v>35773</v>
      </c>
      <c r="L505" s="1" t="str">
        <f>_xlfn.XLOOKUP(Master[[#This Row],[Patient_ID]],Hospitals[Patient_ID],Hospitals[Hospital_Bed])</f>
        <v>Semi-Private Room</v>
      </c>
      <c r="M505" s="1" t="str">
        <f>_xlfn.XLOOKUP(Master[[#This Row],[Patient_ID]],Hospitals[Patient_ID],Hospitals[Department])</f>
        <v>Orthopedics</v>
      </c>
      <c r="N505" s="28" t="str">
        <f>_xlfn.XLOOKUP(Master[[#This Row],[Patient_ID]],Hospitals[Patient_ID],Hospitals[Medical_Condition])</f>
        <v>Fracture</v>
      </c>
      <c r="O505" s="28" t="str">
        <f>IFERROR(_xlfn.XLOOKUP(Master[[#This Row],[Patient_ID]],Emergency[Patient_ID],Emergency[ER_Visit_ID]),"No Visits")</f>
        <v>No Visits</v>
      </c>
      <c r="P505" s="28">
        <f>_xlfn.XLOOKUP(Master[[#This Row],[Patient_ID]],Hospitals[Patient_ID],Hospitals[Doctor_ID])</f>
        <v>125</v>
      </c>
      <c r="Q505" s="30">
        <f>_xlfn.XLOOKUP(Master[[#This Row],[Patient_ID]],Financials[Patient_ID],Financials[Insurance_Coverage])</f>
        <v>29705.078577925651</v>
      </c>
      <c r="R505" s="30">
        <f>_xlfn.XLOOKUP(Master[[#This Row],[Patient_ID]],Financials[Patient_ID],Financials[Balance_Due])</f>
        <v>6067.9214220743524</v>
      </c>
      <c r="S505" s="28">
        <f>_xlfn.XLOOKUP(Master[[#This Row],[Doctors ID]],Medicals[Doctor_ID],Medicals[Nurse_to_Patient_Ratio])</f>
        <v>27</v>
      </c>
    </row>
    <row r="506" spans="1:19" x14ac:dyDescent="0.3">
      <c r="A506" s="1">
        <v>563</v>
      </c>
      <c r="B506" s="1" t="s">
        <v>570</v>
      </c>
      <c r="C506" s="1">
        <v>17</v>
      </c>
      <c r="D506" s="1" t="s">
        <v>1008</v>
      </c>
      <c r="E506" s="1" t="s">
        <v>1010</v>
      </c>
      <c r="F506" s="1">
        <v>34.835076640566243</v>
      </c>
      <c r="G506" s="1">
        <v>5</v>
      </c>
      <c r="H506" s="1">
        <v>2</v>
      </c>
      <c r="I506" s="10">
        <f>_xlfn.XLOOKUP(Master[[#This Row],[Patient_ID]],Hospitals[Patient_ID],Hospitals[Admission_Date])</f>
        <v>44906</v>
      </c>
      <c r="J506" s="10">
        <f>_xlfn.XLOOKUP(Master[[#This Row],[Patient_ID]],Hospitals[Patient_ID],Hospitals[Discharge_Date])</f>
        <v>44907</v>
      </c>
      <c r="K506" s="33">
        <f>_xlfn.XLOOKUP(Master[[#This Row],[Patient_ID]],Financials[Patient_ID],Financials[Total_Bill_Amount])</f>
        <v>33972</v>
      </c>
      <c r="L506" s="1" t="str">
        <f>_xlfn.XLOOKUP(Master[[#This Row],[Patient_ID]],Hospitals[Patient_ID],Hospitals[Hospital_Bed])</f>
        <v>ICU</v>
      </c>
      <c r="M506" s="1" t="str">
        <f>_xlfn.XLOOKUP(Master[[#This Row],[Patient_ID]],Hospitals[Patient_ID],Hospitals[Department])</f>
        <v>Pediatrics</v>
      </c>
      <c r="N506" s="28" t="str">
        <f>_xlfn.XLOOKUP(Master[[#This Row],[Patient_ID]],Hospitals[Patient_ID],Hospitals[Medical_Condition])</f>
        <v>Allergies</v>
      </c>
      <c r="O506" s="28">
        <f>IFERROR(_xlfn.XLOOKUP(Master[[#This Row],[Patient_ID]],Emergency[Patient_ID],Emergency[ER_Visit_ID]),"No Visits")</f>
        <v>311</v>
      </c>
      <c r="P506" s="28">
        <f>_xlfn.XLOOKUP(Master[[#This Row],[Patient_ID]],Hospitals[Patient_ID],Hospitals[Doctor_ID])</f>
        <v>176</v>
      </c>
      <c r="Q506" s="30">
        <f>_xlfn.XLOOKUP(Master[[#This Row],[Patient_ID]],Financials[Patient_ID],Financials[Insurance_Coverage])</f>
        <v>18139.657954494749</v>
      </c>
      <c r="R506" s="30">
        <f>_xlfn.XLOOKUP(Master[[#This Row],[Patient_ID]],Financials[Patient_ID],Financials[Balance_Due])</f>
        <v>15832.342045505249</v>
      </c>
      <c r="S506" s="28">
        <f>_xlfn.XLOOKUP(Master[[#This Row],[Doctors ID]],Medicals[Doctor_ID],Medicals[Nurse_to_Patient_Ratio])</f>
        <v>8</v>
      </c>
    </row>
    <row r="507" spans="1:19" x14ac:dyDescent="0.3">
      <c r="A507" s="1">
        <v>564</v>
      </c>
      <c r="B507" s="1" t="s">
        <v>571</v>
      </c>
      <c r="C507" s="1">
        <v>36</v>
      </c>
      <c r="D507" s="1" t="s">
        <v>1008</v>
      </c>
      <c r="E507" s="1" t="s">
        <v>1012</v>
      </c>
      <c r="F507" s="1">
        <v>25.21178303301129</v>
      </c>
      <c r="G507" s="1">
        <v>0</v>
      </c>
      <c r="H507" s="1">
        <v>5</v>
      </c>
      <c r="I507" s="10">
        <f>_xlfn.XLOOKUP(Master[[#This Row],[Patient_ID]],Hospitals[Patient_ID],Hospitals[Admission_Date])</f>
        <v>44713</v>
      </c>
      <c r="J507" s="10">
        <f>_xlfn.XLOOKUP(Master[[#This Row],[Patient_ID]],Hospitals[Patient_ID],Hospitals[Discharge_Date])</f>
        <v>44722</v>
      </c>
      <c r="K507" s="33">
        <f>_xlfn.XLOOKUP(Master[[#This Row],[Patient_ID]],Financials[Patient_ID],Financials[Total_Bill_Amount])</f>
        <v>12517</v>
      </c>
      <c r="L507" s="1" t="str">
        <f>_xlfn.XLOOKUP(Master[[#This Row],[Patient_ID]],Hospitals[Patient_ID],Hospitals[Hospital_Bed])</f>
        <v>Private Room</v>
      </c>
      <c r="M507" s="1" t="str">
        <f>_xlfn.XLOOKUP(Master[[#This Row],[Patient_ID]],Hospitals[Patient_ID],Hospitals[Department])</f>
        <v>Emergency</v>
      </c>
      <c r="N507" s="28" t="str">
        <f>_xlfn.XLOOKUP(Master[[#This Row],[Patient_ID]],Hospitals[Patient_ID],Hospitals[Medical_Condition])</f>
        <v>Severe Trauma</v>
      </c>
      <c r="O507" s="28" t="str">
        <f>IFERROR(_xlfn.XLOOKUP(Master[[#This Row],[Patient_ID]],Emergency[Patient_ID],Emergency[ER_Visit_ID]),"No Visits")</f>
        <v>No Visits</v>
      </c>
      <c r="P507" s="28">
        <f>_xlfn.XLOOKUP(Master[[#This Row],[Patient_ID]],Hospitals[Patient_ID],Hospitals[Doctor_ID])</f>
        <v>129</v>
      </c>
      <c r="Q507" s="30">
        <f>_xlfn.XLOOKUP(Master[[#This Row],[Patient_ID]],Financials[Patient_ID],Financials[Insurance_Coverage])</f>
        <v>9550.3735670612314</v>
      </c>
      <c r="R507" s="30">
        <f>_xlfn.XLOOKUP(Master[[#This Row],[Patient_ID]],Financials[Patient_ID],Financials[Balance_Due])</f>
        <v>2966.6264329387691</v>
      </c>
      <c r="S507" s="28">
        <f>_xlfn.XLOOKUP(Master[[#This Row],[Doctors ID]],Medicals[Doctor_ID],Medicals[Nurse_to_Patient_Ratio])</f>
        <v>15</v>
      </c>
    </row>
    <row r="508" spans="1:19" x14ac:dyDescent="0.3">
      <c r="A508" s="1">
        <v>565</v>
      </c>
      <c r="B508" s="1" t="s">
        <v>572</v>
      </c>
      <c r="C508" s="1">
        <v>13</v>
      </c>
      <c r="D508" s="1" t="s">
        <v>1008</v>
      </c>
      <c r="E508" s="1" t="s">
        <v>1010</v>
      </c>
      <c r="F508" s="1">
        <v>23.716397651559479</v>
      </c>
      <c r="G508" s="1">
        <v>3</v>
      </c>
      <c r="H508" s="1">
        <v>7</v>
      </c>
      <c r="I508" s="10">
        <f>_xlfn.XLOOKUP(Master[[#This Row],[Patient_ID]],Hospitals[Patient_ID],Hospitals[Admission_Date])</f>
        <v>45077</v>
      </c>
      <c r="J508" s="10">
        <f>_xlfn.XLOOKUP(Master[[#This Row],[Patient_ID]],Hospitals[Patient_ID],Hospitals[Discharge_Date])</f>
        <v>45079</v>
      </c>
      <c r="K508" s="33">
        <f>_xlfn.XLOOKUP(Master[[#This Row],[Patient_ID]],Financials[Patient_ID],Financials[Total_Bill_Amount])</f>
        <v>8541</v>
      </c>
      <c r="L508" s="1" t="str">
        <f>_xlfn.XLOOKUP(Master[[#This Row],[Patient_ID]],Hospitals[Patient_ID],Hospitals[Hospital_Bed])</f>
        <v>Semi-Private Room</v>
      </c>
      <c r="M508" s="1" t="str">
        <f>_xlfn.XLOOKUP(Master[[#This Row],[Patient_ID]],Hospitals[Patient_ID],Hospitals[Department])</f>
        <v>Orthopedics</v>
      </c>
      <c r="N508" s="28" t="str">
        <f>_xlfn.XLOOKUP(Master[[#This Row],[Patient_ID]],Hospitals[Patient_ID],Hospitals[Medical_Condition])</f>
        <v>Arthritis</v>
      </c>
      <c r="O508" s="28" t="str">
        <f>IFERROR(_xlfn.XLOOKUP(Master[[#This Row],[Patient_ID]],Emergency[Patient_ID],Emergency[ER_Visit_ID]),"No Visits")</f>
        <v>No Visits</v>
      </c>
      <c r="P508" s="28">
        <f>_xlfn.XLOOKUP(Master[[#This Row],[Patient_ID]],Hospitals[Patient_ID],Hospitals[Doctor_ID])</f>
        <v>182</v>
      </c>
      <c r="Q508" s="30">
        <f>_xlfn.XLOOKUP(Master[[#This Row],[Patient_ID]],Financials[Patient_ID],Financials[Insurance_Coverage])</f>
        <v>7280.2925191149507</v>
      </c>
      <c r="R508" s="30">
        <f>_xlfn.XLOOKUP(Master[[#This Row],[Patient_ID]],Financials[Patient_ID],Financials[Balance_Due])</f>
        <v>1260.7074808850491</v>
      </c>
      <c r="S508" s="28">
        <f>_xlfn.XLOOKUP(Master[[#This Row],[Doctors ID]],Medicals[Doctor_ID],Medicals[Nurse_to_Patient_Ratio])</f>
        <v>12</v>
      </c>
    </row>
    <row r="509" spans="1:19" x14ac:dyDescent="0.3">
      <c r="A509" s="1">
        <v>567</v>
      </c>
      <c r="B509" s="1" t="s">
        <v>574</v>
      </c>
      <c r="C509" s="1">
        <v>55</v>
      </c>
      <c r="D509" s="1" t="s">
        <v>1009</v>
      </c>
      <c r="E509" s="1" t="s">
        <v>1010</v>
      </c>
      <c r="F509" s="1">
        <v>20.236424804595789</v>
      </c>
      <c r="G509" s="1">
        <v>0</v>
      </c>
      <c r="H509" s="1">
        <v>6</v>
      </c>
      <c r="I509" s="10">
        <f>_xlfn.XLOOKUP(Master[[#This Row],[Patient_ID]],Hospitals[Patient_ID],Hospitals[Admission_Date])</f>
        <v>44743</v>
      </c>
      <c r="J509" s="10">
        <f>_xlfn.XLOOKUP(Master[[#This Row],[Patient_ID]],Hospitals[Patient_ID],Hospitals[Discharge_Date])</f>
        <v>44746</v>
      </c>
      <c r="K509" s="33">
        <f>_xlfn.XLOOKUP(Master[[#This Row],[Patient_ID]],Financials[Patient_ID],Financials[Total_Bill_Amount])</f>
        <v>37160</v>
      </c>
      <c r="L509" s="1" t="str">
        <f>_xlfn.XLOOKUP(Master[[#This Row],[Patient_ID]],Hospitals[Patient_ID],Hospitals[Hospital_Bed])</f>
        <v>Private Room</v>
      </c>
      <c r="M509" s="1" t="str">
        <f>_xlfn.XLOOKUP(Master[[#This Row],[Patient_ID]],Hospitals[Patient_ID],Hospitals[Department])</f>
        <v>Emergency</v>
      </c>
      <c r="N509" s="28" t="str">
        <f>_xlfn.XLOOKUP(Master[[#This Row],[Patient_ID]],Hospitals[Patient_ID],Hospitals[Medical_Condition])</f>
        <v>Severe Trauma</v>
      </c>
      <c r="O509" s="28">
        <f>IFERROR(_xlfn.XLOOKUP(Master[[#This Row],[Patient_ID]],Emergency[Patient_ID],Emergency[ER_Visit_ID]),"No Visits")</f>
        <v>671</v>
      </c>
      <c r="P509" s="28">
        <f>_xlfn.XLOOKUP(Master[[#This Row],[Patient_ID]],Hospitals[Patient_ID],Hospitals[Doctor_ID])</f>
        <v>180</v>
      </c>
      <c r="Q509" s="30">
        <f>_xlfn.XLOOKUP(Master[[#This Row],[Patient_ID]],Financials[Patient_ID],Financials[Insurance_Coverage])</f>
        <v>20195.452353105189</v>
      </c>
      <c r="R509" s="30">
        <f>_xlfn.XLOOKUP(Master[[#This Row],[Patient_ID]],Financials[Patient_ID],Financials[Balance_Due])</f>
        <v>16964.547646894811</v>
      </c>
      <c r="S509" s="28">
        <f>_xlfn.XLOOKUP(Master[[#This Row],[Doctors ID]],Medicals[Doctor_ID],Medicals[Nurse_to_Patient_Ratio])</f>
        <v>17</v>
      </c>
    </row>
    <row r="510" spans="1:19" x14ac:dyDescent="0.3">
      <c r="A510" s="1">
        <v>568</v>
      </c>
      <c r="B510" s="1" t="s">
        <v>575</v>
      </c>
      <c r="C510" s="1">
        <v>80</v>
      </c>
      <c r="D510" s="1" t="s">
        <v>1009</v>
      </c>
      <c r="E510" s="1" t="s">
        <v>1010</v>
      </c>
      <c r="F510" s="1">
        <v>34.516163171737652</v>
      </c>
      <c r="G510" s="1">
        <v>5</v>
      </c>
      <c r="H510" s="1">
        <v>1</v>
      </c>
      <c r="I510" s="10">
        <f>_xlfn.XLOOKUP(Master[[#This Row],[Patient_ID]],Hospitals[Patient_ID],Hospitals[Admission_Date])</f>
        <v>44890</v>
      </c>
      <c r="J510" s="10">
        <f>_xlfn.XLOOKUP(Master[[#This Row],[Patient_ID]],Hospitals[Patient_ID],Hospitals[Discharge_Date])</f>
        <v>44895</v>
      </c>
      <c r="K510" s="33">
        <f>_xlfn.XLOOKUP(Master[[#This Row],[Patient_ID]],Financials[Patient_ID],Financials[Total_Bill_Amount])</f>
        <v>18555</v>
      </c>
      <c r="L510" s="1" t="str">
        <f>_xlfn.XLOOKUP(Master[[#This Row],[Patient_ID]],Hospitals[Patient_ID],Hospitals[Hospital_Bed])</f>
        <v>Semi-Private Room</v>
      </c>
      <c r="M510" s="1" t="str">
        <f>_xlfn.XLOOKUP(Master[[#This Row],[Patient_ID]],Hospitals[Patient_ID],Hospitals[Department])</f>
        <v>Neurology</v>
      </c>
      <c r="N510" s="28" t="str">
        <f>_xlfn.XLOOKUP(Master[[#This Row],[Patient_ID]],Hospitals[Patient_ID],Hospitals[Medical_Condition])</f>
        <v>Stroke</v>
      </c>
      <c r="O510" s="28" t="str">
        <f>IFERROR(_xlfn.XLOOKUP(Master[[#This Row],[Patient_ID]],Emergency[Patient_ID],Emergency[ER_Visit_ID]),"No Visits")</f>
        <v>No Visits</v>
      </c>
      <c r="P510" s="28">
        <f>_xlfn.XLOOKUP(Master[[#This Row],[Patient_ID]],Hospitals[Patient_ID],Hospitals[Doctor_ID])</f>
        <v>149</v>
      </c>
      <c r="Q510" s="30">
        <f>_xlfn.XLOOKUP(Master[[#This Row],[Patient_ID]],Financials[Patient_ID],Financials[Insurance_Coverage])</f>
        <v>9654.9838532243102</v>
      </c>
      <c r="R510" s="30">
        <f>_xlfn.XLOOKUP(Master[[#This Row],[Patient_ID]],Financials[Patient_ID],Financials[Balance_Due])</f>
        <v>8900.0161467756898</v>
      </c>
      <c r="S510" s="28">
        <f>_xlfn.XLOOKUP(Master[[#This Row],[Doctors ID]],Medicals[Doctor_ID],Medicals[Nurse_to_Patient_Ratio])</f>
        <v>19</v>
      </c>
    </row>
    <row r="511" spans="1:19" x14ac:dyDescent="0.3">
      <c r="A511" s="1">
        <v>569</v>
      </c>
      <c r="B511" s="1" t="s">
        <v>576</v>
      </c>
      <c r="C511" s="1">
        <v>3</v>
      </c>
      <c r="D511" s="1" t="s">
        <v>1008</v>
      </c>
      <c r="E511" s="1" t="s">
        <v>1010</v>
      </c>
      <c r="F511" s="1">
        <v>31.32250955681393</v>
      </c>
      <c r="G511" s="1">
        <v>5</v>
      </c>
      <c r="H511" s="1">
        <v>9</v>
      </c>
      <c r="I511" s="10">
        <f>_xlfn.XLOOKUP(Master[[#This Row],[Patient_ID]],Hospitals[Patient_ID],Hospitals[Admission_Date])</f>
        <v>44708</v>
      </c>
      <c r="J511" s="10">
        <f>_xlfn.XLOOKUP(Master[[#This Row],[Patient_ID]],Hospitals[Patient_ID],Hospitals[Discharge_Date])</f>
        <v>44709</v>
      </c>
      <c r="K511" s="33">
        <f>_xlfn.XLOOKUP(Master[[#This Row],[Patient_ID]],Financials[Patient_ID],Financials[Total_Bill_Amount])</f>
        <v>19332</v>
      </c>
      <c r="L511" s="1" t="str">
        <f>_xlfn.XLOOKUP(Master[[#This Row],[Patient_ID]],Hospitals[Patient_ID],Hospitals[Hospital_Bed])</f>
        <v>General Ward</v>
      </c>
      <c r="M511" s="1" t="str">
        <f>_xlfn.XLOOKUP(Master[[#This Row],[Patient_ID]],Hospitals[Patient_ID],Hospitals[Department])</f>
        <v>Pediatrics</v>
      </c>
      <c r="N511" s="28" t="str">
        <f>_xlfn.XLOOKUP(Master[[#This Row],[Patient_ID]],Hospitals[Patient_ID],Hospitals[Medical_Condition])</f>
        <v>Allergies</v>
      </c>
      <c r="O511" s="28" t="str">
        <f>IFERROR(_xlfn.XLOOKUP(Master[[#This Row],[Patient_ID]],Emergency[Patient_ID],Emergency[ER_Visit_ID]),"No Visits")</f>
        <v>No Visits</v>
      </c>
      <c r="P511" s="28">
        <f>_xlfn.XLOOKUP(Master[[#This Row],[Patient_ID]],Hospitals[Patient_ID],Hospitals[Doctor_ID])</f>
        <v>157</v>
      </c>
      <c r="Q511" s="30">
        <f>_xlfn.XLOOKUP(Master[[#This Row],[Patient_ID]],Financials[Patient_ID],Financials[Insurance_Coverage])</f>
        <v>12126.13950436391</v>
      </c>
      <c r="R511" s="30">
        <f>_xlfn.XLOOKUP(Master[[#This Row],[Patient_ID]],Financials[Patient_ID],Financials[Balance_Due])</f>
        <v>7205.8604956360896</v>
      </c>
      <c r="S511" s="28">
        <f>_xlfn.XLOOKUP(Master[[#This Row],[Doctors ID]],Medicals[Doctor_ID],Medicals[Nurse_to_Patient_Ratio])</f>
        <v>26</v>
      </c>
    </row>
    <row r="512" spans="1:19" x14ac:dyDescent="0.3">
      <c r="A512" s="1">
        <v>570</v>
      </c>
      <c r="B512" s="1" t="s">
        <v>577</v>
      </c>
      <c r="C512" s="1">
        <v>78</v>
      </c>
      <c r="D512" s="1" t="s">
        <v>1008</v>
      </c>
      <c r="E512" s="1" t="s">
        <v>1010</v>
      </c>
      <c r="F512" s="1">
        <v>20.985856771939929</v>
      </c>
      <c r="G512" s="1">
        <v>4</v>
      </c>
      <c r="H512" s="1">
        <v>10</v>
      </c>
      <c r="I512" s="10">
        <f>_xlfn.XLOOKUP(Master[[#This Row],[Patient_ID]],Hospitals[Patient_ID],Hospitals[Admission_Date])</f>
        <v>44847</v>
      </c>
      <c r="J512" s="10">
        <f>_xlfn.XLOOKUP(Master[[#This Row],[Patient_ID]],Hospitals[Patient_ID],Hospitals[Discharge_Date])</f>
        <v>44856</v>
      </c>
      <c r="K512" s="33">
        <f>_xlfn.XLOOKUP(Master[[#This Row],[Patient_ID]],Financials[Patient_ID],Financials[Total_Bill_Amount])</f>
        <v>9382</v>
      </c>
      <c r="L512" s="1" t="str">
        <f>_xlfn.XLOOKUP(Master[[#This Row],[Patient_ID]],Hospitals[Patient_ID],Hospitals[Hospital_Bed])</f>
        <v>General Ward</v>
      </c>
      <c r="M512" s="1" t="str">
        <f>_xlfn.XLOOKUP(Master[[#This Row],[Patient_ID]],Hospitals[Patient_ID],Hospitals[Department])</f>
        <v>Neurology</v>
      </c>
      <c r="N512" s="28" t="str">
        <f>_xlfn.XLOOKUP(Master[[#This Row],[Patient_ID]],Hospitals[Patient_ID],Hospitals[Medical_Condition])</f>
        <v>Stroke</v>
      </c>
      <c r="O512" s="28">
        <f>IFERROR(_xlfn.XLOOKUP(Master[[#This Row],[Patient_ID]],Emergency[Patient_ID],Emergency[ER_Visit_ID]),"No Visits")</f>
        <v>994</v>
      </c>
      <c r="P512" s="28">
        <f>_xlfn.XLOOKUP(Master[[#This Row],[Patient_ID]],Hospitals[Patient_ID],Hospitals[Doctor_ID])</f>
        <v>132</v>
      </c>
      <c r="Q512" s="30">
        <f>_xlfn.XLOOKUP(Master[[#This Row],[Patient_ID]],Financials[Patient_ID],Financials[Insurance_Coverage])</f>
        <v>6895.3721943543678</v>
      </c>
      <c r="R512" s="30">
        <f>_xlfn.XLOOKUP(Master[[#This Row],[Patient_ID]],Financials[Patient_ID],Financials[Balance_Due])</f>
        <v>2486.6278056456322</v>
      </c>
      <c r="S512" s="28">
        <f>_xlfn.XLOOKUP(Master[[#This Row],[Doctors ID]],Medicals[Doctor_ID],Medicals[Nurse_to_Patient_Ratio])</f>
        <v>14</v>
      </c>
    </row>
    <row r="513" spans="1:19" x14ac:dyDescent="0.3">
      <c r="A513" s="1">
        <v>571</v>
      </c>
      <c r="B513" s="1" t="s">
        <v>578</v>
      </c>
      <c r="C513" s="1">
        <v>63</v>
      </c>
      <c r="D513" s="1" t="s">
        <v>1009</v>
      </c>
      <c r="E513" s="1" t="s">
        <v>1010</v>
      </c>
      <c r="F513" s="1">
        <v>28.255398751780891</v>
      </c>
      <c r="G513" s="1">
        <v>5</v>
      </c>
      <c r="H513" s="1">
        <v>1</v>
      </c>
      <c r="I513" s="10">
        <f>_xlfn.XLOOKUP(Master[[#This Row],[Patient_ID]],Hospitals[Patient_ID],Hospitals[Admission_Date])</f>
        <v>44870</v>
      </c>
      <c r="J513" s="10">
        <f>_xlfn.XLOOKUP(Master[[#This Row],[Patient_ID]],Hospitals[Patient_ID],Hospitals[Discharge_Date])</f>
        <v>44880</v>
      </c>
      <c r="K513" s="33">
        <f>_xlfn.XLOOKUP(Master[[#This Row],[Patient_ID]],Financials[Patient_ID],Financials[Total_Bill_Amount])</f>
        <v>12243</v>
      </c>
      <c r="L513" s="1" t="str">
        <f>_xlfn.XLOOKUP(Master[[#This Row],[Patient_ID]],Hospitals[Patient_ID],Hospitals[Hospital_Bed])</f>
        <v>Private Room</v>
      </c>
      <c r="M513" s="1" t="str">
        <f>_xlfn.XLOOKUP(Master[[#This Row],[Patient_ID]],Hospitals[Patient_ID],Hospitals[Department])</f>
        <v>Emergency</v>
      </c>
      <c r="N513" s="28" t="str">
        <f>_xlfn.XLOOKUP(Master[[#This Row],[Patient_ID]],Hospitals[Patient_ID],Hospitals[Medical_Condition])</f>
        <v>Internal Bleeding</v>
      </c>
      <c r="O513" s="28">
        <f>IFERROR(_xlfn.XLOOKUP(Master[[#This Row],[Patient_ID]],Emergency[Patient_ID],Emergency[ER_Visit_ID]),"No Visits")</f>
        <v>644</v>
      </c>
      <c r="P513" s="28">
        <f>_xlfn.XLOOKUP(Master[[#This Row],[Patient_ID]],Hospitals[Patient_ID],Hospitals[Doctor_ID])</f>
        <v>69</v>
      </c>
      <c r="Q513" s="30">
        <f>_xlfn.XLOOKUP(Master[[#This Row],[Patient_ID]],Financials[Patient_ID],Financials[Insurance_Coverage])</f>
        <v>8043.0383954278304</v>
      </c>
      <c r="R513" s="30">
        <f>_xlfn.XLOOKUP(Master[[#This Row],[Patient_ID]],Financials[Patient_ID],Financials[Balance_Due])</f>
        <v>4199.9616045721696</v>
      </c>
      <c r="S513" s="28">
        <f>_xlfn.XLOOKUP(Master[[#This Row],[Doctors ID]],Medicals[Doctor_ID],Medicals[Nurse_to_Patient_Ratio])</f>
        <v>9</v>
      </c>
    </row>
    <row r="514" spans="1:19" x14ac:dyDescent="0.3">
      <c r="A514" s="1">
        <v>572</v>
      </c>
      <c r="B514" s="1" t="s">
        <v>579</v>
      </c>
      <c r="C514" s="1">
        <v>9</v>
      </c>
      <c r="D514" s="1" t="s">
        <v>1008</v>
      </c>
      <c r="E514" s="1" t="s">
        <v>1010</v>
      </c>
      <c r="F514" s="1">
        <v>26.282122493126341</v>
      </c>
      <c r="G514" s="1">
        <v>2</v>
      </c>
      <c r="H514" s="1">
        <v>3</v>
      </c>
      <c r="I514" s="10">
        <f>_xlfn.XLOOKUP(Master[[#This Row],[Patient_ID]],Hospitals[Patient_ID],Hospitals[Admission_Date])</f>
        <v>44621</v>
      </c>
      <c r="J514" s="10">
        <f>_xlfn.XLOOKUP(Master[[#This Row],[Patient_ID]],Hospitals[Patient_ID],Hospitals[Discharge_Date])</f>
        <v>44626</v>
      </c>
      <c r="K514" s="33">
        <f>_xlfn.XLOOKUP(Master[[#This Row],[Patient_ID]],Financials[Patient_ID],Financials[Total_Bill_Amount])</f>
        <v>16218</v>
      </c>
      <c r="L514" s="1" t="str">
        <f>_xlfn.XLOOKUP(Master[[#This Row],[Patient_ID]],Hospitals[Patient_ID],Hospitals[Hospital_Bed])</f>
        <v>Semi-Private Room</v>
      </c>
      <c r="M514" s="1" t="str">
        <f>_xlfn.XLOOKUP(Master[[#This Row],[Patient_ID]],Hospitals[Patient_ID],Hospitals[Department])</f>
        <v>Orthopedics</v>
      </c>
      <c r="N514" s="28" t="str">
        <f>_xlfn.XLOOKUP(Master[[#This Row],[Patient_ID]],Hospitals[Patient_ID],Hospitals[Medical_Condition])</f>
        <v>Fracture</v>
      </c>
      <c r="O514" s="28" t="str">
        <f>IFERROR(_xlfn.XLOOKUP(Master[[#This Row],[Patient_ID]],Emergency[Patient_ID],Emergency[ER_Visit_ID]),"No Visits")</f>
        <v>No Visits</v>
      </c>
      <c r="P514" s="28">
        <f>_xlfn.XLOOKUP(Master[[#This Row],[Patient_ID]],Hospitals[Patient_ID],Hospitals[Doctor_ID])</f>
        <v>174</v>
      </c>
      <c r="Q514" s="30">
        <f>_xlfn.XLOOKUP(Master[[#This Row],[Patient_ID]],Financials[Patient_ID],Financials[Insurance_Coverage])</f>
        <v>11283.71874787756</v>
      </c>
      <c r="R514" s="30">
        <f>_xlfn.XLOOKUP(Master[[#This Row],[Patient_ID]],Financials[Patient_ID],Financials[Balance_Due])</f>
        <v>4934.2812521224369</v>
      </c>
      <c r="S514" s="28">
        <f>_xlfn.XLOOKUP(Master[[#This Row],[Doctors ID]],Medicals[Doctor_ID],Medicals[Nurse_to_Patient_Ratio])</f>
        <v>12</v>
      </c>
    </row>
    <row r="515" spans="1:19" x14ac:dyDescent="0.3">
      <c r="A515" s="1">
        <v>573</v>
      </c>
      <c r="B515" s="1" t="s">
        <v>580</v>
      </c>
      <c r="C515" s="1">
        <v>30</v>
      </c>
      <c r="D515" s="1" t="s">
        <v>1008</v>
      </c>
      <c r="E515" s="1" t="s">
        <v>1010</v>
      </c>
      <c r="F515" s="1">
        <v>32.922989184250881</v>
      </c>
      <c r="G515" s="1">
        <v>0</v>
      </c>
      <c r="H515" s="1">
        <v>3</v>
      </c>
      <c r="I515" s="10">
        <f>_xlfn.XLOOKUP(Master[[#This Row],[Patient_ID]],Hospitals[Patient_ID],Hospitals[Admission_Date])</f>
        <v>44801</v>
      </c>
      <c r="J515" s="10">
        <f>_xlfn.XLOOKUP(Master[[#This Row],[Patient_ID]],Hospitals[Patient_ID],Hospitals[Discharge_Date])</f>
        <v>44803</v>
      </c>
      <c r="K515" s="33">
        <f>_xlfn.XLOOKUP(Master[[#This Row],[Patient_ID]],Financials[Patient_ID],Financials[Total_Bill_Amount])</f>
        <v>10782</v>
      </c>
      <c r="L515" s="1" t="str">
        <f>_xlfn.XLOOKUP(Master[[#This Row],[Patient_ID]],Hospitals[Patient_ID],Hospitals[Hospital_Bed])</f>
        <v>Semi-Private Room</v>
      </c>
      <c r="M515" s="1" t="str">
        <f>_xlfn.XLOOKUP(Master[[#This Row],[Patient_ID]],Hospitals[Patient_ID],Hospitals[Department])</f>
        <v>Pediatrics</v>
      </c>
      <c r="N515" s="28" t="str">
        <f>_xlfn.XLOOKUP(Master[[#This Row],[Patient_ID]],Hospitals[Patient_ID],Hospitals[Medical_Condition])</f>
        <v>Asthma</v>
      </c>
      <c r="O515" s="28">
        <f>IFERROR(_xlfn.XLOOKUP(Master[[#This Row],[Patient_ID]],Emergency[Patient_ID],Emergency[ER_Visit_ID]),"No Visits")</f>
        <v>1010</v>
      </c>
      <c r="P515" s="28">
        <f>_xlfn.XLOOKUP(Master[[#This Row],[Patient_ID]],Hospitals[Patient_ID],Hospitals[Doctor_ID])</f>
        <v>167</v>
      </c>
      <c r="Q515" s="30">
        <f>_xlfn.XLOOKUP(Master[[#This Row],[Patient_ID]],Financials[Patient_ID],Financials[Insurance_Coverage])</f>
        <v>5433.7888385463493</v>
      </c>
      <c r="R515" s="30">
        <f>_xlfn.XLOOKUP(Master[[#This Row],[Patient_ID]],Financials[Patient_ID],Financials[Balance_Due])</f>
        <v>5348.2111614536507</v>
      </c>
      <c r="S515" s="28">
        <f>_xlfn.XLOOKUP(Master[[#This Row],[Doctors ID]],Medicals[Doctor_ID],Medicals[Nurse_to_Patient_Ratio])</f>
        <v>7</v>
      </c>
    </row>
    <row r="516" spans="1:19" x14ac:dyDescent="0.3">
      <c r="A516" s="1">
        <v>574</v>
      </c>
      <c r="B516" s="1" t="s">
        <v>581</v>
      </c>
      <c r="C516" s="1">
        <v>75</v>
      </c>
      <c r="D516" s="1" t="s">
        <v>1008</v>
      </c>
      <c r="E516" s="1" t="s">
        <v>1010</v>
      </c>
      <c r="F516" s="1">
        <v>22.604162273914501</v>
      </c>
      <c r="G516" s="1">
        <v>4</v>
      </c>
      <c r="H516" s="1">
        <v>8</v>
      </c>
      <c r="I516" s="10">
        <f>_xlfn.XLOOKUP(Master[[#This Row],[Patient_ID]],Hospitals[Patient_ID],Hospitals[Admission_Date])</f>
        <v>44586</v>
      </c>
      <c r="J516" s="10">
        <f>_xlfn.XLOOKUP(Master[[#This Row],[Patient_ID]],Hospitals[Patient_ID],Hospitals[Discharge_Date])</f>
        <v>44593</v>
      </c>
      <c r="K516" s="33">
        <f>_xlfn.XLOOKUP(Master[[#This Row],[Patient_ID]],Financials[Patient_ID],Financials[Total_Bill_Amount])</f>
        <v>8600</v>
      </c>
      <c r="L516" s="1" t="str">
        <f>_xlfn.XLOOKUP(Master[[#This Row],[Patient_ID]],Hospitals[Patient_ID],Hospitals[Hospital_Bed])</f>
        <v>Private Room</v>
      </c>
      <c r="M516" s="1" t="str">
        <f>_xlfn.XLOOKUP(Master[[#This Row],[Patient_ID]],Hospitals[Patient_ID],Hospitals[Department])</f>
        <v>Cardiology</v>
      </c>
      <c r="N516" s="28" t="str">
        <f>_xlfn.XLOOKUP(Master[[#This Row],[Patient_ID]],Hospitals[Patient_ID],Hospitals[Medical_Condition])</f>
        <v>Heart Attack (STEMI)</v>
      </c>
      <c r="O516" s="28" t="str">
        <f>IFERROR(_xlfn.XLOOKUP(Master[[#This Row],[Patient_ID]],Emergency[Patient_ID],Emergency[ER_Visit_ID]),"No Visits")</f>
        <v>No Visits</v>
      </c>
      <c r="P516" s="28">
        <f>_xlfn.XLOOKUP(Master[[#This Row],[Patient_ID]],Hospitals[Patient_ID],Hospitals[Doctor_ID])</f>
        <v>24</v>
      </c>
      <c r="Q516" s="30">
        <f>_xlfn.XLOOKUP(Master[[#This Row],[Patient_ID]],Financials[Patient_ID],Financials[Insurance_Coverage])</f>
        <v>6074.3879559950929</v>
      </c>
      <c r="R516" s="30">
        <f>_xlfn.XLOOKUP(Master[[#This Row],[Patient_ID]],Financials[Patient_ID],Financials[Balance_Due])</f>
        <v>2525.6120440049071</v>
      </c>
      <c r="S516" s="28">
        <f>_xlfn.XLOOKUP(Master[[#This Row],[Doctors ID]],Medicals[Doctor_ID],Medicals[Nurse_to_Patient_Ratio])</f>
        <v>17</v>
      </c>
    </row>
    <row r="517" spans="1:19" x14ac:dyDescent="0.3">
      <c r="A517" s="1">
        <v>575</v>
      </c>
      <c r="B517" s="1" t="s">
        <v>582</v>
      </c>
      <c r="C517" s="1">
        <v>47</v>
      </c>
      <c r="D517" s="1" t="s">
        <v>1009</v>
      </c>
      <c r="E517" s="1" t="s">
        <v>1011</v>
      </c>
      <c r="F517" s="1">
        <v>37.766803909101007</v>
      </c>
      <c r="G517" s="1">
        <v>5</v>
      </c>
      <c r="H517" s="1">
        <v>9</v>
      </c>
      <c r="I517" s="10">
        <f>_xlfn.XLOOKUP(Master[[#This Row],[Patient_ID]],Hospitals[Patient_ID],Hospitals[Admission_Date])</f>
        <v>44652</v>
      </c>
      <c r="J517" s="10">
        <f>_xlfn.XLOOKUP(Master[[#This Row],[Patient_ID]],Hospitals[Patient_ID],Hospitals[Discharge_Date])</f>
        <v>44653</v>
      </c>
      <c r="K517" s="33">
        <f>_xlfn.XLOOKUP(Master[[#This Row],[Patient_ID]],Financials[Patient_ID],Financials[Total_Bill_Amount])</f>
        <v>6741</v>
      </c>
      <c r="L517" s="1" t="str">
        <f>_xlfn.XLOOKUP(Master[[#This Row],[Patient_ID]],Hospitals[Patient_ID],Hospitals[Hospital_Bed])</f>
        <v>ICU</v>
      </c>
      <c r="M517" s="1" t="str">
        <f>_xlfn.XLOOKUP(Master[[#This Row],[Patient_ID]],Hospitals[Patient_ID],Hospitals[Department])</f>
        <v>Pediatrics</v>
      </c>
      <c r="N517" s="28" t="str">
        <f>_xlfn.XLOOKUP(Master[[#This Row],[Patient_ID]],Hospitals[Patient_ID],Hospitals[Medical_Condition])</f>
        <v>Asthma</v>
      </c>
      <c r="O517" s="28" t="str">
        <f>IFERROR(_xlfn.XLOOKUP(Master[[#This Row],[Patient_ID]],Emergency[Patient_ID],Emergency[ER_Visit_ID]),"No Visits")</f>
        <v>No Visits</v>
      </c>
      <c r="P517" s="28">
        <f>_xlfn.XLOOKUP(Master[[#This Row],[Patient_ID]],Hospitals[Patient_ID],Hospitals[Doctor_ID])</f>
        <v>129</v>
      </c>
      <c r="Q517" s="30">
        <f>_xlfn.XLOOKUP(Master[[#This Row],[Patient_ID]],Financials[Patient_ID],Financials[Insurance_Coverage])</f>
        <v>3492.427640938934</v>
      </c>
      <c r="R517" s="30">
        <f>_xlfn.XLOOKUP(Master[[#This Row],[Patient_ID]],Financials[Patient_ID],Financials[Balance_Due])</f>
        <v>3248.572359061066</v>
      </c>
      <c r="S517" s="28">
        <f>_xlfn.XLOOKUP(Master[[#This Row],[Doctors ID]],Medicals[Doctor_ID],Medicals[Nurse_to_Patient_Ratio])</f>
        <v>15</v>
      </c>
    </row>
    <row r="518" spans="1:19" x14ac:dyDescent="0.3">
      <c r="A518" s="1">
        <v>576</v>
      </c>
      <c r="B518" s="1" t="s">
        <v>583</v>
      </c>
      <c r="C518" s="1">
        <v>19</v>
      </c>
      <c r="D518" s="1" t="s">
        <v>1009</v>
      </c>
      <c r="E518" s="1" t="s">
        <v>1010</v>
      </c>
      <c r="F518" s="1">
        <v>37.193687250071591</v>
      </c>
      <c r="G518" s="1">
        <v>4</v>
      </c>
      <c r="H518" s="1">
        <v>9</v>
      </c>
      <c r="I518" s="10">
        <f>_xlfn.XLOOKUP(Master[[#This Row],[Patient_ID]],Hospitals[Patient_ID],Hospitals[Admission_Date])</f>
        <v>45310</v>
      </c>
      <c r="J518" s="10">
        <f>_xlfn.XLOOKUP(Master[[#This Row],[Patient_ID]],Hospitals[Patient_ID],Hospitals[Discharge_Date])</f>
        <v>45313</v>
      </c>
      <c r="K518" s="33">
        <f>_xlfn.XLOOKUP(Master[[#This Row],[Patient_ID]],Financials[Patient_ID],Financials[Total_Bill_Amount])</f>
        <v>7263</v>
      </c>
      <c r="L518" s="1" t="str">
        <f>_xlfn.XLOOKUP(Master[[#This Row],[Patient_ID]],Hospitals[Patient_ID],Hospitals[Hospital_Bed])</f>
        <v>ICU</v>
      </c>
      <c r="M518" s="1" t="str">
        <f>_xlfn.XLOOKUP(Master[[#This Row],[Patient_ID]],Hospitals[Patient_ID],Hospitals[Department])</f>
        <v>Pediatrics</v>
      </c>
      <c r="N518" s="28" t="str">
        <f>_xlfn.XLOOKUP(Master[[#This Row],[Patient_ID]],Hospitals[Patient_ID],Hospitals[Medical_Condition])</f>
        <v>Asthma</v>
      </c>
      <c r="O518" s="28">
        <f>IFERROR(_xlfn.XLOOKUP(Master[[#This Row],[Patient_ID]],Emergency[Patient_ID],Emergency[ER_Visit_ID]),"No Visits")</f>
        <v>442</v>
      </c>
      <c r="P518" s="28">
        <f>_xlfn.XLOOKUP(Master[[#This Row],[Patient_ID]],Hospitals[Patient_ID],Hospitals[Doctor_ID])</f>
        <v>1</v>
      </c>
      <c r="Q518" s="30">
        <f>_xlfn.XLOOKUP(Master[[#This Row],[Patient_ID]],Financials[Patient_ID],Financials[Insurance_Coverage])</f>
        <v>5006.8020791377176</v>
      </c>
      <c r="R518" s="30">
        <f>_xlfn.XLOOKUP(Master[[#This Row],[Patient_ID]],Financials[Patient_ID],Financials[Balance_Due])</f>
        <v>2256.197920862282</v>
      </c>
      <c r="S518" s="28">
        <f>_xlfn.XLOOKUP(Master[[#This Row],[Doctors ID]],Medicals[Doctor_ID],Medicals[Nurse_to_Patient_Ratio])</f>
        <v>30</v>
      </c>
    </row>
    <row r="519" spans="1:19" x14ac:dyDescent="0.3">
      <c r="A519" s="1">
        <v>577</v>
      </c>
      <c r="B519" s="1" t="s">
        <v>584</v>
      </c>
      <c r="C519" s="1">
        <v>51</v>
      </c>
      <c r="D519" s="1" t="s">
        <v>1009</v>
      </c>
      <c r="E519" s="1" t="s">
        <v>1012</v>
      </c>
      <c r="F519" s="1">
        <v>39.460184366511029</v>
      </c>
      <c r="G519" s="1">
        <v>0</v>
      </c>
      <c r="H519" s="1">
        <v>2</v>
      </c>
      <c r="I519" s="10">
        <f>_xlfn.XLOOKUP(Master[[#This Row],[Patient_ID]],Hospitals[Patient_ID],Hospitals[Admission_Date])</f>
        <v>44706</v>
      </c>
      <c r="J519" s="10">
        <f>_xlfn.XLOOKUP(Master[[#This Row],[Patient_ID]],Hospitals[Patient_ID],Hospitals[Discharge_Date])</f>
        <v>44711</v>
      </c>
      <c r="K519" s="33">
        <f>_xlfn.XLOOKUP(Master[[#This Row],[Patient_ID]],Financials[Patient_ID],Financials[Total_Bill_Amount])</f>
        <v>22741</v>
      </c>
      <c r="L519" s="1" t="str">
        <f>_xlfn.XLOOKUP(Master[[#This Row],[Patient_ID]],Hospitals[Patient_ID],Hospitals[Hospital_Bed])</f>
        <v>Private Room</v>
      </c>
      <c r="M519" s="1" t="str">
        <f>_xlfn.XLOOKUP(Master[[#This Row],[Patient_ID]],Hospitals[Patient_ID],Hospitals[Department])</f>
        <v>Emergency</v>
      </c>
      <c r="N519" s="28" t="str">
        <f>_xlfn.XLOOKUP(Master[[#This Row],[Patient_ID]],Hospitals[Patient_ID],Hospitals[Medical_Condition])</f>
        <v>Internal Bleeding</v>
      </c>
      <c r="O519" s="28">
        <f>IFERROR(_xlfn.XLOOKUP(Master[[#This Row],[Patient_ID]],Emergency[Patient_ID],Emergency[ER_Visit_ID]),"No Visits")</f>
        <v>217</v>
      </c>
      <c r="P519" s="28">
        <f>_xlfn.XLOOKUP(Master[[#This Row],[Patient_ID]],Hospitals[Patient_ID],Hospitals[Doctor_ID])</f>
        <v>170</v>
      </c>
      <c r="Q519" s="30">
        <f>_xlfn.XLOOKUP(Master[[#This Row],[Patient_ID]],Financials[Patient_ID],Financials[Insurance_Coverage])</f>
        <v>16320.733346311779</v>
      </c>
      <c r="R519" s="30">
        <f>_xlfn.XLOOKUP(Master[[#This Row],[Patient_ID]],Financials[Patient_ID],Financials[Balance_Due])</f>
        <v>6420.266653688217</v>
      </c>
      <c r="S519" s="28">
        <f>_xlfn.XLOOKUP(Master[[#This Row],[Doctors ID]],Medicals[Doctor_ID],Medicals[Nurse_to_Patient_Ratio])</f>
        <v>14</v>
      </c>
    </row>
    <row r="520" spans="1:19" x14ac:dyDescent="0.3">
      <c r="A520" s="1">
        <v>578</v>
      </c>
      <c r="B520" s="1" t="s">
        <v>585</v>
      </c>
      <c r="C520" s="1">
        <v>16</v>
      </c>
      <c r="D520" s="1" t="s">
        <v>1009</v>
      </c>
      <c r="E520" s="1" t="s">
        <v>1013</v>
      </c>
      <c r="F520" s="1">
        <v>27.626477408538161</v>
      </c>
      <c r="G520" s="1">
        <v>0</v>
      </c>
      <c r="H520" s="1">
        <v>2</v>
      </c>
      <c r="I520" s="10">
        <f>_xlfn.XLOOKUP(Master[[#This Row],[Patient_ID]],Hospitals[Patient_ID],Hospitals[Admission_Date])</f>
        <v>45532</v>
      </c>
      <c r="J520" s="10">
        <f>_xlfn.XLOOKUP(Master[[#This Row],[Patient_ID]],Hospitals[Patient_ID],Hospitals[Discharge_Date])</f>
        <v>45538</v>
      </c>
      <c r="K520" s="33">
        <f>_xlfn.XLOOKUP(Master[[#This Row],[Patient_ID]],Financials[Patient_ID],Financials[Total_Bill_Amount])</f>
        <v>49634</v>
      </c>
      <c r="L520" s="1" t="str">
        <f>_xlfn.XLOOKUP(Master[[#This Row],[Patient_ID]],Hospitals[Patient_ID],Hospitals[Hospital_Bed])</f>
        <v>ICU</v>
      </c>
      <c r="M520" s="1" t="str">
        <f>_xlfn.XLOOKUP(Master[[#This Row],[Patient_ID]],Hospitals[Patient_ID],Hospitals[Department])</f>
        <v>Cardiology</v>
      </c>
      <c r="N520" s="28" t="str">
        <f>_xlfn.XLOOKUP(Master[[#This Row],[Patient_ID]],Hospitals[Patient_ID],Hospitals[Medical_Condition])</f>
        <v>Hypertension</v>
      </c>
      <c r="O520" s="28">
        <f>IFERROR(_xlfn.XLOOKUP(Master[[#This Row],[Patient_ID]],Emergency[Patient_ID],Emergency[ER_Visit_ID]),"No Visits")</f>
        <v>339</v>
      </c>
      <c r="P520" s="28">
        <f>_xlfn.XLOOKUP(Master[[#This Row],[Patient_ID]],Hospitals[Patient_ID],Hospitals[Doctor_ID])</f>
        <v>92</v>
      </c>
      <c r="Q520" s="30">
        <f>_xlfn.XLOOKUP(Master[[#This Row],[Patient_ID]],Financials[Patient_ID],Financials[Insurance_Coverage])</f>
        <v>30567.7110648626</v>
      </c>
      <c r="R520" s="30">
        <f>_xlfn.XLOOKUP(Master[[#This Row],[Patient_ID]],Financials[Patient_ID],Financials[Balance_Due])</f>
        <v>19066.2889351374</v>
      </c>
      <c r="S520" s="28">
        <f>_xlfn.XLOOKUP(Master[[#This Row],[Doctors ID]],Medicals[Doctor_ID],Medicals[Nurse_to_Patient_Ratio])</f>
        <v>27</v>
      </c>
    </row>
    <row r="521" spans="1:19" x14ac:dyDescent="0.3">
      <c r="A521" s="1">
        <v>579</v>
      </c>
      <c r="B521" s="1" t="s">
        <v>586</v>
      </c>
      <c r="C521" s="1">
        <v>54</v>
      </c>
      <c r="D521" s="1" t="s">
        <v>1008</v>
      </c>
      <c r="E521" s="1" t="s">
        <v>1012</v>
      </c>
      <c r="F521" s="1">
        <v>35.49517554860526</v>
      </c>
      <c r="G521" s="1">
        <v>1</v>
      </c>
      <c r="H521" s="1">
        <v>2</v>
      </c>
      <c r="I521" s="10">
        <f>_xlfn.XLOOKUP(Master[[#This Row],[Patient_ID]],Hospitals[Patient_ID],Hospitals[Admission_Date])</f>
        <v>44585</v>
      </c>
      <c r="J521" s="10">
        <f>_xlfn.XLOOKUP(Master[[#This Row],[Patient_ID]],Hospitals[Patient_ID],Hospitals[Discharge_Date])</f>
        <v>44587</v>
      </c>
      <c r="K521" s="33">
        <f>_xlfn.XLOOKUP(Master[[#This Row],[Patient_ID]],Financials[Patient_ID],Financials[Total_Bill_Amount])</f>
        <v>19760</v>
      </c>
      <c r="L521" s="1" t="str">
        <f>_xlfn.XLOOKUP(Master[[#This Row],[Patient_ID]],Hospitals[Patient_ID],Hospitals[Hospital_Bed])</f>
        <v>General Ward</v>
      </c>
      <c r="M521" s="1" t="str">
        <f>_xlfn.XLOOKUP(Master[[#This Row],[Patient_ID]],Hospitals[Patient_ID],Hospitals[Department])</f>
        <v>Pediatrics</v>
      </c>
      <c r="N521" s="28" t="str">
        <f>_xlfn.XLOOKUP(Master[[#This Row],[Patient_ID]],Hospitals[Patient_ID],Hospitals[Medical_Condition])</f>
        <v>Allergies</v>
      </c>
      <c r="O521" s="28" t="str">
        <f>IFERROR(_xlfn.XLOOKUP(Master[[#This Row],[Patient_ID]],Emergency[Patient_ID],Emergency[ER_Visit_ID]),"No Visits")</f>
        <v>No Visits</v>
      </c>
      <c r="P521" s="28">
        <f>_xlfn.XLOOKUP(Master[[#This Row],[Patient_ID]],Hospitals[Patient_ID],Hospitals[Doctor_ID])</f>
        <v>187</v>
      </c>
      <c r="Q521" s="30">
        <f>_xlfn.XLOOKUP(Master[[#This Row],[Patient_ID]],Financials[Patient_ID],Financials[Insurance_Coverage])</f>
        <v>11334.303031248921</v>
      </c>
      <c r="R521" s="30">
        <f>_xlfn.XLOOKUP(Master[[#This Row],[Patient_ID]],Financials[Patient_ID],Financials[Balance_Due])</f>
        <v>8425.6969687510809</v>
      </c>
      <c r="S521" s="28">
        <f>_xlfn.XLOOKUP(Master[[#This Row],[Doctors ID]],Medicals[Doctor_ID],Medicals[Nurse_to_Patient_Ratio])</f>
        <v>6</v>
      </c>
    </row>
    <row r="522" spans="1:19" x14ac:dyDescent="0.3">
      <c r="A522" s="1">
        <v>580</v>
      </c>
      <c r="B522" s="1" t="s">
        <v>587</v>
      </c>
      <c r="C522" s="1">
        <v>79</v>
      </c>
      <c r="D522" s="1" t="s">
        <v>1009</v>
      </c>
      <c r="E522" s="1" t="s">
        <v>1011</v>
      </c>
      <c r="F522" s="1">
        <v>22.01314389260752</v>
      </c>
      <c r="G522" s="1">
        <v>3</v>
      </c>
      <c r="H522" s="1">
        <v>5</v>
      </c>
      <c r="I522" s="10">
        <f>_xlfn.XLOOKUP(Master[[#This Row],[Patient_ID]],Hospitals[Patient_ID],Hospitals[Admission_Date])</f>
        <v>44888</v>
      </c>
      <c r="J522" s="10">
        <f>_xlfn.XLOOKUP(Master[[#This Row],[Patient_ID]],Hospitals[Patient_ID],Hospitals[Discharge_Date])</f>
        <v>44893</v>
      </c>
      <c r="K522" s="33">
        <f>_xlfn.XLOOKUP(Master[[#This Row],[Patient_ID]],Financials[Patient_ID],Financials[Total_Bill_Amount])</f>
        <v>18738</v>
      </c>
      <c r="L522" s="1" t="str">
        <f>_xlfn.XLOOKUP(Master[[#This Row],[Patient_ID]],Hospitals[Patient_ID],Hospitals[Hospital_Bed])</f>
        <v>General Ward</v>
      </c>
      <c r="M522" s="1" t="str">
        <f>_xlfn.XLOOKUP(Master[[#This Row],[Patient_ID]],Hospitals[Patient_ID],Hospitals[Department])</f>
        <v>Neurology</v>
      </c>
      <c r="N522" s="28" t="str">
        <f>_xlfn.XLOOKUP(Master[[#This Row],[Patient_ID]],Hospitals[Patient_ID],Hospitals[Medical_Condition])</f>
        <v>Stroke</v>
      </c>
      <c r="O522" s="28">
        <f>IFERROR(_xlfn.XLOOKUP(Master[[#This Row],[Patient_ID]],Emergency[Patient_ID],Emergency[ER_Visit_ID]),"No Visits")</f>
        <v>619</v>
      </c>
      <c r="P522" s="28">
        <f>_xlfn.XLOOKUP(Master[[#This Row],[Patient_ID]],Hospitals[Patient_ID],Hospitals[Doctor_ID])</f>
        <v>71</v>
      </c>
      <c r="Q522" s="30">
        <f>_xlfn.XLOOKUP(Master[[#This Row],[Patient_ID]],Financials[Patient_ID],Financials[Insurance_Coverage])</f>
        <v>12116.671176439489</v>
      </c>
      <c r="R522" s="30">
        <f>_xlfn.XLOOKUP(Master[[#This Row],[Patient_ID]],Financials[Patient_ID],Financials[Balance_Due])</f>
        <v>6621.3288235605069</v>
      </c>
      <c r="S522" s="28">
        <f>_xlfn.XLOOKUP(Master[[#This Row],[Doctors ID]],Medicals[Doctor_ID],Medicals[Nurse_to_Patient_Ratio])</f>
        <v>18</v>
      </c>
    </row>
    <row r="523" spans="1:19" x14ac:dyDescent="0.3">
      <c r="A523" s="1">
        <v>581</v>
      </c>
      <c r="B523" s="1" t="s">
        <v>588</v>
      </c>
      <c r="C523" s="1">
        <v>9</v>
      </c>
      <c r="D523" s="1" t="s">
        <v>1008</v>
      </c>
      <c r="E523" s="1" t="s">
        <v>1013</v>
      </c>
      <c r="F523" s="1">
        <v>17.826277976666809</v>
      </c>
      <c r="G523" s="1">
        <v>0</v>
      </c>
      <c r="H523" s="1">
        <v>5</v>
      </c>
      <c r="I523" s="10">
        <f>_xlfn.XLOOKUP(Master[[#This Row],[Patient_ID]],Hospitals[Patient_ID],Hospitals[Admission_Date])</f>
        <v>44764</v>
      </c>
      <c r="J523" s="10">
        <f>_xlfn.XLOOKUP(Master[[#This Row],[Patient_ID]],Hospitals[Patient_ID],Hospitals[Discharge_Date])</f>
        <v>44774</v>
      </c>
      <c r="K523" s="33">
        <f>_xlfn.XLOOKUP(Master[[#This Row],[Patient_ID]],Financials[Patient_ID],Financials[Total_Bill_Amount])</f>
        <v>23942</v>
      </c>
      <c r="L523" s="1" t="str">
        <f>_xlfn.XLOOKUP(Master[[#This Row],[Patient_ID]],Hospitals[Patient_ID],Hospitals[Hospital_Bed])</f>
        <v>ICU</v>
      </c>
      <c r="M523" s="1" t="str">
        <f>_xlfn.XLOOKUP(Master[[#This Row],[Patient_ID]],Hospitals[Patient_ID],Hospitals[Department])</f>
        <v>Emergency</v>
      </c>
      <c r="N523" s="28" t="str">
        <f>_xlfn.XLOOKUP(Master[[#This Row],[Patient_ID]],Hospitals[Patient_ID],Hospitals[Medical_Condition])</f>
        <v>Severe Trauma</v>
      </c>
      <c r="O523" s="28" t="str">
        <f>IFERROR(_xlfn.XLOOKUP(Master[[#This Row],[Patient_ID]],Emergency[Patient_ID],Emergency[ER_Visit_ID]),"No Visits")</f>
        <v>No Visits</v>
      </c>
      <c r="P523" s="28">
        <f>_xlfn.XLOOKUP(Master[[#This Row],[Patient_ID]],Hospitals[Patient_ID],Hospitals[Doctor_ID])</f>
        <v>20</v>
      </c>
      <c r="Q523" s="30">
        <f>_xlfn.XLOOKUP(Master[[#This Row],[Patient_ID]],Financials[Patient_ID],Financials[Insurance_Coverage])</f>
        <v>12642.852017504491</v>
      </c>
      <c r="R523" s="30">
        <f>_xlfn.XLOOKUP(Master[[#This Row],[Patient_ID]],Financials[Patient_ID],Financials[Balance_Due])</f>
        <v>11299.147982495509</v>
      </c>
      <c r="S523" s="28">
        <f>_xlfn.XLOOKUP(Master[[#This Row],[Doctors ID]],Medicals[Doctor_ID],Medicals[Nurse_to_Patient_Ratio])</f>
        <v>19</v>
      </c>
    </row>
    <row r="524" spans="1:19" x14ac:dyDescent="0.3">
      <c r="A524" s="1">
        <v>582</v>
      </c>
      <c r="B524" s="1" t="s">
        <v>589</v>
      </c>
      <c r="C524" s="1">
        <v>77</v>
      </c>
      <c r="D524" s="1" t="s">
        <v>1008</v>
      </c>
      <c r="E524" s="1" t="s">
        <v>1011</v>
      </c>
      <c r="F524" s="1">
        <v>34.771809473504582</v>
      </c>
      <c r="G524" s="1">
        <v>0</v>
      </c>
      <c r="H524" s="1">
        <v>7</v>
      </c>
      <c r="I524" s="10">
        <f>_xlfn.XLOOKUP(Master[[#This Row],[Patient_ID]],Hospitals[Patient_ID],Hospitals[Admission_Date])</f>
        <v>44924</v>
      </c>
      <c r="J524" s="10">
        <f>_xlfn.XLOOKUP(Master[[#This Row],[Patient_ID]],Hospitals[Patient_ID],Hospitals[Discharge_Date])</f>
        <v>44929</v>
      </c>
      <c r="K524" s="33">
        <f>_xlfn.XLOOKUP(Master[[#This Row],[Patient_ID]],Financials[Patient_ID],Financials[Total_Bill_Amount])</f>
        <v>29472</v>
      </c>
      <c r="L524" s="1" t="str">
        <f>_xlfn.XLOOKUP(Master[[#This Row],[Patient_ID]],Hospitals[Patient_ID],Hospitals[Hospital_Bed])</f>
        <v>Semi-Private Room</v>
      </c>
      <c r="M524" s="1" t="str">
        <f>_xlfn.XLOOKUP(Master[[#This Row],[Patient_ID]],Hospitals[Patient_ID],Hospitals[Department])</f>
        <v>Neurology</v>
      </c>
      <c r="N524" s="28" t="str">
        <f>_xlfn.XLOOKUP(Master[[#This Row],[Patient_ID]],Hospitals[Patient_ID],Hospitals[Medical_Condition])</f>
        <v>Seizures</v>
      </c>
      <c r="O524" s="28">
        <f>IFERROR(_xlfn.XLOOKUP(Master[[#This Row],[Patient_ID]],Emergency[Patient_ID],Emergency[ER_Visit_ID]),"No Visits")</f>
        <v>1161</v>
      </c>
      <c r="P524" s="28">
        <f>_xlfn.XLOOKUP(Master[[#This Row],[Patient_ID]],Hospitals[Patient_ID],Hospitals[Doctor_ID])</f>
        <v>17</v>
      </c>
      <c r="Q524" s="30">
        <f>_xlfn.XLOOKUP(Master[[#This Row],[Patient_ID]],Financials[Patient_ID],Financials[Insurance_Coverage])</f>
        <v>19839.756229437771</v>
      </c>
      <c r="R524" s="30">
        <f>_xlfn.XLOOKUP(Master[[#This Row],[Patient_ID]],Financials[Patient_ID],Financials[Balance_Due])</f>
        <v>9632.2437705622287</v>
      </c>
      <c r="S524" s="28">
        <f>_xlfn.XLOOKUP(Master[[#This Row],[Doctors ID]],Medicals[Doctor_ID],Medicals[Nurse_to_Patient_Ratio])</f>
        <v>8</v>
      </c>
    </row>
    <row r="525" spans="1:19" x14ac:dyDescent="0.3">
      <c r="A525" s="1">
        <v>583</v>
      </c>
      <c r="B525" s="1" t="s">
        <v>590</v>
      </c>
      <c r="C525" s="1">
        <v>39</v>
      </c>
      <c r="D525" s="1" t="s">
        <v>1008</v>
      </c>
      <c r="E525" s="1" t="s">
        <v>1012</v>
      </c>
      <c r="F525" s="1">
        <v>38.840752393233771</v>
      </c>
      <c r="G525" s="1">
        <v>0</v>
      </c>
      <c r="H525" s="1">
        <v>3</v>
      </c>
      <c r="I525" s="10">
        <f>_xlfn.XLOOKUP(Master[[#This Row],[Patient_ID]],Hospitals[Patient_ID],Hospitals[Admission_Date])</f>
        <v>44603</v>
      </c>
      <c r="J525" s="10">
        <f>_xlfn.XLOOKUP(Master[[#This Row],[Patient_ID]],Hospitals[Patient_ID],Hospitals[Discharge_Date])</f>
        <v>44611</v>
      </c>
      <c r="K525" s="33">
        <f>_xlfn.XLOOKUP(Master[[#This Row],[Patient_ID]],Financials[Patient_ID],Financials[Total_Bill_Amount])</f>
        <v>20911</v>
      </c>
      <c r="L525" s="1" t="str">
        <f>_xlfn.XLOOKUP(Master[[#This Row],[Patient_ID]],Hospitals[Patient_ID],Hospitals[Hospital_Bed])</f>
        <v>Semi-Private Room</v>
      </c>
      <c r="M525" s="1" t="str">
        <f>_xlfn.XLOOKUP(Master[[#This Row],[Patient_ID]],Hospitals[Patient_ID],Hospitals[Department])</f>
        <v>Emergency</v>
      </c>
      <c r="N525" s="28" t="str">
        <f>_xlfn.XLOOKUP(Master[[#This Row],[Patient_ID]],Hospitals[Patient_ID],Hospitals[Medical_Condition])</f>
        <v>Severe Trauma</v>
      </c>
      <c r="O525" s="28">
        <f>IFERROR(_xlfn.XLOOKUP(Master[[#This Row],[Patient_ID]],Emergency[Patient_ID],Emergency[ER_Visit_ID]),"No Visits")</f>
        <v>820</v>
      </c>
      <c r="P525" s="28">
        <f>_xlfn.XLOOKUP(Master[[#This Row],[Patient_ID]],Hospitals[Patient_ID],Hospitals[Doctor_ID])</f>
        <v>15</v>
      </c>
      <c r="Q525" s="30">
        <f>_xlfn.XLOOKUP(Master[[#This Row],[Patient_ID]],Financials[Patient_ID],Financials[Insurance_Coverage])</f>
        <v>17197.220736855579</v>
      </c>
      <c r="R525" s="30">
        <f>_xlfn.XLOOKUP(Master[[#This Row],[Patient_ID]],Financials[Patient_ID],Financials[Balance_Due])</f>
        <v>3713.779263144424</v>
      </c>
      <c r="S525" s="28">
        <f>_xlfn.XLOOKUP(Master[[#This Row],[Doctors ID]],Medicals[Doctor_ID],Medicals[Nurse_to_Patient_Ratio])</f>
        <v>12</v>
      </c>
    </row>
    <row r="526" spans="1:19" x14ac:dyDescent="0.3">
      <c r="A526" s="1">
        <v>584</v>
      </c>
      <c r="B526" s="1" t="s">
        <v>591</v>
      </c>
      <c r="C526" s="1">
        <v>86</v>
      </c>
      <c r="D526" s="1" t="s">
        <v>1009</v>
      </c>
      <c r="E526" s="1" t="s">
        <v>1013</v>
      </c>
      <c r="F526" s="1">
        <v>21.233492506948259</v>
      </c>
      <c r="G526" s="1">
        <v>4</v>
      </c>
      <c r="H526" s="1">
        <v>1</v>
      </c>
      <c r="I526" s="10">
        <f>_xlfn.XLOOKUP(Master[[#This Row],[Patient_ID]],Hospitals[Patient_ID],Hospitals[Admission_Date])</f>
        <v>44838</v>
      </c>
      <c r="J526" s="10">
        <f>_xlfn.XLOOKUP(Master[[#This Row],[Patient_ID]],Hospitals[Patient_ID],Hospitals[Discharge_Date])</f>
        <v>44840</v>
      </c>
      <c r="K526" s="33">
        <f>_xlfn.XLOOKUP(Master[[#This Row],[Patient_ID]],Financials[Patient_ID],Financials[Total_Bill_Amount])</f>
        <v>15318</v>
      </c>
      <c r="L526" s="1" t="str">
        <f>_xlfn.XLOOKUP(Master[[#This Row],[Patient_ID]],Hospitals[Patient_ID],Hospitals[Hospital_Bed])</f>
        <v>General Ward</v>
      </c>
      <c r="M526" s="1" t="str">
        <f>_xlfn.XLOOKUP(Master[[#This Row],[Patient_ID]],Hospitals[Patient_ID],Hospitals[Department])</f>
        <v>Pediatrics</v>
      </c>
      <c r="N526" s="28" t="str">
        <f>_xlfn.XLOOKUP(Master[[#This Row],[Patient_ID]],Hospitals[Patient_ID],Hospitals[Medical_Condition])</f>
        <v>Asthma</v>
      </c>
      <c r="O526" s="28">
        <f>IFERROR(_xlfn.XLOOKUP(Master[[#This Row],[Patient_ID]],Emergency[Patient_ID],Emergency[ER_Visit_ID]),"No Visits")</f>
        <v>15</v>
      </c>
      <c r="P526" s="28">
        <f>_xlfn.XLOOKUP(Master[[#This Row],[Patient_ID]],Hospitals[Patient_ID],Hospitals[Doctor_ID])</f>
        <v>14</v>
      </c>
      <c r="Q526" s="30">
        <f>_xlfn.XLOOKUP(Master[[#This Row],[Patient_ID]],Financials[Patient_ID],Financials[Insurance_Coverage])</f>
        <v>12570.361745774569</v>
      </c>
      <c r="R526" s="30">
        <f>_xlfn.XLOOKUP(Master[[#This Row],[Patient_ID]],Financials[Patient_ID],Financials[Balance_Due])</f>
        <v>2747.6382542254341</v>
      </c>
      <c r="S526" s="28">
        <f>_xlfn.XLOOKUP(Master[[#This Row],[Doctors ID]],Medicals[Doctor_ID],Medicals[Nurse_to_Patient_Ratio])</f>
        <v>15</v>
      </c>
    </row>
    <row r="527" spans="1:19" x14ac:dyDescent="0.3">
      <c r="A527" s="1">
        <v>586</v>
      </c>
      <c r="B527" s="1" t="s">
        <v>593</v>
      </c>
      <c r="C527" s="1">
        <v>18</v>
      </c>
      <c r="D527" s="1" t="s">
        <v>1008</v>
      </c>
      <c r="E527" s="1" t="s">
        <v>1012</v>
      </c>
      <c r="F527" s="1">
        <v>22.218796636585338</v>
      </c>
      <c r="G527" s="1">
        <v>3</v>
      </c>
      <c r="H527" s="1">
        <v>4</v>
      </c>
      <c r="I527" s="10">
        <f>_xlfn.XLOOKUP(Master[[#This Row],[Patient_ID]],Hospitals[Patient_ID],Hospitals[Admission_Date])</f>
        <v>45435</v>
      </c>
      <c r="J527" s="10">
        <f>_xlfn.XLOOKUP(Master[[#This Row],[Patient_ID]],Hospitals[Patient_ID],Hospitals[Discharge_Date])</f>
        <v>45436</v>
      </c>
      <c r="K527" s="33">
        <f>_xlfn.XLOOKUP(Master[[#This Row],[Patient_ID]],Financials[Patient_ID],Financials[Total_Bill_Amount])</f>
        <v>3842</v>
      </c>
      <c r="L527" s="1" t="str">
        <f>_xlfn.XLOOKUP(Master[[#This Row],[Patient_ID]],Hospitals[Patient_ID],Hospitals[Hospital_Bed])</f>
        <v>Semi-Private Room</v>
      </c>
      <c r="M527" s="1" t="str">
        <f>_xlfn.XLOOKUP(Master[[#This Row],[Patient_ID]],Hospitals[Patient_ID],Hospitals[Department])</f>
        <v>Pediatrics</v>
      </c>
      <c r="N527" s="28" t="str">
        <f>_xlfn.XLOOKUP(Master[[#This Row],[Patient_ID]],Hospitals[Patient_ID],Hospitals[Medical_Condition])</f>
        <v>Asthma</v>
      </c>
      <c r="O527" s="28">
        <f>IFERROR(_xlfn.XLOOKUP(Master[[#This Row],[Patient_ID]],Emergency[Patient_ID],Emergency[ER_Visit_ID]),"No Visits")</f>
        <v>812</v>
      </c>
      <c r="P527" s="28">
        <f>_xlfn.XLOOKUP(Master[[#This Row],[Patient_ID]],Hospitals[Patient_ID],Hospitals[Doctor_ID])</f>
        <v>27</v>
      </c>
      <c r="Q527" s="30">
        <f>_xlfn.XLOOKUP(Master[[#This Row],[Patient_ID]],Financials[Patient_ID],Financials[Insurance_Coverage])</f>
        <v>2531.8937222231129</v>
      </c>
      <c r="R527" s="30">
        <f>_xlfn.XLOOKUP(Master[[#This Row],[Patient_ID]],Financials[Patient_ID],Financials[Balance_Due])</f>
        <v>1310.1062777768871</v>
      </c>
      <c r="S527" s="28">
        <f>_xlfn.XLOOKUP(Master[[#This Row],[Doctors ID]],Medicals[Doctor_ID],Medicals[Nurse_to_Patient_Ratio])</f>
        <v>6</v>
      </c>
    </row>
    <row r="528" spans="1:19" x14ac:dyDescent="0.3">
      <c r="A528" s="1">
        <v>587</v>
      </c>
      <c r="B528" s="1" t="s">
        <v>594</v>
      </c>
      <c r="C528" s="1">
        <v>29</v>
      </c>
      <c r="D528" s="1" t="s">
        <v>1008</v>
      </c>
      <c r="E528" s="1" t="s">
        <v>1012</v>
      </c>
      <c r="F528" s="1">
        <v>19.736352132020532</v>
      </c>
      <c r="G528" s="1">
        <v>2</v>
      </c>
      <c r="H528" s="1">
        <v>10</v>
      </c>
      <c r="I528" s="10">
        <f>_xlfn.XLOOKUP(Master[[#This Row],[Patient_ID]],Hospitals[Patient_ID],Hospitals[Admission_Date])</f>
        <v>45157</v>
      </c>
      <c r="J528" s="10">
        <f>_xlfn.XLOOKUP(Master[[#This Row],[Patient_ID]],Hospitals[Patient_ID],Hospitals[Discharge_Date])</f>
        <v>45162</v>
      </c>
      <c r="K528" s="33">
        <f>_xlfn.XLOOKUP(Master[[#This Row],[Patient_ID]],Financials[Patient_ID],Financials[Total_Bill_Amount])</f>
        <v>12001</v>
      </c>
      <c r="L528" s="1" t="str">
        <f>_xlfn.XLOOKUP(Master[[#This Row],[Patient_ID]],Hospitals[Patient_ID],Hospitals[Hospital_Bed])</f>
        <v>ICU</v>
      </c>
      <c r="M528" s="1" t="str">
        <f>_xlfn.XLOOKUP(Master[[#This Row],[Patient_ID]],Hospitals[Patient_ID],Hospitals[Department])</f>
        <v>Cardiology</v>
      </c>
      <c r="N528" s="28" t="str">
        <f>_xlfn.XLOOKUP(Master[[#This Row],[Patient_ID]],Hospitals[Patient_ID],Hospitals[Medical_Condition])</f>
        <v>Hypertension</v>
      </c>
      <c r="O528" s="28">
        <f>IFERROR(_xlfn.XLOOKUP(Master[[#This Row],[Patient_ID]],Emergency[Patient_ID],Emergency[ER_Visit_ID]),"No Visits")</f>
        <v>185</v>
      </c>
      <c r="P528" s="28">
        <f>_xlfn.XLOOKUP(Master[[#This Row],[Patient_ID]],Hospitals[Patient_ID],Hospitals[Doctor_ID])</f>
        <v>107</v>
      </c>
      <c r="Q528" s="30">
        <f>_xlfn.XLOOKUP(Master[[#This Row],[Patient_ID]],Financials[Patient_ID],Financials[Insurance_Coverage])</f>
        <v>6979.6564140931096</v>
      </c>
      <c r="R528" s="30">
        <f>_xlfn.XLOOKUP(Master[[#This Row],[Patient_ID]],Financials[Patient_ID],Financials[Balance_Due])</f>
        <v>5021.3435859068904</v>
      </c>
      <c r="S528" s="28">
        <f>_xlfn.XLOOKUP(Master[[#This Row],[Doctors ID]],Medicals[Doctor_ID],Medicals[Nurse_to_Patient_Ratio])</f>
        <v>24</v>
      </c>
    </row>
    <row r="529" spans="1:19" x14ac:dyDescent="0.3">
      <c r="A529" s="1">
        <v>588</v>
      </c>
      <c r="B529" s="1" t="s">
        <v>595</v>
      </c>
      <c r="C529" s="1">
        <v>20</v>
      </c>
      <c r="D529" s="1" t="s">
        <v>1008</v>
      </c>
      <c r="E529" s="1" t="s">
        <v>1012</v>
      </c>
      <c r="F529" s="1">
        <v>20.243489613756829</v>
      </c>
      <c r="G529" s="1">
        <v>5</v>
      </c>
      <c r="H529" s="1">
        <v>9</v>
      </c>
      <c r="I529" s="10">
        <f>_xlfn.XLOOKUP(Master[[#This Row],[Patient_ID]],Hospitals[Patient_ID],Hospitals[Admission_Date])</f>
        <v>44629</v>
      </c>
      <c r="J529" s="10">
        <f>_xlfn.XLOOKUP(Master[[#This Row],[Patient_ID]],Hospitals[Patient_ID],Hospitals[Discharge_Date])</f>
        <v>44640</v>
      </c>
      <c r="K529" s="33">
        <f>_xlfn.XLOOKUP(Master[[#This Row],[Patient_ID]],Financials[Patient_ID],Financials[Total_Bill_Amount])</f>
        <v>18161</v>
      </c>
      <c r="L529" s="1" t="str">
        <f>_xlfn.XLOOKUP(Master[[#This Row],[Patient_ID]],Hospitals[Patient_ID],Hospitals[Hospital_Bed])</f>
        <v>ICU</v>
      </c>
      <c r="M529" s="1" t="str">
        <f>_xlfn.XLOOKUP(Master[[#This Row],[Patient_ID]],Hospitals[Patient_ID],Hospitals[Department])</f>
        <v>Neurology</v>
      </c>
      <c r="N529" s="28" t="str">
        <f>_xlfn.XLOOKUP(Master[[#This Row],[Patient_ID]],Hospitals[Patient_ID],Hospitals[Medical_Condition])</f>
        <v>Stroke</v>
      </c>
      <c r="O529" s="28">
        <f>IFERROR(_xlfn.XLOOKUP(Master[[#This Row],[Patient_ID]],Emergency[Patient_ID],Emergency[ER_Visit_ID]),"No Visits")</f>
        <v>1244</v>
      </c>
      <c r="P529" s="28">
        <f>_xlfn.XLOOKUP(Master[[#This Row],[Patient_ID]],Hospitals[Patient_ID],Hospitals[Doctor_ID])</f>
        <v>87</v>
      </c>
      <c r="Q529" s="30">
        <f>_xlfn.XLOOKUP(Master[[#This Row],[Patient_ID]],Financials[Patient_ID],Financials[Insurance_Coverage])</f>
        <v>9417.5089499087353</v>
      </c>
      <c r="R529" s="30">
        <f>_xlfn.XLOOKUP(Master[[#This Row],[Patient_ID]],Financials[Patient_ID],Financials[Balance_Due])</f>
        <v>8743.4910500912647</v>
      </c>
      <c r="S529" s="28">
        <f>_xlfn.XLOOKUP(Master[[#This Row],[Doctors ID]],Medicals[Doctor_ID],Medicals[Nurse_to_Patient_Ratio])</f>
        <v>18</v>
      </c>
    </row>
    <row r="530" spans="1:19" x14ac:dyDescent="0.3">
      <c r="A530" s="1">
        <v>589</v>
      </c>
      <c r="B530" s="1" t="s">
        <v>596</v>
      </c>
      <c r="C530" s="1">
        <v>6</v>
      </c>
      <c r="D530" s="1" t="s">
        <v>1008</v>
      </c>
      <c r="E530" s="1" t="s">
        <v>1012</v>
      </c>
      <c r="F530" s="1">
        <v>18.211903563346461</v>
      </c>
      <c r="G530" s="1">
        <v>4</v>
      </c>
      <c r="H530" s="1">
        <v>1</v>
      </c>
      <c r="I530" s="10">
        <f>_xlfn.XLOOKUP(Master[[#This Row],[Patient_ID]],Hospitals[Patient_ID],Hospitals[Admission_Date])</f>
        <v>44683</v>
      </c>
      <c r="J530" s="10">
        <f>_xlfn.XLOOKUP(Master[[#This Row],[Patient_ID]],Hospitals[Patient_ID],Hospitals[Discharge_Date])</f>
        <v>44700</v>
      </c>
      <c r="K530" s="33">
        <f>_xlfn.XLOOKUP(Master[[#This Row],[Patient_ID]],Financials[Patient_ID],Financials[Total_Bill_Amount])</f>
        <v>12615</v>
      </c>
      <c r="L530" s="1" t="str">
        <f>_xlfn.XLOOKUP(Master[[#This Row],[Patient_ID]],Hospitals[Patient_ID],Hospitals[Hospital_Bed])</f>
        <v>General Ward</v>
      </c>
      <c r="M530" s="1" t="str">
        <f>_xlfn.XLOOKUP(Master[[#This Row],[Patient_ID]],Hospitals[Patient_ID],Hospitals[Department])</f>
        <v>Oncology</v>
      </c>
      <c r="N530" s="28" t="str">
        <f>_xlfn.XLOOKUP(Master[[#This Row],[Patient_ID]],Hospitals[Patient_ID],Hospitals[Medical_Condition])</f>
        <v>Cancer</v>
      </c>
      <c r="O530" s="28" t="str">
        <f>IFERROR(_xlfn.XLOOKUP(Master[[#This Row],[Patient_ID]],Emergency[Patient_ID],Emergency[ER_Visit_ID]),"No Visits")</f>
        <v>No Visits</v>
      </c>
      <c r="P530" s="28">
        <f>_xlfn.XLOOKUP(Master[[#This Row],[Patient_ID]],Hospitals[Patient_ID],Hospitals[Doctor_ID])</f>
        <v>154</v>
      </c>
      <c r="Q530" s="30">
        <f>_xlfn.XLOOKUP(Master[[#This Row],[Patient_ID]],Financials[Patient_ID],Financials[Insurance_Coverage])</f>
        <v>10028.79453028697</v>
      </c>
      <c r="R530" s="30">
        <f>_xlfn.XLOOKUP(Master[[#This Row],[Patient_ID]],Financials[Patient_ID],Financials[Balance_Due])</f>
        <v>2586.205469713032</v>
      </c>
      <c r="S530" s="28">
        <f>_xlfn.XLOOKUP(Master[[#This Row],[Doctors ID]],Medicals[Doctor_ID],Medicals[Nurse_to_Patient_Ratio])</f>
        <v>26</v>
      </c>
    </row>
    <row r="531" spans="1:19" x14ac:dyDescent="0.3">
      <c r="A531" s="1">
        <v>590</v>
      </c>
      <c r="B531" s="1" t="s">
        <v>597</v>
      </c>
      <c r="C531" s="1">
        <v>6</v>
      </c>
      <c r="D531" s="1" t="s">
        <v>1008</v>
      </c>
      <c r="E531" s="1" t="s">
        <v>1010</v>
      </c>
      <c r="F531" s="1">
        <v>37.572565544678007</v>
      </c>
      <c r="G531" s="1">
        <v>3</v>
      </c>
      <c r="H531" s="1">
        <v>2</v>
      </c>
      <c r="I531" s="10">
        <f>_xlfn.XLOOKUP(Master[[#This Row],[Patient_ID]],Hospitals[Patient_ID],Hospitals[Admission_Date])</f>
        <v>44678</v>
      </c>
      <c r="J531" s="10">
        <f>_xlfn.XLOOKUP(Master[[#This Row],[Patient_ID]],Hospitals[Patient_ID],Hospitals[Discharge_Date])</f>
        <v>44685</v>
      </c>
      <c r="K531" s="33">
        <f>_xlfn.XLOOKUP(Master[[#This Row],[Patient_ID]],Financials[Patient_ID],Financials[Total_Bill_Amount])</f>
        <v>5132</v>
      </c>
      <c r="L531" s="1" t="str">
        <f>_xlfn.XLOOKUP(Master[[#This Row],[Patient_ID]],Hospitals[Patient_ID],Hospitals[Hospital_Bed])</f>
        <v>Private Room</v>
      </c>
      <c r="M531" s="1" t="str">
        <f>_xlfn.XLOOKUP(Master[[#This Row],[Patient_ID]],Hospitals[Patient_ID],Hospitals[Department])</f>
        <v>Oncology</v>
      </c>
      <c r="N531" s="28" t="str">
        <f>_xlfn.XLOOKUP(Master[[#This Row],[Patient_ID]],Hospitals[Patient_ID],Hospitals[Medical_Condition])</f>
        <v>Cancer</v>
      </c>
      <c r="O531" s="28">
        <f>IFERROR(_xlfn.XLOOKUP(Master[[#This Row],[Patient_ID]],Emergency[Patient_ID],Emergency[ER_Visit_ID]),"No Visits")</f>
        <v>697</v>
      </c>
      <c r="P531" s="28">
        <f>_xlfn.XLOOKUP(Master[[#This Row],[Patient_ID]],Hospitals[Patient_ID],Hospitals[Doctor_ID])</f>
        <v>115</v>
      </c>
      <c r="Q531" s="30">
        <f>_xlfn.XLOOKUP(Master[[#This Row],[Patient_ID]],Financials[Patient_ID],Financials[Insurance_Coverage])</f>
        <v>2693.34893530914</v>
      </c>
      <c r="R531" s="30">
        <f>_xlfn.XLOOKUP(Master[[#This Row],[Patient_ID]],Financials[Patient_ID],Financials[Balance_Due])</f>
        <v>2438.65106469086</v>
      </c>
      <c r="S531" s="28">
        <f>_xlfn.XLOOKUP(Master[[#This Row],[Doctors ID]],Medicals[Doctor_ID],Medicals[Nurse_to_Patient_Ratio])</f>
        <v>12</v>
      </c>
    </row>
    <row r="532" spans="1:19" x14ac:dyDescent="0.3">
      <c r="A532" s="1">
        <v>591</v>
      </c>
      <c r="B532" s="1" t="s">
        <v>598</v>
      </c>
      <c r="C532" s="1">
        <v>23</v>
      </c>
      <c r="D532" s="1" t="s">
        <v>1008</v>
      </c>
      <c r="E532" s="1" t="s">
        <v>1011</v>
      </c>
      <c r="F532" s="1">
        <v>18.604383032550011</v>
      </c>
      <c r="G532" s="1">
        <v>0</v>
      </c>
      <c r="H532" s="1">
        <v>1</v>
      </c>
      <c r="I532" s="10">
        <f>_xlfn.XLOOKUP(Master[[#This Row],[Patient_ID]],Hospitals[Patient_ID],Hospitals[Admission_Date])</f>
        <v>44871</v>
      </c>
      <c r="J532" s="10">
        <f>_xlfn.XLOOKUP(Master[[#This Row],[Patient_ID]],Hospitals[Patient_ID],Hospitals[Discharge_Date])</f>
        <v>44876</v>
      </c>
      <c r="K532" s="33">
        <f>_xlfn.XLOOKUP(Master[[#This Row],[Patient_ID]],Financials[Patient_ID],Financials[Total_Bill_Amount])</f>
        <v>18434</v>
      </c>
      <c r="L532" s="1" t="str">
        <f>_xlfn.XLOOKUP(Master[[#This Row],[Patient_ID]],Hospitals[Patient_ID],Hospitals[Hospital_Bed])</f>
        <v>General Ward</v>
      </c>
      <c r="M532" s="1" t="str">
        <f>_xlfn.XLOOKUP(Master[[#This Row],[Patient_ID]],Hospitals[Patient_ID],Hospitals[Department])</f>
        <v>Emergency</v>
      </c>
      <c r="N532" s="28" t="str">
        <f>_xlfn.XLOOKUP(Master[[#This Row],[Patient_ID]],Hospitals[Patient_ID],Hospitals[Medical_Condition])</f>
        <v>Severe Trauma</v>
      </c>
      <c r="O532" s="28">
        <f>IFERROR(_xlfn.XLOOKUP(Master[[#This Row],[Patient_ID]],Emergency[Patient_ID],Emergency[ER_Visit_ID]),"No Visits")</f>
        <v>869</v>
      </c>
      <c r="P532" s="28">
        <f>_xlfn.XLOOKUP(Master[[#This Row],[Patient_ID]],Hospitals[Patient_ID],Hospitals[Doctor_ID])</f>
        <v>82</v>
      </c>
      <c r="Q532" s="30">
        <f>_xlfn.XLOOKUP(Master[[#This Row],[Patient_ID]],Financials[Patient_ID],Financials[Insurance_Coverage])</f>
        <v>11458.09139417981</v>
      </c>
      <c r="R532" s="30">
        <f>_xlfn.XLOOKUP(Master[[#This Row],[Patient_ID]],Financials[Patient_ID],Financials[Balance_Due])</f>
        <v>6975.9086058201856</v>
      </c>
      <c r="S532" s="28">
        <f>_xlfn.XLOOKUP(Master[[#This Row],[Doctors ID]],Medicals[Doctor_ID],Medicals[Nurse_to_Patient_Ratio])</f>
        <v>19</v>
      </c>
    </row>
    <row r="533" spans="1:19" x14ac:dyDescent="0.3">
      <c r="A533" s="1">
        <v>593</v>
      </c>
      <c r="B533" s="1" t="s">
        <v>600</v>
      </c>
      <c r="C533" s="1">
        <v>76</v>
      </c>
      <c r="D533" s="1" t="s">
        <v>1008</v>
      </c>
      <c r="E533" s="1" t="s">
        <v>1013</v>
      </c>
      <c r="F533" s="1">
        <v>21.921982782111979</v>
      </c>
      <c r="G533" s="1">
        <v>4</v>
      </c>
      <c r="H533" s="1">
        <v>7</v>
      </c>
      <c r="I533" s="10">
        <f>_xlfn.XLOOKUP(Master[[#This Row],[Patient_ID]],Hospitals[Patient_ID],Hospitals[Admission_Date])</f>
        <v>45048</v>
      </c>
      <c r="J533" s="10">
        <f>_xlfn.XLOOKUP(Master[[#This Row],[Patient_ID]],Hospitals[Patient_ID],Hospitals[Discharge_Date])</f>
        <v>45049</v>
      </c>
      <c r="K533" s="33">
        <f>_xlfn.XLOOKUP(Master[[#This Row],[Patient_ID]],Financials[Patient_ID],Financials[Total_Bill_Amount])</f>
        <v>10071</v>
      </c>
      <c r="L533" s="1" t="str">
        <f>_xlfn.XLOOKUP(Master[[#This Row],[Patient_ID]],Hospitals[Patient_ID],Hospitals[Hospital_Bed])</f>
        <v>General Ward</v>
      </c>
      <c r="M533" s="1" t="str">
        <f>_xlfn.XLOOKUP(Master[[#This Row],[Patient_ID]],Hospitals[Patient_ID],Hospitals[Department])</f>
        <v>Pediatrics</v>
      </c>
      <c r="N533" s="28" t="str">
        <f>_xlfn.XLOOKUP(Master[[#This Row],[Patient_ID]],Hospitals[Patient_ID],Hospitals[Medical_Condition])</f>
        <v>Allergies</v>
      </c>
      <c r="O533" s="28">
        <f>IFERROR(_xlfn.XLOOKUP(Master[[#This Row],[Patient_ID]],Emergency[Patient_ID],Emergency[ER_Visit_ID]),"No Visits")</f>
        <v>832</v>
      </c>
      <c r="P533" s="28">
        <f>_xlfn.XLOOKUP(Master[[#This Row],[Patient_ID]],Hospitals[Patient_ID],Hospitals[Doctor_ID])</f>
        <v>198</v>
      </c>
      <c r="Q533" s="30">
        <f>_xlfn.XLOOKUP(Master[[#This Row],[Patient_ID]],Financials[Patient_ID],Financials[Insurance_Coverage])</f>
        <v>8067.2605248058426</v>
      </c>
      <c r="R533" s="30">
        <f>_xlfn.XLOOKUP(Master[[#This Row],[Patient_ID]],Financials[Patient_ID],Financials[Balance_Due])</f>
        <v>2003.739475194157</v>
      </c>
      <c r="S533" s="28">
        <f>_xlfn.XLOOKUP(Master[[#This Row],[Doctors ID]],Medicals[Doctor_ID],Medicals[Nurse_to_Patient_Ratio])</f>
        <v>26</v>
      </c>
    </row>
    <row r="534" spans="1:19" x14ac:dyDescent="0.3">
      <c r="A534" s="1">
        <v>594</v>
      </c>
      <c r="B534" s="1" t="s">
        <v>601</v>
      </c>
      <c r="C534" s="1">
        <v>53</v>
      </c>
      <c r="D534" s="1" t="s">
        <v>1008</v>
      </c>
      <c r="E534" s="1" t="s">
        <v>1013</v>
      </c>
      <c r="F534" s="1">
        <v>24.20208356218475</v>
      </c>
      <c r="G534" s="1">
        <v>1</v>
      </c>
      <c r="H534" s="1">
        <v>5</v>
      </c>
      <c r="I534" s="10">
        <f>_xlfn.XLOOKUP(Master[[#This Row],[Patient_ID]],Hospitals[Patient_ID],Hospitals[Admission_Date])</f>
        <v>44621</v>
      </c>
      <c r="J534" s="10">
        <f>_xlfn.XLOOKUP(Master[[#This Row],[Patient_ID]],Hospitals[Patient_ID],Hospitals[Discharge_Date])</f>
        <v>44623</v>
      </c>
      <c r="K534" s="33">
        <f>_xlfn.XLOOKUP(Master[[#This Row],[Patient_ID]],Financials[Patient_ID],Financials[Total_Bill_Amount])</f>
        <v>9676</v>
      </c>
      <c r="L534" s="1" t="str">
        <f>_xlfn.XLOOKUP(Master[[#This Row],[Patient_ID]],Hospitals[Patient_ID],Hospitals[Hospital_Bed])</f>
        <v>ICU</v>
      </c>
      <c r="M534" s="1" t="str">
        <f>_xlfn.XLOOKUP(Master[[#This Row],[Patient_ID]],Hospitals[Patient_ID],Hospitals[Department])</f>
        <v>Orthopedics</v>
      </c>
      <c r="N534" s="28" t="str">
        <f>_xlfn.XLOOKUP(Master[[#This Row],[Patient_ID]],Hospitals[Patient_ID],Hospitals[Medical_Condition])</f>
        <v>Fracture</v>
      </c>
      <c r="O534" s="28">
        <f>IFERROR(_xlfn.XLOOKUP(Master[[#This Row],[Patient_ID]],Emergency[Patient_ID],Emergency[ER_Visit_ID]),"No Visits")</f>
        <v>480</v>
      </c>
      <c r="P534" s="28">
        <f>_xlfn.XLOOKUP(Master[[#This Row],[Patient_ID]],Hospitals[Patient_ID],Hospitals[Doctor_ID])</f>
        <v>9</v>
      </c>
      <c r="Q534" s="30">
        <f>_xlfn.XLOOKUP(Master[[#This Row],[Patient_ID]],Financials[Patient_ID],Financials[Insurance_Coverage])</f>
        <v>7450.2015890652956</v>
      </c>
      <c r="R534" s="30">
        <f>_xlfn.XLOOKUP(Master[[#This Row],[Patient_ID]],Financials[Patient_ID],Financials[Balance_Due])</f>
        <v>2225.798410934704</v>
      </c>
      <c r="S534" s="28">
        <f>_xlfn.XLOOKUP(Master[[#This Row],[Doctors ID]],Medicals[Doctor_ID],Medicals[Nurse_to_Patient_Ratio])</f>
        <v>21</v>
      </c>
    </row>
    <row r="535" spans="1:19" x14ac:dyDescent="0.3">
      <c r="A535" s="1">
        <v>595</v>
      </c>
      <c r="B535" s="1" t="s">
        <v>602</v>
      </c>
      <c r="C535" s="1">
        <v>10</v>
      </c>
      <c r="D535" s="1" t="s">
        <v>1009</v>
      </c>
      <c r="E535" s="1" t="s">
        <v>1010</v>
      </c>
      <c r="F535" s="1">
        <v>38.44082996007878</v>
      </c>
      <c r="G535" s="1">
        <v>5</v>
      </c>
      <c r="H535" s="1">
        <v>2</v>
      </c>
      <c r="I535" s="10">
        <f>_xlfn.XLOOKUP(Master[[#This Row],[Patient_ID]],Hospitals[Patient_ID],Hospitals[Admission_Date])</f>
        <v>44697</v>
      </c>
      <c r="J535" s="10">
        <f>_xlfn.XLOOKUP(Master[[#This Row],[Patient_ID]],Hospitals[Patient_ID],Hospitals[Discharge_Date])</f>
        <v>44699</v>
      </c>
      <c r="K535" s="33">
        <f>_xlfn.XLOOKUP(Master[[#This Row],[Patient_ID]],Financials[Patient_ID],Financials[Total_Bill_Amount])</f>
        <v>13737</v>
      </c>
      <c r="L535" s="1" t="str">
        <f>_xlfn.XLOOKUP(Master[[#This Row],[Patient_ID]],Hospitals[Patient_ID],Hospitals[Hospital_Bed])</f>
        <v>Semi-Private Room</v>
      </c>
      <c r="M535" s="1" t="str">
        <f>_xlfn.XLOOKUP(Master[[#This Row],[Patient_ID]],Hospitals[Patient_ID],Hospitals[Department])</f>
        <v>Pediatrics</v>
      </c>
      <c r="N535" s="28" t="str">
        <f>_xlfn.XLOOKUP(Master[[#This Row],[Patient_ID]],Hospitals[Patient_ID],Hospitals[Medical_Condition])</f>
        <v>Asthma</v>
      </c>
      <c r="O535" s="28">
        <f>IFERROR(_xlfn.XLOOKUP(Master[[#This Row],[Patient_ID]],Emergency[Patient_ID],Emergency[ER_Visit_ID]),"No Visits")</f>
        <v>358</v>
      </c>
      <c r="P535" s="28">
        <f>_xlfn.XLOOKUP(Master[[#This Row],[Patient_ID]],Hospitals[Patient_ID],Hospitals[Doctor_ID])</f>
        <v>117</v>
      </c>
      <c r="Q535" s="30">
        <f>_xlfn.XLOOKUP(Master[[#This Row],[Patient_ID]],Financials[Patient_ID],Financials[Insurance_Coverage])</f>
        <v>8671.4096094297274</v>
      </c>
      <c r="R535" s="30">
        <f>_xlfn.XLOOKUP(Master[[#This Row],[Patient_ID]],Financials[Patient_ID],Financials[Balance_Due])</f>
        <v>5065.5903905702726</v>
      </c>
      <c r="S535" s="28">
        <f>_xlfn.XLOOKUP(Master[[#This Row],[Doctors ID]],Medicals[Doctor_ID],Medicals[Nurse_to_Patient_Ratio])</f>
        <v>5</v>
      </c>
    </row>
    <row r="536" spans="1:19" x14ac:dyDescent="0.3">
      <c r="A536" s="1">
        <v>596</v>
      </c>
      <c r="B536" s="1" t="s">
        <v>603</v>
      </c>
      <c r="C536" s="1">
        <v>37</v>
      </c>
      <c r="D536" s="1" t="s">
        <v>1009</v>
      </c>
      <c r="E536" s="1" t="s">
        <v>1011</v>
      </c>
      <c r="F536" s="1">
        <v>39.010723723606773</v>
      </c>
      <c r="G536" s="1">
        <v>3</v>
      </c>
      <c r="H536" s="1">
        <v>7</v>
      </c>
      <c r="I536" s="10">
        <f>_xlfn.XLOOKUP(Master[[#This Row],[Patient_ID]],Hospitals[Patient_ID],Hospitals[Admission_Date])</f>
        <v>45291</v>
      </c>
      <c r="J536" s="10">
        <f>_xlfn.XLOOKUP(Master[[#This Row],[Patient_ID]],Hospitals[Patient_ID],Hospitals[Discharge_Date])</f>
        <v>45294</v>
      </c>
      <c r="K536" s="33">
        <f>_xlfn.XLOOKUP(Master[[#This Row],[Patient_ID]],Financials[Patient_ID],Financials[Total_Bill_Amount])</f>
        <v>8217</v>
      </c>
      <c r="L536" s="1" t="str">
        <f>_xlfn.XLOOKUP(Master[[#This Row],[Patient_ID]],Hospitals[Patient_ID],Hospitals[Hospital_Bed])</f>
        <v>General Ward</v>
      </c>
      <c r="M536" s="1" t="str">
        <f>_xlfn.XLOOKUP(Master[[#This Row],[Patient_ID]],Hospitals[Patient_ID],Hospitals[Department])</f>
        <v>Pediatrics</v>
      </c>
      <c r="N536" s="28" t="str">
        <f>_xlfn.XLOOKUP(Master[[#This Row],[Patient_ID]],Hospitals[Patient_ID],Hospitals[Medical_Condition])</f>
        <v>Allergies</v>
      </c>
      <c r="O536" s="28">
        <f>IFERROR(_xlfn.XLOOKUP(Master[[#This Row],[Patient_ID]],Emergency[Patient_ID],Emergency[ER_Visit_ID]),"No Visits")</f>
        <v>77</v>
      </c>
      <c r="P536" s="28">
        <f>_xlfn.XLOOKUP(Master[[#This Row],[Patient_ID]],Hospitals[Patient_ID],Hospitals[Doctor_ID])</f>
        <v>20</v>
      </c>
      <c r="Q536" s="30">
        <f>_xlfn.XLOOKUP(Master[[#This Row],[Patient_ID]],Financials[Patient_ID],Financials[Insurance_Coverage])</f>
        <v>6712.9465257650909</v>
      </c>
      <c r="R536" s="30">
        <f>_xlfn.XLOOKUP(Master[[#This Row],[Patient_ID]],Financials[Patient_ID],Financials[Balance_Due])</f>
        <v>1504.0534742349089</v>
      </c>
      <c r="S536" s="28">
        <f>_xlfn.XLOOKUP(Master[[#This Row],[Doctors ID]],Medicals[Doctor_ID],Medicals[Nurse_to_Patient_Ratio])</f>
        <v>19</v>
      </c>
    </row>
    <row r="537" spans="1:19" x14ac:dyDescent="0.3">
      <c r="A537" s="1">
        <v>597</v>
      </c>
      <c r="B537" s="1" t="s">
        <v>604</v>
      </c>
      <c r="C537" s="1">
        <v>31</v>
      </c>
      <c r="D537" s="1" t="s">
        <v>1009</v>
      </c>
      <c r="E537" s="1" t="s">
        <v>1012</v>
      </c>
      <c r="F537" s="1">
        <v>18.585605765906781</v>
      </c>
      <c r="G537" s="1">
        <v>5</v>
      </c>
      <c r="H537" s="1">
        <v>1</v>
      </c>
      <c r="I537" s="10">
        <f>_xlfn.XLOOKUP(Master[[#This Row],[Patient_ID]],Hospitals[Patient_ID],Hospitals[Admission_Date])</f>
        <v>44934</v>
      </c>
      <c r="J537" s="10">
        <f>_xlfn.XLOOKUP(Master[[#This Row],[Patient_ID]],Hospitals[Patient_ID],Hospitals[Discharge_Date])</f>
        <v>44937</v>
      </c>
      <c r="K537" s="33">
        <f>_xlfn.XLOOKUP(Master[[#This Row],[Patient_ID]],Financials[Patient_ID],Financials[Total_Bill_Amount])</f>
        <v>33426</v>
      </c>
      <c r="L537" s="1" t="str">
        <f>_xlfn.XLOOKUP(Master[[#This Row],[Patient_ID]],Hospitals[Patient_ID],Hospitals[Hospital_Bed])</f>
        <v>General Ward</v>
      </c>
      <c r="M537" s="1" t="str">
        <f>_xlfn.XLOOKUP(Master[[#This Row],[Patient_ID]],Hospitals[Patient_ID],Hospitals[Department])</f>
        <v>Pediatrics</v>
      </c>
      <c r="N537" s="28" t="str">
        <f>_xlfn.XLOOKUP(Master[[#This Row],[Patient_ID]],Hospitals[Patient_ID],Hospitals[Medical_Condition])</f>
        <v>Allergies</v>
      </c>
      <c r="O537" s="28">
        <f>IFERROR(_xlfn.XLOOKUP(Master[[#This Row],[Patient_ID]],Emergency[Patient_ID],Emergency[ER_Visit_ID]),"No Visits")</f>
        <v>1267</v>
      </c>
      <c r="P537" s="28">
        <f>_xlfn.XLOOKUP(Master[[#This Row],[Patient_ID]],Hospitals[Patient_ID],Hospitals[Doctor_ID])</f>
        <v>152</v>
      </c>
      <c r="Q537" s="30">
        <f>_xlfn.XLOOKUP(Master[[#This Row],[Patient_ID]],Financials[Patient_ID],Financials[Insurance_Coverage])</f>
        <v>17979.046034733699</v>
      </c>
      <c r="R537" s="30">
        <f>_xlfn.XLOOKUP(Master[[#This Row],[Patient_ID]],Financials[Patient_ID],Financials[Balance_Due])</f>
        <v>15446.953965266301</v>
      </c>
      <c r="S537" s="28">
        <f>_xlfn.XLOOKUP(Master[[#This Row],[Doctors ID]],Medicals[Doctor_ID],Medicals[Nurse_to_Patient_Ratio])</f>
        <v>14</v>
      </c>
    </row>
    <row r="538" spans="1:19" x14ac:dyDescent="0.3">
      <c r="A538" s="1">
        <v>598</v>
      </c>
      <c r="B538" s="1" t="s">
        <v>605</v>
      </c>
      <c r="C538" s="1">
        <v>57</v>
      </c>
      <c r="D538" s="1" t="s">
        <v>1008</v>
      </c>
      <c r="E538" s="1" t="s">
        <v>1012</v>
      </c>
      <c r="F538" s="1">
        <v>26.174878710205931</v>
      </c>
      <c r="G538" s="1">
        <v>1</v>
      </c>
      <c r="H538" s="1">
        <v>5</v>
      </c>
      <c r="I538" s="10">
        <f>_xlfn.XLOOKUP(Master[[#This Row],[Patient_ID]],Hospitals[Patient_ID],Hospitals[Admission_Date])</f>
        <v>44689</v>
      </c>
      <c r="J538" s="10">
        <f>_xlfn.XLOOKUP(Master[[#This Row],[Patient_ID]],Hospitals[Patient_ID],Hospitals[Discharge_Date])</f>
        <v>44695</v>
      </c>
      <c r="K538" s="33">
        <f>_xlfn.XLOOKUP(Master[[#This Row],[Patient_ID]],Financials[Patient_ID],Financials[Total_Bill_Amount])</f>
        <v>29152</v>
      </c>
      <c r="L538" s="1" t="str">
        <f>_xlfn.XLOOKUP(Master[[#This Row],[Patient_ID]],Hospitals[Patient_ID],Hospitals[Hospital_Bed])</f>
        <v>ICU</v>
      </c>
      <c r="M538" s="1" t="str">
        <f>_xlfn.XLOOKUP(Master[[#This Row],[Patient_ID]],Hospitals[Patient_ID],Hospitals[Department])</f>
        <v>Neurology</v>
      </c>
      <c r="N538" s="28" t="str">
        <f>_xlfn.XLOOKUP(Master[[#This Row],[Patient_ID]],Hospitals[Patient_ID],Hospitals[Medical_Condition])</f>
        <v>Seizures</v>
      </c>
      <c r="O538" s="28">
        <f>IFERROR(_xlfn.XLOOKUP(Master[[#This Row],[Patient_ID]],Emergency[Patient_ID],Emergency[ER_Visit_ID]),"No Visits")</f>
        <v>1005</v>
      </c>
      <c r="P538" s="28">
        <f>_xlfn.XLOOKUP(Master[[#This Row],[Patient_ID]],Hospitals[Patient_ID],Hospitals[Doctor_ID])</f>
        <v>39</v>
      </c>
      <c r="Q538" s="30">
        <f>_xlfn.XLOOKUP(Master[[#This Row],[Patient_ID]],Financials[Patient_ID],Financials[Insurance_Coverage])</f>
        <v>16046.16949960593</v>
      </c>
      <c r="R538" s="30">
        <f>_xlfn.XLOOKUP(Master[[#This Row],[Patient_ID]],Financials[Patient_ID],Financials[Balance_Due])</f>
        <v>13105.83050039407</v>
      </c>
      <c r="S538" s="28">
        <f>_xlfn.XLOOKUP(Master[[#This Row],[Doctors ID]],Medicals[Doctor_ID],Medicals[Nurse_to_Patient_Ratio])</f>
        <v>7</v>
      </c>
    </row>
    <row r="539" spans="1:19" x14ac:dyDescent="0.3">
      <c r="A539" s="1">
        <v>599</v>
      </c>
      <c r="B539" s="1" t="s">
        <v>606</v>
      </c>
      <c r="C539" s="1">
        <v>41</v>
      </c>
      <c r="D539" s="1" t="s">
        <v>1009</v>
      </c>
      <c r="E539" s="1" t="s">
        <v>1012</v>
      </c>
      <c r="F539" s="1">
        <v>31.920482188447199</v>
      </c>
      <c r="G539" s="1">
        <v>4</v>
      </c>
      <c r="H539" s="1">
        <v>7</v>
      </c>
      <c r="I539" s="10">
        <f>_xlfn.XLOOKUP(Master[[#This Row],[Patient_ID]],Hospitals[Patient_ID],Hospitals[Admission_Date])</f>
        <v>44934</v>
      </c>
      <c r="J539" s="10">
        <f>_xlfn.XLOOKUP(Master[[#This Row],[Patient_ID]],Hospitals[Patient_ID],Hospitals[Discharge_Date])</f>
        <v>44951</v>
      </c>
      <c r="K539" s="33">
        <f>_xlfn.XLOOKUP(Master[[#This Row],[Patient_ID]],Financials[Patient_ID],Financials[Total_Bill_Amount])</f>
        <v>13949</v>
      </c>
      <c r="L539" s="1" t="str">
        <f>_xlfn.XLOOKUP(Master[[#This Row],[Patient_ID]],Hospitals[Patient_ID],Hospitals[Hospital_Bed])</f>
        <v>Semi-Private Room</v>
      </c>
      <c r="M539" s="1" t="str">
        <f>_xlfn.XLOOKUP(Master[[#This Row],[Patient_ID]],Hospitals[Patient_ID],Hospitals[Department])</f>
        <v>Oncology</v>
      </c>
      <c r="N539" s="28" t="str">
        <f>_xlfn.XLOOKUP(Master[[#This Row],[Patient_ID]],Hospitals[Patient_ID],Hospitals[Medical_Condition])</f>
        <v>Cancer</v>
      </c>
      <c r="O539" s="28">
        <f>IFERROR(_xlfn.XLOOKUP(Master[[#This Row],[Patient_ID]],Emergency[Patient_ID],Emergency[ER_Visit_ID]),"No Visits")</f>
        <v>260</v>
      </c>
      <c r="P539" s="28">
        <f>_xlfn.XLOOKUP(Master[[#This Row],[Patient_ID]],Hospitals[Patient_ID],Hospitals[Doctor_ID])</f>
        <v>123</v>
      </c>
      <c r="Q539" s="30">
        <f>_xlfn.XLOOKUP(Master[[#This Row],[Patient_ID]],Financials[Patient_ID],Financials[Insurance_Coverage])</f>
        <v>9520.2539836001433</v>
      </c>
      <c r="R539" s="30">
        <f>_xlfn.XLOOKUP(Master[[#This Row],[Patient_ID]],Financials[Patient_ID],Financials[Balance_Due])</f>
        <v>4428.7460163998567</v>
      </c>
      <c r="S539" s="28">
        <f>_xlfn.XLOOKUP(Master[[#This Row],[Doctors ID]],Medicals[Doctor_ID],Medicals[Nurse_to_Patient_Ratio])</f>
        <v>5</v>
      </c>
    </row>
    <row r="540" spans="1:19" x14ac:dyDescent="0.3">
      <c r="A540" s="1">
        <v>600</v>
      </c>
      <c r="B540" s="1" t="s">
        <v>607</v>
      </c>
      <c r="C540" s="1">
        <v>23</v>
      </c>
      <c r="D540" s="1" t="s">
        <v>1009</v>
      </c>
      <c r="E540" s="1" t="s">
        <v>1011</v>
      </c>
      <c r="F540" s="1">
        <v>19.900255038817999</v>
      </c>
      <c r="G540" s="1">
        <v>4</v>
      </c>
      <c r="H540" s="1">
        <v>3</v>
      </c>
      <c r="I540" s="10">
        <f>_xlfn.XLOOKUP(Master[[#This Row],[Patient_ID]],Hospitals[Patient_ID],Hospitals[Admission_Date])</f>
        <v>45347</v>
      </c>
      <c r="J540" s="10">
        <f>_xlfn.XLOOKUP(Master[[#This Row],[Patient_ID]],Hospitals[Patient_ID],Hospitals[Discharge_Date])</f>
        <v>45354</v>
      </c>
      <c r="K540" s="33">
        <f>_xlfn.XLOOKUP(Master[[#This Row],[Patient_ID]],Financials[Patient_ID],Financials[Total_Bill_Amount])</f>
        <v>23056</v>
      </c>
      <c r="L540" s="1" t="str">
        <f>_xlfn.XLOOKUP(Master[[#This Row],[Patient_ID]],Hospitals[Patient_ID],Hospitals[Hospital_Bed])</f>
        <v>ICU</v>
      </c>
      <c r="M540" s="1" t="str">
        <f>_xlfn.XLOOKUP(Master[[#This Row],[Patient_ID]],Hospitals[Patient_ID],Hospitals[Department])</f>
        <v>Cardiology</v>
      </c>
      <c r="N540" s="28" t="str">
        <f>_xlfn.XLOOKUP(Master[[#This Row],[Patient_ID]],Hospitals[Patient_ID],Hospitals[Medical_Condition])</f>
        <v>Heart Attack (STEMI)</v>
      </c>
      <c r="O540" s="28" t="str">
        <f>IFERROR(_xlfn.XLOOKUP(Master[[#This Row],[Patient_ID]],Emergency[Patient_ID],Emergency[ER_Visit_ID]),"No Visits")</f>
        <v>No Visits</v>
      </c>
      <c r="P540" s="28">
        <f>_xlfn.XLOOKUP(Master[[#This Row],[Patient_ID]],Hospitals[Patient_ID],Hospitals[Doctor_ID])</f>
        <v>131</v>
      </c>
      <c r="Q540" s="30">
        <f>_xlfn.XLOOKUP(Master[[#This Row],[Patient_ID]],Financials[Patient_ID],Financials[Insurance_Coverage])</f>
        <v>14637.235127449439</v>
      </c>
      <c r="R540" s="30">
        <f>_xlfn.XLOOKUP(Master[[#This Row],[Patient_ID]],Financials[Patient_ID],Financials[Balance_Due])</f>
        <v>8418.7648725505605</v>
      </c>
      <c r="S540" s="28">
        <f>_xlfn.XLOOKUP(Master[[#This Row],[Doctors ID]],Medicals[Doctor_ID],Medicals[Nurse_to_Patient_Ratio])</f>
        <v>16</v>
      </c>
    </row>
    <row r="541" spans="1:19" x14ac:dyDescent="0.3">
      <c r="A541" s="1">
        <v>601</v>
      </c>
      <c r="B541" s="1" t="s">
        <v>608</v>
      </c>
      <c r="C541" s="1">
        <v>30</v>
      </c>
      <c r="D541" s="1" t="s">
        <v>1009</v>
      </c>
      <c r="E541" s="1" t="s">
        <v>1013</v>
      </c>
      <c r="F541" s="1">
        <v>35.251983269900151</v>
      </c>
      <c r="G541" s="1">
        <v>2</v>
      </c>
      <c r="H541" s="1">
        <v>6</v>
      </c>
      <c r="I541" s="10">
        <f>_xlfn.XLOOKUP(Master[[#This Row],[Patient_ID]],Hospitals[Patient_ID],Hospitals[Admission_Date])</f>
        <v>44581</v>
      </c>
      <c r="J541" s="10">
        <f>_xlfn.XLOOKUP(Master[[#This Row],[Patient_ID]],Hospitals[Patient_ID],Hospitals[Discharge_Date])</f>
        <v>44584</v>
      </c>
      <c r="K541" s="33">
        <f>_xlfn.XLOOKUP(Master[[#This Row],[Patient_ID]],Financials[Patient_ID],Financials[Total_Bill_Amount])</f>
        <v>22255</v>
      </c>
      <c r="L541" s="1" t="str">
        <f>_xlfn.XLOOKUP(Master[[#This Row],[Patient_ID]],Hospitals[Patient_ID],Hospitals[Hospital_Bed])</f>
        <v>ICU</v>
      </c>
      <c r="M541" s="1" t="str">
        <f>_xlfn.XLOOKUP(Master[[#This Row],[Patient_ID]],Hospitals[Patient_ID],Hospitals[Department])</f>
        <v>Pediatrics</v>
      </c>
      <c r="N541" s="28" t="str">
        <f>_xlfn.XLOOKUP(Master[[#This Row],[Patient_ID]],Hospitals[Patient_ID],Hospitals[Medical_Condition])</f>
        <v>Allergies</v>
      </c>
      <c r="O541" s="28">
        <f>IFERROR(_xlfn.XLOOKUP(Master[[#This Row],[Patient_ID]],Emergency[Patient_ID],Emergency[ER_Visit_ID]),"No Visits")</f>
        <v>57</v>
      </c>
      <c r="P541" s="28">
        <f>_xlfn.XLOOKUP(Master[[#This Row],[Patient_ID]],Hospitals[Patient_ID],Hospitals[Doctor_ID])</f>
        <v>191</v>
      </c>
      <c r="Q541" s="30">
        <f>_xlfn.XLOOKUP(Master[[#This Row],[Patient_ID]],Financials[Patient_ID],Financials[Insurance_Coverage])</f>
        <v>15003.581365911879</v>
      </c>
      <c r="R541" s="30">
        <f>_xlfn.XLOOKUP(Master[[#This Row],[Patient_ID]],Financials[Patient_ID],Financials[Balance_Due])</f>
        <v>7251.4186340881151</v>
      </c>
      <c r="S541" s="28">
        <f>_xlfn.XLOOKUP(Master[[#This Row],[Doctors ID]],Medicals[Doctor_ID],Medicals[Nurse_to_Patient_Ratio])</f>
        <v>28</v>
      </c>
    </row>
    <row r="542" spans="1:19" x14ac:dyDescent="0.3">
      <c r="A542" s="1">
        <v>602</v>
      </c>
      <c r="B542" s="1" t="s">
        <v>609</v>
      </c>
      <c r="C542" s="1">
        <v>65</v>
      </c>
      <c r="D542" s="1" t="s">
        <v>1009</v>
      </c>
      <c r="E542" s="1" t="s">
        <v>1013</v>
      </c>
      <c r="F542" s="1">
        <v>33.537488580595507</v>
      </c>
      <c r="G542" s="1">
        <v>4</v>
      </c>
      <c r="H542" s="1">
        <v>7</v>
      </c>
      <c r="I542" s="10">
        <f>_xlfn.XLOOKUP(Master[[#This Row],[Patient_ID]],Hospitals[Patient_ID],Hospitals[Admission_Date])</f>
        <v>44949</v>
      </c>
      <c r="J542" s="10">
        <f>_xlfn.XLOOKUP(Master[[#This Row],[Patient_ID]],Hospitals[Patient_ID],Hospitals[Discharge_Date])</f>
        <v>44951</v>
      </c>
      <c r="K542" s="33">
        <f>_xlfn.XLOOKUP(Master[[#This Row],[Patient_ID]],Financials[Patient_ID],Financials[Total_Bill_Amount])</f>
        <v>6526</v>
      </c>
      <c r="L542" s="1" t="str">
        <f>_xlfn.XLOOKUP(Master[[#This Row],[Patient_ID]],Hospitals[Patient_ID],Hospitals[Hospital_Bed])</f>
        <v>Semi-Private Room</v>
      </c>
      <c r="M542" s="1" t="str">
        <f>_xlfn.XLOOKUP(Master[[#This Row],[Patient_ID]],Hospitals[Patient_ID],Hospitals[Department])</f>
        <v>Pediatrics</v>
      </c>
      <c r="N542" s="28" t="str">
        <f>_xlfn.XLOOKUP(Master[[#This Row],[Patient_ID]],Hospitals[Patient_ID],Hospitals[Medical_Condition])</f>
        <v>Asthma</v>
      </c>
      <c r="O542" s="28" t="str">
        <f>IFERROR(_xlfn.XLOOKUP(Master[[#This Row],[Patient_ID]],Emergency[Patient_ID],Emergency[ER_Visit_ID]),"No Visits")</f>
        <v>No Visits</v>
      </c>
      <c r="P542" s="28">
        <f>_xlfn.XLOOKUP(Master[[#This Row],[Patient_ID]],Hospitals[Patient_ID],Hospitals[Doctor_ID])</f>
        <v>17</v>
      </c>
      <c r="Q542" s="30">
        <f>_xlfn.XLOOKUP(Master[[#This Row],[Patient_ID]],Financials[Patient_ID],Financials[Insurance_Coverage])</f>
        <v>4902.381854134248</v>
      </c>
      <c r="R542" s="30">
        <f>_xlfn.XLOOKUP(Master[[#This Row],[Patient_ID]],Financials[Patient_ID],Financials[Balance_Due])</f>
        <v>1623.618145865752</v>
      </c>
      <c r="S542" s="28">
        <f>_xlfn.XLOOKUP(Master[[#This Row],[Doctors ID]],Medicals[Doctor_ID],Medicals[Nurse_to_Patient_Ratio])</f>
        <v>8</v>
      </c>
    </row>
    <row r="543" spans="1:19" x14ac:dyDescent="0.3">
      <c r="A543" s="1">
        <v>603</v>
      </c>
      <c r="B543" s="1" t="s">
        <v>610</v>
      </c>
      <c r="C543" s="1">
        <v>90</v>
      </c>
      <c r="D543" s="1" t="s">
        <v>1008</v>
      </c>
      <c r="E543" s="1" t="s">
        <v>1012</v>
      </c>
      <c r="F543" s="1">
        <v>25.15939813136648</v>
      </c>
      <c r="G543" s="1">
        <v>4</v>
      </c>
      <c r="H543" s="1">
        <v>3</v>
      </c>
      <c r="I543" s="10">
        <f>_xlfn.XLOOKUP(Master[[#This Row],[Patient_ID]],Hospitals[Patient_ID],Hospitals[Admission_Date])</f>
        <v>44934</v>
      </c>
      <c r="J543" s="10">
        <f>_xlfn.XLOOKUP(Master[[#This Row],[Patient_ID]],Hospitals[Patient_ID],Hospitals[Discharge_Date])</f>
        <v>44943</v>
      </c>
      <c r="K543" s="33">
        <f>_xlfn.XLOOKUP(Master[[#This Row],[Patient_ID]],Financials[Patient_ID],Financials[Total_Bill_Amount])</f>
        <v>18526</v>
      </c>
      <c r="L543" s="1" t="str">
        <f>_xlfn.XLOOKUP(Master[[#This Row],[Patient_ID]],Hospitals[Patient_ID],Hospitals[Hospital_Bed])</f>
        <v>ICU</v>
      </c>
      <c r="M543" s="1" t="str">
        <f>_xlfn.XLOOKUP(Master[[#This Row],[Patient_ID]],Hospitals[Patient_ID],Hospitals[Department])</f>
        <v>Emergency</v>
      </c>
      <c r="N543" s="28" t="str">
        <f>_xlfn.XLOOKUP(Master[[#This Row],[Patient_ID]],Hospitals[Patient_ID],Hospitals[Medical_Condition])</f>
        <v>Internal Bleeding</v>
      </c>
      <c r="O543" s="28">
        <f>IFERROR(_xlfn.XLOOKUP(Master[[#This Row],[Patient_ID]],Emergency[Patient_ID],Emergency[ER_Visit_ID]),"No Visits")</f>
        <v>288</v>
      </c>
      <c r="P543" s="28">
        <f>_xlfn.XLOOKUP(Master[[#This Row],[Patient_ID]],Hospitals[Patient_ID],Hospitals[Doctor_ID])</f>
        <v>81</v>
      </c>
      <c r="Q543" s="30">
        <f>_xlfn.XLOOKUP(Master[[#This Row],[Patient_ID]],Financials[Patient_ID],Financials[Insurance_Coverage])</f>
        <v>15501.816041583599</v>
      </c>
      <c r="R543" s="30">
        <f>_xlfn.XLOOKUP(Master[[#This Row],[Patient_ID]],Financials[Patient_ID],Financials[Balance_Due])</f>
        <v>3024.1839584164009</v>
      </c>
      <c r="S543" s="28">
        <f>_xlfn.XLOOKUP(Master[[#This Row],[Doctors ID]],Medicals[Doctor_ID],Medicals[Nurse_to_Patient_Ratio])</f>
        <v>19</v>
      </c>
    </row>
    <row r="544" spans="1:19" x14ac:dyDescent="0.3">
      <c r="A544" s="1">
        <v>604</v>
      </c>
      <c r="B544" s="1" t="s">
        <v>611</v>
      </c>
      <c r="C544" s="1">
        <v>17</v>
      </c>
      <c r="D544" s="1" t="s">
        <v>1008</v>
      </c>
      <c r="E544" s="1" t="s">
        <v>1012</v>
      </c>
      <c r="F544" s="1">
        <v>26.596897301134771</v>
      </c>
      <c r="G544" s="1">
        <v>1</v>
      </c>
      <c r="H544" s="1">
        <v>10</v>
      </c>
      <c r="I544" s="10">
        <f>_xlfn.XLOOKUP(Master[[#This Row],[Patient_ID]],Hospitals[Patient_ID],Hospitals[Admission_Date])</f>
        <v>45305</v>
      </c>
      <c r="J544" s="10">
        <f>_xlfn.XLOOKUP(Master[[#This Row],[Patient_ID]],Hospitals[Patient_ID],Hospitals[Discharge_Date])</f>
        <v>45309</v>
      </c>
      <c r="K544" s="33">
        <f>_xlfn.XLOOKUP(Master[[#This Row],[Patient_ID]],Financials[Patient_ID],Financials[Total_Bill_Amount])</f>
        <v>13151</v>
      </c>
      <c r="L544" s="1" t="str">
        <f>_xlfn.XLOOKUP(Master[[#This Row],[Patient_ID]],Hospitals[Patient_ID],Hospitals[Hospital_Bed])</f>
        <v>Semi-Private Room</v>
      </c>
      <c r="M544" s="1" t="str">
        <f>_xlfn.XLOOKUP(Master[[#This Row],[Patient_ID]],Hospitals[Patient_ID],Hospitals[Department])</f>
        <v>Orthopedics</v>
      </c>
      <c r="N544" s="28" t="str">
        <f>_xlfn.XLOOKUP(Master[[#This Row],[Patient_ID]],Hospitals[Patient_ID],Hospitals[Medical_Condition])</f>
        <v>Fracture</v>
      </c>
      <c r="O544" s="28" t="str">
        <f>IFERROR(_xlfn.XLOOKUP(Master[[#This Row],[Patient_ID]],Emergency[Patient_ID],Emergency[ER_Visit_ID]),"No Visits")</f>
        <v>No Visits</v>
      </c>
      <c r="P544" s="28">
        <f>_xlfn.XLOOKUP(Master[[#This Row],[Patient_ID]],Hospitals[Patient_ID],Hospitals[Doctor_ID])</f>
        <v>197</v>
      </c>
      <c r="Q544" s="30">
        <f>_xlfn.XLOOKUP(Master[[#This Row],[Patient_ID]],Financials[Patient_ID],Financials[Insurance_Coverage])</f>
        <v>6856.9368532409871</v>
      </c>
      <c r="R544" s="30">
        <f>_xlfn.XLOOKUP(Master[[#This Row],[Patient_ID]],Financials[Patient_ID],Financials[Balance_Due])</f>
        <v>6294.0631467590129</v>
      </c>
      <c r="S544" s="28">
        <f>_xlfn.XLOOKUP(Master[[#This Row],[Doctors ID]],Medicals[Doctor_ID],Medicals[Nurse_to_Patient_Ratio])</f>
        <v>22</v>
      </c>
    </row>
    <row r="545" spans="1:19" x14ac:dyDescent="0.3">
      <c r="A545" s="1">
        <v>605</v>
      </c>
      <c r="B545" s="1" t="s">
        <v>612</v>
      </c>
      <c r="C545" s="1">
        <v>56</v>
      </c>
      <c r="D545" s="1" t="s">
        <v>1008</v>
      </c>
      <c r="E545" s="1" t="s">
        <v>1011</v>
      </c>
      <c r="F545" s="1">
        <v>23.537433037654349</v>
      </c>
      <c r="G545" s="1">
        <v>0</v>
      </c>
      <c r="H545" s="1">
        <v>1</v>
      </c>
      <c r="I545" s="10">
        <f>_xlfn.XLOOKUP(Master[[#This Row],[Patient_ID]],Hospitals[Patient_ID],Hospitals[Admission_Date])</f>
        <v>45216</v>
      </c>
      <c r="J545" s="10">
        <f>_xlfn.XLOOKUP(Master[[#This Row],[Patient_ID]],Hospitals[Patient_ID],Hospitals[Discharge_Date])</f>
        <v>45222</v>
      </c>
      <c r="K545" s="33">
        <f>_xlfn.XLOOKUP(Master[[#This Row],[Patient_ID]],Financials[Patient_ID],Financials[Total_Bill_Amount])</f>
        <v>3218</v>
      </c>
      <c r="L545" s="1" t="str">
        <f>_xlfn.XLOOKUP(Master[[#This Row],[Patient_ID]],Hospitals[Patient_ID],Hospitals[Hospital_Bed])</f>
        <v>General Ward</v>
      </c>
      <c r="M545" s="1" t="str">
        <f>_xlfn.XLOOKUP(Master[[#This Row],[Patient_ID]],Hospitals[Patient_ID],Hospitals[Department])</f>
        <v>Neurology</v>
      </c>
      <c r="N545" s="28" t="str">
        <f>_xlfn.XLOOKUP(Master[[#This Row],[Patient_ID]],Hospitals[Patient_ID],Hospitals[Medical_Condition])</f>
        <v>Seizures</v>
      </c>
      <c r="O545" s="28">
        <f>IFERROR(_xlfn.XLOOKUP(Master[[#This Row],[Patient_ID]],Emergency[Patient_ID],Emergency[ER_Visit_ID]),"No Visits")</f>
        <v>532</v>
      </c>
      <c r="P545" s="28">
        <f>_xlfn.XLOOKUP(Master[[#This Row],[Patient_ID]],Hospitals[Patient_ID],Hospitals[Doctor_ID])</f>
        <v>136</v>
      </c>
      <c r="Q545" s="30">
        <f>_xlfn.XLOOKUP(Master[[#This Row],[Patient_ID]],Financials[Patient_ID],Financials[Insurance_Coverage])</f>
        <v>2648.1361358157228</v>
      </c>
      <c r="R545" s="30">
        <f>_xlfn.XLOOKUP(Master[[#This Row],[Patient_ID]],Financials[Patient_ID],Financials[Balance_Due])</f>
        <v>569.86386418427674</v>
      </c>
      <c r="S545" s="28">
        <f>_xlfn.XLOOKUP(Master[[#This Row],[Doctors ID]],Medicals[Doctor_ID],Medicals[Nurse_to_Patient_Ratio])</f>
        <v>11</v>
      </c>
    </row>
    <row r="546" spans="1:19" x14ac:dyDescent="0.3">
      <c r="A546" s="1">
        <v>607</v>
      </c>
      <c r="B546" s="1" t="s">
        <v>614</v>
      </c>
      <c r="C546" s="1">
        <v>49</v>
      </c>
      <c r="D546" s="1" t="s">
        <v>1008</v>
      </c>
      <c r="E546" s="1" t="s">
        <v>1011</v>
      </c>
      <c r="F546" s="1">
        <v>32.591454436111498</v>
      </c>
      <c r="G546" s="1">
        <v>1</v>
      </c>
      <c r="H546" s="1">
        <v>1</v>
      </c>
      <c r="I546" s="10">
        <f>_xlfn.XLOOKUP(Master[[#This Row],[Patient_ID]],Hospitals[Patient_ID],Hospitals[Admission_Date])</f>
        <v>45482</v>
      </c>
      <c r="J546" s="10">
        <f>_xlfn.XLOOKUP(Master[[#This Row],[Patient_ID]],Hospitals[Patient_ID],Hospitals[Discharge_Date])</f>
        <v>45487</v>
      </c>
      <c r="K546" s="33">
        <f>_xlfn.XLOOKUP(Master[[#This Row],[Patient_ID]],Financials[Patient_ID],Financials[Total_Bill_Amount])</f>
        <v>13487</v>
      </c>
      <c r="L546" s="1" t="str">
        <f>_xlfn.XLOOKUP(Master[[#This Row],[Patient_ID]],Hospitals[Patient_ID],Hospitals[Hospital_Bed])</f>
        <v>Semi-Private Room</v>
      </c>
      <c r="M546" s="1" t="str">
        <f>_xlfn.XLOOKUP(Master[[#This Row],[Patient_ID]],Hospitals[Patient_ID],Hospitals[Department])</f>
        <v>Cardiology</v>
      </c>
      <c r="N546" s="28" t="str">
        <f>_xlfn.XLOOKUP(Master[[#This Row],[Patient_ID]],Hospitals[Patient_ID],Hospitals[Medical_Condition])</f>
        <v>Heart Disease</v>
      </c>
      <c r="O546" s="28">
        <f>IFERROR(_xlfn.XLOOKUP(Master[[#This Row],[Patient_ID]],Emergency[Patient_ID],Emergency[ER_Visit_ID]),"No Visits")</f>
        <v>637</v>
      </c>
      <c r="P546" s="28">
        <f>_xlfn.XLOOKUP(Master[[#This Row],[Patient_ID]],Hospitals[Patient_ID],Hospitals[Doctor_ID])</f>
        <v>140</v>
      </c>
      <c r="Q546" s="30">
        <f>_xlfn.XLOOKUP(Master[[#This Row],[Patient_ID]],Financials[Patient_ID],Financials[Insurance_Coverage])</f>
        <v>7589.0696142396009</v>
      </c>
      <c r="R546" s="30">
        <f>_xlfn.XLOOKUP(Master[[#This Row],[Patient_ID]],Financials[Patient_ID],Financials[Balance_Due])</f>
        <v>5897.9303857603991</v>
      </c>
      <c r="S546" s="28">
        <f>_xlfn.XLOOKUP(Master[[#This Row],[Doctors ID]],Medicals[Doctor_ID],Medicals[Nurse_to_Patient_Ratio])</f>
        <v>9</v>
      </c>
    </row>
    <row r="547" spans="1:19" x14ac:dyDescent="0.3">
      <c r="A547" s="1">
        <v>608</v>
      </c>
      <c r="B547" s="1" t="s">
        <v>615</v>
      </c>
      <c r="C547" s="1">
        <v>36</v>
      </c>
      <c r="D547" s="1" t="s">
        <v>1009</v>
      </c>
      <c r="E547" s="1" t="s">
        <v>1013</v>
      </c>
      <c r="F547" s="1">
        <v>20.93985121662886</v>
      </c>
      <c r="G547" s="1">
        <v>0</v>
      </c>
      <c r="H547" s="1">
        <v>6</v>
      </c>
      <c r="I547" s="10">
        <f>_xlfn.XLOOKUP(Master[[#This Row],[Patient_ID]],Hospitals[Patient_ID],Hospitals[Admission_Date])</f>
        <v>44846</v>
      </c>
      <c r="J547" s="10">
        <f>_xlfn.XLOOKUP(Master[[#This Row],[Patient_ID]],Hospitals[Patient_ID],Hospitals[Discharge_Date])</f>
        <v>44850</v>
      </c>
      <c r="K547" s="33">
        <f>_xlfn.XLOOKUP(Master[[#This Row],[Patient_ID]],Financials[Patient_ID],Financials[Total_Bill_Amount])</f>
        <v>8367</v>
      </c>
      <c r="L547" s="1" t="str">
        <f>_xlfn.XLOOKUP(Master[[#This Row],[Patient_ID]],Hospitals[Patient_ID],Hospitals[Hospital_Bed])</f>
        <v>General Ward</v>
      </c>
      <c r="M547" s="1" t="str">
        <f>_xlfn.XLOOKUP(Master[[#This Row],[Patient_ID]],Hospitals[Patient_ID],Hospitals[Department])</f>
        <v>Neurology</v>
      </c>
      <c r="N547" s="28" t="str">
        <f>_xlfn.XLOOKUP(Master[[#This Row],[Patient_ID]],Hospitals[Patient_ID],Hospitals[Medical_Condition])</f>
        <v>Stroke</v>
      </c>
      <c r="O547" s="28">
        <f>IFERROR(_xlfn.XLOOKUP(Master[[#This Row],[Patient_ID]],Emergency[Patient_ID],Emergency[ER_Visit_ID]),"No Visits")</f>
        <v>290</v>
      </c>
      <c r="P547" s="28">
        <f>_xlfn.XLOOKUP(Master[[#This Row],[Patient_ID]],Hospitals[Patient_ID],Hospitals[Doctor_ID])</f>
        <v>57</v>
      </c>
      <c r="Q547" s="30">
        <f>_xlfn.XLOOKUP(Master[[#This Row],[Patient_ID]],Financials[Patient_ID],Financials[Insurance_Coverage])</f>
        <v>4770.520716961265</v>
      </c>
      <c r="R547" s="30">
        <f>_xlfn.XLOOKUP(Master[[#This Row],[Patient_ID]],Financials[Patient_ID],Financials[Balance_Due])</f>
        <v>3596.479283038735</v>
      </c>
      <c r="S547" s="28">
        <f>_xlfn.XLOOKUP(Master[[#This Row],[Doctors ID]],Medicals[Doctor_ID],Medicals[Nurse_to_Patient_Ratio])</f>
        <v>7</v>
      </c>
    </row>
    <row r="548" spans="1:19" x14ac:dyDescent="0.3">
      <c r="A548" s="1">
        <v>609</v>
      </c>
      <c r="B548" s="1" t="s">
        <v>616</v>
      </c>
      <c r="C548" s="1">
        <v>67</v>
      </c>
      <c r="D548" s="1" t="s">
        <v>1009</v>
      </c>
      <c r="E548" s="1" t="s">
        <v>1013</v>
      </c>
      <c r="F548" s="1">
        <v>33.674179305797907</v>
      </c>
      <c r="G548" s="1">
        <v>0</v>
      </c>
      <c r="H548" s="1">
        <v>5</v>
      </c>
      <c r="I548" s="10">
        <f>_xlfn.XLOOKUP(Master[[#This Row],[Patient_ID]],Hospitals[Patient_ID],Hospitals[Admission_Date])</f>
        <v>44781</v>
      </c>
      <c r="J548" s="10">
        <f>_xlfn.XLOOKUP(Master[[#This Row],[Patient_ID]],Hospitals[Patient_ID],Hospitals[Discharge_Date])</f>
        <v>44787</v>
      </c>
      <c r="K548" s="33">
        <f>_xlfn.XLOOKUP(Master[[#This Row],[Patient_ID]],Financials[Patient_ID],Financials[Total_Bill_Amount])</f>
        <v>17702</v>
      </c>
      <c r="L548" s="1" t="str">
        <f>_xlfn.XLOOKUP(Master[[#This Row],[Patient_ID]],Hospitals[Patient_ID],Hospitals[Hospital_Bed])</f>
        <v>General Ward</v>
      </c>
      <c r="M548" s="1" t="str">
        <f>_xlfn.XLOOKUP(Master[[#This Row],[Patient_ID]],Hospitals[Patient_ID],Hospitals[Department])</f>
        <v>Emergency</v>
      </c>
      <c r="N548" s="28" t="str">
        <f>_xlfn.XLOOKUP(Master[[#This Row],[Patient_ID]],Hospitals[Patient_ID],Hospitals[Medical_Condition])</f>
        <v>Severe Trauma</v>
      </c>
      <c r="O548" s="28">
        <f>IFERROR(_xlfn.XLOOKUP(Master[[#This Row],[Patient_ID]],Emergency[Patient_ID],Emergency[ER_Visit_ID]),"No Visits")</f>
        <v>622</v>
      </c>
      <c r="P548" s="28">
        <f>_xlfn.XLOOKUP(Master[[#This Row],[Patient_ID]],Hospitals[Patient_ID],Hospitals[Doctor_ID])</f>
        <v>1</v>
      </c>
      <c r="Q548" s="30">
        <f>_xlfn.XLOOKUP(Master[[#This Row],[Patient_ID]],Financials[Patient_ID],Financials[Insurance_Coverage])</f>
        <v>12872.45261624512</v>
      </c>
      <c r="R548" s="30">
        <f>_xlfn.XLOOKUP(Master[[#This Row],[Patient_ID]],Financials[Patient_ID],Financials[Balance_Due])</f>
        <v>4829.5473837548798</v>
      </c>
      <c r="S548" s="28">
        <f>_xlfn.XLOOKUP(Master[[#This Row],[Doctors ID]],Medicals[Doctor_ID],Medicals[Nurse_to_Patient_Ratio])</f>
        <v>30</v>
      </c>
    </row>
    <row r="549" spans="1:19" x14ac:dyDescent="0.3">
      <c r="A549" s="1">
        <v>610</v>
      </c>
      <c r="B549" s="1" t="s">
        <v>617</v>
      </c>
      <c r="C549" s="1">
        <v>44</v>
      </c>
      <c r="D549" s="1" t="s">
        <v>1008</v>
      </c>
      <c r="E549" s="1" t="s">
        <v>1011</v>
      </c>
      <c r="F549" s="1">
        <v>37.363774508534213</v>
      </c>
      <c r="G549" s="1">
        <v>2</v>
      </c>
      <c r="H549" s="1">
        <v>9</v>
      </c>
      <c r="I549" s="10">
        <f>_xlfn.XLOOKUP(Master[[#This Row],[Patient_ID]],Hospitals[Patient_ID],Hospitals[Admission_Date])</f>
        <v>44571</v>
      </c>
      <c r="J549" s="10">
        <f>_xlfn.XLOOKUP(Master[[#This Row],[Patient_ID]],Hospitals[Patient_ID],Hospitals[Discharge_Date])</f>
        <v>44578</v>
      </c>
      <c r="K549" s="33">
        <f>_xlfn.XLOOKUP(Master[[#This Row],[Patient_ID]],Financials[Patient_ID],Financials[Total_Bill_Amount])</f>
        <v>9094</v>
      </c>
      <c r="L549" s="1" t="str">
        <f>_xlfn.XLOOKUP(Master[[#This Row],[Patient_ID]],Hospitals[Patient_ID],Hospitals[Hospital_Bed])</f>
        <v>ICU</v>
      </c>
      <c r="M549" s="1" t="str">
        <f>_xlfn.XLOOKUP(Master[[#This Row],[Patient_ID]],Hospitals[Patient_ID],Hospitals[Department])</f>
        <v>Emergency</v>
      </c>
      <c r="N549" s="28" t="str">
        <f>_xlfn.XLOOKUP(Master[[#This Row],[Patient_ID]],Hospitals[Patient_ID],Hospitals[Medical_Condition])</f>
        <v>Severe Trauma</v>
      </c>
      <c r="O549" s="28" t="str">
        <f>IFERROR(_xlfn.XLOOKUP(Master[[#This Row],[Patient_ID]],Emergency[Patient_ID],Emergency[ER_Visit_ID]),"No Visits")</f>
        <v>No Visits</v>
      </c>
      <c r="P549" s="28">
        <f>_xlfn.XLOOKUP(Master[[#This Row],[Patient_ID]],Hospitals[Patient_ID],Hospitals[Doctor_ID])</f>
        <v>54</v>
      </c>
      <c r="Q549" s="30">
        <f>_xlfn.XLOOKUP(Master[[#This Row],[Patient_ID]],Financials[Patient_ID],Financials[Insurance_Coverage])</f>
        <v>5215.7016628824604</v>
      </c>
      <c r="R549" s="30">
        <f>_xlfn.XLOOKUP(Master[[#This Row],[Patient_ID]],Financials[Patient_ID],Financials[Balance_Due])</f>
        <v>3878.2983371175401</v>
      </c>
      <c r="S549" s="28">
        <f>_xlfn.XLOOKUP(Master[[#This Row],[Doctors ID]],Medicals[Doctor_ID],Medicals[Nurse_to_Patient_Ratio])</f>
        <v>18</v>
      </c>
    </row>
    <row r="550" spans="1:19" x14ac:dyDescent="0.3">
      <c r="A550" s="1">
        <v>611</v>
      </c>
      <c r="B550" s="1" t="s">
        <v>618</v>
      </c>
      <c r="C550" s="1">
        <v>59</v>
      </c>
      <c r="D550" s="1" t="s">
        <v>1009</v>
      </c>
      <c r="E550" s="1" t="s">
        <v>1012</v>
      </c>
      <c r="F550" s="1">
        <v>25.093677288958801</v>
      </c>
      <c r="G550" s="1">
        <v>4</v>
      </c>
      <c r="H550" s="1">
        <v>4</v>
      </c>
      <c r="I550" s="10">
        <f>_xlfn.XLOOKUP(Master[[#This Row],[Patient_ID]],Hospitals[Patient_ID],Hospitals[Admission_Date])</f>
        <v>45376</v>
      </c>
      <c r="J550" s="10">
        <f>_xlfn.XLOOKUP(Master[[#This Row],[Patient_ID]],Hospitals[Patient_ID],Hospitals[Discharge_Date])</f>
        <v>45378</v>
      </c>
      <c r="K550" s="33">
        <f>_xlfn.XLOOKUP(Master[[#This Row],[Patient_ID]],Financials[Patient_ID],Financials[Total_Bill_Amount])</f>
        <v>12113</v>
      </c>
      <c r="L550" s="1" t="str">
        <f>_xlfn.XLOOKUP(Master[[#This Row],[Patient_ID]],Hospitals[Patient_ID],Hospitals[Hospital_Bed])</f>
        <v>Private Room</v>
      </c>
      <c r="M550" s="1" t="str">
        <f>_xlfn.XLOOKUP(Master[[#This Row],[Patient_ID]],Hospitals[Patient_ID],Hospitals[Department])</f>
        <v>Orthopedics</v>
      </c>
      <c r="N550" s="28" t="str">
        <f>_xlfn.XLOOKUP(Master[[#This Row],[Patient_ID]],Hospitals[Patient_ID],Hospitals[Medical_Condition])</f>
        <v>Fracture</v>
      </c>
      <c r="O550" s="28" t="str">
        <f>IFERROR(_xlfn.XLOOKUP(Master[[#This Row],[Patient_ID]],Emergency[Patient_ID],Emergency[ER_Visit_ID]),"No Visits")</f>
        <v>No Visits</v>
      </c>
      <c r="P550" s="28">
        <f>_xlfn.XLOOKUP(Master[[#This Row],[Patient_ID]],Hospitals[Patient_ID],Hospitals[Doctor_ID])</f>
        <v>196</v>
      </c>
      <c r="Q550" s="30">
        <f>_xlfn.XLOOKUP(Master[[#This Row],[Patient_ID]],Financials[Patient_ID],Financials[Insurance_Coverage])</f>
        <v>6587.5668781894492</v>
      </c>
      <c r="R550" s="30">
        <f>_xlfn.XLOOKUP(Master[[#This Row],[Patient_ID]],Financials[Patient_ID],Financials[Balance_Due])</f>
        <v>5525.4331218105508</v>
      </c>
      <c r="S550" s="28">
        <f>_xlfn.XLOOKUP(Master[[#This Row],[Doctors ID]],Medicals[Doctor_ID],Medicals[Nurse_to_Patient_Ratio])</f>
        <v>20</v>
      </c>
    </row>
    <row r="551" spans="1:19" x14ac:dyDescent="0.3">
      <c r="A551" s="1">
        <v>613</v>
      </c>
      <c r="B551" s="1" t="s">
        <v>620</v>
      </c>
      <c r="C551" s="1">
        <v>46</v>
      </c>
      <c r="D551" s="1" t="s">
        <v>1009</v>
      </c>
      <c r="E551" s="1" t="s">
        <v>1010</v>
      </c>
      <c r="F551" s="1">
        <v>17.86785351305895</v>
      </c>
      <c r="G551" s="1">
        <v>3</v>
      </c>
      <c r="H551" s="1">
        <v>9</v>
      </c>
      <c r="I551" s="10">
        <f>_xlfn.XLOOKUP(Master[[#This Row],[Patient_ID]],Hospitals[Patient_ID],Hospitals[Admission_Date])</f>
        <v>44853</v>
      </c>
      <c r="J551" s="10">
        <f>_xlfn.XLOOKUP(Master[[#This Row],[Patient_ID]],Hospitals[Patient_ID],Hospitals[Discharge_Date])</f>
        <v>44855</v>
      </c>
      <c r="K551" s="33">
        <f>_xlfn.XLOOKUP(Master[[#This Row],[Patient_ID]],Financials[Patient_ID],Financials[Total_Bill_Amount])</f>
        <v>27916</v>
      </c>
      <c r="L551" s="1" t="str">
        <f>_xlfn.XLOOKUP(Master[[#This Row],[Patient_ID]],Hospitals[Patient_ID],Hospitals[Hospital_Bed])</f>
        <v>General Ward</v>
      </c>
      <c r="M551" s="1" t="str">
        <f>_xlfn.XLOOKUP(Master[[#This Row],[Patient_ID]],Hospitals[Patient_ID],Hospitals[Department])</f>
        <v>Orthopedics</v>
      </c>
      <c r="N551" s="28" t="str">
        <f>_xlfn.XLOOKUP(Master[[#This Row],[Patient_ID]],Hospitals[Patient_ID],Hospitals[Medical_Condition])</f>
        <v>Fracture</v>
      </c>
      <c r="O551" s="28" t="str">
        <f>IFERROR(_xlfn.XLOOKUP(Master[[#This Row],[Patient_ID]],Emergency[Patient_ID],Emergency[ER_Visit_ID]),"No Visits")</f>
        <v>No Visits</v>
      </c>
      <c r="P551" s="28">
        <f>_xlfn.XLOOKUP(Master[[#This Row],[Patient_ID]],Hospitals[Patient_ID],Hospitals[Doctor_ID])</f>
        <v>39</v>
      </c>
      <c r="Q551" s="30">
        <f>_xlfn.XLOOKUP(Master[[#This Row],[Patient_ID]],Financials[Patient_ID],Financials[Insurance_Coverage])</f>
        <v>17182.671663673231</v>
      </c>
      <c r="R551" s="30">
        <f>_xlfn.XLOOKUP(Master[[#This Row],[Patient_ID]],Financials[Patient_ID],Financials[Balance_Due])</f>
        <v>10733.328336326769</v>
      </c>
      <c r="S551" s="28">
        <f>_xlfn.XLOOKUP(Master[[#This Row],[Doctors ID]],Medicals[Doctor_ID],Medicals[Nurse_to_Patient_Ratio])</f>
        <v>7</v>
      </c>
    </row>
    <row r="552" spans="1:19" x14ac:dyDescent="0.3">
      <c r="A552" s="1">
        <v>614</v>
      </c>
      <c r="B552" s="1" t="s">
        <v>621</v>
      </c>
      <c r="C552" s="1">
        <v>74</v>
      </c>
      <c r="D552" s="1" t="s">
        <v>1009</v>
      </c>
      <c r="E552" s="1" t="s">
        <v>1012</v>
      </c>
      <c r="F552" s="1">
        <v>29.369469084888561</v>
      </c>
      <c r="G552" s="1">
        <v>0</v>
      </c>
      <c r="H552" s="1">
        <v>1</v>
      </c>
      <c r="I552" s="10">
        <f>_xlfn.XLOOKUP(Master[[#This Row],[Patient_ID]],Hospitals[Patient_ID],Hospitals[Admission_Date])</f>
        <v>44718</v>
      </c>
      <c r="J552" s="10">
        <f>_xlfn.XLOOKUP(Master[[#This Row],[Patient_ID]],Hospitals[Patient_ID],Hospitals[Discharge_Date])</f>
        <v>44719</v>
      </c>
      <c r="K552" s="33">
        <f>_xlfn.XLOOKUP(Master[[#This Row],[Patient_ID]],Financials[Patient_ID],Financials[Total_Bill_Amount])</f>
        <v>18005</v>
      </c>
      <c r="L552" s="1" t="str">
        <f>_xlfn.XLOOKUP(Master[[#This Row],[Patient_ID]],Hospitals[Patient_ID],Hospitals[Hospital_Bed])</f>
        <v>General Ward</v>
      </c>
      <c r="M552" s="1" t="str">
        <f>_xlfn.XLOOKUP(Master[[#This Row],[Patient_ID]],Hospitals[Patient_ID],Hospitals[Department])</f>
        <v>Pediatrics</v>
      </c>
      <c r="N552" s="28" t="str">
        <f>_xlfn.XLOOKUP(Master[[#This Row],[Patient_ID]],Hospitals[Patient_ID],Hospitals[Medical_Condition])</f>
        <v>Allergies</v>
      </c>
      <c r="O552" s="28">
        <f>IFERROR(_xlfn.XLOOKUP(Master[[#This Row],[Patient_ID]],Emergency[Patient_ID],Emergency[ER_Visit_ID]),"No Visits")</f>
        <v>98</v>
      </c>
      <c r="P552" s="28">
        <f>_xlfn.XLOOKUP(Master[[#This Row],[Patient_ID]],Hospitals[Patient_ID],Hospitals[Doctor_ID])</f>
        <v>7</v>
      </c>
      <c r="Q552" s="30">
        <f>_xlfn.XLOOKUP(Master[[#This Row],[Patient_ID]],Financials[Patient_ID],Financials[Insurance_Coverage])</f>
        <v>12801.11099636928</v>
      </c>
      <c r="R552" s="30">
        <f>_xlfn.XLOOKUP(Master[[#This Row],[Patient_ID]],Financials[Patient_ID],Financials[Balance_Due])</f>
        <v>5203.8890036307221</v>
      </c>
      <c r="S552" s="28">
        <f>_xlfn.XLOOKUP(Master[[#This Row],[Doctors ID]],Medicals[Doctor_ID],Medicals[Nurse_to_Patient_Ratio])</f>
        <v>20</v>
      </c>
    </row>
    <row r="553" spans="1:19" x14ac:dyDescent="0.3">
      <c r="A553" s="1">
        <v>615</v>
      </c>
      <c r="B553" s="1" t="s">
        <v>622</v>
      </c>
      <c r="C553" s="1">
        <v>71</v>
      </c>
      <c r="D553" s="1" t="s">
        <v>1008</v>
      </c>
      <c r="E553" s="1" t="s">
        <v>1012</v>
      </c>
      <c r="F553" s="1">
        <v>25.623872767357842</v>
      </c>
      <c r="G553" s="1">
        <v>2</v>
      </c>
      <c r="H553" s="1">
        <v>4</v>
      </c>
      <c r="I553" s="10">
        <f>_xlfn.XLOOKUP(Master[[#This Row],[Patient_ID]],Hospitals[Patient_ID],Hospitals[Admission_Date])</f>
        <v>44694</v>
      </c>
      <c r="J553" s="10">
        <f>_xlfn.XLOOKUP(Master[[#This Row],[Patient_ID]],Hospitals[Patient_ID],Hospitals[Discharge_Date])</f>
        <v>44706</v>
      </c>
      <c r="K553" s="33">
        <f>_xlfn.XLOOKUP(Master[[#This Row],[Patient_ID]],Financials[Patient_ID],Financials[Total_Bill_Amount])</f>
        <v>27392</v>
      </c>
      <c r="L553" s="1" t="str">
        <f>_xlfn.XLOOKUP(Master[[#This Row],[Patient_ID]],Hospitals[Patient_ID],Hospitals[Hospital_Bed])</f>
        <v>Semi-Private Room</v>
      </c>
      <c r="M553" s="1" t="str">
        <f>_xlfn.XLOOKUP(Master[[#This Row],[Patient_ID]],Hospitals[Patient_ID],Hospitals[Department])</f>
        <v>Neurology</v>
      </c>
      <c r="N553" s="28" t="str">
        <f>_xlfn.XLOOKUP(Master[[#This Row],[Patient_ID]],Hospitals[Patient_ID],Hospitals[Medical_Condition])</f>
        <v>Stroke</v>
      </c>
      <c r="O553" s="28">
        <f>IFERROR(_xlfn.XLOOKUP(Master[[#This Row],[Patient_ID]],Emergency[Patient_ID],Emergency[ER_Visit_ID]),"No Visits")</f>
        <v>361</v>
      </c>
      <c r="P553" s="28">
        <f>_xlfn.XLOOKUP(Master[[#This Row],[Patient_ID]],Hospitals[Patient_ID],Hospitals[Doctor_ID])</f>
        <v>8</v>
      </c>
      <c r="Q553" s="30">
        <f>_xlfn.XLOOKUP(Master[[#This Row],[Patient_ID]],Financials[Patient_ID],Financials[Insurance_Coverage])</f>
        <v>20401.533431664178</v>
      </c>
      <c r="R553" s="30">
        <f>_xlfn.XLOOKUP(Master[[#This Row],[Patient_ID]],Financials[Patient_ID],Financials[Balance_Due])</f>
        <v>6990.4665683358216</v>
      </c>
      <c r="S553" s="28">
        <f>_xlfn.XLOOKUP(Master[[#This Row],[Doctors ID]],Medicals[Doctor_ID],Medicals[Nurse_to_Patient_Ratio])</f>
        <v>18</v>
      </c>
    </row>
    <row r="554" spans="1:19" x14ac:dyDescent="0.3">
      <c r="A554" s="1">
        <v>616</v>
      </c>
      <c r="B554" s="1" t="s">
        <v>623</v>
      </c>
      <c r="C554" s="1">
        <v>56</v>
      </c>
      <c r="D554" s="1" t="s">
        <v>1009</v>
      </c>
      <c r="E554" s="1" t="s">
        <v>1012</v>
      </c>
      <c r="F554" s="1">
        <v>15.67437306847053</v>
      </c>
      <c r="G554" s="1">
        <v>0</v>
      </c>
      <c r="H554" s="1">
        <v>8</v>
      </c>
      <c r="I554" s="10">
        <f>_xlfn.XLOOKUP(Master[[#This Row],[Patient_ID]],Hospitals[Patient_ID],Hospitals[Admission_Date])</f>
        <v>45274</v>
      </c>
      <c r="J554" s="10">
        <f>_xlfn.XLOOKUP(Master[[#This Row],[Patient_ID]],Hospitals[Patient_ID],Hospitals[Discharge_Date])</f>
        <v>45277</v>
      </c>
      <c r="K554" s="33">
        <f>_xlfn.XLOOKUP(Master[[#This Row],[Patient_ID]],Financials[Patient_ID],Financials[Total_Bill_Amount])</f>
        <v>11282</v>
      </c>
      <c r="L554" s="1" t="str">
        <f>_xlfn.XLOOKUP(Master[[#This Row],[Patient_ID]],Hospitals[Patient_ID],Hospitals[Hospital_Bed])</f>
        <v>Private Room</v>
      </c>
      <c r="M554" s="1" t="str">
        <f>_xlfn.XLOOKUP(Master[[#This Row],[Patient_ID]],Hospitals[Patient_ID],Hospitals[Department])</f>
        <v>Orthopedics</v>
      </c>
      <c r="N554" s="28" t="str">
        <f>_xlfn.XLOOKUP(Master[[#This Row],[Patient_ID]],Hospitals[Patient_ID],Hospitals[Medical_Condition])</f>
        <v>Arthritis</v>
      </c>
      <c r="O554" s="28" t="str">
        <f>IFERROR(_xlfn.XLOOKUP(Master[[#This Row],[Patient_ID]],Emergency[Patient_ID],Emergency[ER_Visit_ID]),"No Visits")</f>
        <v>No Visits</v>
      </c>
      <c r="P554" s="28">
        <f>_xlfn.XLOOKUP(Master[[#This Row],[Patient_ID]],Hospitals[Patient_ID],Hospitals[Doctor_ID])</f>
        <v>42</v>
      </c>
      <c r="Q554" s="30">
        <f>_xlfn.XLOOKUP(Master[[#This Row],[Patient_ID]],Financials[Patient_ID],Financials[Insurance_Coverage])</f>
        <v>9473.2423977703638</v>
      </c>
      <c r="R554" s="30">
        <f>_xlfn.XLOOKUP(Master[[#This Row],[Patient_ID]],Financials[Patient_ID],Financials[Balance_Due])</f>
        <v>1808.7576022296359</v>
      </c>
      <c r="S554" s="28">
        <f>_xlfn.XLOOKUP(Master[[#This Row],[Doctors ID]],Medicals[Doctor_ID],Medicals[Nurse_to_Patient_Ratio])</f>
        <v>30</v>
      </c>
    </row>
    <row r="555" spans="1:19" x14ac:dyDescent="0.3">
      <c r="A555" s="1">
        <v>617</v>
      </c>
      <c r="B555" s="1" t="s">
        <v>624</v>
      </c>
      <c r="C555" s="1">
        <v>1</v>
      </c>
      <c r="D555" s="1" t="s">
        <v>1008</v>
      </c>
      <c r="E555" s="1" t="s">
        <v>1011</v>
      </c>
      <c r="F555" s="1">
        <v>27.150885288548121</v>
      </c>
      <c r="G555" s="1">
        <v>0</v>
      </c>
      <c r="H555" s="1">
        <v>9</v>
      </c>
      <c r="I555" s="10">
        <f>_xlfn.XLOOKUP(Master[[#This Row],[Patient_ID]],Hospitals[Patient_ID],Hospitals[Admission_Date])</f>
        <v>44757</v>
      </c>
      <c r="J555" s="10">
        <f>_xlfn.XLOOKUP(Master[[#This Row],[Patient_ID]],Hospitals[Patient_ID],Hospitals[Discharge_Date])</f>
        <v>44764</v>
      </c>
      <c r="K555" s="33">
        <f>_xlfn.XLOOKUP(Master[[#This Row],[Patient_ID]],Financials[Patient_ID],Financials[Total_Bill_Amount])</f>
        <v>7799</v>
      </c>
      <c r="L555" s="1" t="str">
        <f>_xlfn.XLOOKUP(Master[[#This Row],[Patient_ID]],Hospitals[Patient_ID],Hospitals[Hospital_Bed])</f>
        <v>General Ward</v>
      </c>
      <c r="M555" s="1" t="str">
        <f>_xlfn.XLOOKUP(Master[[#This Row],[Patient_ID]],Hospitals[Patient_ID],Hospitals[Department])</f>
        <v>Cardiology</v>
      </c>
      <c r="N555" s="28" t="str">
        <f>_xlfn.XLOOKUP(Master[[#This Row],[Patient_ID]],Hospitals[Patient_ID],Hospitals[Medical_Condition])</f>
        <v>Heart Disease</v>
      </c>
      <c r="O555" s="28">
        <f>IFERROR(_xlfn.XLOOKUP(Master[[#This Row],[Patient_ID]],Emergency[Patient_ID],Emergency[ER_Visit_ID]),"No Visits")</f>
        <v>1011</v>
      </c>
      <c r="P555" s="28">
        <f>_xlfn.XLOOKUP(Master[[#This Row],[Patient_ID]],Hospitals[Patient_ID],Hospitals[Doctor_ID])</f>
        <v>182</v>
      </c>
      <c r="Q555" s="30">
        <f>_xlfn.XLOOKUP(Master[[#This Row],[Patient_ID]],Financials[Patient_ID],Financials[Insurance_Coverage])</f>
        <v>4675.2569746116551</v>
      </c>
      <c r="R555" s="30">
        <f>_xlfn.XLOOKUP(Master[[#This Row],[Patient_ID]],Financials[Patient_ID],Financials[Balance_Due])</f>
        <v>3123.7430253883449</v>
      </c>
      <c r="S555" s="28">
        <f>_xlfn.XLOOKUP(Master[[#This Row],[Doctors ID]],Medicals[Doctor_ID],Medicals[Nurse_to_Patient_Ratio])</f>
        <v>12</v>
      </c>
    </row>
    <row r="556" spans="1:19" x14ac:dyDescent="0.3">
      <c r="A556" s="1">
        <v>619</v>
      </c>
      <c r="B556" s="1" t="s">
        <v>626</v>
      </c>
      <c r="C556" s="1">
        <v>17</v>
      </c>
      <c r="D556" s="1" t="s">
        <v>1008</v>
      </c>
      <c r="E556" s="1" t="s">
        <v>1011</v>
      </c>
      <c r="F556" s="1">
        <v>25.379358254793459</v>
      </c>
      <c r="G556" s="1">
        <v>2</v>
      </c>
      <c r="H556" s="1">
        <v>6</v>
      </c>
      <c r="I556" s="10">
        <f>_xlfn.XLOOKUP(Master[[#This Row],[Patient_ID]],Hospitals[Patient_ID],Hospitals[Admission_Date])</f>
        <v>44652</v>
      </c>
      <c r="J556" s="10">
        <f>_xlfn.XLOOKUP(Master[[#This Row],[Patient_ID]],Hospitals[Patient_ID],Hospitals[Discharge_Date])</f>
        <v>44653</v>
      </c>
      <c r="K556" s="33">
        <f>_xlfn.XLOOKUP(Master[[#This Row],[Patient_ID]],Financials[Patient_ID],Financials[Total_Bill_Amount])</f>
        <v>14019</v>
      </c>
      <c r="L556" s="1" t="str">
        <f>_xlfn.XLOOKUP(Master[[#This Row],[Patient_ID]],Hospitals[Patient_ID],Hospitals[Hospital_Bed])</f>
        <v>Semi-Private Room</v>
      </c>
      <c r="M556" s="1" t="str">
        <f>_xlfn.XLOOKUP(Master[[#This Row],[Patient_ID]],Hospitals[Patient_ID],Hospitals[Department])</f>
        <v>Pediatrics</v>
      </c>
      <c r="N556" s="28" t="str">
        <f>_xlfn.XLOOKUP(Master[[#This Row],[Patient_ID]],Hospitals[Patient_ID],Hospitals[Medical_Condition])</f>
        <v>Allergies</v>
      </c>
      <c r="O556" s="28">
        <f>IFERROR(_xlfn.XLOOKUP(Master[[#This Row],[Patient_ID]],Emergency[Patient_ID],Emergency[ER_Visit_ID]),"No Visits")</f>
        <v>283</v>
      </c>
      <c r="P556" s="28">
        <f>_xlfn.XLOOKUP(Master[[#This Row],[Patient_ID]],Hospitals[Patient_ID],Hospitals[Doctor_ID])</f>
        <v>181</v>
      </c>
      <c r="Q556" s="30">
        <f>_xlfn.XLOOKUP(Master[[#This Row],[Patient_ID]],Financials[Patient_ID],Financials[Insurance_Coverage])</f>
        <v>8958.6097706880701</v>
      </c>
      <c r="R556" s="30">
        <f>_xlfn.XLOOKUP(Master[[#This Row],[Patient_ID]],Financials[Patient_ID],Financials[Balance_Due])</f>
        <v>5060.3902293119299</v>
      </c>
      <c r="S556" s="28">
        <f>_xlfn.XLOOKUP(Master[[#This Row],[Doctors ID]],Medicals[Doctor_ID],Medicals[Nurse_to_Patient_Ratio])</f>
        <v>23</v>
      </c>
    </row>
    <row r="557" spans="1:19" x14ac:dyDescent="0.3">
      <c r="A557" s="1">
        <v>620</v>
      </c>
      <c r="B557" s="1" t="s">
        <v>627</v>
      </c>
      <c r="C557" s="1">
        <v>51</v>
      </c>
      <c r="D557" s="1" t="s">
        <v>1008</v>
      </c>
      <c r="E557" s="1" t="s">
        <v>1012</v>
      </c>
      <c r="F557" s="1">
        <v>31.31899731155637</v>
      </c>
      <c r="G557" s="1">
        <v>2</v>
      </c>
      <c r="H557" s="1">
        <v>5</v>
      </c>
      <c r="I557" s="10">
        <f>_xlfn.XLOOKUP(Master[[#This Row],[Patient_ID]],Hospitals[Patient_ID],Hospitals[Admission_Date])</f>
        <v>44593</v>
      </c>
      <c r="J557" s="10">
        <f>_xlfn.XLOOKUP(Master[[#This Row],[Patient_ID]],Hospitals[Patient_ID],Hospitals[Discharge_Date])</f>
        <v>44597</v>
      </c>
      <c r="K557" s="33">
        <f>_xlfn.XLOOKUP(Master[[#This Row],[Patient_ID]],Financials[Patient_ID],Financials[Total_Bill_Amount])</f>
        <v>19427</v>
      </c>
      <c r="L557" s="1" t="str">
        <f>_xlfn.XLOOKUP(Master[[#This Row],[Patient_ID]],Hospitals[Patient_ID],Hospitals[Hospital_Bed])</f>
        <v>Private Room</v>
      </c>
      <c r="M557" s="1" t="str">
        <f>_xlfn.XLOOKUP(Master[[#This Row],[Patient_ID]],Hospitals[Patient_ID],Hospitals[Department])</f>
        <v>Cardiology</v>
      </c>
      <c r="N557" s="28" t="str">
        <f>_xlfn.XLOOKUP(Master[[#This Row],[Patient_ID]],Hospitals[Patient_ID],Hospitals[Medical_Condition])</f>
        <v>Hypertension</v>
      </c>
      <c r="O557" s="28" t="str">
        <f>IFERROR(_xlfn.XLOOKUP(Master[[#This Row],[Patient_ID]],Emergency[Patient_ID],Emergency[ER_Visit_ID]),"No Visits")</f>
        <v>No Visits</v>
      </c>
      <c r="P557" s="28">
        <f>_xlfn.XLOOKUP(Master[[#This Row],[Patient_ID]],Hospitals[Patient_ID],Hospitals[Doctor_ID])</f>
        <v>136</v>
      </c>
      <c r="Q557" s="30">
        <f>_xlfn.XLOOKUP(Master[[#This Row],[Patient_ID]],Financials[Patient_ID],Financials[Insurance_Coverage])</f>
        <v>16904.832947703129</v>
      </c>
      <c r="R557" s="30">
        <f>_xlfn.XLOOKUP(Master[[#This Row],[Patient_ID]],Financials[Patient_ID],Financials[Balance_Due])</f>
        <v>2522.1670522968711</v>
      </c>
      <c r="S557" s="28">
        <f>_xlfn.XLOOKUP(Master[[#This Row],[Doctors ID]],Medicals[Doctor_ID],Medicals[Nurse_to_Patient_Ratio])</f>
        <v>11</v>
      </c>
    </row>
    <row r="558" spans="1:19" x14ac:dyDescent="0.3">
      <c r="A558" s="1">
        <v>621</v>
      </c>
      <c r="B558" s="1" t="s">
        <v>628</v>
      </c>
      <c r="C558" s="1">
        <v>83</v>
      </c>
      <c r="D558" s="1" t="s">
        <v>1008</v>
      </c>
      <c r="E558" s="1" t="s">
        <v>1011</v>
      </c>
      <c r="F558" s="1">
        <v>38.466554545897857</v>
      </c>
      <c r="G558" s="1">
        <v>0</v>
      </c>
      <c r="H558" s="1">
        <v>8</v>
      </c>
      <c r="I558" s="10">
        <f>_xlfn.XLOOKUP(Master[[#This Row],[Patient_ID]],Hospitals[Patient_ID],Hospitals[Admission_Date])</f>
        <v>45253</v>
      </c>
      <c r="J558" s="10">
        <f>_xlfn.XLOOKUP(Master[[#This Row],[Patient_ID]],Hospitals[Patient_ID],Hospitals[Discharge_Date])</f>
        <v>45254</v>
      </c>
      <c r="K558" s="33">
        <f>_xlfn.XLOOKUP(Master[[#This Row],[Patient_ID]],Financials[Patient_ID],Financials[Total_Bill_Amount])</f>
        <v>17328</v>
      </c>
      <c r="L558" s="1" t="str">
        <f>_xlfn.XLOOKUP(Master[[#This Row],[Patient_ID]],Hospitals[Patient_ID],Hospitals[Hospital_Bed])</f>
        <v>Private Room</v>
      </c>
      <c r="M558" s="1" t="str">
        <f>_xlfn.XLOOKUP(Master[[#This Row],[Patient_ID]],Hospitals[Patient_ID],Hospitals[Department])</f>
        <v>Emergency</v>
      </c>
      <c r="N558" s="28" t="str">
        <f>_xlfn.XLOOKUP(Master[[#This Row],[Patient_ID]],Hospitals[Patient_ID],Hospitals[Medical_Condition])</f>
        <v>Severe Trauma</v>
      </c>
      <c r="O558" s="28">
        <f>IFERROR(_xlfn.XLOOKUP(Master[[#This Row],[Patient_ID]],Emergency[Patient_ID],Emergency[ER_Visit_ID]),"No Visits")</f>
        <v>1379</v>
      </c>
      <c r="P558" s="28">
        <f>_xlfn.XLOOKUP(Master[[#This Row],[Patient_ID]],Hospitals[Patient_ID],Hospitals[Doctor_ID])</f>
        <v>121</v>
      </c>
      <c r="Q558" s="30">
        <f>_xlfn.XLOOKUP(Master[[#This Row],[Patient_ID]],Financials[Patient_ID],Financials[Insurance_Coverage])</f>
        <v>8805.7044623485126</v>
      </c>
      <c r="R558" s="30">
        <f>_xlfn.XLOOKUP(Master[[#This Row],[Patient_ID]],Financials[Patient_ID],Financials[Balance_Due])</f>
        <v>8522.2955376514874</v>
      </c>
      <c r="S558" s="28">
        <f>_xlfn.XLOOKUP(Master[[#This Row],[Doctors ID]],Medicals[Doctor_ID],Medicals[Nurse_to_Patient_Ratio])</f>
        <v>20</v>
      </c>
    </row>
    <row r="559" spans="1:19" x14ac:dyDescent="0.3">
      <c r="A559" s="1">
        <v>622</v>
      </c>
      <c r="B559" s="1" t="s">
        <v>629</v>
      </c>
      <c r="C559" s="1">
        <v>71</v>
      </c>
      <c r="D559" s="1" t="s">
        <v>1009</v>
      </c>
      <c r="E559" s="1" t="s">
        <v>1010</v>
      </c>
      <c r="F559" s="1">
        <v>15.39084244307211</v>
      </c>
      <c r="G559" s="1">
        <v>4</v>
      </c>
      <c r="H559" s="1">
        <v>10</v>
      </c>
      <c r="I559" s="10">
        <f>_xlfn.XLOOKUP(Master[[#This Row],[Patient_ID]],Hospitals[Patient_ID],Hospitals[Admission_Date])</f>
        <v>44686</v>
      </c>
      <c r="J559" s="10">
        <f>_xlfn.XLOOKUP(Master[[#This Row],[Patient_ID]],Hospitals[Patient_ID],Hospitals[Discharge_Date])</f>
        <v>44691</v>
      </c>
      <c r="K559" s="33">
        <f>_xlfn.XLOOKUP(Master[[#This Row],[Patient_ID]],Financials[Patient_ID],Financials[Total_Bill_Amount])</f>
        <v>14045</v>
      </c>
      <c r="L559" s="1" t="str">
        <f>_xlfn.XLOOKUP(Master[[#This Row],[Patient_ID]],Hospitals[Patient_ID],Hospitals[Hospital_Bed])</f>
        <v>Semi-Private Room</v>
      </c>
      <c r="M559" s="1" t="str">
        <f>_xlfn.XLOOKUP(Master[[#This Row],[Patient_ID]],Hospitals[Patient_ID],Hospitals[Department])</f>
        <v>Neurology</v>
      </c>
      <c r="N559" s="28" t="str">
        <f>_xlfn.XLOOKUP(Master[[#This Row],[Patient_ID]],Hospitals[Patient_ID],Hospitals[Medical_Condition])</f>
        <v>Seizures</v>
      </c>
      <c r="O559" s="28" t="str">
        <f>IFERROR(_xlfn.XLOOKUP(Master[[#This Row],[Patient_ID]],Emergency[Patient_ID],Emergency[ER_Visit_ID]),"No Visits")</f>
        <v>No Visits</v>
      </c>
      <c r="P559" s="28">
        <f>_xlfn.XLOOKUP(Master[[#This Row],[Patient_ID]],Hospitals[Patient_ID],Hospitals[Doctor_ID])</f>
        <v>133</v>
      </c>
      <c r="Q559" s="30">
        <f>_xlfn.XLOOKUP(Master[[#This Row],[Patient_ID]],Financials[Patient_ID],Financials[Insurance_Coverage])</f>
        <v>12386.76074167711</v>
      </c>
      <c r="R559" s="30">
        <f>_xlfn.XLOOKUP(Master[[#This Row],[Patient_ID]],Financials[Patient_ID],Financials[Balance_Due])</f>
        <v>1658.2392583228871</v>
      </c>
      <c r="S559" s="28">
        <f>_xlfn.XLOOKUP(Master[[#This Row],[Doctors ID]],Medicals[Doctor_ID],Medicals[Nurse_to_Patient_Ratio])</f>
        <v>10</v>
      </c>
    </row>
    <row r="560" spans="1:19" x14ac:dyDescent="0.3">
      <c r="A560" s="1">
        <v>623</v>
      </c>
      <c r="B560" s="1" t="s">
        <v>630</v>
      </c>
      <c r="C560" s="1">
        <v>20</v>
      </c>
      <c r="D560" s="1" t="s">
        <v>1009</v>
      </c>
      <c r="E560" s="1" t="s">
        <v>1012</v>
      </c>
      <c r="F560" s="1">
        <v>36.724664357820657</v>
      </c>
      <c r="G560" s="1">
        <v>3</v>
      </c>
      <c r="H560" s="1">
        <v>10</v>
      </c>
      <c r="I560" s="10">
        <f>_xlfn.XLOOKUP(Master[[#This Row],[Patient_ID]],Hospitals[Patient_ID],Hospitals[Admission_Date])</f>
        <v>44803</v>
      </c>
      <c r="J560" s="10">
        <f>_xlfn.XLOOKUP(Master[[#This Row],[Patient_ID]],Hospitals[Patient_ID],Hospitals[Discharge_Date])</f>
        <v>44806</v>
      </c>
      <c r="K560" s="33">
        <f>_xlfn.XLOOKUP(Master[[#This Row],[Patient_ID]],Financials[Patient_ID],Financials[Total_Bill_Amount])</f>
        <v>11332</v>
      </c>
      <c r="L560" s="1" t="str">
        <f>_xlfn.XLOOKUP(Master[[#This Row],[Patient_ID]],Hospitals[Patient_ID],Hospitals[Hospital_Bed])</f>
        <v>Private Room</v>
      </c>
      <c r="M560" s="1" t="str">
        <f>_xlfn.XLOOKUP(Master[[#This Row],[Patient_ID]],Hospitals[Patient_ID],Hospitals[Department])</f>
        <v>Emergency</v>
      </c>
      <c r="N560" s="28" t="str">
        <f>_xlfn.XLOOKUP(Master[[#This Row],[Patient_ID]],Hospitals[Patient_ID],Hospitals[Medical_Condition])</f>
        <v>Internal Bleeding</v>
      </c>
      <c r="O560" s="28">
        <f>IFERROR(_xlfn.XLOOKUP(Master[[#This Row],[Patient_ID]],Emergency[Patient_ID],Emergency[ER_Visit_ID]),"No Visits")</f>
        <v>106</v>
      </c>
      <c r="P560" s="28">
        <f>_xlfn.XLOOKUP(Master[[#This Row],[Patient_ID]],Hospitals[Patient_ID],Hospitals[Doctor_ID])</f>
        <v>36</v>
      </c>
      <c r="Q560" s="30">
        <f>_xlfn.XLOOKUP(Master[[#This Row],[Patient_ID]],Financials[Patient_ID],Financials[Insurance_Coverage])</f>
        <v>6031.9268050947812</v>
      </c>
      <c r="R560" s="30">
        <f>_xlfn.XLOOKUP(Master[[#This Row],[Patient_ID]],Financials[Patient_ID],Financials[Balance_Due])</f>
        <v>5300.0731949052188</v>
      </c>
      <c r="S560" s="28">
        <f>_xlfn.XLOOKUP(Master[[#This Row],[Doctors ID]],Medicals[Doctor_ID],Medicals[Nurse_to_Patient_Ratio])</f>
        <v>25</v>
      </c>
    </row>
    <row r="561" spans="1:19" x14ac:dyDescent="0.3">
      <c r="A561" s="1">
        <v>624</v>
      </c>
      <c r="B561" s="1" t="s">
        <v>631</v>
      </c>
      <c r="C561" s="1">
        <v>74</v>
      </c>
      <c r="D561" s="1" t="s">
        <v>1009</v>
      </c>
      <c r="E561" s="1" t="s">
        <v>1011</v>
      </c>
      <c r="F561" s="1">
        <v>32.064638020121663</v>
      </c>
      <c r="G561" s="1">
        <v>4</v>
      </c>
      <c r="H561" s="1">
        <v>1</v>
      </c>
      <c r="I561" s="10">
        <f>_xlfn.XLOOKUP(Master[[#This Row],[Patient_ID]],Hospitals[Patient_ID],Hospitals[Admission_Date])</f>
        <v>44929</v>
      </c>
      <c r="J561" s="10">
        <f>_xlfn.XLOOKUP(Master[[#This Row],[Patient_ID]],Hospitals[Patient_ID],Hospitals[Discharge_Date])</f>
        <v>44934</v>
      </c>
      <c r="K561" s="33">
        <f>_xlfn.XLOOKUP(Master[[#This Row],[Patient_ID]],Financials[Patient_ID],Financials[Total_Bill_Amount])</f>
        <v>14479</v>
      </c>
      <c r="L561" s="1" t="str">
        <f>_xlfn.XLOOKUP(Master[[#This Row],[Patient_ID]],Hospitals[Patient_ID],Hospitals[Hospital_Bed])</f>
        <v>Private Room</v>
      </c>
      <c r="M561" s="1" t="str">
        <f>_xlfn.XLOOKUP(Master[[#This Row],[Patient_ID]],Hospitals[Patient_ID],Hospitals[Department])</f>
        <v>Orthopedics</v>
      </c>
      <c r="N561" s="28" t="str">
        <f>_xlfn.XLOOKUP(Master[[#This Row],[Patient_ID]],Hospitals[Patient_ID],Hospitals[Medical_Condition])</f>
        <v>Arthritis</v>
      </c>
      <c r="O561" s="28">
        <f>IFERROR(_xlfn.XLOOKUP(Master[[#This Row],[Patient_ID]],Emergency[Patient_ID],Emergency[ER_Visit_ID]),"No Visits")</f>
        <v>51</v>
      </c>
      <c r="P561" s="28">
        <f>_xlfn.XLOOKUP(Master[[#This Row],[Patient_ID]],Hospitals[Patient_ID],Hospitals[Doctor_ID])</f>
        <v>104</v>
      </c>
      <c r="Q561" s="30">
        <f>_xlfn.XLOOKUP(Master[[#This Row],[Patient_ID]],Financials[Patient_ID],Financials[Insurance_Coverage])</f>
        <v>10739.93111215998</v>
      </c>
      <c r="R561" s="30">
        <f>_xlfn.XLOOKUP(Master[[#This Row],[Patient_ID]],Financials[Patient_ID],Financials[Balance_Due])</f>
        <v>3739.068887840016</v>
      </c>
      <c r="S561" s="28">
        <f>_xlfn.XLOOKUP(Master[[#This Row],[Doctors ID]],Medicals[Doctor_ID],Medicals[Nurse_to_Patient_Ratio])</f>
        <v>15</v>
      </c>
    </row>
    <row r="562" spans="1:19" x14ac:dyDescent="0.3">
      <c r="A562" s="1">
        <v>625</v>
      </c>
      <c r="B562" s="1" t="s">
        <v>632</v>
      </c>
      <c r="C562" s="1">
        <v>54</v>
      </c>
      <c r="D562" s="1" t="s">
        <v>1009</v>
      </c>
      <c r="E562" s="1" t="s">
        <v>1010</v>
      </c>
      <c r="F562" s="1">
        <v>22.982537330551491</v>
      </c>
      <c r="G562" s="1">
        <v>1</v>
      </c>
      <c r="H562" s="1">
        <v>1</v>
      </c>
      <c r="I562" s="10">
        <f>_xlfn.XLOOKUP(Master[[#This Row],[Patient_ID]],Hospitals[Patient_ID],Hospitals[Admission_Date])</f>
        <v>44861</v>
      </c>
      <c r="J562" s="10">
        <f>_xlfn.XLOOKUP(Master[[#This Row],[Patient_ID]],Hospitals[Patient_ID],Hospitals[Discharge_Date])</f>
        <v>44881</v>
      </c>
      <c r="K562" s="33">
        <f>_xlfn.XLOOKUP(Master[[#This Row],[Patient_ID]],Financials[Patient_ID],Financials[Total_Bill_Amount])</f>
        <v>10037</v>
      </c>
      <c r="L562" s="1" t="str">
        <f>_xlfn.XLOOKUP(Master[[#This Row],[Patient_ID]],Hospitals[Patient_ID],Hospitals[Hospital_Bed])</f>
        <v>General Ward</v>
      </c>
      <c r="M562" s="1" t="str">
        <f>_xlfn.XLOOKUP(Master[[#This Row],[Patient_ID]],Hospitals[Patient_ID],Hospitals[Department])</f>
        <v>Oncology</v>
      </c>
      <c r="N562" s="28" t="str">
        <f>_xlfn.XLOOKUP(Master[[#This Row],[Patient_ID]],Hospitals[Patient_ID],Hospitals[Medical_Condition])</f>
        <v>Cancer</v>
      </c>
      <c r="O562" s="28">
        <f>IFERROR(_xlfn.XLOOKUP(Master[[#This Row],[Patient_ID]],Emergency[Patient_ID],Emergency[ER_Visit_ID]),"No Visits")</f>
        <v>274</v>
      </c>
      <c r="P562" s="28">
        <f>_xlfn.XLOOKUP(Master[[#This Row],[Patient_ID]],Hospitals[Patient_ID],Hospitals[Doctor_ID])</f>
        <v>25</v>
      </c>
      <c r="Q562" s="30">
        <f>_xlfn.XLOOKUP(Master[[#This Row],[Patient_ID]],Financials[Patient_ID],Financials[Insurance_Coverage])</f>
        <v>6820.9941994151013</v>
      </c>
      <c r="R562" s="30">
        <f>_xlfn.XLOOKUP(Master[[#This Row],[Patient_ID]],Financials[Patient_ID],Financials[Balance_Due])</f>
        <v>3216.0058005848991</v>
      </c>
      <c r="S562" s="28">
        <f>_xlfn.XLOOKUP(Master[[#This Row],[Doctors ID]],Medicals[Doctor_ID],Medicals[Nurse_to_Patient_Ratio])</f>
        <v>9</v>
      </c>
    </row>
    <row r="563" spans="1:19" x14ac:dyDescent="0.3">
      <c r="A563" s="1">
        <v>626</v>
      </c>
      <c r="B563" s="1" t="s">
        <v>633</v>
      </c>
      <c r="C563" s="1">
        <v>40</v>
      </c>
      <c r="D563" s="1" t="s">
        <v>1008</v>
      </c>
      <c r="E563" s="1" t="s">
        <v>1013</v>
      </c>
      <c r="F563" s="1">
        <v>16.009193541102022</v>
      </c>
      <c r="G563" s="1">
        <v>3</v>
      </c>
      <c r="H563" s="1">
        <v>2</v>
      </c>
      <c r="I563" s="10">
        <f>_xlfn.XLOOKUP(Master[[#This Row],[Patient_ID]],Hospitals[Patient_ID],Hospitals[Admission_Date])</f>
        <v>44589</v>
      </c>
      <c r="J563" s="10">
        <f>_xlfn.XLOOKUP(Master[[#This Row],[Patient_ID]],Hospitals[Patient_ID],Hospitals[Discharge_Date])</f>
        <v>44593</v>
      </c>
      <c r="K563" s="33">
        <f>_xlfn.XLOOKUP(Master[[#This Row],[Patient_ID]],Financials[Patient_ID],Financials[Total_Bill_Amount])</f>
        <v>14800</v>
      </c>
      <c r="L563" s="1" t="str">
        <f>_xlfn.XLOOKUP(Master[[#This Row],[Patient_ID]],Hospitals[Patient_ID],Hospitals[Hospital_Bed])</f>
        <v>Semi-Private Room</v>
      </c>
      <c r="M563" s="1" t="str">
        <f>_xlfn.XLOOKUP(Master[[#This Row],[Patient_ID]],Hospitals[Patient_ID],Hospitals[Department])</f>
        <v>Orthopedics</v>
      </c>
      <c r="N563" s="28" t="str">
        <f>_xlfn.XLOOKUP(Master[[#This Row],[Patient_ID]],Hospitals[Patient_ID],Hospitals[Medical_Condition])</f>
        <v>Fracture</v>
      </c>
      <c r="O563" s="28">
        <f>IFERROR(_xlfn.XLOOKUP(Master[[#This Row],[Patient_ID]],Emergency[Patient_ID],Emergency[ER_Visit_ID]),"No Visits")</f>
        <v>67</v>
      </c>
      <c r="P563" s="28">
        <f>_xlfn.XLOOKUP(Master[[#This Row],[Patient_ID]],Hospitals[Patient_ID],Hospitals[Doctor_ID])</f>
        <v>22</v>
      </c>
      <c r="Q563" s="30">
        <f>_xlfn.XLOOKUP(Master[[#This Row],[Patient_ID]],Financials[Patient_ID],Financials[Insurance_Coverage])</f>
        <v>12728.09156857243</v>
      </c>
      <c r="R563" s="30">
        <f>_xlfn.XLOOKUP(Master[[#This Row],[Patient_ID]],Financials[Patient_ID],Financials[Balance_Due])</f>
        <v>2071.9084314275701</v>
      </c>
      <c r="S563" s="28">
        <f>_xlfn.XLOOKUP(Master[[#This Row],[Doctors ID]],Medicals[Doctor_ID],Medicals[Nurse_to_Patient_Ratio])</f>
        <v>22</v>
      </c>
    </row>
    <row r="564" spans="1:19" x14ac:dyDescent="0.3">
      <c r="A564" s="1">
        <v>627</v>
      </c>
      <c r="B564" s="1" t="s">
        <v>634</v>
      </c>
      <c r="C564" s="1">
        <v>87</v>
      </c>
      <c r="D564" s="1" t="s">
        <v>1008</v>
      </c>
      <c r="E564" s="1" t="s">
        <v>1012</v>
      </c>
      <c r="F564" s="1">
        <v>37.421656439783121</v>
      </c>
      <c r="G564" s="1">
        <v>5</v>
      </c>
      <c r="H564" s="1">
        <v>2</v>
      </c>
      <c r="I564" s="10">
        <f>_xlfn.XLOOKUP(Master[[#This Row],[Patient_ID]],Hospitals[Patient_ID],Hospitals[Admission_Date])</f>
        <v>45404</v>
      </c>
      <c r="J564" s="10">
        <f>_xlfn.XLOOKUP(Master[[#This Row],[Patient_ID]],Hospitals[Patient_ID],Hospitals[Discharge_Date])</f>
        <v>45411</v>
      </c>
      <c r="K564" s="33">
        <f>_xlfn.XLOOKUP(Master[[#This Row],[Patient_ID]],Financials[Patient_ID],Financials[Total_Bill_Amount])</f>
        <v>14582</v>
      </c>
      <c r="L564" s="1" t="str">
        <f>_xlfn.XLOOKUP(Master[[#This Row],[Patient_ID]],Hospitals[Patient_ID],Hospitals[Hospital_Bed])</f>
        <v>Private Room</v>
      </c>
      <c r="M564" s="1" t="str">
        <f>_xlfn.XLOOKUP(Master[[#This Row],[Patient_ID]],Hospitals[Patient_ID],Hospitals[Department])</f>
        <v>Emergency</v>
      </c>
      <c r="N564" s="28" t="str">
        <f>_xlfn.XLOOKUP(Master[[#This Row],[Patient_ID]],Hospitals[Patient_ID],Hospitals[Medical_Condition])</f>
        <v>Internal Bleeding</v>
      </c>
      <c r="O564" s="28">
        <f>IFERROR(_xlfn.XLOOKUP(Master[[#This Row],[Patient_ID]],Emergency[Patient_ID],Emergency[ER_Visit_ID]),"No Visits")</f>
        <v>698</v>
      </c>
      <c r="P564" s="28">
        <f>_xlfn.XLOOKUP(Master[[#This Row],[Patient_ID]],Hospitals[Patient_ID],Hospitals[Doctor_ID])</f>
        <v>182</v>
      </c>
      <c r="Q564" s="30">
        <f>_xlfn.XLOOKUP(Master[[#This Row],[Patient_ID]],Financials[Patient_ID],Financials[Insurance_Coverage])</f>
        <v>11733.50486791894</v>
      </c>
      <c r="R564" s="30">
        <f>_xlfn.XLOOKUP(Master[[#This Row],[Patient_ID]],Financials[Patient_ID],Financials[Balance_Due])</f>
        <v>2848.4951320810628</v>
      </c>
      <c r="S564" s="28">
        <f>_xlfn.XLOOKUP(Master[[#This Row],[Doctors ID]],Medicals[Doctor_ID],Medicals[Nurse_to_Patient_Ratio])</f>
        <v>12</v>
      </c>
    </row>
    <row r="565" spans="1:19" x14ac:dyDescent="0.3">
      <c r="A565" s="1">
        <v>628</v>
      </c>
      <c r="B565" s="1" t="s">
        <v>635</v>
      </c>
      <c r="C565" s="1">
        <v>29</v>
      </c>
      <c r="D565" s="1" t="s">
        <v>1008</v>
      </c>
      <c r="E565" s="1" t="s">
        <v>1013</v>
      </c>
      <c r="F565" s="1">
        <v>32.295365416784257</v>
      </c>
      <c r="G565" s="1">
        <v>0</v>
      </c>
      <c r="H565" s="1">
        <v>8</v>
      </c>
      <c r="I565" s="10">
        <f>_xlfn.XLOOKUP(Master[[#This Row],[Patient_ID]],Hospitals[Patient_ID],Hospitals[Admission_Date])</f>
        <v>45215</v>
      </c>
      <c r="J565" s="10">
        <f>_xlfn.XLOOKUP(Master[[#This Row],[Patient_ID]],Hospitals[Patient_ID],Hospitals[Discharge_Date])</f>
        <v>45229</v>
      </c>
      <c r="K565" s="33">
        <f>_xlfn.XLOOKUP(Master[[#This Row],[Patient_ID]],Financials[Patient_ID],Financials[Total_Bill_Amount])</f>
        <v>18246</v>
      </c>
      <c r="L565" s="1" t="str">
        <f>_xlfn.XLOOKUP(Master[[#This Row],[Patient_ID]],Hospitals[Patient_ID],Hospitals[Hospital_Bed])</f>
        <v>Semi-Private Room</v>
      </c>
      <c r="M565" s="1" t="str">
        <f>_xlfn.XLOOKUP(Master[[#This Row],[Patient_ID]],Hospitals[Patient_ID],Hospitals[Department])</f>
        <v>Oncology</v>
      </c>
      <c r="N565" s="28" t="str">
        <f>_xlfn.XLOOKUP(Master[[#This Row],[Patient_ID]],Hospitals[Patient_ID],Hospitals[Medical_Condition])</f>
        <v>Cancer</v>
      </c>
      <c r="O565" s="28">
        <f>IFERROR(_xlfn.XLOOKUP(Master[[#This Row],[Patient_ID]],Emergency[Patient_ID],Emergency[ER_Visit_ID]),"No Visits")</f>
        <v>808</v>
      </c>
      <c r="P565" s="28">
        <f>_xlfn.XLOOKUP(Master[[#This Row],[Patient_ID]],Hospitals[Patient_ID],Hospitals[Doctor_ID])</f>
        <v>98</v>
      </c>
      <c r="Q565" s="30">
        <f>_xlfn.XLOOKUP(Master[[#This Row],[Patient_ID]],Financials[Patient_ID],Financials[Insurance_Coverage])</f>
        <v>11204.7888974541</v>
      </c>
      <c r="R565" s="30">
        <f>_xlfn.XLOOKUP(Master[[#This Row],[Patient_ID]],Financials[Patient_ID],Financials[Balance_Due])</f>
        <v>7041.211102545898</v>
      </c>
      <c r="S565" s="28">
        <f>_xlfn.XLOOKUP(Master[[#This Row],[Doctors ID]],Medicals[Doctor_ID],Medicals[Nurse_to_Patient_Ratio])</f>
        <v>5</v>
      </c>
    </row>
    <row r="566" spans="1:19" x14ac:dyDescent="0.3">
      <c r="A566" s="1">
        <v>629</v>
      </c>
      <c r="B566" s="1" t="s">
        <v>636</v>
      </c>
      <c r="C566" s="1">
        <v>28</v>
      </c>
      <c r="D566" s="1" t="s">
        <v>1008</v>
      </c>
      <c r="E566" s="1" t="s">
        <v>1013</v>
      </c>
      <c r="F566" s="1">
        <v>20.585731115208429</v>
      </c>
      <c r="G566" s="1">
        <v>4</v>
      </c>
      <c r="H566" s="1">
        <v>8</v>
      </c>
      <c r="I566" s="10">
        <f>_xlfn.XLOOKUP(Master[[#This Row],[Patient_ID]],Hospitals[Patient_ID],Hospitals[Admission_Date])</f>
        <v>44677</v>
      </c>
      <c r="J566" s="10">
        <f>_xlfn.XLOOKUP(Master[[#This Row],[Patient_ID]],Hospitals[Patient_ID],Hospitals[Discharge_Date])</f>
        <v>44678</v>
      </c>
      <c r="K566" s="33">
        <f>_xlfn.XLOOKUP(Master[[#This Row],[Patient_ID]],Financials[Patient_ID],Financials[Total_Bill_Amount])</f>
        <v>5169</v>
      </c>
      <c r="L566" s="1" t="str">
        <f>_xlfn.XLOOKUP(Master[[#This Row],[Patient_ID]],Hospitals[Patient_ID],Hospitals[Hospital_Bed])</f>
        <v>General Ward</v>
      </c>
      <c r="M566" s="1" t="str">
        <f>_xlfn.XLOOKUP(Master[[#This Row],[Patient_ID]],Hospitals[Patient_ID],Hospitals[Department])</f>
        <v>Pediatrics</v>
      </c>
      <c r="N566" s="28" t="str">
        <f>_xlfn.XLOOKUP(Master[[#This Row],[Patient_ID]],Hospitals[Patient_ID],Hospitals[Medical_Condition])</f>
        <v>Allergies</v>
      </c>
      <c r="O566" s="28">
        <f>IFERROR(_xlfn.XLOOKUP(Master[[#This Row],[Patient_ID]],Emergency[Patient_ID],Emergency[ER_Visit_ID]),"No Visits")</f>
        <v>164</v>
      </c>
      <c r="P566" s="28">
        <f>_xlfn.XLOOKUP(Master[[#This Row],[Patient_ID]],Hospitals[Patient_ID],Hospitals[Doctor_ID])</f>
        <v>8</v>
      </c>
      <c r="Q566" s="30">
        <f>_xlfn.XLOOKUP(Master[[#This Row],[Patient_ID]],Financials[Patient_ID],Financials[Insurance_Coverage])</f>
        <v>3086.8502406524581</v>
      </c>
      <c r="R566" s="30">
        <f>_xlfn.XLOOKUP(Master[[#This Row],[Patient_ID]],Financials[Patient_ID],Financials[Balance_Due])</f>
        <v>2082.1497593475419</v>
      </c>
      <c r="S566" s="28">
        <f>_xlfn.XLOOKUP(Master[[#This Row],[Doctors ID]],Medicals[Doctor_ID],Medicals[Nurse_to_Patient_Ratio])</f>
        <v>18</v>
      </c>
    </row>
    <row r="567" spans="1:19" x14ac:dyDescent="0.3">
      <c r="A567" s="1">
        <v>630</v>
      </c>
      <c r="B567" s="1" t="s">
        <v>637</v>
      </c>
      <c r="C567" s="1">
        <v>34</v>
      </c>
      <c r="D567" s="1" t="s">
        <v>1008</v>
      </c>
      <c r="E567" s="1" t="s">
        <v>1010</v>
      </c>
      <c r="F567" s="1">
        <v>17.5362811788732</v>
      </c>
      <c r="G567" s="1">
        <v>5</v>
      </c>
      <c r="H567" s="1">
        <v>5</v>
      </c>
      <c r="I567" s="10">
        <f>_xlfn.XLOOKUP(Master[[#This Row],[Patient_ID]],Hospitals[Patient_ID],Hospitals[Admission_Date])</f>
        <v>44721</v>
      </c>
      <c r="J567" s="10">
        <f>_xlfn.XLOOKUP(Master[[#This Row],[Patient_ID]],Hospitals[Patient_ID],Hospitals[Discharge_Date])</f>
        <v>44725</v>
      </c>
      <c r="K567" s="33">
        <f>_xlfn.XLOOKUP(Master[[#This Row],[Patient_ID]],Financials[Patient_ID],Financials[Total_Bill_Amount])</f>
        <v>19068</v>
      </c>
      <c r="L567" s="1" t="str">
        <f>_xlfn.XLOOKUP(Master[[#This Row],[Patient_ID]],Hospitals[Patient_ID],Hospitals[Hospital_Bed])</f>
        <v>Private Room</v>
      </c>
      <c r="M567" s="1" t="str">
        <f>_xlfn.XLOOKUP(Master[[#This Row],[Patient_ID]],Hospitals[Patient_ID],Hospitals[Department])</f>
        <v>Cardiology</v>
      </c>
      <c r="N567" s="28" t="str">
        <f>_xlfn.XLOOKUP(Master[[#This Row],[Patient_ID]],Hospitals[Patient_ID],Hospitals[Medical_Condition])</f>
        <v>Heart Disease</v>
      </c>
      <c r="O567" s="28">
        <f>IFERROR(_xlfn.XLOOKUP(Master[[#This Row],[Patient_ID]],Emergency[Patient_ID],Emergency[ER_Visit_ID]),"No Visits")</f>
        <v>113</v>
      </c>
      <c r="P567" s="28">
        <f>_xlfn.XLOOKUP(Master[[#This Row],[Patient_ID]],Hospitals[Patient_ID],Hospitals[Doctor_ID])</f>
        <v>168</v>
      </c>
      <c r="Q567" s="30">
        <f>_xlfn.XLOOKUP(Master[[#This Row],[Patient_ID]],Financials[Patient_ID],Financials[Insurance_Coverage])</f>
        <v>9560.2006486416121</v>
      </c>
      <c r="R567" s="30">
        <f>_xlfn.XLOOKUP(Master[[#This Row],[Patient_ID]],Financials[Patient_ID],Financials[Balance_Due])</f>
        <v>9507.7993513583879</v>
      </c>
      <c r="S567" s="28">
        <f>_xlfn.XLOOKUP(Master[[#This Row],[Doctors ID]],Medicals[Doctor_ID],Medicals[Nurse_to_Patient_Ratio])</f>
        <v>30</v>
      </c>
    </row>
    <row r="568" spans="1:19" x14ac:dyDescent="0.3">
      <c r="A568" s="1">
        <v>631</v>
      </c>
      <c r="B568" s="1" t="s">
        <v>638</v>
      </c>
      <c r="C568" s="1">
        <v>11</v>
      </c>
      <c r="D568" s="1" t="s">
        <v>1008</v>
      </c>
      <c r="E568" s="1" t="s">
        <v>1012</v>
      </c>
      <c r="F568" s="1">
        <v>27.330624226430722</v>
      </c>
      <c r="G568" s="1">
        <v>4</v>
      </c>
      <c r="H568" s="1">
        <v>2</v>
      </c>
      <c r="I568" s="10">
        <f>_xlfn.XLOOKUP(Master[[#This Row],[Patient_ID]],Hospitals[Patient_ID],Hospitals[Admission_Date])</f>
        <v>44575</v>
      </c>
      <c r="J568" s="10">
        <f>_xlfn.XLOOKUP(Master[[#This Row],[Patient_ID]],Hospitals[Patient_ID],Hospitals[Discharge_Date])</f>
        <v>44582</v>
      </c>
      <c r="K568" s="33">
        <f>_xlfn.XLOOKUP(Master[[#This Row],[Patient_ID]],Financials[Patient_ID],Financials[Total_Bill_Amount])</f>
        <v>18085</v>
      </c>
      <c r="L568" s="1" t="str">
        <f>_xlfn.XLOOKUP(Master[[#This Row],[Patient_ID]],Hospitals[Patient_ID],Hospitals[Hospital_Bed])</f>
        <v>Private Room</v>
      </c>
      <c r="M568" s="1" t="str">
        <f>_xlfn.XLOOKUP(Master[[#This Row],[Patient_ID]],Hospitals[Patient_ID],Hospitals[Department])</f>
        <v>Neurology</v>
      </c>
      <c r="N568" s="28" t="str">
        <f>_xlfn.XLOOKUP(Master[[#This Row],[Patient_ID]],Hospitals[Patient_ID],Hospitals[Medical_Condition])</f>
        <v>Seizures</v>
      </c>
      <c r="O568" s="28">
        <f>IFERROR(_xlfn.XLOOKUP(Master[[#This Row],[Patient_ID]],Emergency[Patient_ID],Emergency[ER_Visit_ID]),"No Visits")</f>
        <v>86</v>
      </c>
      <c r="P568" s="28">
        <f>_xlfn.XLOOKUP(Master[[#This Row],[Patient_ID]],Hospitals[Patient_ID],Hospitals[Doctor_ID])</f>
        <v>76</v>
      </c>
      <c r="Q568" s="30">
        <f>_xlfn.XLOOKUP(Master[[#This Row],[Patient_ID]],Financials[Patient_ID],Financials[Insurance_Coverage])</f>
        <v>11341.621814528</v>
      </c>
      <c r="R568" s="30">
        <f>_xlfn.XLOOKUP(Master[[#This Row],[Patient_ID]],Financials[Patient_ID],Financials[Balance_Due])</f>
        <v>6743.3781854720037</v>
      </c>
      <c r="S568" s="28">
        <f>_xlfn.XLOOKUP(Master[[#This Row],[Doctors ID]],Medicals[Doctor_ID],Medicals[Nurse_to_Patient_Ratio])</f>
        <v>30</v>
      </c>
    </row>
    <row r="569" spans="1:19" x14ac:dyDescent="0.3">
      <c r="A569" s="1">
        <v>632</v>
      </c>
      <c r="B569" s="1" t="s">
        <v>639</v>
      </c>
      <c r="C569" s="1">
        <v>8</v>
      </c>
      <c r="D569" s="1" t="s">
        <v>1009</v>
      </c>
      <c r="E569" s="1" t="s">
        <v>1011</v>
      </c>
      <c r="F569" s="1">
        <v>30.67231641624814</v>
      </c>
      <c r="G569" s="1">
        <v>1</v>
      </c>
      <c r="H569" s="1">
        <v>3</v>
      </c>
      <c r="I569" s="10">
        <f>_xlfn.XLOOKUP(Master[[#This Row],[Patient_ID]],Hospitals[Patient_ID],Hospitals[Admission_Date])</f>
        <v>44663</v>
      </c>
      <c r="J569" s="10">
        <f>_xlfn.XLOOKUP(Master[[#This Row],[Patient_ID]],Hospitals[Patient_ID],Hospitals[Discharge_Date])</f>
        <v>44673</v>
      </c>
      <c r="K569" s="33">
        <f>_xlfn.XLOOKUP(Master[[#This Row],[Patient_ID]],Financials[Patient_ID],Financials[Total_Bill_Amount])</f>
        <v>11790</v>
      </c>
      <c r="L569" s="1" t="str">
        <f>_xlfn.XLOOKUP(Master[[#This Row],[Patient_ID]],Hospitals[Patient_ID],Hospitals[Hospital_Bed])</f>
        <v>ICU</v>
      </c>
      <c r="M569" s="1" t="str">
        <f>_xlfn.XLOOKUP(Master[[#This Row],[Patient_ID]],Hospitals[Patient_ID],Hospitals[Department])</f>
        <v>Neurology</v>
      </c>
      <c r="N569" s="28" t="str">
        <f>_xlfn.XLOOKUP(Master[[#This Row],[Patient_ID]],Hospitals[Patient_ID],Hospitals[Medical_Condition])</f>
        <v>Stroke</v>
      </c>
      <c r="O569" s="28">
        <f>IFERROR(_xlfn.XLOOKUP(Master[[#This Row],[Patient_ID]],Emergency[Patient_ID],Emergency[ER_Visit_ID]),"No Visits")</f>
        <v>462</v>
      </c>
      <c r="P569" s="28">
        <f>_xlfn.XLOOKUP(Master[[#This Row],[Patient_ID]],Hospitals[Patient_ID],Hospitals[Doctor_ID])</f>
        <v>155</v>
      </c>
      <c r="Q569" s="30">
        <f>_xlfn.XLOOKUP(Master[[#This Row],[Patient_ID]],Financials[Patient_ID],Financials[Insurance_Coverage])</f>
        <v>7205.836017752802</v>
      </c>
      <c r="R569" s="30">
        <f>_xlfn.XLOOKUP(Master[[#This Row],[Patient_ID]],Financials[Patient_ID],Financials[Balance_Due])</f>
        <v>4584.163982247198</v>
      </c>
      <c r="S569" s="28">
        <f>_xlfn.XLOOKUP(Master[[#This Row],[Doctors ID]],Medicals[Doctor_ID],Medicals[Nurse_to_Patient_Ratio])</f>
        <v>12</v>
      </c>
    </row>
    <row r="570" spans="1:19" x14ac:dyDescent="0.3">
      <c r="A570" s="1">
        <v>633</v>
      </c>
      <c r="B570" s="1" t="s">
        <v>640</v>
      </c>
      <c r="C570" s="1">
        <v>59</v>
      </c>
      <c r="D570" s="1" t="s">
        <v>1009</v>
      </c>
      <c r="E570" s="1" t="s">
        <v>1010</v>
      </c>
      <c r="F570" s="1">
        <v>23.74716455643517</v>
      </c>
      <c r="G570" s="1">
        <v>4</v>
      </c>
      <c r="H570" s="1">
        <v>3</v>
      </c>
      <c r="I570" s="10">
        <f>_xlfn.XLOOKUP(Master[[#This Row],[Patient_ID]],Hospitals[Patient_ID],Hospitals[Admission_Date])</f>
        <v>45018</v>
      </c>
      <c r="J570" s="10">
        <f>_xlfn.XLOOKUP(Master[[#This Row],[Patient_ID]],Hospitals[Patient_ID],Hospitals[Discharge_Date])</f>
        <v>45025</v>
      </c>
      <c r="K570" s="33">
        <f>_xlfn.XLOOKUP(Master[[#This Row],[Patient_ID]],Financials[Patient_ID],Financials[Total_Bill_Amount])</f>
        <v>16321</v>
      </c>
      <c r="L570" s="1" t="str">
        <f>_xlfn.XLOOKUP(Master[[#This Row],[Patient_ID]],Hospitals[Patient_ID],Hospitals[Hospital_Bed])</f>
        <v>ICU</v>
      </c>
      <c r="M570" s="1" t="str">
        <f>_xlfn.XLOOKUP(Master[[#This Row],[Patient_ID]],Hospitals[Patient_ID],Hospitals[Department])</f>
        <v>Cardiology</v>
      </c>
      <c r="N570" s="28" t="str">
        <f>_xlfn.XLOOKUP(Master[[#This Row],[Patient_ID]],Hospitals[Patient_ID],Hospitals[Medical_Condition])</f>
        <v>Heart Attack (STEMI)</v>
      </c>
      <c r="O570" s="28">
        <f>IFERROR(_xlfn.XLOOKUP(Master[[#This Row],[Patient_ID]],Emergency[Patient_ID],Emergency[ER_Visit_ID]),"No Visits")</f>
        <v>606</v>
      </c>
      <c r="P570" s="28">
        <f>_xlfn.XLOOKUP(Master[[#This Row],[Patient_ID]],Hospitals[Patient_ID],Hospitals[Doctor_ID])</f>
        <v>46</v>
      </c>
      <c r="Q570" s="30">
        <f>_xlfn.XLOOKUP(Master[[#This Row],[Patient_ID]],Financials[Patient_ID],Financials[Insurance_Coverage])</f>
        <v>12570.96927332791</v>
      </c>
      <c r="R570" s="30">
        <f>_xlfn.XLOOKUP(Master[[#This Row],[Patient_ID]],Financials[Patient_ID],Financials[Balance_Due])</f>
        <v>3750.0307266720902</v>
      </c>
      <c r="S570" s="28">
        <f>_xlfn.XLOOKUP(Master[[#This Row],[Doctors ID]],Medicals[Doctor_ID],Medicals[Nurse_to_Patient_Ratio])</f>
        <v>16</v>
      </c>
    </row>
    <row r="571" spans="1:19" x14ac:dyDescent="0.3">
      <c r="A571" s="1">
        <v>634</v>
      </c>
      <c r="B571" s="1" t="s">
        <v>641</v>
      </c>
      <c r="C571" s="1">
        <v>61</v>
      </c>
      <c r="D571" s="1" t="s">
        <v>1008</v>
      </c>
      <c r="E571" s="1" t="s">
        <v>1013</v>
      </c>
      <c r="F571" s="1">
        <v>26.080683037445009</v>
      </c>
      <c r="G571" s="1">
        <v>5</v>
      </c>
      <c r="H571" s="1">
        <v>5</v>
      </c>
      <c r="I571" s="10">
        <f>_xlfn.XLOOKUP(Master[[#This Row],[Patient_ID]],Hospitals[Patient_ID],Hospitals[Admission_Date])</f>
        <v>44776</v>
      </c>
      <c r="J571" s="10">
        <f>_xlfn.XLOOKUP(Master[[#This Row],[Patient_ID]],Hospitals[Patient_ID],Hospitals[Discharge_Date])</f>
        <v>44779</v>
      </c>
      <c r="K571" s="33">
        <f>_xlfn.XLOOKUP(Master[[#This Row],[Patient_ID]],Financials[Patient_ID],Financials[Total_Bill_Amount])</f>
        <v>7732</v>
      </c>
      <c r="L571" s="1" t="str">
        <f>_xlfn.XLOOKUP(Master[[#This Row],[Patient_ID]],Hospitals[Patient_ID],Hospitals[Hospital_Bed])</f>
        <v>Private Room</v>
      </c>
      <c r="M571" s="1" t="str">
        <f>_xlfn.XLOOKUP(Master[[#This Row],[Patient_ID]],Hospitals[Patient_ID],Hospitals[Department])</f>
        <v>Pediatrics</v>
      </c>
      <c r="N571" s="28" t="str">
        <f>_xlfn.XLOOKUP(Master[[#This Row],[Patient_ID]],Hospitals[Patient_ID],Hospitals[Medical_Condition])</f>
        <v>Asthma</v>
      </c>
      <c r="O571" s="28" t="str">
        <f>IFERROR(_xlfn.XLOOKUP(Master[[#This Row],[Patient_ID]],Emergency[Patient_ID],Emergency[ER_Visit_ID]),"No Visits")</f>
        <v>No Visits</v>
      </c>
      <c r="P571" s="28">
        <f>_xlfn.XLOOKUP(Master[[#This Row],[Patient_ID]],Hospitals[Patient_ID],Hospitals[Doctor_ID])</f>
        <v>143</v>
      </c>
      <c r="Q571" s="30">
        <f>_xlfn.XLOOKUP(Master[[#This Row],[Patient_ID]],Financials[Patient_ID],Financials[Insurance_Coverage])</f>
        <v>4875.6599264187462</v>
      </c>
      <c r="R571" s="30">
        <f>_xlfn.XLOOKUP(Master[[#This Row],[Patient_ID]],Financials[Patient_ID],Financials[Balance_Due])</f>
        <v>2856.3400735812538</v>
      </c>
      <c r="S571" s="28">
        <f>_xlfn.XLOOKUP(Master[[#This Row],[Doctors ID]],Medicals[Doctor_ID],Medicals[Nurse_to_Patient_Ratio])</f>
        <v>8</v>
      </c>
    </row>
    <row r="572" spans="1:19" x14ac:dyDescent="0.3">
      <c r="A572" s="1">
        <v>635</v>
      </c>
      <c r="B572" s="1" t="s">
        <v>642</v>
      </c>
      <c r="C572" s="1">
        <v>72</v>
      </c>
      <c r="D572" s="1" t="s">
        <v>1008</v>
      </c>
      <c r="E572" s="1" t="s">
        <v>1010</v>
      </c>
      <c r="F572" s="1">
        <v>19.179030339694592</v>
      </c>
      <c r="G572" s="1">
        <v>3</v>
      </c>
      <c r="H572" s="1">
        <v>4</v>
      </c>
      <c r="I572" s="10">
        <f>_xlfn.XLOOKUP(Master[[#This Row],[Patient_ID]],Hospitals[Patient_ID],Hospitals[Admission_Date])</f>
        <v>44904</v>
      </c>
      <c r="J572" s="10">
        <f>_xlfn.XLOOKUP(Master[[#This Row],[Patient_ID]],Hospitals[Patient_ID],Hospitals[Discharge_Date])</f>
        <v>44910</v>
      </c>
      <c r="K572" s="33">
        <f>_xlfn.XLOOKUP(Master[[#This Row],[Patient_ID]],Financials[Patient_ID],Financials[Total_Bill_Amount])</f>
        <v>19411</v>
      </c>
      <c r="L572" s="1" t="str">
        <f>_xlfn.XLOOKUP(Master[[#This Row],[Patient_ID]],Hospitals[Patient_ID],Hospitals[Hospital_Bed])</f>
        <v>ICU</v>
      </c>
      <c r="M572" s="1" t="str">
        <f>_xlfn.XLOOKUP(Master[[#This Row],[Patient_ID]],Hospitals[Patient_ID],Hospitals[Department])</f>
        <v>Cardiology</v>
      </c>
      <c r="N572" s="28" t="str">
        <f>_xlfn.XLOOKUP(Master[[#This Row],[Patient_ID]],Hospitals[Patient_ID],Hospitals[Medical_Condition])</f>
        <v>Heart Attack (STEMI)</v>
      </c>
      <c r="O572" s="28" t="str">
        <f>IFERROR(_xlfn.XLOOKUP(Master[[#This Row],[Patient_ID]],Emergency[Patient_ID],Emergency[ER_Visit_ID]),"No Visits")</f>
        <v>No Visits</v>
      </c>
      <c r="P572" s="28">
        <f>_xlfn.XLOOKUP(Master[[#This Row],[Patient_ID]],Hospitals[Patient_ID],Hospitals[Doctor_ID])</f>
        <v>151</v>
      </c>
      <c r="Q572" s="30">
        <f>_xlfn.XLOOKUP(Master[[#This Row],[Patient_ID]],Financials[Patient_ID],Financials[Insurance_Coverage])</f>
        <v>15389.71151085193</v>
      </c>
      <c r="R572" s="30">
        <f>_xlfn.XLOOKUP(Master[[#This Row],[Patient_ID]],Financials[Patient_ID],Financials[Balance_Due])</f>
        <v>4021.2884891480662</v>
      </c>
      <c r="S572" s="28">
        <f>_xlfn.XLOOKUP(Master[[#This Row],[Doctors ID]],Medicals[Doctor_ID],Medicals[Nurse_to_Patient_Ratio])</f>
        <v>29</v>
      </c>
    </row>
    <row r="573" spans="1:19" x14ac:dyDescent="0.3">
      <c r="A573" s="1">
        <v>636</v>
      </c>
      <c r="B573" s="1" t="s">
        <v>643</v>
      </c>
      <c r="C573" s="1">
        <v>88</v>
      </c>
      <c r="D573" s="1" t="s">
        <v>1008</v>
      </c>
      <c r="E573" s="1" t="s">
        <v>1012</v>
      </c>
      <c r="F573" s="1">
        <v>29.55305914434695</v>
      </c>
      <c r="G573" s="1">
        <v>0</v>
      </c>
      <c r="H573" s="1">
        <v>3</v>
      </c>
      <c r="I573" s="10">
        <f>_xlfn.XLOOKUP(Master[[#This Row],[Patient_ID]],Hospitals[Patient_ID],Hospitals[Admission_Date])</f>
        <v>44792</v>
      </c>
      <c r="J573" s="10">
        <f>_xlfn.XLOOKUP(Master[[#This Row],[Patient_ID]],Hospitals[Patient_ID],Hospitals[Discharge_Date])</f>
        <v>44795</v>
      </c>
      <c r="K573" s="33">
        <f>_xlfn.XLOOKUP(Master[[#This Row],[Patient_ID]],Financials[Patient_ID],Financials[Total_Bill_Amount])</f>
        <v>13696</v>
      </c>
      <c r="L573" s="1" t="str">
        <f>_xlfn.XLOOKUP(Master[[#This Row],[Patient_ID]],Hospitals[Patient_ID],Hospitals[Hospital_Bed])</f>
        <v>ICU</v>
      </c>
      <c r="M573" s="1" t="str">
        <f>_xlfn.XLOOKUP(Master[[#This Row],[Patient_ID]],Hospitals[Patient_ID],Hospitals[Department])</f>
        <v>Orthopedics</v>
      </c>
      <c r="N573" s="28" t="str">
        <f>_xlfn.XLOOKUP(Master[[#This Row],[Patient_ID]],Hospitals[Patient_ID],Hospitals[Medical_Condition])</f>
        <v>Arthritis</v>
      </c>
      <c r="O573" s="28">
        <f>IFERROR(_xlfn.XLOOKUP(Master[[#This Row],[Patient_ID]],Emergency[Patient_ID],Emergency[ER_Visit_ID]),"No Visits")</f>
        <v>765</v>
      </c>
      <c r="P573" s="28">
        <f>_xlfn.XLOOKUP(Master[[#This Row],[Patient_ID]],Hospitals[Patient_ID],Hospitals[Doctor_ID])</f>
        <v>11</v>
      </c>
      <c r="Q573" s="30">
        <f>_xlfn.XLOOKUP(Master[[#This Row],[Patient_ID]],Financials[Patient_ID],Financials[Insurance_Coverage])</f>
        <v>12162.775580352079</v>
      </c>
      <c r="R573" s="30">
        <f>_xlfn.XLOOKUP(Master[[#This Row],[Patient_ID]],Financials[Patient_ID],Financials[Balance_Due])</f>
        <v>1533.2244196479189</v>
      </c>
      <c r="S573" s="28">
        <f>_xlfn.XLOOKUP(Master[[#This Row],[Doctors ID]],Medicals[Doctor_ID],Medicals[Nurse_to_Patient_Ratio])</f>
        <v>11</v>
      </c>
    </row>
    <row r="574" spans="1:19" x14ac:dyDescent="0.3">
      <c r="A574" s="1">
        <v>637</v>
      </c>
      <c r="B574" s="1" t="s">
        <v>644</v>
      </c>
      <c r="C574" s="1">
        <v>70</v>
      </c>
      <c r="D574" s="1" t="s">
        <v>1008</v>
      </c>
      <c r="E574" s="1" t="s">
        <v>1012</v>
      </c>
      <c r="F574" s="1">
        <v>31.218196911413902</v>
      </c>
      <c r="G574" s="1">
        <v>4</v>
      </c>
      <c r="H574" s="1">
        <v>2</v>
      </c>
      <c r="I574" s="10">
        <f>_xlfn.XLOOKUP(Master[[#This Row],[Patient_ID]],Hospitals[Patient_ID],Hospitals[Admission_Date])</f>
        <v>45122</v>
      </c>
      <c r="J574" s="10">
        <f>_xlfn.XLOOKUP(Master[[#This Row],[Patient_ID]],Hospitals[Patient_ID],Hospitals[Discharge_Date])</f>
        <v>45125</v>
      </c>
      <c r="K574" s="33">
        <f>_xlfn.XLOOKUP(Master[[#This Row],[Patient_ID]],Financials[Patient_ID],Financials[Total_Bill_Amount])</f>
        <v>28313</v>
      </c>
      <c r="L574" s="1" t="str">
        <f>_xlfn.XLOOKUP(Master[[#This Row],[Patient_ID]],Hospitals[Patient_ID],Hospitals[Hospital_Bed])</f>
        <v>ICU</v>
      </c>
      <c r="M574" s="1" t="str">
        <f>_xlfn.XLOOKUP(Master[[#This Row],[Patient_ID]],Hospitals[Patient_ID],Hospitals[Department])</f>
        <v>Orthopedics</v>
      </c>
      <c r="N574" s="28" t="str">
        <f>_xlfn.XLOOKUP(Master[[#This Row],[Patient_ID]],Hospitals[Patient_ID],Hospitals[Medical_Condition])</f>
        <v>Fracture</v>
      </c>
      <c r="O574" s="28">
        <f>IFERROR(_xlfn.XLOOKUP(Master[[#This Row],[Patient_ID]],Emergency[Patient_ID],Emergency[ER_Visit_ID]),"No Visits")</f>
        <v>223</v>
      </c>
      <c r="P574" s="28">
        <f>_xlfn.XLOOKUP(Master[[#This Row],[Patient_ID]],Hospitals[Patient_ID],Hospitals[Doctor_ID])</f>
        <v>129</v>
      </c>
      <c r="Q574" s="30">
        <f>_xlfn.XLOOKUP(Master[[#This Row],[Patient_ID]],Financials[Patient_ID],Financials[Insurance_Coverage])</f>
        <v>14544.37151494588</v>
      </c>
      <c r="R574" s="30">
        <f>_xlfn.XLOOKUP(Master[[#This Row],[Patient_ID]],Financials[Patient_ID],Financials[Balance_Due])</f>
        <v>13768.62848505412</v>
      </c>
      <c r="S574" s="28">
        <f>_xlfn.XLOOKUP(Master[[#This Row],[Doctors ID]],Medicals[Doctor_ID],Medicals[Nurse_to_Patient_Ratio])</f>
        <v>15</v>
      </c>
    </row>
    <row r="575" spans="1:19" x14ac:dyDescent="0.3">
      <c r="A575" s="1">
        <v>638</v>
      </c>
      <c r="B575" s="1" t="s">
        <v>645</v>
      </c>
      <c r="C575" s="1">
        <v>53</v>
      </c>
      <c r="D575" s="1" t="s">
        <v>1008</v>
      </c>
      <c r="E575" s="1" t="s">
        <v>1010</v>
      </c>
      <c r="F575" s="1">
        <v>22.491538231183942</v>
      </c>
      <c r="G575" s="1">
        <v>3</v>
      </c>
      <c r="H575" s="1">
        <v>6</v>
      </c>
      <c r="I575" s="10">
        <f>_xlfn.XLOOKUP(Master[[#This Row],[Patient_ID]],Hospitals[Patient_ID],Hospitals[Admission_Date])</f>
        <v>44590</v>
      </c>
      <c r="J575" s="10">
        <f>_xlfn.XLOOKUP(Master[[#This Row],[Patient_ID]],Hospitals[Patient_ID],Hospitals[Discharge_Date])</f>
        <v>44608</v>
      </c>
      <c r="K575" s="33">
        <f>_xlfn.XLOOKUP(Master[[#This Row],[Patient_ID]],Financials[Patient_ID],Financials[Total_Bill_Amount])</f>
        <v>43290</v>
      </c>
      <c r="L575" s="1" t="str">
        <f>_xlfn.XLOOKUP(Master[[#This Row],[Patient_ID]],Hospitals[Patient_ID],Hospitals[Hospital_Bed])</f>
        <v>General Ward</v>
      </c>
      <c r="M575" s="1" t="str">
        <f>_xlfn.XLOOKUP(Master[[#This Row],[Patient_ID]],Hospitals[Patient_ID],Hospitals[Department])</f>
        <v>Oncology</v>
      </c>
      <c r="N575" s="28" t="str">
        <f>_xlfn.XLOOKUP(Master[[#This Row],[Patient_ID]],Hospitals[Patient_ID],Hospitals[Medical_Condition])</f>
        <v>Cancer</v>
      </c>
      <c r="O575" s="28" t="str">
        <f>IFERROR(_xlfn.XLOOKUP(Master[[#This Row],[Patient_ID]],Emergency[Patient_ID],Emergency[ER_Visit_ID]),"No Visits")</f>
        <v>No Visits</v>
      </c>
      <c r="P575" s="28">
        <f>_xlfn.XLOOKUP(Master[[#This Row],[Patient_ID]],Hospitals[Patient_ID],Hospitals[Doctor_ID])</f>
        <v>38</v>
      </c>
      <c r="Q575" s="30">
        <f>_xlfn.XLOOKUP(Master[[#This Row],[Patient_ID]],Financials[Patient_ID],Financials[Insurance_Coverage])</f>
        <v>25481.382611737929</v>
      </c>
      <c r="R575" s="30">
        <f>_xlfn.XLOOKUP(Master[[#This Row],[Patient_ID]],Financials[Patient_ID],Financials[Balance_Due])</f>
        <v>17808.617388262071</v>
      </c>
      <c r="S575" s="28">
        <f>_xlfn.XLOOKUP(Master[[#This Row],[Doctors ID]],Medicals[Doctor_ID],Medicals[Nurse_to_Patient_Ratio])</f>
        <v>22</v>
      </c>
    </row>
    <row r="576" spans="1:19" x14ac:dyDescent="0.3">
      <c r="A576" s="1">
        <v>639</v>
      </c>
      <c r="B576" s="1" t="s">
        <v>646</v>
      </c>
      <c r="C576" s="1">
        <v>8</v>
      </c>
      <c r="D576" s="1" t="s">
        <v>1008</v>
      </c>
      <c r="E576" s="1" t="s">
        <v>1013</v>
      </c>
      <c r="F576" s="1">
        <v>39.973273181881098</v>
      </c>
      <c r="G576" s="1">
        <v>5</v>
      </c>
      <c r="H576" s="1">
        <v>9</v>
      </c>
      <c r="I576" s="10">
        <f>_xlfn.XLOOKUP(Master[[#This Row],[Patient_ID]],Hospitals[Patient_ID],Hospitals[Admission_Date])</f>
        <v>45020</v>
      </c>
      <c r="J576" s="10">
        <f>_xlfn.XLOOKUP(Master[[#This Row],[Patient_ID]],Hospitals[Patient_ID],Hospitals[Discharge_Date])</f>
        <v>45027</v>
      </c>
      <c r="K576" s="33">
        <f>_xlfn.XLOOKUP(Master[[#This Row],[Patient_ID]],Financials[Patient_ID],Financials[Total_Bill_Amount])</f>
        <v>40878</v>
      </c>
      <c r="L576" s="1" t="str">
        <f>_xlfn.XLOOKUP(Master[[#This Row],[Patient_ID]],Hospitals[Patient_ID],Hospitals[Hospital_Bed])</f>
        <v>Semi-Private Room</v>
      </c>
      <c r="M576" s="1" t="str">
        <f>_xlfn.XLOOKUP(Master[[#This Row],[Patient_ID]],Hospitals[Patient_ID],Hospitals[Department])</f>
        <v>Cardiology</v>
      </c>
      <c r="N576" s="28" t="str">
        <f>_xlfn.XLOOKUP(Master[[#This Row],[Patient_ID]],Hospitals[Patient_ID],Hospitals[Medical_Condition])</f>
        <v>Heart Attack (STEMI)</v>
      </c>
      <c r="O576" s="28">
        <f>IFERROR(_xlfn.XLOOKUP(Master[[#This Row],[Patient_ID]],Emergency[Patient_ID],Emergency[ER_Visit_ID]),"No Visits")</f>
        <v>28</v>
      </c>
      <c r="P576" s="28">
        <f>_xlfn.XLOOKUP(Master[[#This Row],[Patient_ID]],Hospitals[Patient_ID],Hospitals[Doctor_ID])</f>
        <v>1</v>
      </c>
      <c r="Q576" s="30">
        <f>_xlfn.XLOOKUP(Master[[#This Row],[Patient_ID]],Financials[Patient_ID],Financials[Insurance_Coverage])</f>
        <v>34537.759022589351</v>
      </c>
      <c r="R576" s="30">
        <f>_xlfn.XLOOKUP(Master[[#This Row],[Patient_ID]],Financials[Patient_ID],Financials[Balance_Due])</f>
        <v>6340.2409774106491</v>
      </c>
      <c r="S576" s="28">
        <f>_xlfn.XLOOKUP(Master[[#This Row],[Doctors ID]],Medicals[Doctor_ID],Medicals[Nurse_to_Patient_Ratio])</f>
        <v>30</v>
      </c>
    </row>
    <row r="577" spans="1:19" x14ac:dyDescent="0.3">
      <c r="A577" s="1">
        <v>640</v>
      </c>
      <c r="B577" s="1" t="s">
        <v>647</v>
      </c>
      <c r="C577" s="1">
        <v>70</v>
      </c>
      <c r="D577" s="1" t="s">
        <v>1009</v>
      </c>
      <c r="E577" s="1" t="s">
        <v>1012</v>
      </c>
      <c r="F577" s="1">
        <v>22.767999577625549</v>
      </c>
      <c r="G577" s="1">
        <v>1</v>
      </c>
      <c r="H577" s="1">
        <v>1</v>
      </c>
      <c r="I577" s="10">
        <f>_xlfn.XLOOKUP(Master[[#This Row],[Patient_ID]],Hospitals[Patient_ID],Hospitals[Admission_Date])</f>
        <v>45324</v>
      </c>
      <c r="J577" s="10">
        <f>_xlfn.XLOOKUP(Master[[#This Row],[Patient_ID]],Hospitals[Patient_ID],Hospitals[Discharge_Date])</f>
        <v>45330</v>
      </c>
      <c r="K577" s="33">
        <f>_xlfn.XLOOKUP(Master[[#This Row],[Patient_ID]],Financials[Patient_ID],Financials[Total_Bill_Amount])</f>
        <v>7326</v>
      </c>
      <c r="L577" s="1" t="str">
        <f>_xlfn.XLOOKUP(Master[[#This Row],[Patient_ID]],Hospitals[Patient_ID],Hospitals[Hospital_Bed])</f>
        <v>ICU</v>
      </c>
      <c r="M577" s="1" t="str">
        <f>_xlfn.XLOOKUP(Master[[#This Row],[Patient_ID]],Hospitals[Patient_ID],Hospitals[Department])</f>
        <v>Emergency</v>
      </c>
      <c r="N577" s="28" t="str">
        <f>_xlfn.XLOOKUP(Master[[#This Row],[Patient_ID]],Hospitals[Patient_ID],Hospitals[Medical_Condition])</f>
        <v>Severe Trauma</v>
      </c>
      <c r="O577" s="28">
        <f>IFERROR(_xlfn.XLOOKUP(Master[[#This Row],[Patient_ID]],Emergency[Patient_ID],Emergency[ER_Visit_ID]),"No Visits")</f>
        <v>7</v>
      </c>
      <c r="P577" s="28">
        <f>_xlfn.XLOOKUP(Master[[#This Row],[Patient_ID]],Hospitals[Patient_ID],Hospitals[Doctor_ID])</f>
        <v>106</v>
      </c>
      <c r="Q577" s="30">
        <f>_xlfn.XLOOKUP(Master[[#This Row],[Patient_ID]],Financials[Patient_ID],Financials[Insurance_Coverage])</f>
        <v>4250.8268960508021</v>
      </c>
      <c r="R577" s="30">
        <f>_xlfn.XLOOKUP(Master[[#This Row],[Patient_ID]],Financials[Patient_ID],Financials[Balance_Due])</f>
        <v>3075.1731039491979</v>
      </c>
      <c r="S577" s="28">
        <f>_xlfn.XLOOKUP(Master[[#This Row],[Doctors ID]],Medicals[Doctor_ID],Medicals[Nurse_to_Patient_Ratio])</f>
        <v>21</v>
      </c>
    </row>
    <row r="578" spans="1:19" x14ac:dyDescent="0.3">
      <c r="A578" s="1">
        <v>641</v>
      </c>
      <c r="B578" s="1" t="s">
        <v>648</v>
      </c>
      <c r="C578" s="1">
        <v>72</v>
      </c>
      <c r="D578" s="1" t="s">
        <v>1009</v>
      </c>
      <c r="E578" s="1" t="s">
        <v>1010</v>
      </c>
      <c r="F578" s="1">
        <v>37.23572752888451</v>
      </c>
      <c r="G578" s="1">
        <v>2</v>
      </c>
      <c r="H578" s="1">
        <v>7</v>
      </c>
      <c r="I578" s="10">
        <f>_xlfn.XLOOKUP(Master[[#This Row],[Patient_ID]],Hospitals[Patient_ID],Hospitals[Admission_Date])</f>
        <v>44609</v>
      </c>
      <c r="J578" s="10">
        <f>_xlfn.XLOOKUP(Master[[#This Row],[Patient_ID]],Hospitals[Patient_ID],Hospitals[Discharge_Date])</f>
        <v>44612</v>
      </c>
      <c r="K578" s="33">
        <f>_xlfn.XLOOKUP(Master[[#This Row],[Patient_ID]],Financials[Patient_ID],Financials[Total_Bill_Amount])</f>
        <v>13079</v>
      </c>
      <c r="L578" s="1" t="str">
        <f>_xlfn.XLOOKUP(Master[[#This Row],[Patient_ID]],Hospitals[Patient_ID],Hospitals[Hospital_Bed])</f>
        <v>Private Room</v>
      </c>
      <c r="M578" s="1" t="str">
        <f>_xlfn.XLOOKUP(Master[[#This Row],[Patient_ID]],Hospitals[Patient_ID],Hospitals[Department])</f>
        <v>Emergency</v>
      </c>
      <c r="N578" s="28" t="str">
        <f>_xlfn.XLOOKUP(Master[[#This Row],[Patient_ID]],Hospitals[Patient_ID],Hospitals[Medical_Condition])</f>
        <v>Internal Bleeding</v>
      </c>
      <c r="O578" s="28">
        <f>IFERROR(_xlfn.XLOOKUP(Master[[#This Row],[Patient_ID]],Emergency[Patient_ID],Emergency[ER_Visit_ID]),"No Visits")</f>
        <v>31</v>
      </c>
      <c r="P578" s="28">
        <f>_xlfn.XLOOKUP(Master[[#This Row],[Patient_ID]],Hospitals[Patient_ID],Hospitals[Doctor_ID])</f>
        <v>105</v>
      </c>
      <c r="Q578" s="30">
        <f>_xlfn.XLOOKUP(Master[[#This Row],[Patient_ID]],Financials[Patient_ID],Financials[Insurance_Coverage])</f>
        <v>11740.91574142846</v>
      </c>
      <c r="R578" s="30">
        <f>_xlfn.XLOOKUP(Master[[#This Row],[Patient_ID]],Financials[Patient_ID],Financials[Balance_Due])</f>
        <v>1338.0842585715441</v>
      </c>
      <c r="S578" s="28">
        <f>_xlfn.XLOOKUP(Master[[#This Row],[Doctors ID]],Medicals[Doctor_ID],Medicals[Nurse_to_Patient_Ratio])</f>
        <v>15</v>
      </c>
    </row>
    <row r="579" spans="1:19" x14ac:dyDescent="0.3">
      <c r="A579" s="1">
        <v>643</v>
      </c>
      <c r="B579" s="1" t="s">
        <v>650</v>
      </c>
      <c r="C579" s="1">
        <v>22</v>
      </c>
      <c r="D579" s="1" t="s">
        <v>1009</v>
      </c>
      <c r="E579" s="1" t="s">
        <v>1010</v>
      </c>
      <c r="F579" s="1">
        <v>31.551038744872351</v>
      </c>
      <c r="G579" s="1">
        <v>3</v>
      </c>
      <c r="H579" s="1">
        <v>6</v>
      </c>
      <c r="I579" s="10">
        <f>_xlfn.XLOOKUP(Master[[#This Row],[Patient_ID]],Hospitals[Patient_ID],Hospitals[Admission_Date])</f>
        <v>44775</v>
      </c>
      <c r="J579" s="10">
        <f>_xlfn.XLOOKUP(Master[[#This Row],[Patient_ID]],Hospitals[Patient_ID],Hospitals[Discharge_Date])</f>
        <v>44777</v>
      </c>
      <c r="K579" s="33">
        <f>_xlfn.XLOOKUP(Master[[#This Row],[Patient_ID]],Financials[Patient_ID],Financials[Total_Bill_Amount])</f>
        <v>27391</v>
      </c>
      <c r="L579" s="1" t="str">
        <f>_xlfn.XLOOKUP(Master[[#This Row],[Patient_ID]],Hospitals[Patient_ID],Hospitals[Hospital_Bed])</f>
        <v>General Ward</v>
      </c>
      <c r="M579" s="1" t="str">
        <f>_xlfn.XLOOKUP(Master[[#This Row],[Patient_ID]],Hospitals[Patient_ID],Hospitals[Department])</f>
        <v>Orthopedics</v>
      </c>
      <c r="N579" s="28" t="str">
        <f>_xlfn.XLOOKUP(Master[[#This Row],[Patient_ID]],Hospitals[Patient_ID],Hospitals[Medical_Condition])</f>
        <v>Arthritis</v>
      </c>
      <c r="O579" s="28">
        <f>IFERROR(_xlfn.XLOOKUP(Master[[#This Row],[Patient_ID]],Emergency[Patient_ID],Emergency[ER_Visit_ID]),"No Visits")</f>
        <v>653</v>
      </c>
      <c r="P579" s="28">
        <f>_xlfn.XLOOKUP(Master[[#This Row],[Patient_ID]],Hospitals[Patient_ID],Hospitals[Doctor_ID])</f>
        <v>173</v>
      </c>
      <c r="Q579" s="30">
        <f>_xlfn.XLOOKUP(Master[[#This Row],[Patient_ID]],Financials[Patient_ID],Financials[Insurance_Coverage])</f>
        <v>16856.583969191041</v>
      </c>
      <c r="R579" s="30">
        <f>_xlfn.XLOOKUP(Master[[#This Row],[Patient_ID]],Financials[Patient_ID],Financials[Balance_Due])</f>
        <v>10534.416030808959</v>
      </c>
      <c r="S579" s="28">
        <f>_xlfn.XLOOKUP(Master[[#This Row],[Doctors ID]],Medicals[Doctor_ID],Medicals[Nurse_to_Patient_Ratio])</f>
        <v>17</v>
      </c>
    </row>
    <row r="580" spans="1:19" x14ac:dyDescent="0.3">
      <c r="A580" s="1">
        <v>644</v>
      </c>
      <c r="B580" s="1" t="s">
        <v>651</v>
      </c>
      <c r="C580" s="1">
        <v>55</v>
      </c>
      <c r="D580" s="1" t="s">
        <v>1008</v>
      </c>
      <c r="E580" s="1" t="s">
        <v>1010</v>
      </c>
      <c r="F580" s="1">
        <v>25.7413392786838</v>
      </c>
      <c r="G580" s="1">
        <v>2</v>
      </c>
      <c r="H580" s="1">
        <v>7</v>
      </c>
      <c r="I580" s="10">
        <f>_xlfn.XLOOKUP(Master[[#This Row],[Patient_ID]],Hospitals[Patient_ID],Hospitals[Admission_Date])</f>
        <v>44766</v>
      </c>
      <c r="J580" s="10">
        <f>_xlfn.XLOOKUP(Master[[#This Row],[Patient_ID]],Hospitals[Patient_ID],Hospitals[Discharge_Date])</f>
        <v>44768</v>
      </c>
      <c r="K580" s="33">
        <f>_xlfn.XLOOKUP(Master[[#This Row],[Patient_ID]],Financials[Patient_ID],Financials[Total_Bill_Amount])</f>
        <v>13736</v>
      </c>
      <c r="L580" s="1" t="str">
        <f>_xlfn.XLOOKUP(Master[[#This Row],[Patient_ID]],Hospitals[Patient_ID],Hospitals[Hospital_Bed])</f>
        <v>Semi-Private Room</v>
      </c>
      <c r="M580" s="1" t="str">
        <f>_xlfn.XLOOKUP(Master[[#This Row],[Patient_ID]],Hospitals[Patient_ID],Hospitals[Department])</f>
        <v>Pediatrics</v>
      </c>
      <c r="N580" s="28" t="str">
        <f>_xlfn.XLOOKUP(Master[[#This Row],[Patient_ID]],Hospitals[Patient_ID],Hospitals[Medical_Condition])</f>
        <v>Allergies</v>
      </c>
      <c r="O580" s="28">
        <f>IFERROR(_xlfn.XLOOKUP(Master[[#This Row],[Patient_ID]],Emergency[Patient_ID],Emergency[ER_Visit_ID]),"No Visits")</f>
        <v>155</v>
      </c>
      <c r="P580" s="28">
        <f>_xlfn.XLOOKUP(Master[[#This Row],[Patient_ID]],Hospitals[Patient_ID],Hospitals[Doctor_ID])</f>
        <v>180</v>
      </c>
      <c r="Q580" s="30">
        <f>_xlfn.XLOOKUP(Master[[#This Row],[Patient_ID]],Financials[Patient_ID],Financials[Insurance_Coverage])</f>
        <v>10819.57738476697</v>
      </c>
      <c r="R580" s="30">
        <f>_xlfn.XLOOKUP(Master[[#This Row],[Patient_ID]],Financials[Patient_ID],Financials[Balance_Due])</f>
        <v>2916.4226152330298</v>
      </c>
      <c r="S580" s="28">
        <f>_xlfn.XLOOKUP(Master[[#This Row],[Doctors ID]],Medicals[Doctor_ID],Medicals[Nurse_to_Patient_Ratio])</f>
        <v>17</v>
      </c>
    </row>
    <row r="581" spans="1:19" x14ac:dyDescent="0.3">
      <c r="A581" s="1">
        <v>645</v>
      </c>
      <c r="B581" s="1" t="s">
        <v>652</v>
      </c>
      <c r="C581" s="1">
        <v>18</v>
      </c>
      <c r="D581" s="1" t="s">
        <v>1008</v>
      </c>
      <c r="E581" s="1" t="s">
        <v>1011</v>
      </c>
      <c r="F581" s="1">
        <v>22.405069551274359</v>
      </c>
      <c r="G581" s="1">
        <v>4</v>
      </c>
      <c r="H581" s="1">
        <v>1</v>
      </c>
      <c r="I581" s="10">
        <f>_xlfn.XLOOKUP(Master[[#This Row],[Patient_ID]],Hospitals[Patient_ID],Hospitals[Admission_Date])</f>
        <v>44653</v>
      </c>
      <c r="J581" s="10">
        <f>_xlfn.XLOOKUP(Master[[#This Row],[Patient_ID]],Hospitals[Patient_ID],Hospitals[Discharge_Date])</f>
        <v>44662</v>
      </c>
      <c r="K581" s="33">
        <f>_xlfn.XLOOKUP(Master[[#This Row],[Patient_ID]],Financials[Patient_ID],Financials[Total_Bill_Amount])</f>
        <v>18913</v>
      </c>
      <c r="L581" s="1" t="str">
        <f>_xlfn.XLOOKUP(Master[[#This Row],[Patient_ID]],Hospitals[Patient_ID],Hospitals[Hospital_Bed])</f>
        <v>ICU</v>
      </c>
      <c r="M581" s="1" t="str">
        <f>_xlfn.XLOOKUP(Master[[#This Row],[Patient_ID]],Hospitals[Patient_ID],Hospitals[Department])</f>
        <v>Emergency</v>
      </c>
      <c r="N581" s="28" t="str">
        <f>_xlfn.XLOOKUP(Master[[#This Row],[Patient_ID]],Hospitals[Patient_ID],Hospitals[Medical_Condition])</f>
        <v>Internal Bleeding</v>
      </c>
      <c r="O581" s="28">
        <f>IFERROR(_xlfn.XLOOKUP(Master[[#This Row],[Patient_ID]],Emergency[Patient_ID],Emergency[ER_Visit_ID]),"No Visits")</f>
        <v>810</v>
      </c>
      <c r="P581" s="28">
        <f>_xlfn.XLOOKUP(Master[[#This Row],[Patient_ID]],Hospitals[Patient_ID],Hospitals[Doctor_ID])</f>
        <v>162</v>
      </c>
      <c r="Q581" s="30">
        <f>_xlfn.XLOOKUP(Master[[#This Row],[Patient_ID]],Financials[Patient_ID],Financials[Insurance_Coverage])</f>
        <v>13559.05038346137</v>
      </c>
      <c r="R581" s="30">
        <f>_xlfn.XLOOKUP(Master[[#This Row],[Patient_ID]],Financials[Patient_ID],Financials[Balance_Due])</f>
        <v>5353.9496165386299</v>
      </c>
      <c r="S581" s="28">
        <f>_xlfn.XLOOKUP(Master[[#This Row],[Doctors ID]],Medicals[Doctor_ID],Medicals[Nurse_to_Patient_Ratio])</f>
        <v>7</v>
      </c>
    </row>
    <row r="582" spans="1:19" x14ac:dyDescent="0.3">
      <c r="A582" s="1">
        <v>646</v>
      </c>
      <c r="B582" s="1" t="s">
        <v>653</v>
      </c>
      <c r="C582" s="1">
        <v>27</v>
      </c>
      <c r="D582" s="1" t="s">
        <v>1009</v>
      </c>
      <c r="E582" s="1" t="s">
        <v>1011</v>
      </c>
      <c r="F582" s="1">
        <v>24.840915890191791</v>
      </c>
      <c r="G582" s="1">
        <v>3</v>
      </c>
      <c r="H582" s="1">
        <v>10</v>
      </c>
      <c r="I582" s="10">
        <f>_xlfn.XLOOKUP(Master[[#This Row],[Patient_ID]],Hospitals[Patient_ID],Hospitals[Admission_Date])</f>
        <v>45136</v>
      </c>
      <c r="J582" s="10">
        <f>_xlfn.XLOOKUP(Master[[#This Row],[Patient_ID]],Hospitals[Patient_ID],Hospitals[Discharge_Date])</f>
        <v>45152</v>
      </c>
      <c r="K582" s="33">
        <f>_xlfn.XLOOKUP(Master[[#This Row],[Patient_ID]],Financials[Patient_ID],Financials[Total_Bill_Amount])</f>
        <v>24541</v>
      </c>
      <c r="L582" s="1" t="str">
        <f>_xlfn.XLOOKUP(Master[[#This Row],[Patient_ID]],Hospitals[Patient_ID],Hospitals[Hospital_Bed])</f>
        <v>ICU</v>
      </c>
      <c r="M582" s="1" t="str">
        <f>_xlfn.XLOOKUP(Master[[#This Row],[Patient_ID]],Hospitals[Patient_ID],Hospitals[Department])</f>
        <v>Oncology</v>
      </c>
      <c r="N582" s="28" t="str">
        <f>_xlfn.XLOOKUP(Master[[#This Row],[Patient_ID]],Hospitals[Patient_ID],Hospitals[Medical_Condition])</f>
        <v>Cancer</v>
      </c>
      <c r="O582" s="28">
        <f>IFERROR(_xlfn.XLOOKUP(Master[[#This Row],[Patient_ID]],Emergency[Patient_ID],Emergency[ER_Visit_ID]),"No Visits")</f>
        <v>1240</v>
      </c>
      <c r="P582" s="28">
        <f>_xlfn.XLOOKUP(Master[[#This Row],[Patient_ID]],Hospitals[Patient_ID],Hospitals[Doctor_ID])</f>
        <v>46</v>
      </c>
      <c r="Q582" s="30">
        <f>_xlfn.XLOOKUP(Master[[#This Row],[Patient_ID]],Financials[Patient_ID],Financials[Insurance_Coverage])</f>
        <v>17111.937605571809</v>
      </c>
      <c r="R582" s="30">
        <f>_xlfn.XLOOKUP(Master[[#This Row],[Patient_ID]],Financials[Patient_ID],Financials[Balance_Due])</f>
        <v>7429.062394428187</v>
      </c>
      <c r="S582" s="28">
        <f>_xlfn.XLOOKUP(Master[[#This Row],[Doctors ID]],Medicals[Doctor_ID],Medicals[Nurse_to_Patient_Ratio])</f>
        <v>16</v>
      </c>
    </row>
    <row r="583" spans="1:19" x14ac:dyDescent="0.3">
      <c r="A583" s="1">
        <v>647</v>
      </c>
      <c r="B583" s="1" t="s">
        <v>654</v>
      </c>
      <c r="C583" s="1">
        <v>25</v>
      </c>
      <c r="D583" s="1" t="s">
        <v>1009</v>
      </c>
      <c r="E583" s="1" t="s">
        <v>1011</v>
      </c>
      <c r="F583" s="1">
        <v>16.16018024575688</v>
      </c>
      <c r="G583" s="1">
        <v>4</v>
      </c>
      <c r="H583" s="1">
        <v>7</v>
      </c>
      <c r="I583" s="10">
        <f>_xlfn.XLOOKUP(Master[[#This Row],[Patient_ID]],Hospitals[Patient_ID],Hospitals[Admission_Date])</f>
        <v>44689</v>
      </c>
      <c r="J583" s="10">
        <f>_xlfn.XLOOKUP(Master[[#This Row],[Patient_ID]],Hospitals[Patient_ID],Hospitals[Discharge_Date])</f>
        <v>44695</v>
      </c>
      <c r="K583" s="33">
        <f>_xlfn.XLOOKUP(Master[[#This Row],[Patient_ID]],Financials[Patient_ID],Financials[Total_Bill_Amount])</f>
        <v>14616</v>
      </c>
      <c r="L583" s="1" t="str">
        <f>_xlfn.XLOOKUP(Master[[#This Row],[Patient_ID]],Hospitals[Patient_ID],Hospitals[Hospital_Bed])</f>
        <v>General Ward</v>
      </c>
      <c r="M583" s="1" t="str">
        <f>_xlfn.XLOOKUP(Master[[#This Row],[Patient_ID]],Hospitals[Patient_ID],Hospitals[Department])</f>
        <v>Emergency</v>
      </c>
      <c r="N583" s="28" t="str">
        <f>_xlfn.XLOOKUP(Master[[#This Row],[Patient_ID]],Hospitals[Patient_ID],Hospitals[Medical_Condition])</f>
        <v>Internal Bleeding</v>
      </c>
      <c r="O583" s="28">
        <f>IFERROR(_xlfn.XLOOKUP(Master[[#This Row],[Patient_ID]],Emergency[Patient_ID],Emergency[ER_Visit_ID]),"No Visits")</f>
        <v>1123</v>
      </c>
      <c r="P583" s="28">
        <f>_xlfn.XLOOKUP(Master[[#This Row],[Patient_ID]],Hospitals[Patient_ID],Hospitals[Doctor_ID])</f>
        <v>14</v>
      </c>
      <c r="Q583" s="30">
        <f>_xlfn.XLOOKUP(Master[[#This Row],[Patient_ID]],Financials[Patient_ID],Financials[Insurance_Coverage])</f>
        <v>12864.472384486389</v>
      </c>
      <c r="R583" s="30">
        <f>_xlfn.XLOOKUP(Master[[#This Row],[Patient_ID]],Financials[Patient_ID],Financials[Balance_Due])</f>
        <v>1751.5276155136071</v>
      </c>
      <c r="S583" s="28">
        <f>_xlfn.XLOOKUP(Master[[#This Row],[Doctors ID]],Medicals[Doctor_ID],Medicals[Nurse_to_Patient_Ratio])</f>
        <v>15</v>
      </c>
    </row>
    <row r="584" spans="1:19" x14ac:dyDescent="0.3">
      <c r="A584" s="1">
        <v>648</v>
      </c>
      <c r="B584" s="1" t="s">
        <v>655</v>
      </c>
      <c r="C584" s="1">
        <v>75</v>
      </c>
      <c r="D584" s="1" t="s">
        <v>1008</v>
      </c>
      <c r="E584" s="1" t="s">
        <v>1012</v>
      </c>
      <c r="F584" s="1">
        <v>30.208103021678159</v>
      </c>
      <c r="G584" s="1">
        <v>0</v>
      </c>
      <c r="H584" s="1">
        <v>8</v>
      </c>
      <c r="I584" s="10">
        <f>_xlfn.XLOOKUP(Master[[#This Row],[Patient_ID]],Hospitals[Patient_ID],Hospitals[Admission_Date])</f>
        <v>44695</v>
      </c>
      <c r="J584" s="10">
        <f>_xlfn.XLOOKUP(Master[[#This Row],[Patient_ID]],Hospitals[Patient_ID],Hospitals[Discharge_Date])</f>
        <v>44705</v>
      </c>
      <c r="K584" s="33">
        <f>_xlfn.XLOOKUP(Master[[#This Row],[Patient_ID]],Financials[Patient_ID],Financials[Total_Bill_Amount])</f>
        <v>25790</v>
      </c>
      <c r="L584" s="1" t="str">
        <f>_xlfn.XLOOKUP(Master[[#This Row],[Patient_ID]],Hospitals[Patient_ID],Hospitals[Hospital_Bed])</f>
        <v>General Ward</v>
      </c>
      <c r="M584" s="1" t="str">
        <f>_xlfn.XLOOKUP(Master[[#This Row],[Patient_ID]],Hospitals[Patient_ID],Hospitals[Department])</f>
        <v>Emergency</v>
      </c>
      <c r="N584" s="28" t="str">
        <f>_xlfn.XLOOKUP(Master[[#This Row],[Patient_ID]],Hospitals[Patient_ID],Hospitals[Medical_Condition])</f>
        <v>Internal Bleeding</v>
      </c>
      <c r="O584" s="28" t="str">
        <f>IFERROR(_xlfn.XLOOKUP(Master[[#This Row],[Patient_ID]],Emergency[Patient_ID],Emergency[ER_Visit_ID]),"No Visits")</f>
        <v>No Visits</v>
      </c>
      <c r="P584" s="28">
        <f>_xlfn.XLOOKUP(Master[[#This Row],[Patient_ID]],Hospitals[Patient_ID],Hospitals[Doctor_ID])</f>
        <v>49</v>
      </c>
      <c r="Q584" s="30">
        <f>_xlfn.XLOOKUP(Master[[#This Row],[Patient_ID]],Financials[Patient_ID],Financials[Insurance_Coverage])</f>
        <v>13691.514704184539</v>
      </c>
      <c r="R584" s="30">
        <f>_xlfn.XLOOKUP(Master[[#This Row],[Patient_ID]],Financials[Patient_ID],Financials[Balance_Due])</f>
        <v>12098.485295815461</v>
      </c>
      <c r="S584" s="28">
        <f>_xlfn.XLOOKUP(Master[[#This Row],[Doctors ID]],Medicals[Doctor_ID],Medicals[Nurse_to_Patient_Ratio])</f>
        <v>22</v>
      </c>
    </row>
    <row r="585" spans="1:19" x14ac:dyDescent="0.3">
      <c r="A585" s="1">
        <v>649</v>
      </c>
      <c r="B585" s="1" t="s">
        <v>656</v>
      </c>
      <c r="C585" s="1">
        <v>49</v>
      </c>
      <c r="D585" s="1" t="s">
        <v>1008</v>
      </c>
      <c r="E585" s="1" t="s">
        <v>1010</v>
      </c>
      <c r="F585" s="1">
        <v>33.414914933640937</v>
      </c>
      <c r="G585" s="1">
        <v>0</v>
      </c>
      <c r="H585" s="1">
        <v>10</v>
      </c>
      <c r="I585" s="10">
        <f>_xlfn.XLOOKUP(Master[[#This Row],[Patient_ID]],Hospitals[Patient_ID],Hospitals[Admission_Date])</f>
        <v>44954</v>
      </c>
      <c r="J585" s="10">
        <f>_xlfn.XLOOKUP(Master[[#This Row],[Patient_ID]],Hospitals[Patient_ID],Hospitals[Discharge_Date])</f>
        <v>44956</v>
      </c>
      <c r="K585" s="33">
        <f>_xlfn.XLOOKUP(Master[[#This Row],[Patient_ID]],Financials[Patient_ID],Financials[Total_Bill_Amount])</f>
        <v>7156</v>
      </c>
      <c r="L585" s="1" t="str">
        <f>_xlfn.XLOOKUP(Master[[#This Row],[Patient_ID]],Hospitals[Patient_ID],Hospitals[Hospital_Bed])</f>
        <v>ICU</v>
      </c>
      <c r="M585" s="1" t="str">
        <f>_xlfn.XLOOKUP(Master[[#This Row],[Patient_ID]],Hospitals[Patient_ID],Hospitals[Department])</f>
        <v>Pediatrics</v>
      </c>
      <c r="N585" s="28" t="str">
        <f>_xlfn.XLOOKUP(Master[[#This Row],[Patient_ID]],Hospitals[Patient_ID],Hospitals[Medical_Condition])</f>
        <v>Allergies</v>
      </c>
      <c r="O585" s="28">
        <f>IFERROR(_xlfn.XLOOKUP(Master[[#This Row],[Patient_ID]],Emergency[Patient_ID],Emergency[ER_Visit_ID]),"No Visits")</f>
        <v>17</v>
      </c>
      <c r="P585" s="28">
        <f>_xlfn.XLOOKUP(Master[[#This Row],[Patient_ID]],Hospitals[Patient_ID],Hospitals[Doctor_ID])</f>
        <v>162</v>
      </c>
      <c r="Q585" s="30">
        <f>_xlfn.XLOOKUP(Master[[#This Row],[Patient_ID]],Financials[Patient_ID],Financials[Insurance_Coverage])</f>
        <v>6137.1432539050256</v>
      </c>
      <c r="R585" s="30">
        <f>_xlfn.XLOOKUP(Master[[#This Row],[Patient_ID]],Financials[Patient_ID],Financials[Balance_Due])</f>
        <v>1018.856746094974</v>
      </c>
      <c r="S585" s="28">
        <f>_xlfn.XLOOKUP(Master[[#This Row],[Doctors ID]],Medicals[Doctor_ID],Medicals[Nurse_to_Patient_Ratio])</f>
        <v>7</v>
      </c>
    </row>
    <row r="586" spans="1:19" x14ac:dyDescent="0.3">
      <c r="A586" s="1">
        <v>650</v>
      </c>
      <c r="B586" s="1" t="s">
        <v>657</v>
      </c>
      <c r="C586" s="1">
        <v>26</v>
      </c>
      <c r="D586" s="1" t="s">
        <v>1008</v>
      </c>
      <c r="E586" s="1" t="s">
        <v>1011</v>
      </c>
      <c r="F586" s="1">
        <v>15.005375553350071</v>
      </c>
      <c r="G586" s="1">
        <v>5</v>
      </c>
      <c r="H586" s="1">
        <v>7</v>
      </c>
      <c r="I586" s="10">
        <f>_xlfn.XLOOKUP(Master[[#This Row],[Patient_ID]],Hospitals[Patient_ID],Hospitals[Admission_Date])</f>
        <v>44659</v>
      </c>
      <c r="J586" s="10">
        <f>_xlfn.XLOOKUP(Master[[#This Row],[Patient_ID]],Hospitals[Patient_ID],Hospitals[Discharge_Date])</f>
        <v>44663</v>
      </c>
      <c r="K586" s="33">
        <f>_xlfn.XLOOKUP(Master[[#This Row],[Patient_ID]],Financials[Patient_ID],Financials[Total_Bill_Amount])</f>
        <v>5366</v>
      </c>
      <c r="L586" s="1" t="str">
        <f>_xlfn.XLOOKUP(Master[[#This Row],[Patient_ID]],Hospitals[Patient_ID],Hospitals[Hospital_Bed])</f>
        <v>Semi-Private Room</v>
      </c>
      <c r="M586" s="1" t="str">
        <f>_xlfn.XLOOKUP(Master[[#This Row],[Patient_ID]],Hospitals[Patient_ID],Hospitals[Department])</f>
        <v>Neurology</v>
      </c>
      <c r="N586" s="28" t="str">
        <f>_xlfn.XLOOKUP(Master[[#This Row],[Patient_ID]],Hospitals[Patient_ID],Hospitals[Medical_Condition])</f>
        <v>Seizures</v>
      </c>
      <c r="O586" s="28" t="str">
        <f>IFERROR(_xlfn.XLOOKUP(Master[[#This Row],[Patient_ID]],Emergency[Patient_ID],Emergency[ER_Visit_ID]),"No Visits")</f>
        <v>No Visits</v>
      </c>
      <c r="P586" s="28">
        <f>_xlfn.XLOOKUP(Master[[#This Row],[Patient_ID]],Hospitals[Patient_ID],Hospitals[Doctor_ID])</f>
        <v>73</v>
      </c>
      <c r="Q586" s="30">
        <f>_xlfn.XLOOKUP(Master[[#This Row],[Patient_ID]],Financials[Patient_ID],Financials[Insurance_Coverage])</f>
        <v>3340.9428477865372</v>
      </c>
      <c r="R586" s="30">
        <f>_xlfn.XLOOKUP(Master[[#This Row],[Patient_ID]],Financials[Patient_ID],Financials[Balance_Due])</f>
        <v>2025.057152213463</v>
      </c>
      <c r="S586" s="28">
        <f>_xlfn.XLOOKUP(Master[[#This Row],[Doctors ID]],Medicals[Doctor_ID],Medicals[Nurse_to_Patient_Ratio])</f>
        <v>8</v>
      </c>
    </row>
    <row r="587" spans="1:19" x14ac:dyDescent="0.3">
      <c r="A587" s="1">
        <v>651</v>
      </c>
      <c r="B587" s="1" t="s">
        <v>658</v>
      </c>
      <c r="C587" s="1">
        <v>5</v>
      </c>
      <c r="D587" s="1" t="s">
        <v>1008</v>
      </c>
      <c r="E587" s="1" t="s">
        <v>1013</v>
      </c>
      <c r="F587" s="1">
        <v>30.124434097175101</v>
      </c>
      <c r="G587" s="1">
        <v>1</v>
      </c>
      <c r="H587" s="1">
        <v>9</v>
      </c>
      <c r="I587" s="10">
        <f>_xlfn.XLOOKUP(Master[[#This Row],[Patient_ID]],Hospitals[Patient_ID],Hospitals[Admission_Date])</f>
        <v>44814</v>
      </c>
      <c r="J587" s="10">
        <f>_xlfn.XLOOKUP(Master[[#This Row],[Patient_ID]],Hospitals[Patient_ID],Hospitals[Discharge_Date])</f>
        <v>44816</v>
      </c>
      <c r="K587" s="33">
        <f>_xlfn.XLOOKUP(Master[[#This Row],[Patient_ID]],Financials[Patient_ID],Financials[Total_Bill_Amount])</f>
        <v>27955</v>
      </c>
      <c r="L587" s="1" t="str">
        <f>_xlfn.XLOOKUP(Master[[#This Row],[Patient_ID]],Hospitals[Patient_ID],Hospitals[Hospital_Bed])</f>
        <v>Private Room</v>
      </c>
      <c r="M587" s="1" t="str">
        <f>_xlfn.XLOOKUP(Master[[#This Row],[Patient_ID]],Hospitals[Patient_ID],Hospitals[Department])</f>
        <v>Orthopedics</v>
      </c>
      <c r="N587" s="28" t="str">
        <f>_xlfn.XLOOKUP(Master[[#This Row],[Patient_ID]],Hospitals[Patient_ID],Hospitals[Medical_Condition])</f>
        <v>Fracture</v>
      </c>
      <c r="O587" s="28">
        <f>IFERROR(_xlfn.XLOOKUP(Master[[#This Row],[Patient_ID]],Emergency[Patient_ID],Emergency[ER_Visit_ID]),"No Visits")</f>
        <v>299</v>
      </c>
      <c r="P587" s="28">
        <f>_xlfn.XLOOKUP(Master[[#This Row],[Patient_ID]],Hospitals[Patient_ID],Hospitals[Doctor_ID])</f>
        <v>175</v>
      </c>
      <c r="Q587" s="30">
        <f>_xlfn.XLOOKUP(Master[[#This Row],[Patient_ID]],Financials[Patient_ID],Financials[Insurance_Coverage])</f>
        <v>14377.578341749761</v>
      </c>
      <c r="R587" s="30">
        <f>_xlfn.XLOOKUP(Master[[#This Row],[Patient_ID]],Financials[Patient_ID],Financials[Balance_Due])</f>
        <v>13577.421658250239</v>
      </c>
      <c r="S587" s="28">
        <f>_xlfn.XLOOKUP(Master[[#This Row],[Doctors ID]],Medicals[Doctor_ID],Medicals[Nurse_to_Patient_Ratio])</f>
        <v>21</v>
      </c>
    </row>
    <row r="588" spans="1:19" x14ac:dyDescent="0.3">
      <c r="A588" s="1">
        <v>652</v>
      </c>
      <c r="B588" s="1" t="s">
        <v>659</v>
      </c>
      <c r="C588" s="1">
        <v>63</v>
      </c>
      <c r="D588" s="1" t="s">
        <v>1008</v>
      </c>
      <c r="E588" s="1" t="s">
        <v>1010</v>
      </c>
      <c r="F588" s="1">
        <v>37.233177738737709</v>
      </c>
      <c r="G588" s="1">
        <v>3</v>
      </c>
      <c r="H588" s="1">
        <v>2</v>
      </c>
      <c r="I588" s="10">
        <f>_xlfn.XLOOKUP(Master[[#This Row],[Patient_ID]],Hospitals[Patient_ID],Hospitals[Admission_Date])</f>
        <v>44702</v>
      </c>
      <c r="J588" s="10">
        <f>_xlfn.XLOOKUP(Master[[#This Row],[Patient_ID]],Hospitals[Patient_ID],Hospitals[Discharge_Date])</f>
        <v>44704</v>
      </c>
      <c r="K588" s="33">
        <f>_xlfn.XLOOKUP(Master[[#This Row],[Patient_ID]],Financials[Patient_ID],Financials[Total_Bill_Amount])</f>
        <v>24970</v>
      </c>
      <c r="L588" s="1" t="str">
        <f>_xlfn.XLOOKUP(Master[[#This Row],[Patient_ID]],Hospitals[Patient_ID],Hospitals[Hospital_Bed])</f>
        <v>Semi-Private Room</v>
      </c>
      <c r="M588" s="1" t="str">
        <f>_xlfn.XLOOKUP(Master[[#This Row],[Patient_ID]],Hospitals[Patient_ID],Hospitals[Department])</f>
        <v>Orthopedics</v>
      </c>
      <c r="N588" s="28" t="str">
        <f>_xlfn.XLOOKUP(Master[[#This Row],[Patient_ID]],Hospitals[Patient_ID],Hospitals[Medical_Condition])</f>
        <v>Fracture</v>
      </c>
      <c r="O588" s="28">
        <f>IFERROR(_xlfn.XLOOKUP(Master[[#This Row],[Patient_ID]],Emergency[Patient_ID],Emergency[ER_Visit_ID]),"No Visits")</f>
        <v>1297</v>
      </c>
      <c r="P588" s="28">
        <f>_xlfn.XLOOKUP(Master[[#This Row],[Patient_ID]],Hospitals[Patient_ID],Hospitals[Doctor_ID])</f>
        <v>157</v>
      </c>
      <c r="Q588" s="30">
        <f>_xlfn.XLOOKUP(Master[[#This Row],[Patient_ID]],Financials[Patient_ID],Financials[Insurance_Coverage])</f>
        <v>18246.84126260566</v>
      </c>
      <c r="R588" s="30">
        <f>_xlfn.XLOOKUP(Master[[#This Row],[Patient_ID]],Financials[Patient_ID],Financials[Balance_Due])</f>
        <v>6723.1587373943403</v>
      </c>
      <c r="S588" s="28">
        <f>_xlfn.XLOOKUP(Master[[#This Row],[Doctors ID]],Medicals[Doctor_ID],Medicals[Nurse_to_Patient_Ratio])</f>
        <v>26</v>
      </c>
    </row>
    <row r="589" spans="1:19" x14ac:dyDescent="0.3">
      <c r="A589" s="1">
        <v>653</v>
      </c>
      <c r="B589" s="1" t="s">
        <v>660</v>
      </c>
      <c r="C589" s="1">
        <v>78</v>
      </c>
      <c r="D589" s="1" t="s">
        <v>1008</v>
      </c>
      <c r="E589" s="1" t="s">
        <v>1010</v>
      </c>
      <c r="F589" s="1">
        <v>35.716434354124829</v>
      </c>
      <c r="G589" s="1">
        <v>4</v>
      </c>
      <c r="H589" s="1">
        <v>3</v>
      </c>
      <c r="I589" s="10">
        <f>_xlfn.XLOOKUP(Master[[#This Row],[Patient_ID]],Hospitals[Patient_ID],Hospitals[Admission_Date])</f>
        <v>44886</v>
      </c>
      <c r="J589" s="10">
        <f>_xlfn.XLOOKUP(Master[[#This Row],[Patient_ID]],Hospitals[Patient_ID],Hospitals[Discharge_Date])</f>
        <v>44899</v>
      </c>
      <c r="K589" s="33">
        <f>_xlfn.XLOOKUP(Master[[#This Row],[Patient_ID]],Financials[Patient_ID],Financials[Total_Bill_Amount])</f>
        <v>39911</v>
      </c>
      <c r="L589" s="1" t="str">
        <f>_xlfn.XLOOKUP(Master[[#This Row],[Patient_ID]],Hospitals[Patient_ID],Hospitals[Hospital_Bed])</f>
        <v>General Ward</v>
      </c>
      <c r="M589" s="1" t="str">
        <f>_xlfn.XLOOKUP(Master[[#This Row],[Patient_ID]],Hospitals[Patient_ID],Hospitals[Department])</f>
        <v>Oncology</v>
      </c>
      <c r="N589" s="28" t="str">
        <f>_xlfn.XLOOKUP(Master[[#This Row],[Patient_ID]],Hospitals[Patient_ID],Hospitals[Medical_Condition])</f>
        <v>Cancer</v>
      </c>
      <c r="O589" s="28" t="str">
        <f>IFERROR(_xlfn.XLOOKUP(Master[[#This Row],[Patient_ID]],Emergency[Patient_ID],Emergency[ER_Visit_ID]),"No Visits")</f>
        <v>No Visits</v>
      </c>
      <c r="P589" s="28">
        <f>_xlfn.XLOOKUP(Master[[#This Row],[Patient_ID]],Hospitals[Patient_ID],Hospitals[Doctor_ID])</f>
        <v>101</v>
      </c>
      <c r="Q589" s="30">
        <f>_xlfn.XLOOKUP(Master[[#This Row],[Patient_ID]],Financials[Patient_ID],Financials[Insurance_Coverage])</f>
        <v>20021.479061675989</v>
      </c>
      <c r="R589" s="30">
        <f>_xlfn.XLOOKUP(Master[[#This Row],[Patient_ID]],Financials[Patient_ID],Financials[Balance_Due])</f>
        <v>19889.520938324011</v>
      </c>
      <c r="S589" s="28">
        <f>_xlfn.XLOOKUP(Master[[#This Row],[Doctors ID]],Medicals[Doctor_ID],Medicals[Nurse_to_Patient_Ratio])</f>
        <v>17</v>
      </c>
    </row>
    <row r="590" spans="1:19" x14ac:dyDescent="0.3">
      <c r="A590" s="1">
        <v>655</v>
      </c>
      <c r="B590" s="1" t="s">
        <v>662</v>
      </c>
      <c r="C590" s="1">
        <v>12</v>
      </c>
      <c r="D590" s="1" t="s">
        <v>1009</v>
      </c>
      <c r="E590" s="1" t="s">
        <v>1013</v>
      </c>
      <c r="F590" s="1">
        <v>34.15682967832322</v>
      </c>
      <c r="G590" s="1">
        <v>1</v>
      </c>
      <c r="H590" s="1">
        <v>4</v>
      </c>
      <c r="I590" s="10">
        <f>_xlfn.XLOOKUP(Master[[#This Row],[Patient_ID]],Hospitals[Patient_ID],Hospitals[Admission_Date])</f>
        <v>45041</v>
      </c>
      <c r="J590" s="10">
        <f>_xlfn.XLOOKUP(Master[[#This Row],[Patient_ID]],Hospitals[Patient_ID],Hospitals[Discharge_Date])</f>
        <v>45047</v>
      </c>
      <c r="K590" s="33">
        <f>_xlfn.XLOOKUP(Master[[#This Row],[Patient_ID]],Financials[Patient_ID],Financials[Total_Bill_Amount])</f>
        <v>11934</v>
      </c>
      <c r="L590" s="1" t="str">
        <f>_xlfn.XLOOKUP(Master[[#This Row],[Patient_ID]],Hospitals[Patient_ID],Hospitals[Hospital_Bed])</f>
        <v>ICU</v>
      </c>
      <c r="M590" s="1" t="str">
        <f>_xlfn.XLOOKUP(Master[[#This Row],[Patient_ID]],Hospitals[Patient_ID],Hospitals[Department])</f>
        <v>Cardiology</v>
      </c>
      <c r="N590" s="28" t="str">
        <f>_xlfn.XLOOKUP(Master[[#This Row],[Patient_ID]],Hospitals[Patient_ID],Hospitals[Medical_Condition])</f>
        <v>Heart Attack (STEMI)</v>
      </c>
      <c r="O590" s="28">
        <f>IFERROR(_xlfn.XLOOKUP(Master[[#This Row],[Patient_ID]],Emergency[Patient_ID],Emergency[ER_Visit_ID]),"No Visits")</f>
        <v>432</v>
      </c>
      <c r="P590" s="28">
        <f>_xlfn.XLOOKUP(Master[[#This Row],[Patient_ID]],Hospitals[Patient_ID],Hospitals[Doctor_ID])</f>
        <v>145</v>
      </c>
      <c r="Q590" s="30">
        <f>_xlfn.XLOOKUP(Master[[#This Row],[Patient_ID]],Financials[Patient_ID],Financials[Insurance_Coverage])</f>
        <v>10577.96868855753</v>
      </c>
      <c r="R590" s="30">
        <f>_xlfn.XLOOKUP(Master[[#This Row],[Patient_ID]],Financials[Patient_ID],Financials[Balance_Due])</f>
        <v>1356.031311442473</v>
      </c>
      <c r="S590" s="28">
        <f>_xlfn.XLOOKUP(Master[[#This Row],[Doctors ID]],Medicals[Doctor_ID],Medicals[Nurse_to_Patient_Ratio])</f>
        <v>24</v>
      </c>
    </row>
    <row r="591" spans="1:19" x14ac:dyDescent="0.3">
      <c r="A591" s="1">
        <v>656</v>
      </c>
      <c r="B591" s="1" t="s">
        <v>663</v>
      </c>
      <c r="C591" s="1">
        <v>40</v>
      </c>
      <c r="D591" s="1" t="s">
        <v>1008</v>
      </c>
      <c r="E591" s="1" t="s">
        <v>1010</v>
      </c>
      <c r="F591" s="1">
        <v>38.521337342154737</v>
      </c>
      <c r="G591" s="1">
        <v>2</v>
      </c>
      <c r="H591" s="1">
        <v>9</v>
      </c>
      <c r="I591" s="10">
        <f>_xlfn.XLOOKUP(Master[[#This Row],[Patient_ID]],Hospitals[Patient_ID],Hospitals[Admission_Date])</f>
        <v>44782</v>
      </c>
      <c r="J591" s="10">
        <f>_xlfn.XLOOKUP(Master[[#This Row],[Patient_ID]],Hospitals[Patient_ID],Hospitals[Discharge_Date])</f>
        <v>44788</v>
      </c>
      <c r="K591" s="33">
        <f>_xlfn.XLOOKUP(Master[[#This Row],[Patient_ID]],Financials[Patient_ID],Financials[Total_Bill_Amount])</f>
        <v>9815</v>
      </c>
      <c r="L591" s="1" t="str">
        <f>_xlfn.XLOOKUP(Master[[#This Row],[Patient_ID]],Hospitals[Patient_ID],Hospitals[Hospital_Bed])</f>
        <v>General Ward</v>
      </c>
      <c r="M591" s="1" t="str">
        <f>_xlfn.XLOOKUP(Master[[#This Row],[Patient_ID]],Hospitals[Patient_ID],Hospitals[Department])</f>
        <v>Cardiology</v>
      </c>
      <c r="N591" s="28" t="str">
        <f>_xlfn.XLOOKUP(Master[[#This Row],[Patient_ID]],Hospitals[Patient_ID],Hospitals[Medical_Condition])</f>
        <v>Heart Disease</v>
      </c>
      <c r="O591" s="28">
        <f>IFERROR(_xlfn.XLOOKUP(Master[[#This Row],[Patient_ID]],Emergency[Patient_ID],Emergency[ER_Visit_ID]),"No Visits")</f>
        <v>118</v>
      </c>
      <c r="P591" s="28">
        <f>_xlfn.XLOOKUP(Master[[#This Row],[Patient_ID]],Hospitals[Patient_ID],Hospitals[Doctor_ID])</f>
        <v>175</v>
      </c>
      <c r="Q591" s="30">
        <f>_xlfn.XLOOKUP(Master[[#This Row],[Patient_ID]],Financials[Patient_ID],Financials[Insurance_Coverage])</f>
        <v>7497.0967785066341</v>
      </c>
      <c r="R591" s="30">
        <f>_xlfn.XLOOKUP(Master[[#This Row],[Patient_ID]],Financials[Patient_ID],Financials[Balance_Due])</f>
        <v>2317.9032214933659</v>
      </c>
      <c r="S591" s="28">
        <f>_xlfn.XLOOKUP(Master[[#This Row],[Doctors ID]],Medicals[Doctor_ID],Medicals[Nurse_to_Patient_Ratio])</f>
        <v>21</v>
      </c>
    </row>
    <row r="592" spans="1:19" x14ac:dyDescent="0.3">
      <c r="A592" s="1">
        <v>657</v>
      </c>
      <c r="B592" s="1" t="s">
        <v>664</v>
      </c>
      <c r="C592" s="1">
        <v>16</v>
      </c>
      <c r="D592" s="1" t="s">
        <v>1008</v>
      </c>
      <c r="E592" s="1" t="s">
        <v>1011</v>
      </c>
      <c r="F592" s="1">
        <v>39.530147592726387</v>
      </c>
      <c r="G592" s="1">
        <v>2</v>
      </c>
      <c r="H592" s="1">
        <v>10</v>
      </c>
      <c r="I592" s="10">
        <f>_xlfn.XLOOKUP(Master[[#This Row],[Patient_ID]],Hospitals[Patient_ID],Hospitals[Admission_Date])</f>
        <v>44600</v>
      </c>
      <c r="J592" s="10">
        <f>_xlfn.XLOOKUP(Master[[#This Row],[Patient_ID]],Hospitals[Patient_ID],Hospitals[Discharge_Date])</f>
        <v>44609</v>
      </c>
      <c r="K592" s="33">
        <f>_xlfn.XLOOKUP(Master[[#This Row],[Patient_ID]],Financials[Patient_ID],Financials[Total_Bill_Amount])</f>
        <v>17034</v>
      </c>
      <c r="L592" s="1" t="str">
        <f>_xlfn.XLOOKUP(Master[[#This Row],[Patient_ID]],Hospitals[Patient_ID],Hospitals[Hospital_Bed])</f>
        <v>Private Room</v>
      </c>
      <c r="M592" s="1" t="str">
        <f>_xlfn.XLOOKUP(Master[[#This Row],[Patient_ID]],Hospitals[Patient_ID],Hospitals[Department])</f>
        <v>Neurology</v>
      </c>
      <c r="N592" s="28" t="str">
        <f>_xlfn.XLOOKUP(Master[[#This Row],[Patient_ID]],Hospitals[Patient_ID],Hospitals[Medical_Condition])</f>
        <v>Stroke</v>
      </c>
      <c r="O592" s="28">
        <f>IFERROR(_xlfn.XLOOKUP(Master[[#This Row],[Patient_ID]],Emergency[Patient_ID],Emergency[ER_Visit_ID]),"No Visits")</f>
        <v>548</v>
      </c>
      <c r="P592" s="28">
        <f>_xlfn.XLOOKUP(Master[[#This Row],[Patient_ID]],Hospitals[Patient_ID],Hospitals[Doctor_ID])</f>
        <v>85</v>
      </c>
      <c r="Q592" s="30">
        <f>_xlfn.XLOOKUP(Master[[#This Row],[Patient_ID]],Financials[Patient_ID],Financials[Insurance_Coverage])</f>
        <v>9437.566704895944</v>
      </c>
      <c r="R592" s="30">
        <f>_xlfn.XLOOKUP(Master[[#This Row],[Patient_ID]],Financials[Patient_ID],Financials[Balance_Due])</f>
        <v>7596.433295104056</v>
      </c>
      <c r="S592" s="28">
        <f>_xlfn.XLOOKUP(Master[[#This Row],[Doctors ID]],Medicals[Doctor_ID],Medicals[Nurse_to_Patient_Ratio])</f>
        <v>21</v>
      </c>
    </row>
    <row r="593" spans="1:19" x14ac:dyDescent="0.3">
      <c r="A593" s="1">
        <v>658</v>
      </c>
      <c r="B593" s="1" t="s">
        <v>665</v>
      </c>
      <c r="C593" s="1">
        <v>23</v>
      </c>
      <c r="D593" s="1" t="s">
        <v>1008</v>
      </c>
      <c r="E593" s="1" t="s">
        <v>1012</v>
      </c>
      <c r="F593" s="1">
        <v>18.297051330512879</v>
      </c>
      <c r="G593" s="1">
        <v>3</v>
      </c>
      <c r="H593" s="1">
        <v>1</v>
      </c>
      <c r="I593" s="10">
        <f>_xlfn.XLOOKUP(Master[[#This Row],[Patient_ID]],Hospitals[Patient_ID],Hospitals[Admission_Date])</f>
        <v>44601</v>
      </c>
      <c r="J593" s="10">
        <f>_xlfn.XLOOKUP(Master[[#This Row],[Patient_ID]],Hospitals[Patient_ID],Hospitals[Discharge_Date])</f>
        <v>44607</v>
      </c>
      <c r="K593" s="33">
        <f>_xlfn.XLOOKUP(Master[[#This Row],[Patient_ID]],Financials[Patient_ID],Financials[Total_Bill_Amount])</f>
        <v>5501</v>
      </c>
      <c r="L593" s="1" t="str">
        <f>_xlfn.XLOOKUP(Master[[#This Row],[Patient_ID]],Hospitals[Patient_ID],Hospitals[Hospital_Bed])</f>
        <v>Semi-Private Room</v>
      </c>
      <c r="M593" s="1" t="str">
        <f>_xlfn.XLOOKUP(Master[[#This Row],[Patient_ID]],Hospitals[Patient_ID],Hospitals[Department])</f>
        <v>Cardiology</v>
      </c>
      <c r="N593" s="28" t="str">
        <f>_xlfn.XLOOKUP(Master[[#This Row],[Patient_ID]],Hospitals[Patient_ID],Hospitals[Medical_Condition])</f>
        <v>Heart Disease</v>
      </c>
      <c r="O593" s="28">
        <f>IFERROR(_xlfn.XLOOKUP(Master[[#This Row],[Patient_ID]],Emergency[Patient_ID],Emergency[ER_Visit_ID]),"No Visits")</f>
        <v>179</v>
      </c>
      <c r="P593" s="28">
        <f>_xlfn.XLOOKUP(Master[[#This Row],[Patient_ID]],Hospitals[Patient_ID],Hospitals[Doctor_ID])</f>
        <v>128</v>
      </c>
      <c r="Q593" s="30">
        <f>_xlfn.XLOOKUP(Master[[#This Row],[Patient_ID]],Financials[Patient_ID],Financials[Insurance_Coverage])</f>
        <v>4157.7622603593718</v>
      </c>
      <c r="R593" s="30">
        <f>_xlfn.XLOOKUP(Master[[#This Row],[Patient_ID]],Financials[Patient_ID],Financials[Balance_Due])</f>
        <v>1343.237739640628</v>
      </c>
      <c r="S593" s="28">
        <f>_xlfn.XLOOKUP(Master[[#This Row],[Doctors ID]],Medicals[Doctor_ID],Medicals[Nurse_to_Patient_Ratio])</f>
        <v>15</v>
      </c>
    </row>
    <row r="594" spans="1:19" x14ac:dyDescent="0.3">
      <c r="A594" s="1">
        <v>659</v>
      </c>
      <c r="B594" s="1" t="s">
        <v>666</v>
      </c>
      <c r="C594" s="1">
        <v>27</v>
      </c>
      <c r="D594" s="1" t="s">
        <v>1008</v>
      </c>
      <c r="E594" s="1" t="s">
        <v>1013</v>
      </c>
      <c r="F594" s="1">
        <v>26.972509652280859</v>
      </c>
      <c r="G594" s="1">
        <v>5</v>
      </c>
      <c r="H594" s="1">
        <v>5</v>
      </c>
      <c r="I594" s="10">
        <f>_xlfn.XLOOKUP(Master[[#This Row],[Patient_ID]],Hospitals[Patient_ID],Hospitals[Admission_Date])</f>
        <v>44898</v>
      </c>
      <c r="J594" s="10">
        <f>_xlfn.XLOOKUP(Master[[#This Row],[Patient_ID]],Hospitals[Patient_ID],Hospitals[Discharge_Date])</f>
        <v>44902</v>
      </c>
      <c r="K594" s="33">
        <f>_xlfn.XLOOKUP(Master[[#This Row],[Patient_ID]],Financials[Patient_ID],Financials[Total_Bill_Amount])</f>
        <v>14712</v>
      </c>
      <c r="L594" s="1" t="str">
        <f>_xlfn.XLOOKUP(Master[[#This Row],[Patient_ID]],Hospitals[Patient_ID],Hospitals[Hospital_Bed])</f>
        <v>ICU</v>
      </c>
      <c r="M594" s="1" t="str">
        <f>_xlfn.XLOOKUP(Master[[#This Row],[Patient_ID]],Hospitals[Patient_ID],Hospitals[Department])</f>
        <v>Orthopedics</v>
      </c>
      <c r="N594" s="28" t="str">
        <f>_xlfn.XLOOKUP(Master[[#This Row],[Patient_ID]],Hospitals[Patient_ID],Hospitals[Medical_Condition])</f>
        <v>Arthritis</v>
      </c>
      <c r="O594" s="28">
        <f>IFERROR(_xlfn.XLOOKUP(Master[[#This Row],[Patient_ID]],Emergency[Patient_ID],Emergency[ER_Visit_ID]),"No Visits")</f>
        <v>883</v>
      </c>
      <c r="P594" s="28">
        <f>_xlfn.XLOOKUP(Master[[#This Row],[Patient_ID]],Hospitals[Patient_ID],Hospitals[Doctor_ID])</f>
        <v>64</v>
      </c>
      <c r="Q594" s="30">
        <f>_xlfn.XLOOKUP(Master[[#This Row],[Patient_ID]],Financials[Patient_ID],Financials[Insurance_Coverage])</f>
        <v>10895.928416649889</v>
      </c>
      <c r="R594" s="30">
        <f>_xlfn.XLOOKUP(Master[[#This Row],[Patient_ID]],Financials[Patient_ID],Financials[Balance_Due])</f>
        <v>3816.071583350109</v>
      </c>
      <c r="S594" s="28">
        <f>_xlfn.XLOOKUP(Master[[#This Row],[Doctors ID]],Medicals[Doctor_ID],Medicals[Nurse_to_Patient_Ratio])</f>
        <v>5</v>
      </c>
    </row>
    <row r="595" spans="1:19" x14ac:dyDescent="0.3">
      <c r="A595" s="1">
        <v>660</v>
      </c>
      <c r="B595" s="1" t="s">
        <v>667</v>
      </c>
      <c r="C595" s="1">
        <v>31</v>
      </c>
      <c r="D595" s="1" t="s">
        <v>1008</v>
      </c>
      <c r="E595" s="1" t="s">
        <v>1013</v>
      </c>
      <c r="F595" s="1">
        <v>17.1981702619759</v>
      </c>
      <c r="G595" s="1">
        <v>4</v>
      </c>
      <c r="H595" s="1">
        <v>9</v>
      </c>
      <c r="I595" s="10">
        <f>_xlfn.XLOOKUP(Master[[#This Row],[Patient_ID]],Hospitals[Patient_ID],Hospitals[Admission_Date])</f>
        <v>44913</v>
      </c>
      <c r="J595" s="10">
        <f>_xlfn.XLOOKUP(Master[[#This Row],[Patient_ID]],Hospitals[Patient_ID],Hospitals[Discharge_Date])</f>
        <v>44917</v>
      </c>
      <c r="K595" s="33">
        <f>_xlfn.XLOOKUP(Master[[#This Row],[Patient_ID]],Financials[Patient_ID],Financials[Total_Bill_Amount])</f>
        <v>42054</v>
      </c>
      <c r="L595" s="1" t="str">
        <f>_xlfn.XLOOKUP(Master[[#This Row],[Patient_ID]],Hospitals[Patient_ID],Hospitals[Hospital_Bed])</f>
        <v>Semi-Private Room</v>
      </c>
      <c r="M595" s="1" t="str">
        <f>_xlfn.XLOOKUP(Master[[#This Row],[Patient_ID]],Hospitals[Patient_ID],Hospitals[Department])</f>
        <v>Neurology</v>
      </c>
      <c r="N595" s="28" t="str">
        <f>_xlfn.XLOOKUP(Master[[#This Row],[Patient_ID]],Hospitals[Patient_ID],Hospitals[Medical_Condition])</f>
        <v>Seizures</v>
      </c>
      <c r="O595" s="28">
        <f>IFERROR(_xlfn.XLOOKUP(Master[[#This Row],[Patient_ID]],Emergency[Patient_ID],Emergency[ER_Visit_ID]),"No Visits")</f>
        <v>853</v>
      </c>
      <c r="P595" s="28">
        <f>_xlfn.XLOOKUP(Master[[#This Row],[Patient_ID]],Hospitals[Patient_ID],Hospitals[Doctor_ID])</f>
        <v>44</v>
      </c>
      <c r="Q595" s="30">
        <f>_xlfn.XLOOKUP(Master[[#This Row],[Patient_ID]],Financials[Patient_ID],Financials[Insurance_Coverage])</f>
        <v>34214.39629753599</v>
      </c>
      <c r="R595" s="30">
        <f>_xlfn.XLOOKUP(Master[[#This Row],[Patient_ID]],Financials[Patient_ID],Financials[Balance_Due])</f>
        <v>7839.60370246401</v>
      </c>
      <c r="S595" s="28">
        <f>_xlfn.XLOOKUP(Master[[#This Row],[Doctors ID]],Medicals[Doctor_ID],Medicals[Nurse_to_Patient_Ratio])</f>
        <v>23</v>
      </c>
    </row>
    <row r="596" spans="1:19" x14ac:dyDescent="0.3">
      <c r="A596" s="1">
        <v>661</v>
      </c>
      <c r="B596" s="1" t="s">
        <v>668</v>
      </c>
      <c r="C596" s="1">
        <v>16</v>
      </c>
      <c r="D596" s="1" t="s">
        <v>1008</v>
      </c>
      <c r="E596" s="1" t="s">
        <v>1010</v>
      </c>
      <c r="F596" s="1">
        <v>23.655466956209629</v>
      </c>
      <c r="G596" s="1">
        <v>2</v>
      </c>
      <c r="H596" s="1">
        <v>4</v>
      </c>
      <c r="I596" s="10">
        <f>_xlfn.XLOOKUP(Master[[#This Row],[Patient_ID]],Hospitals[Patient_ID],Hospitals[Admission_Date])</f>
        <v>45280</v>
      </c>
      <c r="J596" s="10">
        <f>_xlfn.XLOOKUP(Master[[#This Row],[Patient_ID]],Hospitals[Patient_ID],Hospitals[Discharge_Date])</f>
        <v>45283</v>
      </c>
      <c r="K596" s="33">
        <f>_xlfn.XLOOKUP(Master[[#This Row],[Patient_ID]],Financials[Patient_ID],Financials[Total_Bill_Amount])</f>
        <v>14427</v>
      </c>
      <c r="L596" s="1" t="str">
        <f>_xlfn.XLOOKUP(Master[[#This Row],[Patient_ID]],Hospitals[Patient_ID],Hospitals[Hospital_Bed])</f>
        <v>ICU</v>
      </c>
      <c r="M596" s="1" t="str">
        <f>_xlfn.XLOOKUP(Master[[#This Row],[Patient_ID]],Hospitals[Patient_ID],Hospitals[Department])</f>
        <v>Orthopedics</v>
      </c>
      <c r="N596" s="28" t="str">
        <f>_xlfn.XLOOKUP(Master[[#This Row],[Patient_ID]],Hospitals[Patient_ID],Hospitals[Medical_Condition])</f>
        <v>Fracture</v>
      </c>
      <c r="O596" s="28">
        <f>IFERROR(_xlfn.XLOOKUP(Master[[#This Row],[Patient_ID]],Emergency[Patient_ID],Emergency[ER_Visit_ID]),"No Visits")</f>
        <v>151</v>
      </c>
      <c r="P596" s="28">
        <f>_xlfn.XLOOKUP(Master[[#This Row],[Patient_ID]],Hospitals[Patient_ID],Hospitals[Doctor_ID])</f>
        <v>149</v>
      </c>
      <c r="Q596" s="30">
        <f>_xlfn.XLOOKUP(Master[[#This Row],[Patient_ID]],Financials[Patient_ID],Financials[Insurance_Coverage])</f>
        <v>8492.168302888369</v>
      </c>
      <c r="R596" s="30">
        <f>_xlfn.XLOOKUP(Master[[#This Row],[Patient_ID]],Financials[Patient_ID],Financials[Balance_Due])</f>
        <v>5934.831697111631</v>
      </c>
      <c r="S596" s="28">
        <f>_xlfn.XLOOKUP(Master[[#This Row],[Doctors ID]],Medicals[Doctor_ID],Medicals[Nurse_to_Patient_Ratio])</f>
        <v>19</v>
      </c>
    </row>
    <row r="597" spans="1:19" x14ac:dyDescent="0.3">
      <c r="A597" s="1">
        <v>662</v>
      </c>
      <c r="B597" s="1" t="s">
        <v>669</v>
      </c>
      <c r="C597" s="1">
        <v>8</v>
      </c>
      <c r="D597" s="1" t="s">
        <v>1008</v>
      </c>
      <c r="E597" s="1" t="s">
        <v>1013</v>
      </c>
      <c r="F597" s="1">
        <v>20.664336248351621</v>
      </c>
      <c r="G597" s="1">
        <v>0</v>
      </c>
      <c r="H597" s="1">
        <v>3</v>
      </c>
      <c r="I597" s="10">
        <f>_xlfn.XLOOKUP(Master[[#This Row],[Patient_ID]],Hospitals[Patient_ID],Hospitals[Admission_Date])</f>
        <v>44628</v>
      </c>
      <c r="J597" s="10">
        <f>_xlfn.XLOOKUP(Master[[#This Row],[Patient_ID]],Hospitals[Patient_ID],Hospitals[Discharge_Date])</f>
        <v>44633</v>
      </c>
      <c r="K597" s="33">
        <f>_xlfn.XLOOKUP(Master[[#This Row],[Patient_ID]],Financials[Patient_ID],Financials[Total_Bill_Amount])</f>
        <v>11981</v>
      </c>
      <c r="L597" s="1" t="str">
        <f>_xlfn.XLOOKUP(Master[[#This Row],[Patient_ID]],Hospitals[Patient_ID],Hospitals[Hospital_Bed])</f>
        <v>General Ward</v>
      </c>
      <c r="M597" s="1" t="str">
        <f>_xlfn.XLOOKUP(Master[[#This Row],[Patient_ID]],Hospitals[Patient_ID],Hospitals[Department])</f>
        <v>Cardiology</v>
      </c>
      <c r="N597" s="28" t="str">
        <f>_xlfn.XLOOKUP(Master[[#This Row],[Patient_ID]],Hospitals[Patient_ID],Hospitals[Medical_Condition])</f>
        <v>Hypertension</v>
      </c>
      <c r="O597" s="28">
        <f>IFERROR(_xlfn.XLOOKUP(Master[[#This Row],[Patient_ID]],Emergency[Patient_ID],Emergency[ER_Visit_ID]),"No Visits")</f>
        <v>1354</v>
      </c>
      <c r="P597" s="28">
        <f>_xlfn.XLOOKUP(Master[[#This Row],[Patient_ID]],Hospitals[Patient_ID],Hospitals[Doctor_ID])</f>
        <v>105</v>
      </c>
      <c r="Q597" s="30">
        <f>_xlfn.XLOOKUP(Master[[#This Row],[Patient_ID]],Financials[Patient_ID],Financials[Insurance_Coverage])</f>
        <v>10553.61381629851</v>
      </c>
      <c r="R597" s="30">
        <f>_xlfn.XLOOKUP(Master[[#This Row],[Patient_ID]],Financials[Patient_ID],Financials[Balance_Due])</f>
        <v>1427.3861837014881</v>
      </c>
      <c r="S597" s="28">
        <f>_xlfn.XLOOKUP(Master[[#This Row],[Doctors ID]],Medicals[Doctor_ID],Medicals[Nurse_to_Patient_Ratio])</f>
        <v>15</v>
      </c>
    </row>
    <row r="598" spans="1:19" x14ac:dyDescent="0.3">
      <c r="A598" s="1">
        <v>663</v>
      </c>
      <c r="B598" s="1" t="s">
        <v>670</v>
      </c>
      <c r="C598" s="1">
        <v>5</v>
      </c>
      <c r="D598" s="1" t="s">
        <v>1009</v>
      </c>
      <c r="E598" s="1" t="s">
        <v>1011</v>
      </c>
      <c r="F598" s="1">
        <v>39.576387362827163</v>
      </c>
      <c r="G598" s="1">
        <v>3</v>
      </c>
      <c r="H598" s="1">
        <v>3</v>
      </c>
      <c r="I598" s="10">
        <f>_xlfn.XLOOKUP(Master[[#This Row],[Patient_ID]],Hospitals[Patient_ID],Hospitals[Admission_Date])</f>
        <v>44629</v>
      </c>
      <c r="J598" s="10">
        <f>_xlfn.XLOOKUP(Master[[#This Row],[Patient_ID]],Hospitals[Patient_ID],Hospitals[Discharge_Date])</f>
        <v>44645</v>
      </c>
      <c r="K598" s="33">
        <f>_xlfn.XLOOKUP(Master[[#This Row],[Patient_ID]],Financials[Patient_ID],Financials[Total_Bill_Amount])</f>
        <v>18405</v>
      </c>
      <c r="L598" s="1" t="str">
        <f>_xlfn.XLOOKUP(Master[[#This Row],[Patient_ID]],Hospitals[Patient_ID],Hospitals[Hospital_Bed])</f>
        <v>Semi-Private Room</v>
      </c>
      <c r="M598" s="1" t="str">
        <f>_xlfn.XLOOKUP(Master[[#This Row],[Patient_ID]],Hospitals[Patient_ID],Hospitals[Department])</f>
        <v>Oncology</v>
      </c>
      <c r="N598" s="28" t="str">
        <f>_xlfn.XLOOKUP(Master[[#This Row],[Patient_ID]],Hospitals[Patient_ID],Hospitals[Medical_Condition])</f>
        <v>Tumor</v>
      </c>
      <c r="O598" s="28">
        <f>IFERROR(_xlfn.XLOOKUP(Master[[#This Row],[Patient_ID]],Emergency[Patient_ID],Emergency[ER_Visit_ID]),"No Visits")</f>
        <v>1077</v>
      </c>
      <c r="P598" s="28">
        <f>_xlfn.XLOOKUP(Master[[#This Row],[Patient_ID]],Hospitals[Patient_ID],Hospitals[Doctor_ID])</f>
        <v>180</v>
      </c>
      <c r="Q598" s="30">
        <f>_xlfn.XLOOKUP(Master[[#This Row],[Patient_ID]],Financials[Patient_ID],Financials[Insurance_Coverage])</f>
        <v>15400.50784823956</v>
      </c>
      <c r="R598" s="30">
        <f>_xlfn.XLOOKUP(Master[[#This Row],[Patient_ID]],Financials[Patient_ID],Financials[Balance_Due])</f>
        <v>3004.4921517604421</v>
      </c>
      <c r="S598" s="28">
        <f>_xlfn.XLOOKUP(Master[[#This Row],[Doctors ID]],Medicals[Doctor_ID],Medicals[Nurse_to_Patient_Ratio])</f>
        <v>17</v>
      </c>
    </row>
    <row r="599" spans="1:19" x14ac:dyDescent="0.3">
      <c r="A599" s="1">
        <v>664</v>
      </c>
      <c r="B599" s="1" t="s">
        <v>671</v>
      </c>
      <c r="C599" s="1">
        <v>76</v>
      </c>
      <c r="D599" s="1" t="s">
        <v>1009</v>
      </c>
      <c r="E599" s="1" t="s">
        <v>1011</v>
      </c>
      <c r="F599" s="1">
        <v>26.086344811155652</v>
      </c>
      <c r="G599" s="1">
        <v>1</v>
      </c>
      <c r="H599" s="1">
        <v>10</v>
      </c>
      <c r="I599" s="10">
        <f>_xlfn.XLOOKUP(Master[[#This Row],[Patient_ID]],Hospitals[Patient_ID],Hospitals[Admission_Date])</f>
        <v>44650</v>
      </c>
      <c r="J599" s="10">
        <f>_xlfn.XLOOKUP(Master[[#This Row],[Patient_ID]],Hospitals[Patient_ID],Hospitals[Discharge_Date])</f>
        <v>44654</v>
      </c>
      <c r="K599" s="33">
        <f>_xlfn.XLOOKUP(Master[[#This Row],[Patient_ID]],Financials[Patient_ID],Financials[Total_Bill_Amount])</f>
        <v>24116</v>
      </c>
      <c r="L599" s="1" t="str">
        <f>_xlfn.XLOOKUP(Master[[#This Row],[Patient_ID]],Hospitals[Patient_ID],Hospitals[Hospital_Bed])</f>
        <v>Semi-Private Room</v>
      </c>
      <c r="M599" s="1" t="str">
        <f>_xlfn.XLOOKUP(Master[[#This Row],[Patient_ID]],Hospitals[Patient_ID],Hospitals[Department])</f>
        <v>Neurology</v>
      </c>
      <c r="N599" s="28" t="str">
        <f>_xlfn.XLOOKUP(Master[[#This Row],[Patient_ID]],Hospitals[Patient_ID],Hospitals[Medical_Condition])</f>
        <v>Stroke</v>
      </c>
      <c r="O599" s="28">
        <f>IFERROR(_xlfn.XLOOKUP(Master[[#This Row],[Patient_ID]],Emergency[Patient_ID],Emergency[ER_Visit_ID]),"No Visits")</f>
        <v>170</v>
      </c>
      <c r="P599" s="28">
        <f>_xlfn.XLOOKUP(Master[[#This Row],[Patient_ID]],Hospitals[Patient_ID],Hospitals[Doctor_ID])</f>
        <v>104</v>
      </c>
      <c r="Q599" s="30">
        <f>_xlfn.XLOOKUP(Master[[#This Row],[Patient_ID]],Financials[Patient_ID],Financials[Insurance_Coverage])</f>
        <v>14067.09600609488</v>
      </c>
      <c r="R599" s="30">
        <f>_xlfn.XLOOKUP(Master[[#This Row],[Patient_ID]],Financials[Patient_ID],Financials[Balance_Due])</f>
        <v>10048.90399390512</v>
      </c>
      <c r="S599" s="28">
        <f>_xlfn.XLOOKUP(Master[[#This Row],[Doctors ID]],Medicals[Doctor_ID],Medicals[Nurse_to_Patient_Ratio])</f>
        <v>15</v>
      </c>
    </row>
    <row r="600" spans="1:19" x14ac:dyDescent="0.3">
      <c r="A600" s="1">
        <v>665</v>
      </c>
      <c r="B600" s="1" t="s">
        <v>672</v>
      </c>
      <c r="C600" s="1">
        <v>20</v>
      </c>
      <c r="D600" s="1" t="s">
        <v>1009</v>
      </c>
      <c r="E600" s="1" t="s">
        <v>1011</v>
      </c>
      <c r="F600" s="1">
        <v>32.149620152090243</v>
      </c>
      <c r="G600" s="1">
        <v>0</v>
      </c>
      <c r="H600" s="1">
        <v>1</v>
      </c>
      <c r="I600" s="10">
        <f>_xlfn.XLOOKUP(Master[[#This Row],[Patient_ID]],Hospitals[Patient_ID],Hospitals[Admission_Date])</f>
        <v>44680</v>
      </c>
      <c r="J600" s="10">
        <f>_xlfn.XLOOKUP(Master[[#This Row],[Patient_ID]],Hospitals[Patient_ID],Hospitals[Discharge_Date])</f>
        <v>44684</v>
      </c>
      <c r="K600" s="33">
        <f>_xlfn.XLOOKUP(Master[[#This Row],[Patient_ID]],Financials[Patient_ID],Financials[Total_Bill_Amount])</f>
        <v>24934</v>
      </c>
      <c r="L600" s="1" t="str">
        <f>_xlfn.XLOOKUP(Master[[#This Row],[Patient_ID]],Hospitals[Patient_ID],Hospitals[Hospital_Bed])</f>
        <v>Semi-Private Room</v>
      </c>
      <c r="M600" s="1" t="str">
        <f>_xlfn.XLOOKUP(Master[[#This Row],[Patient_ID]],Hospitals[Patient_ID],Hospitals[Department])</f>
        <v>Orthopedics</v>
      </c>
      <c r="N600" s="28" t="str">
        <f>_xlfn.XLOOKUP(Master[[#This Row],[Patient_ID]],Hospitals[Patient_ID],Hospitals[Medical_Condition])</f>
        <v>Arthritis</v>
      </c>
      <c r="O600" s="28">
        <f>IFERROR(_xlfn.XLOOKUP(Master[[#This Row],[Patient_ID]],Emergency[Patient_ID],Emergency[ER_Visit_ID]),"No Visits")</f>
        <v>255</v>
      </c>
      <c r="P600" s="28">
        <f>_xlfn.XLOOKUP(Master[[#This Row],[Patient_ID]],Hospitals[Patient_ID],Hospitals[Doctor_ID])</f>
        <v>3</v>
      </c>
      <c r="Q600" s="30">
        <f>_xlfn.XLOOKUP(Master[[#This Row],[Patient_ID]],Financials[Patient_ID],Financials[Insurance_Coverage])</f>
        <v>13282.963148801929</v>
      </c>
      <c r="R600" s="30">
        <f>_xlfn.XLOOKUP(Master[[#This Row],[Patient_ID]],Financials[Patient_ID],Financials[Balance_Due])</f>
        <v>11651.036851198071</v>
      </c>
      <c r="S600" s="28">
        <f>_xlfn.XLOOKUP(Master[[#This Row],[Doctors ID]],Medicals[Doctor_ID],Medicals[Nurse_to_Patient_Ratio])</f>
        <v>20</v>
      </c>
    </row>
    <row r="601" spans="1:19" x14ac:dyDescent="0.3">
      <c r="A601" s="1">
        <v>666</v>
      </c>
      <c r="B601" s="1" t="s">
        <v>673</v>
      </c>
      <c r="C601" s="1">
        <v>19</v>
      </c>
      <c r="D601" s="1" t="s">
        <v>1008</v>
      </c>
      <c r="E601" s="1" t="s">
        <v>1011</v>
      </c>
      <c r="F601" s="1">
        <v>30.29036637876845</v>
      </c>
      <c r="G601" s="1">
        <v>4</v>
      </c>
      <c r="H601" s="1">
        <v>3</v>
      </c>
      <c r="I601" s="10">
        <f>_xlfn.XLOOKUP(Master[[#This Row],[Patient_ID]],Hospitals[Patient_ID],Hospitals[Admission_Date])</f>
        <v>45223</v>
      </c>
      <c r="J601" s="10">
        <f>_xlfn.XLOOKUP(Master[[#This Row],[Patient_ID]],Hospitals[Patient_ID],Hospitals[Discharge_Date])</f>
        <v>45227</v>
      </c>
      <c r="K601" s="33">
        <f>_xlfn.XLOOKUP(Master[[#This Row],[Patient_ID]],Financials[Patient_ID],Financials[Total_Bill_Amount])</f>
        <v>18194</v>
      </c>
      <c r="L601" s="1" t="str">
        <f>_xlfn.XLOOKUP(Master[[#This Row],[Patient_ID]],Hospitals[Patient_ID],Hospitals[Hospital_Bed])</f>
        <v>Private Room</v>
      </c>
      <c r="M601" s="1" t="str">
        <f>_xlfn.XLOOKUP(Master[[#This Row],[Patient_ID]],Hospitals[Patient_ID],Hospitals[Department])</f>
        <v>Neurology</v>
      </c>
      <c r="N601" s="28" t="str">
        <f>_xlfn.XLOOKUP(Master[[#This Row],[Patient_ID]],Hospitals[Patient_ID],Hospitals[Medical_Condition])</f>
        <v>Seizures</v>
      </c>
      <c r="O601" s="28" t="str">
        <f>IFERROR(_xlfn.XLOOKUP(Master[[#This Row],[Patient_ID]],Emergency[Patient_ID],Emergency[ER_Visit_ID]),"No Visits")</f>
        <v>No Visits</v>
      </c>
      <c r="P601" s="28">
        <f>_xlfn.XLOOKUP(Master[[#This Row],[Patient_ID]],Hospitals[Patient_ID],Hospitals[Doctor_ID])</f>
        <v>135</v>
      </c>
      <c r="Q601" s="30">
        <f>_xlfn.XLOOKUP(Master[[#This Row],[Patient_ID]],Financials[Patient_ID],Financials[Insurance_Coverage])</f>
        <v>9628.7444959479872</v>
      </c>
      <c r="R601" s="30">
        <f>_xlfn.XLOOKUP(Master[[#This Row],[Patient_ID]],Financials[Patient_ID],Financials[Balance_Due])</f>
        <v>8565.2555040520128</v>
      </c>
      <c r="S601" s="28">
        <f>_xlfn.XLOOKUP(Master[[#This Row],[Doctors ID]],Medicals[Doctor_ID],Medicals[Nurse_to_Patient_Ratio])</f>
        <v>23</v>
      </c>
    </row>
    <row r="602" spans="1:19" x14ac:dyDescent="0.3">
      <c r="A602" s="1">
        <v>667</v>
      </c>
      <c r="B602" s="1" t="s">
        <v>674</v>
      </c>
      <c r="C602" s="1">
        <v>42</v>
      </c>
      <c r="D602" s="1" t="s">
        <v>1008</v>
      </c>
      <c r="E602" s="1" t="s">
        <v>1012</v>
      </c>
      <c r="F602" s="1">
        <v>17.025443016331099</v>
      </c>
      <c r="G602" s="1">
        <v>3</v>
      </c>
      <c r="H602" s="1">
        <v>1</v>
      </c>
      <c r="I602" s="10">
        <f>_xlfn.XLOOKUP(Master[[#This Row],[Patient_ID]],Hospitals[Patient_ID],Hospitals[Admission_Date])</f>
        <v>44707</v>
      </c>
      <c r="J602" s="10">
        <f>_xlfn.XLOOKUP(Master[[#This Row],[Patient_ID]],Hospitals[Patient_ID],Hospitals[Discharge_Date])</f>
        <v>44711</v>
      </c>
      <c r="K602" s="33">
        <f>_xlfn.XLOOKUP(Master[[#This Row],[Patient_ID]],Financials[Patient_ID],Financials[Total_Bill_Amount])</f>
        <v>25433</v>
      </c>
      <c r="L602" s="1" t="str">
        <f>_xlfn.XLOOKUP(Master[[#This Row],[Patient_ID]],Hospitals[Patient_ID],Hospitals[Hospital_Bed])</f>
        <v>General Ward</v>
      </c>
      <c r="M602" s="1" t="str">
        <f>_xlfn.XLOOKUP(Master[[#This Row],[Patient_ID]],Hospitals[Patient_ID],Hospitals[Department])</f>
        <v>Cardiology</v>
      </c>
      <c r="N602" s="28" t="str">
        <f>_xlfn.XLOOKUP(Master[[#This Row],[Patient_ID]],Hospitals[Patient_ID],Hospitals[Medical_Condition])</f>
        <v>Hypertension</v>
      </c>
      <c r="O602" s="28">
        <f>IFERROR(_xlfn.XLOOKUP(Master[[#This Row],[Patient_ID]],Emergency[Patient_ID],Emergency[ER_Visit_ID]),"No Visits")</f>
        <v>489</v>
      </c>
      <c r="P602" s="28">
        <f>_xlfn.XLOOKUP(Master[[#This Row],[Patient_ID]],Hospitals[Patient_ID],Hospitals[Doctor_ID])</f>
        <v>105</v>
      </c>
      <c r="Q602" s="30">
        <f>_xlfn.XLOOKUP(Master[[#This Row],[Patient_ID]],Financials[Patient_ID],Financials[Insurance_Coverage])</f>
        <v>21599.07595223757</v>
      </c>
      <c r="R602" s="30">
        <f>_xlfn.XLOOKUP(Master[[#This Row],[Patient_ID]],Financials[Patient_ID],Financials[Balance_Due])</f>
        <v>3833.9240477624298</v>
      </c>
      <c r="S602" s="28">
        <f>_xlfn.XLOOKUP(Master[[#This Row],[Doctors ID]],Medicals[Doctor_ID],Medicals[Nurse_to_Patient_Ratio])</f>
        <v>15</v>
      </c>
    </row>
    <row r="603" spans="1:19" x14ac:dyDescent="0.3">
      <c r="A603" s="1">
        <v>668</v>
      </c>
      <c r="B603" s="1" t="s">
        <v>675</v>
      </c>
      <c r="C603" s="1">
        <v>86</v>
      </c>
      <c r="D603" s="1" t="s">
        <v>1008</v>
      </c>
      <c r="E603" s="1" t="s">
        <v>1010</v>
      </c>
      <c r="F603" s="1">
        <v>24.652891012523341</v>
      </c>
      <c r="G603" s="1">
        <v>2</v>
      </c>
      <c r="H603" s="1">
        <v>6</v>
      </c>
      <c r="I603" s="10">
        <f>_xlfn.XLOOKUP(Master[[#This Row],[Patient_ID]],Hospitals[Patient_ID],Hospitals[Admission_Date])</f>
        <v>44628</v>
      </c>
      <c r="J603" s="10">
        <f>_xlfn.XLOOKUP(Master[[#This Row],[Patient_ID]],Hospitals[Patient_ID],Hospitals[Discharge_Date])</f>
        <v>44629</v>
      </c>
      <c r="K603" s="33">
        <f>_xlfn.XLOOKUP(Master[[#This Row],[Patient_ID]],Financials[Patient_ID],Financials[Total_Bill_Amount])</f>
        <v>7624</v>
      </c>
      <c r="L603" s="1" t="str">
        <f>_xlfn.XLOOKUP(Master[[#This Row],[Patient_ID]],Hospitals[Patient_ID],Hospitals[Hospital_Bed])</f>
        <v>General Ward</v>
      </c>
      <c r="M603" s="1" t="str">
        <f>_xlfn.XLOOKUP(Master[[#This Row],[Patient_ID]],Hospitals[Patient_ID],Hospitals[Department])</f>
        <v>Pediatrics</v>
      </c>
      <c r="N603" s="28" t="str">
        <f>_xlfn.XLOOKUP(Master[[#This Row],[Patient_ID]],Hospitals[Patient_ID],Hospitals[Medical_Condition])</f>
        <v>Allergies</v>
      </c>
      <c r="O603" s="28" t="str">
        <f>IFERROR(_xlfn.XLOOKUP(Master[[#This Row],[Patient_ID]],Emergency[Patient_ID],Emergency[ER_Visit_ID]),"No Visits")</f>
        <v>No Visits</v>
      </c>
      <c r="P603" s="28">
        <f>_xlfn.XLOOKUP(Master[[#This Row],[Patient_ID]],Hospitals[Patient_ID],Hospitals[Doctor_ID])</f>
        <v>191</v>
      </c>
      <c r="Q603" s="30">
        <f>_xlfn.XLOOKUP(Master[[#This Row],[Patient_ID]],Financials[Patient_ID],Financials[Insurance_Coverage])</f>
        <v>6613.9294453802977</v>
      </c>
      <c r="R603" s="30">
        <f>_xlfn.XLOOKUP(Master[[#This Row],[Patient_ID]],Financials[Patient_ID],Financials[Balance_Due])</f>
        <v>1010.070554619702</v>
      </c>
      <c r="S603" s="28">
        <f>_xlfn.XLOOKUP(Master[[#This Row],[Doctors ID]],Medicals[Doctor_ID],Medicals[Nurse_to_Patient_Ratio])</f>
        <v>28</v>
      </c>
    </row>
    <row r="604" spans="1:19" x14ac:dyDescent="0.3">
      <c r="A604" s="1">
        <v>669</v>
      </c>
      <c r="B604" s="1" t="s">
        <v>676</v>
      </c>
      <c r="C604" s="1">
        <v>3</v>
      </c>
      <c r="D604" s="1" t="s">
        <v>1008</v>
      </c>
      <c r="E604" s="1" t="s">
        <v>1010</v>
      </c>
      <c r="F604" s="1">
        <v>39.670054522338297</v>
      </c>
      <c r="G604" s="1">
        <v>4</v>
      </c>
      <c r="H604" s="1">
        <v>7</v>
      </c>
      <c r="I604" s="10">
        <f>_xlfn.XLOOKUP(Master[[#This Row],[Patient_ID]],Hospitals[Patient_ID],Hospitals[Admission_Date])</f>
        <v>44989</v>
      </c>
      <c r="J604" s="10">
        <f>_xlfn.XLOOKUP(Master[[#This Row],[Patient_ID]],Hospitals[Patient_ID],Hospitals[Discharge_Date])</f>
        <v>44993</v>
      </c>
      <c r="K604" s="33">
        <f>_xlfn.XLOOKUP(Master[[#This Row],[Patient_ID]],Financials[Patient_ID],Financials[Total_Bill_Amount])</f>
        <v>22467</v>
      </c>
      <c r="L604" s="1" t="str">
        <f>_xlfn.XLOOKUP(Master[[#This Row],[Patient_ID]],Hospitals[Patient_ID],Hospitals[Hospital_Bed])</f>
        <v>General Ward</v>
      </c>
      <c r="M604" s="1" t="str">
        <f>_xlfn.XLOOKUP(Master[[#This Row],[Patient_ID]],Hospitals[Patient_ID],Hospitals[Department])</f>
        <v>Cardiology</v>
      </c>
      <c r="N604" s="28" t="str">
        <f>_xlfn.XLOOKUP(Master[[#This Row],[Patient_ID]],Hospitals[Patient_ID],Hospitals[Medical_Condition])</f>
        <v>Heart Disease</v>
      </c>
      <c r="O604" s="28">
        <f>IFERROR(_xlfn.XLOOKUP(Master[[#This Row],[Patient_ID]],Emergency[Patient_ID],Emergency[ER_Visit_ID]),"No Visits")</f>
        <v>699</v>
      </c>
      <c r="P604" s="28">
        <f>_xlfn.XLOOKUP(Master[[#This Row],[Patient_ID]],Hospitals[Patient_ID],Hospitals[Doctor_ID])</f>
        <v>31</v>
      </c>
      <c r="Q604" s="30">
        <f>_xlfn.XLOOKUP(Master[[#This Row],[Patient_ID]],Financials[Patient_ID],Financials[Insurance_Coverage])</f>
        <v>13066.523620285931</v>
      </c>
      <c r="R604" s="30">
        <f>_xlfn.XLOOKUP(Master[[#This Row],[Patient_ID]],Financials[Patient_ID],Financials[Balance_Due])</f>
        <v>9400.4763797140713</v>
      </c>
      <c r="S604" s="28">
        <f>_xlfn.XLOOKUP(Master[[#This Row],[Doctors ID]],Medicals[Doctor_ID],Medicals[Nurse_to_Patient_Ratio])</f>
        <v>5</v>
      </c>
    </row>
    <row r="605" spans="1:19" x14ac:dyDescent="0.3">
      <c r="A605" s="1">
        <v>670</v>
      </c>
      <c r="B605" s="1" t="s">
        <v>677</v>
      </c>
      <c r="C605" s="1">
        <v>46</v>
      </c>
      <c r="D605" s="1" t="s">
        <v>1009</v>
      </c>
      <c r="E605" s="1" t="s">
        <v>1012</v>
      </c>
      <c r="F605" s="1">
        <v>31.0863537576687</v>
      </c>
      <c r="G605" s="1">
        <v>1</v>
      </c>
      <c r="H605" s="1">
        <v>8</v>
      </c>
      <c r="I605" s="10">
        <f>_xlfn.XLOOKUP(Master[[#This Row],[Patient_ID]],Hospitals[Patient_ID],Hospitals[Admission_Date])</f>
        <v>44609</v>
      </c>
      <c r="J605" s="10">
        <f>_xlfn.XLOOKUP(Master[[#This Row],[Patient_ID]],Hospitals[Patient_ID],Hospitals[Discharge_Date])</f>
        <v>44614</v>
      </c>
      <c r="K605" s="33">
        <f>_xlfn.XLOOKUP(Master[[#This Row],[Patient_ID]],Financials[Patient_ID],Financials[Total_Bill_Amount])</f>
        <v>28779</v>
      </c>
      <c r="L605" s="1" t="str">
        <f>_xlfn.XLOOKUP(Master[[#This Row],[Patient_ID]],Hospitals[Patient_ID],Hospitals[Hospital_Bed])</f>
        <v>Private Room</v>
      </c>
      <c r="M605" s="1" t="str">
        <f>_xlfn.XLOOKUP(Master[[#This Row],[Patient_ID]],Hospitals[Patient_ID],Hospitals[Department])</f>
        <v>Cardiology</v>
      </c>
      <c r="N605" s="28" t="str">
        <f>_xlfn.XLOOKUP(Master[[#This Row],[Patient_ID]],Hospitals[Patient_ID],Hospitals[Medical_Condition])</f>
        <v>Hypertension</v>
      </c>
      <c r="O605" s="28">
        <f>IFERROR(_xlfn.XLOOKUP(Master[[#This Row],[Patient_ID]],Emergency[Patient_ID],Emergency[ER_Visit_ID]),"No Visits")</f>
        <v>603</v>
      </c>
      <c r="P605" s="28">
        <f>_xlfn.XLOOKUP(Master[[#This Row],[Patient_ID]],Hospitals[Patient_ID],Hospitals[Doctor_ID])</f>
        <v>74</v>
      </c>
      <c r="Q605" s="30">
        <f>_xlfn.XLOOKUP(Master[[#This Row],[Patient_ID]],Financials[Patient_ID],Financials[Insurance_Coverage])</f>
        <v>17431.19451451155</v>
      </c>
      <c r="R605" s="30">
        <f>_xlfn.XLOOKUP(Master[[#This Row],[Patient_ID]],Financials[Patient_ID],Financials[Balance_Due])</f>
        <v>11347.80548548845</v>
      </c>
      <c r="S605" s="28">
        <f>_xlfn.XLOOKUP(Master[[#This Row],[Doctors ID]],Medicals[Doctor_ID],Medicals[Nurse_to_Patient_Ratio])</f>
        <v>8</v>
      </c>
    </row>
    <row r="606" spans="1:19" x14ac:dyDescent="0.3">
      <c r="A606" s="1">
        <v>671</v>
      </c>
      <c r="B606" s="1" t="s">
        <v>678</v>
      </c>
      <c r="C606" s="1">
        <v>69</v>
      </c>
      <c r="D606" s="1" t="s">
        <v>1009</v>
      </c>
      <c r="E606" s="1" t="s">
        <v>1012</v>
      </c>
      <c r="F606" s="1">
        <v>24.209482141825521</v>
      </c>
      <c r="G606" s="1">
        <v>3</v>
      </c>
      <c r="H606" s="1">
        <v>3</v>
      </c>
      <c r="I606" s="10">
        <f>_xlfn.XLOOKUP(Master[[#This Row],[Patient_ID]],Hospitals[Patient_ID],Hospitals[Admission_Date])</f>
        <v>44944</v>
      </c>
      <c r="J606" s="10">
        <f>_xlfn.XLOOKUP(Master[[#This Row],[Patient_ID]],Hospitals[Patient_ID],Hospitals[Discharge_Date])</f>
        <v>44950</v>
      </c>
      <c r="K606" s="33">
        <f>_xlfn.XLOOKUP(Master[[#This Row],[Patient_ID]],Financials[Patient_ID],Financials[Total_Bill_Amount])</f>
        <v>14449</v>
      </c>
      <c r="L606" s="1" t="str">
        <f>_xlfn.XLOOKUP(Master[[#This Row],[Patient_ID]],Hospitals[Patient_ID],Hospitals[Hospital_Bed])</f>
        <v>ICU</v>
      </c>
      <c r="M606" s="1" t="str">
        <f>_xlfn.XLOOKUP(Master[[#This Row],[Patient_ID]],Hospitals[Patient_ID],Hospitals[Department])</f>
        <v>Neurology</v>
      </c>
      <c r="N606" s="28" t="str">
        <f>_xlfn.XLOOKUP(Master[[#This Row],[Patient_ID]],Hospitals[Patient_ID],Hospitals[Medical_Condition])</f>
        <v>Stroke</v>
      </c>
      <c r="O606" s="28">
        <f>IFERROR(_xlfn.XLOOKUP(Master[[#This Row],[Patient_ID]],Emergency[Patient_ID],Emergency[ER_Visit_ID]),"No Visits")</f>
        <v>1047</v>
      </c>
      <c r="P606" s="28">
        <f>_xlfn.XLOOKUP(Master[[#This Row],[Patient_ID]],Hospitals[Patient_ID],Hospitals[Doctor_ID])</f>
        <v>158</v>
      </c>
      <c r="Q606" s="30">
        <f>_xlfn.XLOOKUP(Master[[#This Row],[Patient_ID]],Financials[Patient_ID],Financials[Insurance_Coverage])</f>
        <v>9227.5710968786389</v>
      </c>
      <c r="R606" s="30">
        <f>_xlfn.XLOOKUP(Master[[#This Row],[Patient_ID]],Financials[Patient_ID],Financials[Balance_Due])</f>
        <v>5221.4289031213611</v>
      </c>
      <c r="S606" s="28">
        <f>_xlfn.XLOOKUP(Master[[#This Row],[Doctors ID]],Medicals[Doctor_ID],Medicals[Nurse_to_Patient_Ratio])</f>
        <v>26</v>
      </c>
    </row>
    <row r="607" spans="1:19" x14ac:dyDescent="0.3">
      <c r="A607" s="1">
        <v>673</v>
      </c>
      <c r="B607" s="1" t="s">
        <v>680</v>
      </c>
      <c r="C607" s="1">
        <v>81</v>
      </c>
      <c r="D607" s="1" t="s">
        <v>1009</v>
      </c>
      <c r="E607" s="1" t="s">
        <v>1012</v>
      </c>
      <c r="F607" s="1">
        <v>30.355942654950631</v>
      </c>
      <c r="G607" s="1">
        <v>0</v>
      </c>
      <c r="H607" s="1">
        <v>8</v>
      </c>
      <c r="I607" s="10">
        <f>_xlfn.XLOOKUP(Master[[#This Row],[Patient_ID]],Hospitals[Patient_ID],Hospitals[Admission_Date])</f>
        <v>44846</v>
      </c>
      <c r="J607" s="10">
        <f>_xlfn.XLOOKUP(Master[[#This Row],[Patient_ID]],Hospitals[Patient_ID],Hospitals[Discharge_Date])</f>
        <v>44848</v>
      </c>
      <c r="K607" s="33">
        <f>_xlfn.XLOOKUP(Master[[#This Row],[Patient_ID]],Financials[Patient_ID],Financials[Total_Bill_Amount])</f>
        <v>19163</v>
      </c>
      <c r="L607" s="1" t="str">
        <f>_xlfn.XLOOKUP(Master[[#This Row],[Patient_ID]],Hospitals[Patient_ID],Hospitals[Hospital_Bed])</f>
        <v>ICU</v>
      </c>
      <c r="M607" s="1" t="str">
        <f>_xlfn.XLOOKUP(Master[[#This Row],[Patient_ID]],Hospitals[Patient_ID],Hospitals[Department])</f>
        <v>Pediatrics</v>
      </c>
      <c r="N607" s="28" t="str">
        <f>_xlfn.XLOOKUP(Master[[#This Row],[Patient_ID]],Hospitals[Patient_ID],Hospitals[Medical_Condition])</f>
        <v>Asthma</v>
      </c>
      <c r="O607" s="28">
        <f>IFERROR(_xlfn.XLOOKUP(Master[[#This Row],[Patient_ID]],Emergency[Patient_ID],Emergency[ER_Visit_ID]),"No Visits")</f>
        <v>294</v>
      </c>
      <c r="P607" s="28">
        <f>_xlfn.XLOOKUP(Master[[#This Row],[Patient_ID]],Hospitals[Patient_ID],Hospitals[Doctor_ID])</f>
        <v>113</v>
      </c>
      <c r="Q607" s="30">
        <f>_xlfn.XLOOKUP(Master[[#This Row],[Patient_ID]],Financials[Patient_ID],Financials[Insurance_Coverage])</f>
        <v>13078.415770362541</v>
      </c>
      <c r="R607" s="30">
        <f>_xlfn.XLOOKUP(Master[[#This Row],[Patient_ID]],Financials[Patient_ID],Financials[Balance_Due])</f>
        <v>6084.5842296374612</v>
      </c>
      <c r="S607" s="28">
        <f>_xlfn.XLOOKUP(Master[[#This Row],[Doctors ID]],Medicals[Doctor_ID],Medicals[Nurse_to_Patient_Ratio])</f>
        <v>16</v>
      </c>
    </row>
    <row r="608" spans="1:19" x14ac:dyDescent="0.3">
      <c r="A608" s="1">
        <v>674</v>
      </c>
      <c r="B608" s="1" t="s">
        <v>681</v>
      </c>
      <c r="C608" s="1">
        <v>48</v>
      </c>
      <c r="D608" s="1" t="s">
        <v>1008</v>
      </c>
      <c r="E608" s="1" t="s">
        <v>1012</v>
      </c>
      <c r="F608" s="1">
        <v>22.662161914761139</v>
      </c>
      <c r="G608" s="1">
        <v>2</v>
      </c>
      <c r="H608" s="1">
        <v>10</v>
      </c>
      <c r="I608" s="10">
        <f>_xlfn.XLOOKUP(Master[[#This Row],[Patient_ID]],Hospitals[Patient_ID],Hospitals[Admission_Date])</f>
        <v>44642</v>
      </c>
      <c r="J608" s="10">
        <f>_xlfn.XLOOKUP(Master[[#This Row],[Patient_ID]],Hospitals[Patient_ID],Hospitals[Discharge_Date])</f>
        <v>44649</v>
      </c>
      <c r="K608" s="33">
        <f>_xlfn.XLOOKUP(Master[[#This Row],[Patient_ID]],Financials[Patient_ID],Financials[Total_Bill_Amount])</f>
        <v>8795</v>
      </c>
      <c r="L608" s="1" t="str">
        <f>_xlfn.XLOOKUP(Master[[#This Row],[Patient_ID]],Hospitals[Patient_ID],Hospitals[Hospital_Bed])</f>
        <v>Private Room</v>
      </c>
      <c r="M608" s="1" t="str">
        <f>_xlfn.XLOOKUP(Master[[#This Row],[Patient_ID]],Hospitals[Patient_ID],Hospitals[Department])</f>
        <v>Neurology</v>
      </c>
      <c r="N608" s="28" t="str">
        <f>_xlfn.XLOOKUP(Master[[#This Row],[Patient_ID]],Hospitals[Patient_ID],Hospitals[Medical_Condition])</f>
        <v>Stroke</v>
      </c>
      <c r="O608" s="28" t="str">
        <f>IFERROR(_xlfn.XLOOKUP(Master[[#This Row],[Patient_ID]],Emergency[Patient_ID],Emergency[ER_Visit_ID]),"No Visits")</f>
        <v>No Visits</v>
      </c>
      <c r="P608" s="28">
        <f>_xlfn.XLOOKUP(Master[[#This Row],[Patient_ID]],Hospitals[Patient_ID],Hospitals[Doctor_ID])</f>
        <v>170</v>
      </c>
      <c r="Q608" s="30">
        <f>_xlfn.XLOOKUP(Master[[#This Row],[Patient_ID]],Financials[Patient_ID],Financials[Insurance_Coverage])</f>
        <v>6517.8118494777846</v>
      </c>
      <c r="R608" s="30">
        <f>_xlfn.XLOOKUP(Master[[#This Row],[Patient_ID]],Financials[Patient_ID],Financials[Balance_Due])</f>
        <v>2277.188150522215</v>
      </c>
      <c r="S608" s="28">
        <f>_xlfn.XLOOKUP(Master[[#This Row],[Doctors ID]],Medicals[Doctor_ID],Medicals[Nurse_to_Patient_Ratio])</f>
        <v>14</v>
      </c>
    </row>
    <row r="609" spans="1:19" x14ac:dyDescent="0.3">
      <c r="A609" s="1">
        <v>675</v>
      </c>
      <c r="B609" s="1" t="s">
        <v>682</v>
      </c>
      <c r="C609" s="1">
        <v>19</v>
      </c>
      <c r="D609" s="1" t="s">
        <v>1009</v>
      </c>
      <c r="E609" s="1" t="s">
        <v>1011</v>
      </c>
      <c r="F609" s="1">
        <v>26.104055107197709</v>
      </c>
      <c r="G609" s="1">
        <v>1</v>
      </c>
      <c r="H609" s="1">
        <v>3</v>
      </c>
      <c r="I609" s="10">
        <f>_xlfn.XLOOKUP(Master[[#This Row],[Patient_ID]],Hospitals[Patient_ID],Hospitals[Admission_Date])</f>
        <v>44650</v>
      </c>
      <c r="J609" s="10">
        <f>_xlfn.XLOOKUP(Master[[#This Row],[Patient_ID]],Hospitals[Patient_ID],Hospitals[Discharge_Date])</f>
        <v>44652</v>
      </c>
      <c r="K609" s="33">
        <f>_xlfn.XLOOKUP(Master[[#This Row],[Patient_ID]],Financials[Patient_ID],Financials[Total_Bill_Amount])</f>
        <v>14628</v>
      </c>
      <c r="L609" s="1" t="str">
        <f>_xlfn.XLOOKUP(Master[[#This Row],[Patient_ID]],Hospitals[Patient_ID],Hospitals[Hospital_Bed])</f>
        <v>Semi-Private Room</v>
      </c>
      <c r="M609" s="1" t="str">
        <f>_xlfn.XLOOKUP(Master[[#This Row],[Patient_ID]],Hospitals[Patient_ID],Hospitals[Department])</f>
        <v>Pediatrics</v>
      </c>
      <c r="N609" s="28" t="str">
        <f>_xlfn.XLOOKUP(Master[[#This Row],[Patient_ID]],Hospitals[Patient_ID],Hospitals[Medical_Condition])</f>
        <v>Asthma</v>
      </c>
      <c r="O609" s="28" t="str">
        <f>IFERROR(_xlfn.XLOOKUP(Master[[#This Row],[Patient_ID]],Emergency[Patient_ID],Emergency[ER_Visit_ID]),"No Visits")</f>
        <v>No Visits</v>
      </c>
      <c r="P609" s="28">
        <f>_xlfn.XLOOKUP(Master[[#This Row],[Patient_ID]],Hospitals[Patient_ID],Hospitals[Doctor_ID])</f>
        <v>151</v>
      </c>
      <c r="Q609" s="30">
        <f>_xlfn.XLOOKUP(Master[[#This Row],[Patient_ID]],Financials[Patient_ID],Financials[Insurance_Coverage])</f>
        <v>10416.444659330449</v>
      </c>
      <c r="R609" s="30">
        <f>_xlfn.XLOOKUP(Master[[#This Row],[Patient_ID]],Financials[Patient_ID],Financials[Balance_Due])</f>
        <v>4211.555340669549</v>
      </c>
      <c r="S609" s="28">
        <f>_xlfn.XLOOKUP(Master[[#This Row],[Doctors ID]],Medicals[Doctor_ID],Medicals[Nurse_to_Patient_Ratio])</f>
        <v>29</v>
      </c>
    </row>
    <row r="610" spans="1:19" x14ac:dyDescent="0.3">
      <c r="A610" s="1">
        <v>676</v>
      </c>
      <c r="B610" s="1" t="s">
        <v>683</v>
      </c>
      <c r="C610" s="1">
        <v>4</v>
      </c>
      <c r="D610" s="1" t="s">
        <v>1009</v>
      </c>
      <c r="E610" s="1" t="s">
        <v>1011</v>
      </c>
      <c r="F610" s="1">
        <v>29.42724776899313</v>
      </c>
      <c r="G610" s="1">
        <v>0</v>
      </c>
      <c r="H610" s="1">
        <v>4</v>
      </c>
      <c r="I610" s="10">
        <f>_xlfn.XLOOKUP(Master[[#This Row],[Patient_ID]],Hospitals[Patient_ID],Hospitals[Admission_Date])</f>
        <v>45202</v>
      </c>
      <c r="J610" s="10">
        <f>_xlfn.XLOOKUP(Master[[#This Row],[Patient_ID]],Hospitals[Patient_ID],Hospitals[Discharge_Date])</f>
        <v>45210</v>
      </c>
      <c r="K610" s="33">
        <f>_xlfn.XLOOKUP(Master[[#This Row],[Patient_ID]],Financials[Patient_ID],Financials[Total_Bill_Amount])</f>
        <v>17202</v>
      </c>
      <c r="L610" s="1" t="str">
        <f>_xlfn.XLOOKUP(Master[[#This Row],[Patient_ID]],Hospitals[Patient_ID],Hospitals[Hospital_Bed])</f>
        <v>General Ward</v>
      </c>
      <c r="M610" s="1" t="str">
        <f>_xlfn.XLOOKUP(Master[[#This Row],[Patient_ID]],Hospitals[Patient_ID],Hospitals[Department])</f>
        <v>Emergency</v>
      </c>
      <c r="N610" s="28" t="str">
        <f>_xlfn.XLOOKUP(Master[[#This Row],[Patient_ID]],Hospitals[Patient_ID],Hospitals[Medical_Condition])</f>
        <v>Severe Trauma</v>
      </c>
      <c r="O610" s="28" t="str">
        <f>IFERROR(_xlfn.XLOOKUP(Master[[#This Row],[Patient_ID]],Emergency[Patient_ID],Emergency[ER_Visit_ID]),"No Visits")</f>
        <v>No Visits</v>
      </c>
      <c r="P610" s="28">
        <f>_xlfn.XLOOKUP(Master[[#This Row],[Patient_ID]],Hospitals[Patient_ID],Hospitals[Doctor_ID])</f>
        <v>133</v>
      </c>
      <c r="Q610" s="30">
        <f>_xlfn.XLOOKUP(Master[[#This Row],[Patient_ID]],Financials[Patient_ID],Financials[Insurance_Coverage])</f>
        <v>13681.122629007739</v>
      </c>
      <c r="R610" s="30">
        <f>_xlfn.XLOOKUP(Master[[#This Row],[Patient_ID]],Financials[Patient_ID],Financials[Balance_Due])</f>
        <v>3520.877370992263</v>
      </c>
      <c r="S610" s="28">
        <f>_xlfn.XLOOKUP(Master[[#This Row],[Doctors ID]],Medicals[Doctor_ID],Medicals[Nurse_to_Patient_Ratio])</f>
        <v>10</v>
      </c>
    </row>
    <row r="611" spans="1:19" x14ac:dyDescent="0.3">
      <c r="A611" s="1">
        <v>677</v>
      </c>
      <c r="B611" s="1" t="s">
        <v>684</v>
      </c>
      <c r="C611" s="1">
        <v>85</v>
      </c>
      <c r="D611" s="1" t="s">
        <v>1008</v>
      </c>
      <c r="E611" s="1" t="s">
        <v>1013</v>
      </c>
      <c r="F611" s="1">
        <v>38.19271314432217</v>
      </c>
      <c r="G611" s="1">
        <v>2</v>
      </c>
      <c r="H611" s="1">
        <v>4</v>
      </c>
      <c r="I611" s="10">
        <f>_xlfn.XLOOKUP(Master[[#This Row],[Patient_ID]],Hospitals[Patient_ID],Hospitals[Admission_Date])</f>
        <v>45520</v>
      </c>
      <c r="J611" s="10">
        <f>_xlfn.XLOOKUP(Master[[#This Row],[Patient_ID]],Hospitals[Patient_ID],Hospitals[Discharge_Date])</f>
        <v>45523</v>
      </c>
      <c r="K611" s="33">
        <f>_xlfn.XLOOKUP(Master[[#This Row],[Patient_ID]],Financials[Patient_ID],Financials[Total_Bill_Amount])</f>
        <v>16948</v>
      </c>
      <c r="L611" s="1" t="str">
        <f>_xlfn.XLOOKUP(Master[[#This Row],[Patient_ID]],Hospitals[Patient_ID],Hospitals[Hospital_Bed])</f>
        <v>Private Room</v>
      </c>
      <c r="M611" s="1" t="str">
        <f>_xlfn.XLOOKUP(Master[[#This Row],[Patient_ID]],Hospitals[Patient_ID],Hospitals[Department])</f>
        <v>Cardiology</v>
      </c>
      <c r="N611" s="28" t="str">
        <f>_xlfn.XLOOKUP(Master[[#This Row],[Patient_ID]],Hospitals[Patient_ID],Hospitals[Medical_Condition])</f>
        <v>Hypertension</v>
      </c>
      <c r="O611" s="28">
        <f>IFERROR(_xlfn.XLOOKUP(Master[[#This Row],[Patient_ID]],Emergency[Patient_ID],Emergency[ER_Visit_ID]),"No Visits")</f>
        <v>1271</v>
      </c>
      <c r="P611" s="28">
        <f>_xlfn.XLOOKUP(Master[[#This Row],[Patient_ID]],Hospitals[Patient_ID],Hospitals[Doctor_ID])</f>
        <v>1</v>
      </c>
      <c r="Q611" s="30">
        <f>_xlfn.XLOOKUP(Master[[#This Row],[Patient_ID]],Financials[Patient_ID],Financials[Insurance_Coverage])</f>
        <v>9472.6533741096882</v>
      </c>
      <c r="R611" s="30">
        <f>_xlfn.XLOOKUP(Master[[#This Row],[Patient_ID]],Financials[Patient_ID],Financials[Balance_Due])</f>
        <v>7475.3466258903118</v>
      </c>
      <c r="S611" s="28">
        <f>_xlfn.XLOOKUP(Master[[#This Row],[Doctors ID]],Medicals[Doctor_ID],Medicals[Nurse_to_Patient_Ratio])</f>
        <v>30</v>
      </c>
    </row>
    <row r="612" spans="1:19" x14ac:dyDescent="0.3">
      <c r="A612" s="1">
        <v>678</v>
      </c>
      <c r="B612" s="1" t="s">
        <v>685</v>
      </c>
      <c r="C612" s="1">
        <v>69</v>
      </c>
      <c r="D612" s="1" t="s">
        <v>1008</v>
      </c>
      <c r="E612" s="1" t="s">
        <v>1012</v>
      </c>
      <c r="F612" s="1">
        <v>22.096869809014411</v>
      </c>
      <c r="G612" s="1">
        <v>5</v>
      </c>
      <c r="H612" s="1">
        <v>4</v>
      </c>
      <c r="I612" s="10">
        <f>_xlfn.XLOOKUP(Master[[#This Row],[Patient_ID]],Hospitals[Patient_ID],Hospitals[Admission_Date])</f>
        <v>44641</v>
      </c>
      <c r="J612" s="10">
        <f>_xlfn.XLOOKUP(Master[[#This Row],[Patient_ID]],Hospitals[Patient_ID],Hospitals[Discharge_Date])</f>
        <v>44651</v>
      </c>
      <c r="K612" s="33">
        <f>_xlfn.XLOOKUP(Master[[#This Row],[Patient_ID]],Financials[Patient_ID],Financials[Total_Bill_Amount])</f>
        <v>34045</v>
      </c>
      <c r="L612" s="1" t="str">
        <f>_xlfn.XLOOKUP(Master[[#This Row],[Patient_ID]],Hospitals[Patient_ID],Hospitals[Hospital_Bed])</f>
        <v>ICU</v>
      </c>
      <c r="M612" s="1" t="str">
        <f>_xlfn.XLOOKUP(Master[[#This Row],[Patient_ID]],Hospitals[Patient_ID],Hospitals[Department])</f>
        <v>Emergency</v>
      </c>
      <c r="N612" s="28" t="str">
        <f>_xlfn.XLOOKUP(Master[[#This Row],[Patient_ID]],Hospitals[Patient_ID],Hospitals[Medical_Condition])</f>
        <v>Severe Trauma</v>
      </c>
      <c r="O612" s="28">
        <f>IFERROR(_xlfn.XLOOKUP(Master[[#This Row],[Patient_ID]],Emergency[Patient_ID],Emergency[ER_Visit_ID]),"No Visits")</f>
        <v>130</v>
      </c>
      <c r="P612" s="28">
        <f>_xlfn.XLOOKUP(Master[[#This Row],[Patient_ID]],Hospitals[Patient_ID],Hospitals[Doctor_ID])</f>
        <v>149</v>
      </c>
      <c r="Q612" s="30">
        <f>_xlfn.XLOOKUP(Master[[#This Row],[Patient_ID]],Financials[Patient_ID],Financials[Insurance_Coverage])</f>
        <v>23093.971791201631</v>
      </c>
      <c r="R612" s="30">
        <f>_xlfn.XLOOKUP(Master[[#This Row],[Patient_ID]],Financials[Patient_ID],Financials[Balance_Due])</f>
        <v>10951.028208798371</v>
      </c>
      <c r="S612" s="28">
        <f>_xlfn.XLOOKUP(Master[[#This Row],[Doctors ID]],Medicals[Doctor_ID],Medicals[Nurse_to_Patient_Ratio])</f>
        <v>19</v>
      </c>
    </row>
    <row r="613" spans="1:19" x14ac:dyDescent="0.3">
      <c r="A613" s="1">
        <v>679</v>
      </c>
      <c r="B613" s="1" t="s">
        <v>686</v>
      </c>
      <c r="C613" s="1">
        <v>64</v>
      </c>
      <c r="D613" s="1" t="s">
        <v>1009</v>
      </c>
      <c r="E613" s="1" t="s">
        <v>1013</v>
      </c>
      <c r="F613" s="1">
        <v>32.613120260330767</v>
      </c>
      <c r="G613" s="1">
        <v>1</v>
      </c>
      <c r="H613" s="1">
        <v>8</v>
      </c>
      <c r="I613" s="10">
        <f>_xlfn.XLOOKUP(Master[[#This Row],[Patient_ID]],Hospitals[Patient_ID],Hospitals[Admission_Date])</f>
        <v>45202</v>
      </c>
      <c r="J613" s="10">
        <f>_xlfn.XLOOKUP(Master[[#This Row],[Patient_ID]],Hospitals[Patient_ID],Hospitals[Discharge_Date])</f>
        <v>45208</v>
      </c>
      <c r="K613" s="33">
        <f>_xlfn.XLOOKUP(Master[[#This Row],[Patient_ID]],Financials[Patient_ID],Financials[Total_Bill_Amount])</f>
        <v>27245</v>
      </c>
      <c r="L613" s="1" t="str">
        <f>_xlfn.XLOOKUP(Master[[#This Row],[Patient_ID]],Hospitals[Patient_ID],Hospitals[Hospital_Bed])</f>
        <v>Semi-Private Room</v>
      </c>
      <c r="M613" s="1" t="str">
        <f>_xlfn.XLOOKUP(Master[[#This Row],[Patient_ID]],Hospitals[Patient_ID],Hospitals[Department])</f>
        <v>Neurology</v>
      </c>
      <c r="N613" s="28" t="str">
        <f>_xlfn.XLOOKUP(Master[[#This Row],[Patient_ID]],Hospitals[Patient_ID],Hospitals[Medical_Condition])</f>
        <v>Seizures</v>
      </c>
      <c r="O613" s="28" t="str">
        <f>IFERROR(_xlfn.XLOOKUP(Master[[#This Row],[Patient_ID]],Emergency[Patient_ID],Emergency[ER_Visit_ID]),"No Visits")</f>
        <v>No Visits</v>
      </c>
      <c r="P613" s="28">
        <f>_xlfn.XLOOKUP(Master[[#This Row],[Patient_ID]],Hospitals[Patient_ID],Hospitals[Doctor_ID])</f>
        <v>189</v>
      </c>
      <c r="Q613" s="30">
        <f>_xlfn.XLOOKUP(Master[[#This Row],[Patient_ID]],Financials[Patient_ID],Financials[Insurance_Coverage])</f>
        <v>22848.64840232733</v>
      </c>
      <c r="R613" s="30">
        <f>_xlfn.XLOOKUP(Master[[#This Row],[Patient_ID]],Financials[Patient_ID],Financials[Balance_Due])</f>
        <v>4396.3515976726703</v>
      </c>
      <c r="S613" s="28">
        <f>_xlfn.XLOOKUP(Master[[#This Row],[Doctors ID]],Medicals[Doctor_ID],Medicals[Nurse_to_Patient_Ratio])</f>
        <v>30</v>
      </c>
    </row>
    <row r="614" spans="1:19" x14ac:dyDescent="0.3">
      <c r="A614" s="1">
        <v>680</v>
      </c>
      <c r="B614" s="1" t="s">
        <v>687</v>
      </c>
      <c r="C614" s="1">
        <v>30</v>
      </c>
      <c r="D614" s="1" t="s">
        <v>1009</v>
      </c>
      <c r="E614" s="1" t="s">
        <v>1013</v>
      </c>
      <c r="F614" s="1">
        <v>38.822583721721557</v>
      </c>
      <c r="G614" s="1">
        <v>3</v>
      </c>
      <c r="H614" s="1">
        <v>6</v>
      </c>
      <c r="I614" s="10">
        <f>_xlfn.XLOOKUP(Master[[#This Row],[Patient_ID]],Hospitals[Patient_ID],Hospitals[Admission_Date])</f>
        <v>44994</v>
      </c>
      <c r="J614" s="10">
        <f>_xlfn.XLOOKUP(Master[[#This Row],[Patient_ID]],Hospitals[Patient_ID],Hospitals[Discharge_Date])</f>
        <v>44999</v>
      </c>
      <c r="K614" s="33">
        <f>_xlfn.XLOOKUP(Master[[#This Row],[Patient_ID]],Financials[Patient_ID],Financials[Total_Bill_Amount])</f>
        <v>16359</v>
      </c>
      <c r="L614" s="1" t="str">
        <f>_xlfn.XLOOKUP(Master[[#This Row],[Patient_ID]],Hospitals[Patient_ID],Hospitals[Hospital_Bed])</f>
        <v>General Ward</v>
      </c>
      <c r="M614" s="1" t="str">
        <f>_xlfn.XLOOKUP(Master[[#This Row],[Patient_ID]],Hospitals[Patient_ID],Hospitals[Department])</f>
        <v>Orthopedics</v>
      </c>
      <c r="N614" s="28" t="str">
        <f>_xlfn.XLOOKUP(Master[[#This Row],[Patient_ID]],Hospitals[Patient_ID],Hospitals[Medical_Condition])</f>
        <v>Fracture</v>
      </c>
      <c r="O614" s="28">
        <f>IFERROR(_xlfn.XLOOKUP(Master[[#This Row],[Patient_ID]],Emergency[Patient_ID],Emergency[ER_Visit_ID]),"No Visits")</f>
        <v>168</v>
      </c>
      <c r="P614" s="28">
        <f>_xlfn.XLOOKUP(Master[[#This Row],[Patient_ID]],Hospitals[Patient_ID],Hospitals[Doctor_ID])</f>
        <v>20</v>
      </c>
      <c r="Q614" s="30">
        <f>_xlfn.XLOOKUP(Master[[#This Row],[Patient_ID]],Financials[Patient_ID],Financials[Insurance_Coverage])</f>
        <v>10692.33047673679</v>
      </c>
      <c r="R614" s="30">
        <f>_xlfn.XLOOKUP(Master[[#This Row],[Patient_ID]],Financials[Patient_ID],Financials[Balance_Due])</f>
        <v>5666.6695232632101</v>
      </c>
      <c r="S614" s="28">
        <f>_xlfn.XLOOKUP(Master[[#This Row],[Doctors ID]],Medicals[Doctor_ID],Medicals[Nurse_to_Patient_Ratio])</f>
        <v>19</v>
      </c>
    </row>
    <row r="615" spans="1:19" x14ac:dyDescent="0.3">
      <c r="A615" s="1">
        <v>681</v>
      </c>
      <c r="B615" s="1" t="s">
        <v>688</v>
      </c>
      <c r="C615" s="1">
        <v>54</v>
      </c>
      <c r="D615" s="1" t="s">
        <v>1008</v>
      </c>
      <c r="E615" s="1" t="s">
        <v>1011</v>
      </c>
      <c r="F615" s="1">
        <v>15.31775097800606</v>
      </c>
      <c r="G615" s="1">
        <v>2</v>
      </c>
      <c r="H615" s="1">
        <v>2</v>
      </c>
      <c r="I615" s="10">
        <f>_xlfn.XLOOKUP(Master[[#This Row],[Patient_ID]],Hospitals[Patient_ID],Hospitals[Admission_Date])</f>
        <v>45059</v>
      </c>
      <c r="J615" s="10">
        <f>_xlfn.XLOOKUP(Master[[#This Row],[Patient_ID]],Hospitals[Patient_ID],Hospitals[Discharge_Date])</f>
        <v>45063</v>
      </c>
      <c r="K615" s="33">
        <f>_xlfn.XLOOKUP(Master[[#This Row],[Patient_ID]],Financials[Patient_ID],Financials[Total_Bill_Amount])</f>
        <v>28557</v>
      </c>
      <c r="L615" s="1" t="str">
        <f>_xlfn.XLOOKUP(Master[[#This Row],[Patient_ID]],Hospitals[Patient_ID],Hospitals[Hospital_Bed])</f>
        <v>General Ward</v>
      </c>
      <c r="M615" s="1" t="str">
        <f>_xlfn.XLOOKUP(Master[[#This Row],[Patient_ID]],Hospitals[Patient_ID],Hospitals[Department])</f>
        <v>Emergency</v>
      </c>
      <c r="N615" s="28" t="str">
        <f>_xlfn.XLOOKUP(Master[[#This Row],[Patient_ID]],Hospitals[Patient_ID],Hospitals[Medical_Condition])</f>
        <v>Severe Trauma</v>
      </c>
      <c r="O615" s="28">
        <f>IFERROR(_xlfn.XLOOKUP(Master[[#This Row],[Patient_ID]],Emergency[Patient_ID],Emergency[ER_Visit_ID]),"No Visits")</f>
        <v>29</v>
      </c>
      <c r="P615" s="28">
        <f>_xlfn.XLOOKUP(Master[[#This Row],[Patient_ID]],Hospitals[Patient_ID],Hospitals[Doctor_ID])</f>
        <v>116</v>
      </c>
      <c r="Q615" s="30">
        <f>_xlfn.XLOOKUP(Master[[#This Row],[Patient_ID]],Financials[Patient_ID],Financials[Insurance_Coverage])</f>
        <v>20436.591026110491</v>
      </c>
      <c r="R615" s="30">
        <f>_xlfn.XLOOKUP(Master[[#This Row],[Patient_ID]],Financials[Patient_ID],Financials[Balance_Due])</f>
        <v>8120.4089738895054</v>
      </c>
      <c r="S615" s="28">
        <f>_xlfn.XLOOKUP(Master[[#This Row],[Doctors ID]],Medicals[Doctor_ID],Medicals[Nurse_to_Patient_Ratio])</f>
        <v>19</v>
      </c>
    </row>
    <row r="616" spans="1:19" x14ac:dyDescent="0.3">
      <c r="A616" s="1">
        <v>682</v>
      </c>
      <c r="B616" s="1" t="s">
        <v>689</v>
      </c>
      <c r="C616" s="1">
        <v>17</v>
      </c>
      <c r="D616" s="1" t="s">
        <v>1008</v>
      </c>
      <c r="E616" s="1" t="s">
        <v>1012</v>
      </c>
      <c r="F616" s="1">
        <v>20.387716675197399</v>
      </c>
      <c r="G616" s="1">
        <v>2</v>
      </c>
      <c r="H616" s="1">
        <v>10</v>
      </c>
      <c r="I616" s="10">
        <f>_xlfn.XLOOKUP(Master[[#This Row],[Patient_ID]],Hospitals[Patient_ID],Hospitals[Admission_Date])</f>
        <v>44898</v>
      </c>
      <c r="J616" s="10">
        <f>_xlfn.XLOOKUP(Master[[#This Row],[Patient_ID]],Hospitals[Patient_ID],Hospitals[Discharge_Date])</f>
        <v>44903</v>
      </c>
      <c r="K616" s="33">
        <f>_xlfn.XLOOKUP(Master[[#This Row],[Patient_ID]],Financials[Patient_ID],Financials[Total_Bill_Amount])</f>
        <v>16972</v>
      </c>
      <c r="L616" s="1" t="str">
        <f>_xlfn.XLOOKUP(Master[[#This Row],[Patient_ID]],Hospitals[Patient_ID],Hospitals[Hospital_Bed])</f>
        <v>General Ward</v>
      </c>
      <c r="M616" s="1" t="str">
        <f>_xlfn.XLOOKUP(Master[[#This Row],[Patient_ID]],Hospitals[Patient_ID],Hospitals[Department])</f>
        <v>Oncology</v>
      </c>
      <c r="N616" s="28" t="str">
        <f>_xlfn.XLOOKUP(Master[[#This Row],[Patient_ID]],Hospitals[Patient_ID],Hospitals[Medical_Condition])</f>
        <v>Cancer</v>
      </c>
      <c r="O616" s="28" t="str">
        <f>IFERROR(_xlfn.XLOOKUP(Master[[#This Row],[Patient_ID]],Emergency[Patient_ID],Emergency[ER_Visit_ID]),"No Visits")</f>
        <v>No Visits</v>
      </c>
      <c r="P616" s="28">
        <f>_xlfn.XLOOKUP(Master[[#This Row],[Patient_ID]],Hospitals[Patient_ID],Hospitals[Doctor_ID])</f>
        <v>139</v>
      </c>
      <c r="Q616" s="30">
        <f>_xlfn.XLOOKUP(Master[[#This Row],[Patient_ID]],Financials[Patient_ID],Financials[Insurance_Coverage])</f>
        <v>11234.952973508231</v>
      </c>
      <c r="R616" s="30">
        <f>_xlfn.XLOOKUP(Master[[#This Row],[Patient_ID]],Financials[Patient_ID],Financials[Balance_Due])</f>
        <v>5737.0470264917694</v>
      </c>
      <c r="S616" s="28">
        <f>_xlfn.XLOOKUP(Master[[#This Row],[Doctors ID]],Medicals[Doctor_ID],Medicals[Nurse_to_Patient_Ratio])</f>
        <v>26</v>
      </c>
    </row>
    <row r="617" spans="1:19" x14ac:dyDescent="0.3">
      <c r="A617" s="1">
        <v>684</v>
      </c>
      <c r="B617" s="1" t="s">
        <v>691</v>
      </c>
      <c r="C617" s="1">
        <v>21</v>
      </c>
      <c r="D617" s="1" t="s">
        <v>1008</v>
      </c>
      <c r="E617" s="1" t="s">
        <v>1012</v>
      </c>
      <c r="F617" s="1">
        <v>27.80128924214792</v>
      </c>
      <c r="G617" s="1">
        <v>1</v>
      </c>
      <c r="H617" s="1">
        <v>10</v>
      </c>
      <c r="I617" s="10">
        <f>_xlfn.XLOOKUP(Master[[#This Row],[Patient_ID]],Hospitals[Patient_ID],Hospitals[Admission_Date])</f>
        <v>44669</v>
      </c>
      <c r="J617" s="10">
        <f>_xlfn.XLOOKUP(Master[[#This Row],[Patient_ID]],Hospitals[Patient_ID],Hospitals[Discharge_Date])</f>
        <v>44674</v>
      </c>
      <c r="K617" s="33">
        <f>_xlfn.XLOOKUP(Master[[#This Row],[Patient_ID]],Financials[Patient_ID],Financials[Total_Bill_Amount])</f>
        <v>14964</v>
      </c>
      <c r="L617" s="1" t="str">
        <f>_xlfn.XLOOKUP(Master[[#This Row],[Patient_ID]],Hospitals[Patient_ID],Hospitals[Hospital_Bed])</f>
        <v>ICU</v>
      </c>
      <c r="M617" s="1" t="str">
        <f>_xlfn.XLOOKUP(Master[[#This Row],[Patient_ID]],Hospitals[Patient_ID],Hospitals[Department])</f>
        <v>Cardiology</v>
      </c>
      <c r="N617" s="28" t="str">
        <f>_xlfn.XLOOKUP(Master[[#This Row],[Patient_ID]],Hospitals[Patient_ID],Hospitals[Medical_Condition])</f>
        <v>Hypertension</v>
      </c>
      <c r="O617" s="28">
        <f>IFERROR(_xlfn.XLOOKUP(Master[[#This Row],[Patient_ID]],Emergency[Patient_ID],Emergency[ER_Visit_ID]),"No Visits")</f>
        <v>395</v>
      </c>
      <c r="P617" s="28">
        <f>_xlfn.XLOOKUP(Master[[#This Row],[Patient_ID]],Hospitals[Patient_ID],Hospitals[Doctor_ID])</f>
        <v>194</v>
      </c>
      <c r="Q617" s="30">
        <f>_xlfn.XLOOKUP(Master[[#This Row],[Patient_ID]],Financials[Patient_ID],Financials[Insurance_Coverage])</f>
        <v>11268.084605219339</v>
      </c>
      <c r="R617" s="30">
        <f>_xlfn.XLOOKUP(Master[[#This Row],[Patient_ID]],Financials[Patient_ID],Financials[Balance_Due])</f>
        <v>3695.9153947806572</v>
      </c>
      <c r="S617" s="28">
        <f>_xlfn.XLOOKUP(Master[[#This Row],[Doctors ID]],Medicals[Doctor_ID],Medicals[Nurse_to_Patient_Ratio])</f>
        <v>24</v>
      </c>
    </row>
    <row r="618" spans="1:19" x14ac:dyDescent="0.3">
      <c r="A618" s="1">
        <v>685</v>
      </c>
      <c r="B618" s="1" t="s">
        <v>692</v>
      </c>
      <c r="C618" s="1">
        <v>14</v>
      </c>
      <c r="D618" s="1" t="s">
        <v>1009</v>
      </c>
      <c r="E618" s="1" t="s">
        <v>1011</v>
      </c>
      <c r="F618" s="1">
        <v>33.544058497521888</v>
      </c>
      <c r="G618" s="1">
        <v>4</v>
      </c>
      <c r="H618" s="1">
        <v>1</v>
      </c>
      <c r="I618" s="10">
        <f>_xlfn.XLOOKUP(Master[[#This Row],[Patient_ID]],Hospitals[Patient_ID],Hospitals[Admission_Date])</f>
        <v>44738</v>
      </c>
      <c r="J618" s="10">
        <f>_xlfn.XLOOKUP(Master[[#This Row],[Patient_ID]],Hospitals[Patient_ID],Hospitals[Discharge_Date])</f>
        <v>44740</v>
      </c>
      <c r="K618" s="33">
        <f>_xlfn.XLOOKUP(Master[[#This Row],[Patient_ID]],Financials[Patient_ID],Financials[Total_Bill_Amount])</f>
        <v>10443</v>
      </c>
      <c r="L618" s="1" t="str">
        <f>_xlfn.XLOOKUP(Master[[#This Row],[Patient_ID]],Hospitals[Patient_ID],Hospitals[Hospital_Bed])</f>
        <v>Semi-Private Room</v>
      </c>
      <c r="M618" s="1" t="str">
        <f>_xlfn.XLOOKUP(Master[[#This Row],[Patient_ID]],Hospitals[Patient_ID],Hospitals[Department])</f>
        <v>Emergency</v>
      </c>
      <c r="N618" s="28" t="str">
        <f>_xlfn.XLOOKUP(Master[[#This Row],[Patient_ID]],Hospitals[Patient_ID],Hospitals[Medical_Condition])</f>
        <v>Internal Bleeding</v>
      </c>
      <c r="O618" s="28" t="str">
        <f>IFERROR(_xlfn.XLOOKUP(Master[[#This Row],[Patient_ID]],Emergency[Patient_ID],Emergency[ER_Visit_ID]),"No Visits")</f>
        <v>No Visits</v>
      </c>
      <c r="P618" s="28">
        <f>_xlfn.XLOOKUP(Master[[#This Row],[Patient_ID]],Hospitals[Patient_ID],Hospitals[Doctor_ID])</f>
        <v>7</v>
      </c>
      <c r="Q618" s="30">
        <f>_xlfn.XLOOKUP(Master[[#This Row],[Patient_ID]],Financials[Patient_ID],Financials[Insurance_Coverage])</f>
        <v>6506.3793170309318</v>
      </c>
      <c r="R618" s="30">
        <f>_xlfn.XLOOKUP(Master[[#This Row],[Patient_ID]],Financials[Patient_ID],Financials[Balance_Due])</f>
        <v>3936.6206829690682</v>
      </c>
      <c r="S618" s="28">
        <f>_xlfn.XLOOKUP(Master[[#This Row],[Doctors ID]],Medicals[Doctor_ID],Medicals[Nurse_to_Patient_Ratio])</f>
        <v>20</v>
      </c>
    </row>
    <row r="619" spans="1:19" x14ac:dyDescent="0.3">
      <c r="A619" s="1">
        <v>686</v>
      </c>
      <c r="B619" s="1" t="s">
        <v>693</v>
      </c>
      <c r="C619" s="1">
        <v>89</v>
      </c>
      <c r="D619" s="1" t="s">
        <v>1009</v>
      </c>
      <c r="E619" s="1" t="s">
        <v>1012</v>
      </c>
      <c r="F619" s="1">
        <v>20.105415229695119</v>
      </c>
      <c r="G619" s="1">
        <v>2</v>
      </c>
      <c r="H619" s="1">
        <v>7</v>
      </c>
      <c r="I619" s="10">
        <f>_xlfn.XLOOKUP(Master[[#This Row],[Patient_ID]],Hospitals[Patient_ID],Hospitals[Admission_Date])</f>
        <v>44562</v>
      </c>
      <c r="J619" s="10">
        <f>_xlfn.XLOOKUP(Master[[#This Row],[Patient_ID]],Hospitals[Patient_ID],Hospitals[Discharge_Date])</f>
        <v>44564</v>
      </c>
      <c r="K619" s="33">
        <f>_xlfn.XLOOKUP(Master[[#This Row],[Patient_ID]],Financials[Patient_ID],Financials[Total_Bill_Amount])</f>
        <v>29788</v>
      </c>
      <c r="L619" s="1" t="str">
        <f>_xlfn.XLOOKUP(Master[[#This Row],[Patient_ID]],Hospitals[Patient_ID],Hospitals[Hospital_Bed])</f>
        <v>General Ward</v>
      </c>
      <c r="M619" s="1" t="str">
        <f>_xlfn.XLOOKUP(Master[[#This Row],[Patient_ID]],Hospitals[Patient_ID],Hospitals[Department])</f>
        <v>Orthopedics</v>
      </c>
      <c r="N619" s="28" t="str">
        <f>_xlfn.XLOOKUP(Master[[#This Row],[Patient_ID]],Hospitals[Patient_ID],Hospitals[Medical_Condition])</f>
        <v>Arthritis</v>
      </c>
      <c r="O619" s="28">
        <f>IFERROR(_xlfn.XLOOKUP(Master[[#This Row],[Patient_ID]],Emergency[Patient_ID],Emergency[ER_Visit_ID]),"No Visits")</f>
        <v>861</v>
      </c>
      <c r="P619" s="28">
        <f>_xlfn.XLOOKUP(Master[[#This Row],[Patient_ID]],Hospitals[Patient_ID],Hospitals[Doctor_ID])</f>
        <v>191</v>
      </c>
      <c r="Q619" s="30">
        <f>_xlfn.XLOOKUP(Master[[#This Row],[Patient_ID]],Financials[Patient_ID],Financials[Insurance_Coverage])</f>
        <v>18699.194387171221</v>
      </c>
      <c r="R619" s="30">
        <f>_xlfn.XLOOKUP(Master[[#This Row],[Patient_ID]],Financials[Patient_ID],Financials[Balance_Due])</f>
        <v>11088.805612828781</v>
      </c>
      <c r="S619" s="28">
        <f>_xlfn.XLOOKUP(Master[[#This Row],[Doctors ID]],Medicals[Doctor_ID],Medicals[Nurse_to_Patient_Ratio])</f>
        <v>28</v>
      </c>
    </row>
    <row r="620" spans="1:19" x14ac:dyDescent="0.3">
      <c r="A620" s="1">
        <v>688</v>
      </c>
      <c r="B620" s="1" t="s">
        <v>695</v>
      </c>
      <c r="C620" s="1">
        <v>89</v>
      </c>
      <c r="D620" s="1" t="s">
        <v>1009</v>
      </c>
      <c r="E620" s="1" t="s">
        <v>1013</v>
      </c>
      <c r="F620" s="1">
        <v>16.791281440060551</v>
      </c>
      <c r="G620" s="1">
        <v>0</v>
      </c>
      <c r="H620" s="1">
        <v>2</v>
      </c>
      <c r="I620" s="10">
        <f>_xlfn.XLOOKUP(Master[[#This Row],[Patient_ID]],Hospitals[Patient_ID],Hospitals[Admission_Date])</f>
        <v>44622</v>
      </c>
      <c r="J620" s="10">
        <f>_xlfn.XLOOKUP(Master[[#This Row],[Patient_ID]],Hospitals[Patient_ID],Hospitals[Discharge_Date])</f>
        <v>44634</v>
      </c>
      <c r="K620" s="33">
        <f>_xlfn.XLOOKUP(Master[[#This Row],[Patient_ID]],Financials[Patient_ID],Financials[Total_Bill_Amount])</f>
        <v>26662</v>
      </c>
      <c r="L620" s="1" t="str">
        <f>_xlfn.XLOOKUP(Master[[#This Row],[Patient_ID]],Hospitals[Patient_ID],Hospitals[Hospital_Bed])</f>
        <v>Semi-Private Room</v>
      </c>
      <c r="M620" s="1" t="str">
        <f>_xlfn.XLOOKUP(Master[[#This Row],[Patient_ID]],Hospitals[Patient_ID],Hospitals[Department])</f>
        <v>Neurology</v>
      </c>
      <c r="N620" s="28" t="str">
        <f>_xlfn.XLOOKUP(Master[[#This Row],[Patient_ID]],Hospitals[Patient_ID],Hospitals[Medical_Condition])</f>
        <v>Seizures</v>
      </c>
      <c r="O620" s="28">
        <f>IFERROR(_xlfn.XLOOKUP(Master[[#This Row],[Patient_ID]],Emergency[Patient_ID],Emergency[ER_Visit_ID]),"No Visits")</f>
        <v>202</v>
      </c>
      <c r="P620" s="28">
        <f>_xlfn.XLOOKUP(Master[[#This Row],[Patient_ID]],Hospitals[Patient_ID],Hospitals[Doctor_ID])</f>
        <v>1</v>
      </c>
      <c r="Q620" s="30">
        <f>_xlfn.XLOOKUP(Master[[#This Row],[Patient_ID]],Financials[Patient_ID],Financials[Insurance_Coverage])</f>
        <v>14308.412090754109</v>
      </c>
      <c r="R620" s="30">
        <f>_xlfn.XLOOKUP(Master[[#This Row],[Patient_ID]],Financials[Patient_ID],Financials[Balance_Due])</f>
        <v>12353.587909245891</v>
      </c>
      <c r="S620" s="28">
        <f>_xlfn.XLOOKUP(Master[[#This Row],[Doctors ID]],Medicals[Doctor_ID],Medicals[Nurse_to_Patient_Ratio])</f>
        <v>30</v>
      </c>
    </row>
    <row r="621" spans="1:19" x14ac:dyDescent="0.3">
      <c r="A621" s="1">
        <v>689</v>
      </c>
      <c r="B621" s="1" t="s">
        <v>696</v>
      </c>
      <c r="C621" s="1">
        <v>72</v>
      </c>
      <c r="D621" s="1" t="s">
        <v>1008</v>
      </c>
      <c r="E621" s="1" t="s">
        <v>1012</v>
      </c>
      <c r="F621" s="1">
        <v>23.20507420607429</v>
      </c>
      <c r="G621" s="1">
        <v>0</v>
      </c>
      <c r="H621" s="1">
        <v>8</v>
      </c>
      <c r="I621" s="10">
        <f>_xlfn.XLOOKUP(Master[[#This Row],[Patient_ID]],Hospitals[Patient_ID],Hospitals[Admission_Date])</f>
        <v>45017</v>
      </c>
      <c r="J621" s="10">
        <f>_xlfn.XLOOKUP(Master[[#This Row],[Patient_ID]],Hospitals[Patient_ID],Hospitals[Discharge_Date])</f>
        <v>45037</v>
      </c>
      <c r="K621" s="33">
        <f>_xlfn.XLOOKUP(Master[[#This Row],[Patient_ID]],Financials[Patient_ID],Financials[Total_Bill_Amount])</f>
        <v>5730</v>
      </c>
      <c r="L621" s="1" t="str">
        <f>_xlfn.XLOOKUP(Master[[#This Row],[Patient_ID]],Hospitals[Patient_ID],Hospitals[Hospital_Bed])</f>
        <v>General Ward</v>
      </c>
      <c r="M621" s="1" t="str">
        <f>_xlfn.XLOOKUP(Master[[#This Row],[Patient_ID]],Hospitals[Patient_ID],Hospitals[Department])</f>
        <v>Oncology</v>
      </c>
      <c r="N621" s="28" t="str">
        <f>_xlfn.XLOOKUP(Master[[#This Row],[Patient_ID]],Hospitals[Patient_ID],Hospitals[Medical_Condition])</f>
        <v>Tumor</v>
      </c>
      <c r="O621" s="28">
        <f>IFERROR(_xlfn.XLOOKUP(Master[[#This Row],[Patient_ID]],Emergency[Patient_ID],Emergency[ER_Visit_ID]),"No Visits")</f>
        <v>136</v>
      </c>
      <c r="P621" s="28">
        <f>_xlfn.XLOOKUP(Master[[#This Row],[Patient_ID]],Hospitals[Patient_ID],Hospitals[Doctor_ID])</f>
        <v>104</v>
      </c>
      <c r="Q621" s="30">
        <f>_xlfn.XLOOKUP(Master[[#This Row],[Patient_ID]],Financials[Patient_ID],Financials[Insurance_Coverage])</f>
        <v>3763.8123645845831</v>
      </c>
      <c r="R621" s="30">
        <f>_xlfn.XLOOKUP(Master[[#This Row],[Patient_ID]],Financials[Patient_ID],Financials[Balance_Due])</f>
        <v>1966.1876354154169</v>
      </c>
      <c r="S621" s="28">
        <f>_xlfn.XLOOKUP(Master[[#This Row],[Doctors ID]],Medicals[Doctor_ID],Medicals[Nurse_to_Patient_Ratio])</f>
        <v>15</v>
      </c>
    </row>
    <row r="622" spans="1:19" x14ac:dyDescent="0.3">
      <c r="A622" s="1">
        <v>690</v>
      </c>
      <c r="B622" s="1" t="s">
        <v>697</v>
      </c>
      <c r="C622" s="1">
        <v>81</v>
      </c>
      <c r="D622" s="1" t="s">
        <v>1009</v>
      </c>
      <c r="E622" s="1" t="s">
        <v>1013</v>
      </c>
      <c r="F622" s="1">
        <v>38.61374815849166</v>
      </c>
      <c r="G622" s="1">
        <v>2</v>
      </c>
      <c r="H622" s="1">
        <v>3</v>
      </c>
      <c r="I622" s="10">
        <f>_xlfn.XLOOKUP(Master[[#This Row],[Patient_ID]],Hospitals[Patient_ID],Hospitals[Admission_Date])</f>
        <v>44669</v>
      </c>
      <c r="J622" s="10">
        <f>_xlfn.XLOOKUP(Master[[#This Row],[Patient_ID]],Hospitals[Patient_ID],Hospitals[Discharge_Date])</f>
        <v>44671</v>
      </c>
      <c r="K622" s="33">
        <f>_xlfn.XLOOKUP(Master[[#This Row],[Patient_ID]],Financials[Patient_ID],Financials[Total_Bill_Amount])</f>
        <v>3199</v>
      </c>
      <c r="L622" s="1" t="str">
        <f>_xlfn.XLOOKUP(Master[[#This Row],[Patient_ID]],Hospitals[Patient_ID],Hospitals[Hospital_Bed])</f>
        <v>General Ward</v>
      </c>
      <c r="M622" s="1" t="str">
        <f>_xlfn.XLOOKUP(Master[[#This Row],[Patient_ID]],Hospitals[Patient_ID],Hospitals[Department])</f>
        <v>Pediatrics</v>
      </c>
      <c r="N622" s="28" t="str">
        <f>_xlfn.XLOOKUP(Master[[#This Row],[Patient_ID]],Hospitals[Patient_ID],Hospitals[Medical_Condition])</f>
        <v>Allergies</v>
      </c>
      <c r="O622" s="28">
        <f>IFERROR(_xlfn.XLOOKUP(Master[[#This Row],[Patient_ID]],Emergency[Patient_ID],Emergency[ER_Visit_ID]),"No Visits")</f>
        <v>327</v>
      </c>
      <c r="P622" s="28">
        <f>_xlfn.XLOOKUP(Master[[#This Row],[Patient_ID]],Hospitals[Patient_ID],Hospitals[Doctor_ID])</f>
        <v>107</v>
      </c>
      <c r="Q622" s="30">
        <f>_xlfn.XLOOKUP(Master[[#This Row],[Patient_ID]],Financials[Patient_ID],Financials[Insurance_Coverage])</f>
        <v>2443.0029226122028</v>
      </c>
      <c r="R622" s="30">
        <f>_xlfn.XLOOKUP(Master[[#This Row],[Patient_ID]],Financials[Patient_ID],Financials[Balance_Due])</f>
        <v>755.99707738779716</v>
      </c>
      <c r="S622" s="28">
        <f>_xlfn.XLOOKUP(Master[[#This Row],[Doctors ID]],Medicals[Doctor_ID],Medicals[Nurse_to_Patient_Ratio])</f>
        <v>24</v>
      </c>
    </row>
    <row r="623" spans="1:19" x14ac:dyDescent="0.3">
      <c r="A623" s="1">
        <v>691</v>
      </c>
      <c r="B623" s="1" t="s">
        <v>698</v>
      </c>
      <c r="C623" s="1">
        <v>57</v>
      </c>
      <c r="D623" s="1" t="s">
        <v>1009</v>
      </c>
      <c r="E623" s="1" t="s">
        <v>1013</v>
      </c>
      <c r="F623" s="1">
        <v>22.971931937175011</v>
      </c>
      <c r="G623" s="1">
        <v>2</v>
      </c>
      <c r="H623" s="1">
        <v>6</v>
      </c>
      <c r="I623" s="10">
        <f>_xlfn.XLOOKUP(Master[[#This Row],[Patient_ID]],Hospitals[Patient_ID],Hospitals[Admission_Date])</f>
        <v>44619</v>
      </c>
      <c r="J623" s="10">
        <f>_xlfn.XLOOKUP(Master[[#This Row],[Patient_ID]],Hospitals[Patient_ID],Hospitals[Discharge_Date])</f>
        <v>44624</v>
      </c>
      <c r="K623" s="33">
        <f>_xlfn.XLOOKUP(Master[[#This Row],[Patient_ID]],Financials[Patient_ID],Financials[Total_Bill_Amount])</f>
        <v>9849</v>
      </c>
      <c r="L623" s="1" t="str">
        <f>_xlfn.XLOOKUP(Master[[#This Row],[Patient_ID]],Hospitals[Patient_ID],Hospitals[Hospital_Bed])</f>
        <v>ICU</v>
      </c>
      <c r="M623" s="1" t="str">
        <f>_xlfn.XLOOKUP(Master[[#This Row],[Patient_ID]],Hospitals[Patient_ID],Hospitals[Department])</f>
        <v>Emergency</v>
      </c>
      <c r="N623" s="28" t="str">
        <f>_xlfn.XLOOKUP(Master[[#This Row],[Patient_ID]],Hospitals[Patient_ID],Hospitals[Medical_Condition])</f>
        <v>Internal Bleeding</v>
      </c>
      <c r="O623" s="28">
        <f>IFERROR(_xlfn.XLOOKUP(Master[[#This Row],[Patient_ID]],Emergency[Patient_ID],Emergency[ER_Visit_ID]),"No Visits")</f>
        <v>355</v>
      </c>
      <c r="P623" s="28">
        <f>_xlfn.XLOOKUP(Master[[#This Row],[Patient_ID]],Hospitals[Patient_ID],Hospitals[Doctor_ID])</f>
        <v>151</v>
      </c>
      <c r="Q623" s="30">
        <f>_xlfn.XLOOKUP(Master[[#This Row],[Patient_ID]],Financials[Patient_ID],Financials[Insurance_Coverage])</f>
        <v>7258.0890040345994</v>
      </c>
      <c r="R623" s="30">
        <f>_xlfn.XLOOKUP(Master[[#This Row],[Patient_ID]],Financials[Patient_ID],Financials[Balance_Due])</f>
        <v>2590.9109959654011</v>
      </c>
      <c r="S623" s="28">
        <f>_xlfn.XLOOKUP(Master[[#This Row],[Doctors ID]],Medicals[Doctor_ID],Medicals[Nurse_to_Patient_Ratio])</f>
        <v>29</v>
      </c>
    </row>
    <row r="624" spans="1:19" x14ac:dyDescent="0.3">
      <c r="A624" s="1">
        <v>692</v>
      </c>
      <c r="B624" s="1" t="s">
        <v>699</v>
      </c>
      <c r="C624" s="1">
        <v>68</v>
      </c>
      <c r="D624" s="1" t="s">
        <v>1008</v>
      </c>
      <c r="E624" s="1" t="s">
        <v>1012</v>
      </c>
      <c r="F624" s="1">
        <v>30.04342113455645</v>
      </c>
      <c r="G624" s="1">
        <v>0</v>
      </c>
      <c r="H624" s="1">
        <v>6</v>
      </c>
      <c r="I624" s="10">
        <f>_xlfn.XLOOKUP(Master[[#This Row],[Patient_ID]],Hospitals[Patient_ID],Hospitals[Admission_Date])</f>
        <v>44867</v>
      </c>
      <c r="J624" s="10">
        <f>_xlfn.XLOOKUP(Master[[#This Row],[Patient_ID]],Hospitals[Patient_ID],Hospitals[Discharge_Date])</f>
        <v>44871</v>
      </c>
      <c r="K624" s="33">
        <f>_xlfn.XLOOKUP(Master[[#This Row],[Patient_ID]],Financials[Patient_ID],Financials[Total_Bill_Amount])</f>
        <v>12382</v>
      </c>
      <c r="L624" s="1" t="str">
        <f>_xlfn.XLOOKUP(Master[[#This Row],[Patient_ID]],Hospitals[Patient_ID],Hospitals[Hospital_Bed])</f>
        <v>General Ward</v>
      </c>
      <c r="M624" s="1" t="str">
        <f>_xlfn.XLOOKUP(Master[[#This Row],[Patient_ID]],Hospitals[Patient_ID],Hospitals[Department])</f>
        <v>Orthopedics</v>
      </c>
      <c r="N624" s="28" t="str">
        <f>_xlfn.XLOOKUP(Master[[#This Row],[Patient_ID]],Hospitals[Patient_ID],Hospitals[Medical_Condition])</f>
        <v>Fracture</v>
      </c>
      <c r="O624" s="28">
        <f>IFERROR(_xlfn.XLOOKUP(Master[[#This Row],[Patient_ID]],Emergency[Patient_ID],Emergency[ER_Visit_ID]),"No Visits")</f>
        <v>1450</v>
      </c>
      <c r="P624" s="28">
        <f>_xlfn.XLOOKUP(Master[[#This Row],[Patient_ID]],Hospitals[Patient_ID],Hospitals[Doctor_ID])</f>
        <v>50</v>
      </c>
      <c r="Q624" s="30">
        <f>_xlfn.XLOOKUP(Master[[#This Row],[Patient_ID]],Financials[Patient_ID],Financials[Insurance_Coverage])</f>
        <v>6575.55606311259</v>
      </c>
      <c r="R624" s="30">
        <f>_xlfn.XLOOKUP(Master[[#This Row],[Patient_ID]],Financials[Patient_ID],Financials[Balance_Due])</f>
        <v>5806.44393688741</v>
      </c>
      <c r="S624" s="28">
        <f>_xlfn.XLOOKUP(Master[[#This Row],[Doctors ID]],Medicals[Doctor_ID],Medicals[Nurse_to_Patient_Ratio])</f>
        <v>21</v>
      </c>
    </row>
    <row r="625" spans="1:19" x14ac:dyDescent="0.3">
      <c r="A625" s="1">
        <v>693</v>
      </c>
      <c r="B625" s="1" t="s">
        <v>700</v>
      </c>
      <c r="C625" s="1">
        <v>66</v>
      </c>
      <c r="D625" s="1" t="s">
        <v>1008</v>
      </c>
      <c r="E625" s="1" t="s">
        <v>1011</v>
      </c>
      <c r="F625" s="1">
        <v>21.922387154823941</v>
      </c>
      <c r="G625" s="1">
        <v>0</v>
      </c>
      <c r="H625" s="1">
        <v>10</v>
      </c>
      <c r="I625" s="10">
        <f>_xlfn.XLOOKUP(Master[[#This Row],[Patient_ID]],Hospitals[Patient_ID],Hospitals[Admission_Date])</f>
        <v>44592</v>
      </c>
      <c r="J625" s="10">
        <f>_xlfn.XLOOKUP(Master[[#This Row],[Patient_ID]],Hospitals[Patient_ID],Hospitals[Discharge_Date])</f>
        <v>44593</v>
      </c>
      <c r="K625" s="33">
        <f>_xlfn.XLOOKUP(Master[[#This Row],[Patient_ID]],Financials[Patient_ID],Financials[Total_Bill_Amount])</f>
        <v>18640</v>
      </c>
      <c r="L625" s="1" t="str">
        <f>_xlfn.XLOOKUP(Master[[#This Row],[Patient_ID]],Hospitals[Patient_ID],Hospitals[Hospital_Bed])</f>
        <v>Semi-Private Room</v>
      </c>
      <c r="M625" s="1" t="str">
        <f>_xlfn.XLOOKUP(Master[[#This Row],[Patient_ID]],Hospitals[Patient_ID],Hospitals[Department])</f>
        <v>Pediatrics</v>
      </c>
      <c r="N625" s="28" t="str">
        <f>_xlfn.XLOOKUP(Master[[#This Row],[Patient_ID]],Hospitals[Patient_ID],Hospitals[Medical_Condition])</f>
        <v>Asthma</v>
      </c>
      <c r="O625" s="28">
        <f>IFERROR(_xlfn.XLOOKUP(Master[[#This Row],[Patient_ID]],Emergency[Patient_ID],Emergency[ER_Visit_ID]),"No Visits")</f>
        <v>319</v>
      </c>
      <c r="P625" s="28">
        <f>_xlfn.XLOOKUP(Master[[#This Row],[Patient_ID]],Hospitals[Patient_ID],Hospitals[Doctor_ID])</f>
        <v>139</v>
      </c>
      <c r="Q625" s="30">
        <f>_xlfn.XLOOKUP(Master[[#This Row],[Patient_ID]],Financials[Patient_ID],Financials[Insurance_Coverage])</f>
        <v>9607.8153487070103</v>
      </c>
      <c r="R625" s="30">
        <f>_xlfn.XLOOKUP(Master[[#This Row],[Patient_ID]],Financials[Patient_ID],Financials[Balance_Due])</f>
        <v>9032.1846512929897</v>
      </c>
      <c r="S625" s="28">
        <f>_xlfn.XLOOKUP(Master[[#This Row],[Doctors ID]],Medicals[Doctor_ID],Medicals[Nurse_to_Patient_Ratio])</f>
        <v>26</v>
      </c>
    </row>
    <row r="626" spans="1:19" x14ac:dyDescent="0.3">
      <c r="A626" s="1">
        <v>694</v>
      </c>
      <c r="B626" s="1" t="s">
        <v>701</v>
      </c>
      <c r="C626" s="1">
        <v>10</v>
      </c>
      <c r="D626" s="1" t="s">
        <v>1009</v>
      </c>
      <c r="E626" s="1" t="s">
        <v>1013</v>
      </c>
      <c r="F626" s="1">
        <v>23.127804746615471</v>
      </c>
      <c r="G626" s="1">
        <v>4</v>
      </c>
      <c r="H626" s="1">
        <v>10</v>
      </c>
      <c r="I626" s="10">
        <f>_xlfn.XLOOKUP(Master[[#This Row],[Patient_ID]],Hospitals[Patient_ID],Hospitals[Admission_Date])</f>
        <v>45046</v>
      </c>
      <c r="J626" s="10">
        <f>_xlfn.XLOOKUP(Master[[#This Row],[Patient_ID]],Hospitals[Patient_ID],Hospitals[Discharge_Date])</f>
        <v>45053</v>
      </c>
      <c r="K626" s="33">
        <f>_xlfn.XLOOKUP(Master[[#This Row],[Patient_ID]],Financials[Patient_ID],Financials[Total_Bill_Amount])</f>
        <v>17845</v>
      </c>
      <c r="L626" s="1" t="str">
        <f>_xlfn.XLOOKUP(Master[[#This Row],[Patient_ID]],Hospitals[Patient_ID],Hospitals[Hospital_Bed])</f>
        <v>Semi-Private Room</v>
      </c>
      <c r="M626" s="1" t="str">
        <f>_xlfn.XLOOKUP(Master[[#This Row],[Patient_ID]],Hospitals[Patient_ID],Hospitals[Department])</f>
        <v>Cardiology</v>
      </c>
      <c r="N626" s="28" t="str">
        <f>_xlfn.XLOOKUP(Master[[#This Row],[Patient_ID]],Hospitals[Patient_ID],Hospitals[Medical_Condition])</f>
        <v>Hypertension</v>
      </c>
      <c r="O626" s="28">
        <f>IFERROR(_xlfn.XLOOKUP(Master[[#This Row],[Patient_ID]],Emergency[Patient_ID],Emergency[ER_Visit_ID]),"No Visits")</f>
        <v>1305</v>
      </c>
      <c r="P626" s="28">
        <f>_xlfn.XLOOKUP(Master[[#This Row],[Patient_ID]],Hospitals[Patient_ID],Hospitals[Doctor_ID])</f>
        <v>21</v>
      </c>
      <c r="Q626" s="30">
        <f>_xlfn.XLOOKUP(Master[[#This Row],[Patient_ID]],Financials[Patient_ID],Financials[Insurance_Coverage])</f>
        <v>12671.21306637389</v>
      </c>
      <c r="R626" s="30">
        <f>_xlfn.XLOOKUP(Master[[#This Row],[Patient_ID]],Financials[Patient_ID],Financials[Balance_Due])</f>
        <v>5173.7869336261101</v>
      </c>
      <c r="S626" s="28">
        <f>_xlfn.XLOOKUP(Master[[#This Row],[Doctors ID]],Medicals[Doctor_ID],Medicals[Nurse_to_Patient_Ratio])</f>
        <v>24</v>
      </c>
    </row>
    <row r="627" spans="1:19" x14ac:dyDescent="0.3">
      <c r="A627" s="1">
        <v>695</v>
      </c>
      <c r="B627" s="1" t="s">
        <v>702</v>
      </c>
      <c r="C627" s="1">
        <v>75</v>
      </c>
      <c r="D627" s="1" t="s">
        <v>1009</v>
      </c>
      <c r="E627" s="1" t="s">
        <v>1013</v>
      </c>
      <c r="F627" s="1">
        <v>34.195814921734858</v>
      </c>
      <c r="G627" s="1">
        <v>5</v>
      </c>
      <c r="H627" s="1">
        <v>2</v>
      </c>
      <c r="I627" s="10">
        <f>_xlfn.XLOOKUP(Master[[#This Row],[Patient_ID]],Hospitals[Patient_ID],Hospitals[Admission_Date])</f>
        <v>45388</v>
      </c>
      <c r="J627" s="10">
        <f>_xlfn.XLOOKUP(Master[[#This Row],[Patient_ID]],Hospitals[Patient_ID],Hospitals[Discharge_Date])</f>
        <v>45397</v>
      </c>
      <c r="K627" s="33">
        <f>_xlfn.XLOOKUP(Master[[#This Row],[Patient_ID]],Financials[Patient_ID],Financials[Total_Bill_Amount])</f>
        <v>6096</v>
      </c>
      <c r="L627" s="1" t="str">
        <f>_xlfn.XLOOKUP(Master[[#This Row],[Patient_ID]],Hospitals[Patient_ID],Hospitals[Hospital_Bed])</f>
        <v>Private Room</v>
      </c>
      <c r="M627" s="1" t="str">
        <f>_xlfn.XLOOKUP(Master[[#This Row],[Patient_ID]],Hospitals[Patient_ID],Hospitals[Department])</f>
        <v>Oncology</v>
      </c>
      <c r="N627" s="28" t="str">
        <f>_xlfn.XLOOKUP(Master[[#This Row],[Patient_ID]],Hospitals[Patient_ID],Hospitals[Medical_Condition])</f>
        <v>Tumor</v>
      </c>
      <c r="O627" s="28">
        <f>IFERROR(_xlfn.XLOOKUP(Master[[#This Row],[Patient_ID]],Emergency[Patient_ID],Emergency[ER_Visit_ID]),"No Visits")</f>
        <v>145</v>
      </c>
      <c r="P627" s="28">
        <f>_xlfn.XLOOKUP(Master[[#This Row],[Patient_ID]],Hospitals[Patient_ID],Hospitals[Doctor_ID])</f>
        <v>35</v>
      </c>
      <c r="Q627" s="30">
        <f>_xlfn.XLOOKUP(Master[[#This Row],[Patient_ID]],Financials[Patient_ID],Financials[Insurance_Coverage])</f>
        <v>4425.5731495364598</v>
      </c>
      <c r="R627" s="30">
        <f>_xlfn.XLOOKUP(Master[[#This Row],[Patient_ID]],Financials[Patient_ID],Financials[Balance_Due])</f>
        <v>1670.4268504635399</v>
      </c>
      <c r="S627" s="28">
        <f>_xlfn.XLOOKUP(Master[[#This Row],[Doctors ID]],Medicals[Doctor_ID],Medicals[Nurse_to_Patient_Ratio])</f>
        <v>9</v>
      </c>
    </row>
    <row r="628" spans="1:19" x14ac:dyDescent="0.3">
      <c r="A628" s="1">
        <v>696</v>
      </c>
      <c r="B628" s="1" t="s">
        <v>703</v>
      </c>
      <c r="C628" s="1">
        <v>15</v>
      </c>
      <c r="D628" s="1" t="s">
        <v>1008</v>
      </c>
      <c r="E628" s="1" t="s">
        <v>1010</v>
      </c>
      <c r="F628" s="1">
        <v>34.128451345584551</v>
      </c>
      <c r="G628" s="1">
        <v>3</v>
      </c>
      <c r="H628" s="1">
        <v>7</v>
      </c>
      <c r="I628" s="10">
        <f>_xlfn.XLOOKUP(Master[[#This Row],[Patient_ID]],Hospitals[Patient_ID],Hospitals[Admission_Date])</f>
        <v>44734</v>
      </c>
      <c r="J628" s="10">
        <f>_xlfn.XLOOKUP(Master[[#This Row],[Patient_ID]],Hospitals[Patient_ID],Hospitals[Discharge_Date])</f>
        <v>44741</v>
      </c>
      <c r="K628" s="33">
        <f>_xlfn.XLOOKUP(Master[[#This Row],[Patient_ID]],Financials[Patient_ID],Financials[Total_Bill_Amount])</f>
        <v>10955</v>
      </c>
      <c r="L628" s="1" t="str">
        <f>_xlfn.XLOOKUP(Master[[#This Row],[Patient_ID]],Hospitals[Patient_ID],Hospitals[Hospital_Bed])</f>
        <v>General Ward</v>
      </c>
      <c r="M628" s="1" t="str">
        <f>_xlfn.XLOOKUP(Master[[#This Row],[Patient_ID]],Hospitals[Patient_ID],Hospitals[Department])</f>
        <v>Oncology</v>
      </c>
      <c r="N628" s="28" t="str">
        <f>_xlfn.XLOOKUP(Master[[#This Row],[Patient_ID]],Hospitals[Patient_ID],Hospitals[Medical_Condition])</f>
        <v>Cancer</v>
      </c>
      <c r="O628" s="28">
        <f>IFERROR(_xlfn.XLOOKUP(Master[[#This Row],[Patient_ID]],Emergency[Patient_ID],Emergency[ER_Visit_ID]),"No Visits")</f>
        <v>34</v>
      </c>
      <c r="P628" s="28">
        <f>_xlfn.XLOOKUP(Master[[#This Row],[Patient_ID]],Hospitals[Patient_ID],Hospitals[Doctor_ID])</f>
        <v>154</v>
      </c>
      <c r="Q628" s="30">
        <f>_xlfn.XLOOKUP(Master[[#This Row],[Patient_ID]],Financials[Patient_ID],Financials[Insurance_Coverage])</f>
        <v>7228.1114526142683</v>
      </c>
      <c r="R628" s="30">
        <f>_xlfn.XLOOKUP(Master[[#This Row],[Patient_ID]],Financials[Patient_ID],Financials[Balance_Due])</f>
        <v>3726.8885473857322</v>
      </c>
      <c r="S628" s="28">
        <f>_xlfn.XLOOKUP(Master[[#This Row],[Doctors ID]],Medicals[Doctor_ID],Medicals[Nurse_to_Patient_Ratio])</f>
        <v>26</v>
      </c>
    </row>
    <row r="629" spans="1:19" x14ac:dyDescent="0.3">
      <c r="A629" s="1">
        <v>697</v>
      </c>
      <c r="B629" s="1" t="s">
        <v>704</v>
      </c>
      <c r="C629" s="1">
        <v>3</v>
      </c>
      <c r="D629" s="1" t="s">
        <v>1008</v>
      </c>
      <c r="E629" s="1" t="s">
        <v>1013</v>
      </c>
      <c r="F629" s="1">
        <v>17.647733331369359</v>
      </c>
      <c r="G629" s="1">
        <v>0</v>
      </c>
      <c r="H629" s="1">
        <v>10</v>
      </c>
      <c r="I629" s="10">
        <f>_xlfn.XLOOKUP(Master[[#This Row],[Patient_ID]],Hospitals[Patient_ID],Hospitals[Admission_Date])</f>
        <v>44573</v>
      </c>
      <c r="J629" s="10">
        <f>_xlfn.XLOOKUP(Master[[#This Row],[Patient_ID]],Hospitals[Patient_ID],Hospitals[Discharge_Date])</f>
        <v>44580</v>
      </c>
      <c r="K629" s="33">
        <f>_xlfn.XLOOKUP(Master[[#This Row],[Patient_ID]],Financials[Patient_ID],Financials[Total_Bill_Amount])</f>
        <v>16498</v>
      </c>
      <c r="L629" s="1" t="str">
        <f>_xlfn.XLOOKUP(Master[[#This Row],[Patient_ID]],Hospitals[Patient_ID],Hospitals[Hospital_Bed])</f>
        <v>General Ward</v>
      </c>
      <c r="M629" s="1" t="str">
        <f>_xlfn.XLOOKUP(Master[[#This Row],[Patient_ID]],Hospitals[Patient_ID],Hospitals[Department])</f>
        <v>Oncology</v>
      </c>
      <c r="N629" s="28" t="str">
        <f>_xlfn.XLOOKUP(Master[[#This Row],[Patient_ID]],Hospitals[Patient_ID],Hospitals[Medical_Condition])</f>
        <v>Cancer</v>
      </c>
      <c r="O629" s="28" t="str">
        <f>IFERROR(_xlfn.XLOOKUP(Master[[#This Row],[Patient_ID]],Emergency[Patient_ID],Emergency[ER_Visit_ID]),"No Visits")</f>
        <v>No Visits</v>
      </c>
      <c r="P629" s="28">
        <f>_xlfn.XLOOKUP(Master[[#This Row],[Patient_ID]],Hospitals[Patient_ID],Hospitals[Doctor_ID])</f>
        <v>40</v>
      </c>
      <c r="Q629" s="30">
        <f>_xlfn.XLOOKUP(Master[[#This Row],[Patient_ID]],Financials[Patient_ID],Financials[Insurance_Coverage])</f>
        <v>10570.13266471657</v>
      </c>
      <c r="R629" s="30">
        <f>_xlfn.XLOOKUP(Master[[#This Row],[Patient_ID]],Financials[Patient_ID],Financials[Balance_Due])</f>
        <v>5927.8673352834303</v>
      </c>
      <c r="S629" s="28">
        <f>_xlfn.XLOOKUP(Master[[#This Row],[Doctors ID]],Medicals[Doctor_ID],Medicals[Nurse_to_Patient_Ratio])</f>
        <v>20</v>
      </c>
    </row>
    <row r="630" spans="1:19" x14ac:dyDescent="0.3">
      <c r="A630" s="1">
        <v>698</v>
      </c>
      <c r="B630" s="1" t="s">
        <v>705</v>
      </c>
      <c r="C630" s="1">
        <v>31</v>
      </c>
      <c r="D630" s="1" t="s">
        <v>1008</v>
      </c>
      <c r="E630" s="1" t="s">
        <v>1011</v>
      </c>
      <c r="F630" s="1">
        <v>22.664632824263961</v>
      </c>
      <c r="G630" s="1">
        <v>4</v>
      </c>
      <c r="H630" s="1">
        <v>2</v>
      </c>
      <c r="I630" s="10">
        <f>_xlfn.XLOOKUP(Master[[#This Row],[Patient_ID]],Hospitals[Patient_ID],Hospitals[Admission_Date])</f>
        <v>44866</v>
      </c>
      <c r="J630" s="10">
        <f>_xlfn.XLOOKUP(Master[[#This Row],[Patient_ID]],Hospitals[Patient_ID],Hospitals[Discharge_Date])</f>
        <v>44874</v>
      </c>
      <c r="K630" s="33">
        <f>_xlfn.XLOOKUP(Master[[#This Row],[Patient_ID]],Financials[Patient_ID],Financials[Total_Bill_Amount])</f>
        <v>18096</v>
      </c>
      <c r="L630" s="1" t="str">
        <f>_xlfn.XLOOKUP(Master[[#This Row],[Patient_ID]],Hospitals[Patient_ID],Hospitals[Hospital_Bed])</f>
        <v>Private Room</v>
      </c>
      <c r="M630" s="1" t="str">
        <f>_xlfn.XLOOKUP(Master[[#This Row],[Patient_ID]],Hospitals[Patient_ID],Hospitals[Department])</f>
        <v>Neurology</v>
      </c>
      <c r="N630" s="28" t="str">
        <f>_xlfn.XLOOKUP(Master[[#This Row],[Patient_ID]],Hospitals[Patient_ID],Hospitals[Medical_Condition])</f>
        <v>Stroke</v>
      </c>
      <c r="O630" s="28">
        <f>IFERROR(_xlfn.XLOOKUP(Master[[#This Row],[Patient_ID]],Emergency[Patient_ID],Emergency[ER_Visit_ID]),"No Visits")</f>
        <v>72</v>
      </c>
      <c r="P630" s="28">
        <f>_xlfn.XLOOKUP(Master[[#This Row],[Patient_ID]],Hospitals[Patient_ID],Hospitals[Doctor_ID])</f>
        <v>83</v>
      </c>
      <c r="Q630" s="30">
        <f>_xlfn.XLOOKUP(Master[[#This Row],[Patient_ID]],Financials[Patient_ID],Financials[Insurance_Coverage])</f>
        <v>13891.10271535647</v>
      </c>
      <c r="R630" s="30">
        <f>_xlfn.XLOOKUP(Master[[#This Row],[Patient_ID]],Financials[Patient_ID],Financials[Balance_Due])</f>
        <v>4204.8972846435263</v>
      </c>
      <c r="S630" s="28">
        <f>_xlfn.XLOOKUP(Master[[#This Row],[Doctors ID]],Medicals[Doctor_ID],Medicals[Nurse_to_Patient_Ratio])</f>
        <v>23</v>
      </c>
    </row>
    <row r="631" spans="1:19" x14ac:dyDescent="0.3">
      <c r="A631" s="1">
        <v>699</v>
      </c>
      <c r="B631" s="1" t="s">
        <v>706</v>
      </c>
      <c r="C631" s="1">
        <v>31</v>
      </c>
      <c r="D631" s="1" t="s">
        <v>1008</v>
      </c>
      <c r="E631" s="1" t="s">
        <v>1011</v>
      </c>
      <c r="F631" s="1">
        <v>29.615584611298051</v>
      </c>
      <c r="G631" s="1">
        <v>1</v>
      </c>
      <c r="H631" s="1">
        <v>1</v>
      </c>
      <c r="I631" s="10">
        <f>_xlfn.XLOOKUP(Master[[#This Row],[Patient_ID]],Hospitals[Patient_ID],Hospitals[Admission_Date])</f>
        <v>44707</v>
      </c>
      <c r="J631" s="10">
        <f>_xlfn.XLOOKUP(Master[[#This Row],[Patient_ID]],Hospitals[Patient_ID],Hospitals[Discharge_Date])</f>
        <v>44708</v>
      </c>
      <c r="K631" s="33">
        <f>_xlfn.XLOOKUP(Master[[#This Row],[Patient_ID]],Financials[Patient_ID],Financials[Total_Bill_Amount])</f>
        <v>32818</v>
      </c>
      <c r="L631" s="1" t="str">
        <f>_xlfn.XLOOKUP(Master[[#This Row],[Patient_ID]],Hospitals[Patient_ID],Hospitals[Hospital_Bed])</f>
        <v>General Ward</v>
      </c>
      <c r="M631" s="1" t="str">
        <f>_xlfn.XLOOKUP(Master[[#This Row],[Patient_ID]],Hospitals[Patient_ID],Hospitals[Department])</f>
        <v>Pediatrics</v>
      </c>
      <c r="N631" s="28" t="str">
        <f>_xlfn.XLOOKUP(Master[[#This Row],[Patient_ID]],Hospitals[Patient_ID],Hospitals[Medical_Condition])</f>
        <v>Asthma</v>
      </c>
      <c r="O631" s="28" t="str">
        <f>IFERROR(_xlfn.XLOOKUP(Master[[#This Row],[Patient_ID]],Emergency[Patient_ID],Emergency[ER_Visit_ID]),"No Visits")</f>
        <v>No Visits</v>
      </c>
      <c r="P631" s="28">
        <f>_xlfn.XLOOKUP(Master[[#This Row],[Patient_ID]],Hospitals[Patient_ID],Hospitals[Doctor_ID])</f>
        <v>69</v>
      </c>
      <c r="Q631" s="30">
        <f>_xlfn.XLOOKUP(Master[[#This Row],[Patient_ID]],Financials[Patient_ID],Financials[Insurance_Coverage])</f>
        <v>16832.088497118159</v>
      </c>
      <c r="R631" s="30">
        <f>_xlfn.XLOOKUP(Master[[#This Row],[Patient_ID]],Financials[Patient_ID],Financials[Balance_Due])</f>
        <v>15985.91150288184</v>
      </c>
      <c r="S631" s="28">
        <f>_xlfn.XLOOKUP(Master[[#This Row],[Doctors ID]],Medicals[Doctor_ID],Medicals[Nurse_to_Patient_Ratio])</f>
        <v>9</v>
      </c>
    </row>
    <row r="632" spans="1:19" x14ac:dyDescent="0.3">
      <c r="A632" s="1">
        <v>700</v>
      </c>
      <c r="B632" s="1" t="s">
        <v>707</v>
      </c>
      <c r="C632" s="1">
        <v>71</v>
      </c>
      <c r="D632" s="1" t="s">
        <v>1008</v>
      </c>
      <c r="E632" s="1" t="s">
        <v>1013</v>
      </c>
      <c r="F632" s="1">
        <v>34.100267162264068</v>
      </c>
      <c r="G632" s="1">
        <v>1</v>
      </c>
      <c r="H632" s="1">
        <v>8</v>
      </c>
      <c r="I632" s="10">
        <f>_xlfn.XLOOKUP(Master[[#This Row],[Patient_ID]],Hospitals[Patient_ID],Hospitals[Admission_Date])</f>
        <v>44633</v>
      </c>
      <c r="J632" s="10">
        <f>_xlfn.XLOOKUP(Master[[#This Row],[Patient_ID]],Hospitals[Patient_ID],Hospitals[Discharge_Date])</f>
        <v>44637</v>
      </c>
      <c r="K632" s="33">
        <f>_xlfn.XLOOKUP(Master[[#This Row],[Patient_ID]],Financials[Patient_ID],Financials[Total_Bill_Amount])</f>
        <v>17131</v>
      </c>
      <c r="L632" s="1" t="str">
        <f>_xlfn.XLOOKUP(Master[[#This Row],[Patient_ID]],Hospitals[Patient_ID],Hospitals[Hospital_Bed])</f>
        <v>Semi-Private Room</v>
      </c>
      <c r="M632" s="1" t="str">
        <f>_xlfn.XLOOKUP(Master[[#This Row],[Patient_ID]],Hospitals[Patient_ID],Hospitals[Department])</f>
        <v>Orthopedics</v>
      </c>
      <c r="N632" s="28" t="str">
        <f>_xlfn.XLOOKUP(Master[[#This Row],[Patient_ID]],Hospitals[Patient_ID],Hospitals[Medical_Condition])</f>
        <v>Arthritis</v>
      </c>
      <c r="O632" s="28">
        <f>IFERROR(_xlfn.XLOOKUP(Master[[#This Row],[Patient_ID]],Emergency[Patient_ID],Emergency[ER_Visit_ID]),"No Visits")</f>
        <v>565</v>
      </c>
      <c r="P632" s="28">
        <f>_xlfn.XLOOKUP(Master[[#This Row],[Patient_ID]],Hospitals[Patient_ID],Hospitals[Doctor_ID])</f>
        <v>92</v>
      </c>
      <c r="Q632" s="30">
        <f>_xlfn.XLOOKUP(Master[[#This Row],[Patient_ID]],Financials[Patient_ID],Financials[Insurance_Coverage])</f>
        <v>11314.339596991569</v>
      </c>
      <c r="R632" s="30">
        <f>_xlfn.XLOOKUP(Master[[#This Row],[Patient_ID]],Financials[Patient_ID],Financials[Balance_Due])</f>
        <v>5816.6604030084254</v>
      </c>
      <c r="S632" s="28">
        <f>_xlfn.XLOOKUP(Master[[#This Row],[Doctors ID]],Medicals[Doctor_ID],Medicals[Nurse_to_Patient_Ratio])</f>
        <v>27</v>
      </c>
    </row>
    <row r="633" spans="1:19" x14ac:dyDescent="0.3">
      <c r="A633" s="1">
        <v>701</v>
      </c>
      <c r="B633" s="1" t="s">
        <v>708</v>
      </c>
      <c r="C633" s="1">
        <v>39</v>
      </c>
      <c r="D633" s="1" t="s">
        <v>1009</v>
      </c>
      <c r="E633" s="1" t="s">
        <v>1013</v>
      </c>
      <c r="F633" s="1">
        <v>37.943071752456177</v>
      </c>
      <c r="G633" s="1">
        <v>3</v>
      </c>
      <c r="H633" s="1">
        <v>7</v>
      </c>
      <c r="I633" s="10">
        <f>_xlfn.XLOOKUP(Master[[#This Row],[Patient_ID]],Hospitals[Patient_ID],Hospitals[Admission_Date])</f>
        <v>45304</v>
      </c>
      <c r="J633" s="10">
        <f>_xlfn.XLOOKUP(Master[[#This Row],[Patient_ID]],Hospitals[Patient_ID],Hospitals[Discharge_Date])</f>
        <v>45309</v>
      </c>
      <c r="K633" s="33">
        <f>_xlfn.XLOOKUP(Master[[#This Row],[Patient_ID]],Financials[Patient_ID],Financials[Total_Bill_Amount])</f>
        <v>22006</v>
      </c>
      <c r="L633" s="1" t="str">
        <f>_xlfn.XLOOKUP(Master[[#This Row],[Patient_ID]],Hospitals[Patient_ID],Hospitals[Hospital_Bed])</f>
        <v>General Ward</v>
      </c>
      <c r="M633" s="1" t="str">
        <f>_xlfn.XLOOKUP(Master[[#This Row],[Patient_ID]],Hospitals[Patient_ID],Hospitals[Department])</f>
        <v>Emergency</v>
      </c>
      <c r="N633" s="28" t="str">
        <f>_xlfn.XLOOKUP(Master[[#This Row],[Patient_ID]],Hospitals[Patient_ID],Hospitals[Medical_Condition])</f>
        <v>Severe Trauma</v>
      </c>
      <c r="O633" s="28">
        <f>IFERROR(_xlfn.XLOOKUP(Master[[#This Row],[Patient_ID]],Emergency[Patient_ID],Emergency[ER_Visit_ID]),"No Visits")</f>
        <v>783</v>
      </c>
      <c r="P633" s="28">
        <f>_xlfn.XLOOKUP(Master[[#This Row],[Patient_ID]],Hospitals[Patient_ID],Hospitals[Doctor_ID])</f>
        <v>50</v>
      </c>
      <c r="Q633" s="30">
        <f>_xlfn.XLOOKUP(Master[[#This Row],[Patient_ID]],Financials[Patient_ID],Financials[Insurance_Coverage])</f>
        <v>11725.970111584809</v>
      </c>
      <c r="R633" s="30">
        <f>_xlfn.XLOOKUP(Master[[#This Row],[Patient_ID]],Financials[Patient_ID],Financials[Balance_Due])</f>
        <v>10280.029888415191</v>
      </c>
      <c r="S633" s="28">
        <f>_xlfn.XLOOKUP(Master[[#This Row],[Doctors ID]],Medicals[Doctor_ID],Medicals[Nurse_to_Patient_Ratio])</f>
        <v>21</v>
      </c>
    </row>
    <row r="634" spans="1:19" x14ac:dyDescent="0.3">
      <c r="A634" s="1">
        <v>702</v>
      </c>
      <c r="B634" s="1" t="s">
        <v>709</v>
      </c>
      <c r="C634" s="1">
        <v>29</v>
      </c>
      <c r="D634" s="1" t="s">
        <v>1009</v>
      </c>
      <c r="E634" s="1" t="s">
        <v>1011</v>
      </c>
      <c r="F634" s="1">
        <v>22.552482653809669</v>
      </c>
      <c r="G634" s="1">
        <v>3</v>
      </c>
      <c r="H634" s="1">
        <v>2</v>
      </c>
      <c r="I634" s="10">
        <f>_xlfn.XLOOKUP(Master[[#This Row],[Patient_ID]],Hospitals[Patient_ID],Hospitals[Admission_Date])</f>
        <v>44595</v>
      </c>
      <c r="J634" s="10">
        <f>_xlfn.XLOOKUP(Master[[#This Row],[Patient_ID]],Hospitals[Patient_ID],Hospitals[Discharge_Date])</f>
        <v>44600</v>
      </c>
      <c r="K634" s="33">
        <f>_xlfn.XLOOKUP(Master[[#This Row],[Patient_ID]],Financials[Patient_ID],Financials[Total_Bill_Amount])</f>
        <v>18279</v>
      </c>
      <c r="L634" s="1" t="str">
        <f>_xlfn.XLOOKUP(Master[[#This Row],[Patient_ID]],Hospitals[Patient_ID],Hospitals[Hospital_Bed])</f>
        <v>Semi-Private Room</v>
      </c>
      <c r="M634" s="1" t="str">
        <f>_xlfn.XLOOKUP(Master[[#This Row],[Patient_ID]],Hospitals[Patient_ID],Hospitals[Department])</f>
        <v>Orthopedics</v>
      </c>
      <c r="N634" s="28" t="str">
        <f>_xlfn.XLOOKUP(Master[[#This Row],[Patient_ID]],Hospitals[Patient_ID],Hospitals[Medical_Condition])</f>
        <v>Fracture</v>
      </c>
      <c r="O634" s="28">
        <f>IFERROR(_xlfn.XLOOKUP(Master[[#This Row],[Patient_ID]],Emergency[Patient_ID],Emergency[ER_Visit_ID]),"No Visits")</f>
        <v>411</v>
      </c>
      <c r="P634" s="28">
        <f>_xlfn.XLOOKUP(Master[[#This Row],[Patient_ID]],Hospitals[Patient_ID],Hospitals[Doctor_ID])</f>
        <v>167</v>
      </c>
      <c r="Q634" s="30">
        <f>_xlfn.XLOOKUP(Master[[#This Row],[Patient_ID]],Financials[Patient_ID],Financials[Insurance_Coverage])</f>
        <v>9648.1135241106385</v>
      </c>
      <c r="R634" s="30">
        <f>_xlfn.XLOOKUP(Master[[#This Row],[Patient_ID]],Financials[Patient_ID],Financials[Balance_Due])</f>
        <v>8630.8864758893615</v>
      </c>
      <c r="S634" s="28">
        <f>_xlfn.XLOOKUP(Master[[#This Row],[Doctors ID]],Medicals[Doctor_ID],Medicals[Nurse_to_Patient_Ratio])</f>
        <v>7</v>
      </c>
    </row>
    <row r="635" spans="1:19" x14ac:dyDescent="0.3">
      <c r="A635" s="1">
        <v>703</v>
      </c>
      <c r="B635" s="1" t="s">
        <v>710</v>
      </c>
      <c r="C635" s="1">
        <v>90</v>
      </c>
      <c r="D635" s="1" t="s">
        <v>1009</v>
      </c>
      <c r="E635" s="1" t="s">
        <v>1011</v>
      </c>
      <c r="F635" s="1">
        <v>31.728971530769449</v>
      </c>
      <c r="G635" s="1">
        <v>5</v>
      </c>
      <c r="H635" s="1">
        <v>9</v>
      </c>
      <c r="I635" s="10">
        <f>_xlfn.XLOOKUP(Master[[#This Row],[Patient_ID]],Hospitals[Patient_ID],Hospitals[Admission_Date])</f>
        <v>45291</v>
      </c>
      <c r="J635" s="10">
        <f>_xlfn.XLOOKUP(Master[[#This Row],[Patient_ID]],Hospitals[Patient_ID],Hospitals[Discharge_Date])</f>
        <v>45297</v>
      </c>
      <c r="K635" s="33">
        <f>_xlfn.XLOOKUP(Master[[#This Row],[Patient_ID]],Financials[Patient_ID],Financials[Total_Bill_Amount])</f>
        <v>17684</v>
      </c>
      <c r="L635" s="1" t="str">
        <f>_xlfn.XLOOKUP(Master[[#This Row],[Patient_ID]],Hospitals[Patient_ID],Hospitals[Hospital_Bed])</f>
        <v>ICU</v>
      </c>
      <c r="M635" s="1" t="str">
        <f>_xlfn.XLOOKUP(Master[[#This Row],[Patient_ID]],Hospitals[Patient_ID],Hospitals[Department])</f>
        <v>Cardiology</v>
      </c>
      <c r="N635" s="28" t="str">
        <f>_xlfn.XLOOKUP(Master[[#This Row],[Patient_ID]],Hospitals[Patient_ID],Hospitals[Medical_Condition])</f>
        <v>Hypertension</v>
      </c>
      <c r="O635" s="28">
        <f>IFERROR(_xlfn.XLOOKUP(Master[[#This Row],[Patient_ID]],Emergency[Patient_ID],Emergency[ER_Visit_ID]),"No Visits")</f>
        <v>1190</v>
      </c>
      <c r="P635" s="28">
        <f>_xlfn.XLOOKUP(Master[[#This Row],[Patient_ID]],Hospitals[Patient_ID],Hospitals[Doctor_ID])</f>
        <v>161</v>
      </c>
      <c r="Q635" s="30">
        <f>_xlfn.XLOOKUP(Master[[#This Row],[Patient_ID]],Financials[Patient_ID],Financials[Insurance_Coverage])</f>
        <v>10496.723373181951</v>
      </c>
      <c r="R635" s="30">
        <f>_xlfn.XLOOKUP(Master[[#This Row],[Patient_ID]],Financials[Patient_ID],Financials[Balance_Due])</f>
        <v>7187.2766268180549</v>
      </c>
      <c r="S635" s="28">
        <f>_xlfn.XLOOKUP(Master[[#This Row],[Doctors ID]],Medicals[Doctor_ID],Medicals[Nurse_to_Patient_Ratio])</f>
        <v>9</v>
      </c>
    </row>
    <row r="636" spans="1:19" x14ac:dyDescent="0.3">
      <c r="A636" s="1">
        <v>704</v>
      </c>
      <c r="B636" s="1" t="s">
        <v>711</v>
      </c>
      <c r="C636" s="1">
        <v>3</v>
      </c>
      <c r="D636" s="1" t="s">
        <v>1009</v>
      </c>
      <c r="E636" s="1" t="s">
        <v>1011</v>
      </c>
      <c r="F636" s="1">
        <v>28.322470868282519</v>
      </c>
      <c r="G636" s="1">
        <v>1</v>
      </c>
      <c r="H636" s="1">
        <v>6</v>
      </c>
      <c r="I636" s="10">
        <f>_xlfn.XLOOKUP(Master[[#This Row],[Patient_ID]],Hospitals[Patient_ID],Hospitals[Admission_Date])</f>
        <v>44655</v>
      </c>
      <c r="J636" s="10">
        <f>_xlfn.XLOOKUP(Master[[#This Row],[Patient_ID]],Hospitals[Patient_ID],Hospitals[Discharge_Date])</f>
        <v>44659</v>
      </c>
      <c r="K636" s="33">
        <f>_xlfn.XLOOKUP(Master[[#This Row],[Patient_ID]],Financials[Patient_ID],Financials[Total_Bill_Amount])</f>
        <v>7664</v>
      </c>
      <c r="L636" s="1" t="str">
        <f>_xlfn.XLOOKUP(Master[[#This Row],[Patient_ID]],Hospitals[Patient_ID],Hospitals[Hospital_Bed])</f>
        <v>Private Room</v>
      </c>
      <c r="M636" s="1" t="str">
        <f>_xlfn.XLOOKUP(Master[[#This Row],[Patient_ID]],Hospitals[Patient_ID],Hospitals[Department])</f>
        <v>Orthopedics</v>
      </c>
      <c r="N636" s="28" t="str">
        <f>_xlfn.XLOOKUP(Master[[#This Row],[Patient_ID]],Hospitals[Patient_ID],Hospitals[Medical_Condition])</f>
        <v>Arthritis</v>
      </c>
      <c r="O636" s="28">
        <f>IFERROR(_xlfn.XLOOKUP(Master[[#This Row],[Patient_ID]],Emergency[Patient_ID],Emergency[ER_Visit_ID]),"No Visits")</f>
        <v>388</v>
      </c>
      <c r="P636" s="28">
        <f>_xlfn.XLOOKUP(Master[[#This Row],[Patient_ID]],Hospitals[Patient_ID],Hospitals[Doctor_ID])</f>
        <v>161</v>
      </c>
      <c r="Q636" s="30">
        <f>_xlfn.XLOOKUP(Master[[#This Row],[Patient_ID]],Financials[Patient_ID],Financials[Insurance_Coverage])</f>
        <v>5847.3611420721718</v>
      </c>
      <c r="R636" s="30">
        <f>_xlfn.XLOOKUP(Master[[#This Row],[Patient_ID]],Financials[Patient_ID],Financials[Balance_Due])</f>
        <v>1816.638857927828</v>
      </c>
      <c r="S636" s="28">
        <f>_xlfn.XLOOKUP(Master[[#This Row],[Doctors ID]],Medicals[Doctor_ID],Medicals[Nurse_to_Patient_Ratio])</f>
        <v>9</v>
      </c>
    </row>
    <row r="637" spans="1:19" x14ac:dyDescent="0.3">
      <c r="A637" s="1">
        <v>705</v>
      </c>
      <c r="B637" s="1" t="s">
        <v>712</v>
      </c>
      <c r="C637" s="1">
        <v>54</v>
      </c>
      <c r="D637" s="1" t="s">
        <v>1009</v>
      </c>
      <c r="E637" s="1" t="s">
        <v>1011</v>
      </c>
      <c r="F637" s="1">
        <v>19.52712413860397</v>
      </c>
      <c r="G637" s="1">
        <v>0</v>
      </c>
      <c r="H637" s="1">
        <v>8</v>
      </c>
      <c r="I637" s="10">
        <f>_xlfn.XLOOKUP(Master[[#This Row],[Patient_ID]],Hospitals[Patient_ID],Hospitals[Admission_Date])</f>
        <v>45457</v>
      </c>
      <c r="J637" s="10">
        <f>_xlfn.XLOOKUP(Master[[#This Row],[Patient_ID]],Hospitals[Patient_ID],Hospitals[Discharge_Date])</f>
        <v>45466</v>
      </c>
      <c r="K637" s="33">
        <f>_xlfn.XLOOKUP(Master[[#This Row],[Patient_ID]],Financials[Patient_ID],Financials[Total_Bill_Amount])</f>
        <v>21609</v>
      </c>
      <c r="L637" s="1" t="str">
        <f>_xlfn.XLOOKUP(Master[[#This Row],[Patient_ID]],Hospitals[Patient_ID],Hospitals[Hospital_Bed])</f>
        <v>Private Room</v>
      </c>
      <c r="M637" s="1" t="str">
        <f>_xlfn.XLOOKUP(Master[[#This Row],[Patient_ID]],Hospitals[Patient_ID],Hospitals[Department])</f>
        <v>Oncology</v>
      </c>
      <c r="N637" s="28" t="str">
        <f>_xlfn.XLOOKUP(Master[[#This Row],[Patient_ID]],Hospitals[Patient_ID],Hospitals[Medical_Condition])</f>
        <v>Cancer</v>
      </c>
      <c r="O637" s="28">
        <f>IFERROR(_xlfn.XLOOKUP(Master[[#This Row],[Patient_ID]],Emergency[Patient_ID],Emergency[ER_Visit_ID]),"No Visits")</f>
        <v>1252</v>
      </c>
      <c r="P637" s="28">
        <f>_xlfn.XLOOKUP(Master[[#This Row],[Patient_ID]],Hospitals[Patient_ID],Hospitals[Doctor_ID])</f>
        <v>112</v>
      </c>
      <c r="Q637" s="30">
        <f>_xlfn.XLOOKUP(Master[[#This Row],[Patient_ID]],Financials[Patient_ID],Financials[Insurance_Coverage])</f>
        <v>16207.37069055903</v>
      </c>
      <c r="R637" s="30">
        <f>_xlfn.XLOOKUP(Master[[#This Row],[Patient_ID]],Financials[Patient_ID],Financials[Balance_Due])</f>
        <v>5401.6293094409721</v>
      </c>
      <c r="S637" s="28">
        <f>_xlfn.XLOOKUP(Master[[#This Row],[Doctors ID]],Medicals[Doctor_ID],Medicals[Nurse_to_Patient_Ratio])</f>
        <v>29</v>
      </c>
    </row>
    <row r="638" spans="1:19" x14ac:dyDescent="0.3">
      <c r="A638" s="1">
        <v>706</v>
      </c>
      <c r="B638" s="1" t="s">
        <v>713</v>
      </c>
      <c r="C638" s="1">
        <v>69</v>
      </c>
      <c r="D638" s="1" t="s">
        <v>1009</v>
      </c>
      <c r="E638" s="1" t="s">
        <v>1010</v>
      </c>
      <c r="F638" s="1">
        <v>25.209052902800948</v>
      </c>
      <c r="G638" s="1">
        <v>3</v>
      </c>
      <c r="H638" s="1">
        <v>6</v>
      </c>
      <c r="I638" s="10">
        <f>_xlfn.XLOOKUP(Master[[#This Row],[Patient_ID]],Hospitals[Patient_ID],Hospitals[Admission_Date])</f>
        <v>44575</v>
      </c>
      <c r="J638" s="10">
        <f>_xlfn.XLOOKUP(Master[[#This Row],[Patient_ID]],Hospitals[Patient_ID],Hospitals[Discharge_Date])</f>
        <v>44584</v>
      </c>
      <c r="K638" s="33">
        <f>_xlfn.XLOOKUP(Master[[#This Row],[Patient_ID]],Financials[Patient_ID],Financials[Total_Bill_Amount])</f>
        <v>20854</v>
      </c>
      <c r="L638" s="1" t="str">
        <f>_xlfn.XLOOKUP(Master[[#This Row],[Patient_ID]],Hospitals[Patient_ID],Hospitals[Hospital_Bed])</f>
        <v>General Ward</v>
      </c>
      <c r="M638" s="1" t="str">
        <f>_xlfn.XLOOKUP(Master[[#This Row],[Patient_ID]],Hospitals[Patient_ID],Hospitals[Department])</f>
        <v>Neurology</v>
      </c>
      <c r="N638" s="28" t="str">
        <f>_xlfn.XLOOKUP(Master[[#This Row],[Patient_ID]],Hospitals[Patient_ID],Hospitals[Medical_Condition])</f>
        <v>Seizures</v>
      </c>
      <c r="O638" s="28">
        <f>IFERROR(_xlfn.XLOOKUP(Master[[#This Row],[Patient_ID]],Emergency[Patient_ID],Emergency[ER_Visit_ID]),"No Visits")</f>
        <v>243</v>
      </c>
      <c r="P638" s="28">
        <f>_xlfn.XLOOKUP(Master[[#This Row],[Patient_ID]],Hospitals[Patient_ID],Hospitals[Doctor_ID])</f>
        <v>4</v>
      </c>
      <c r="Q638" s="30">
        <f>_xlfn.XLOOKUP(Master[[#This Row],[Patient_ID]],Financials[Patient_ID],Financials[Insurance_Coverage])</f>
        <v>11696.71095769989</v>
      </c>
      <c r="R638" s="30">
        <f>_xlfn.XLOOKUP(Master[[#This Row],[Patient_ID]],Financials[Patient_ID],Financials[Balance_Due])</f>
        <v>9157.2890423001081</v>
      </c>
      <c r="S638" s="28">
        <f>_xlfn.XLOOKUP(Master[[#This Row],[Doctors ID]],Medicals[Doctor_ID],Medicals[Nurse_to_Patient_Ratio])</f>
        <v>23</v>
      </c>
    </row>
    <row r="639" spans="1:19" x14ac:dyDescent="0.3">
      <c r="A639" s="1">
        <v>707</v>
      </c>
      <c r="B639" s="1" t="s">
        <v>714</v>
      </c>
      <c r="C639" s="1">
        <v>71</v>
      </c>
      <c r="D639" s="1" t="s">
        <v>1009</v>
      </c>
      <c r="E639" s="1" t="s">
        <v>1013</v>
      </c>
      <c r="F639" s="1">
        <v>16.168560403913879</v>
      </c>
      <c r="G639" s="1">
        <v>1</v>
      </c>
      <c r="H639" s="1">
        <v>10</v>
      </c>
      <c r="I639" s="10">
        <f>_xlfn.XLOOKUP(Master[[#This Row],[Patient_ID]],Hospitals[Patient_ID],Hospitals[Admission_Date])</f>
        <v>44608</v>
      </c>
      <c r="J639" s="10">
        <f>_xlfn.XLOOKUP(Master[[#This Row],[Patient_ID]],Hospitals[Patient_ID],Hospitals[Discharge_Date])</f>
        <v>44619</v>
      </c>
      <c r="K639" s="33">
        <f>_xlfn.XLOOKUP(Master[[#This Row],[Patient_ID]],Financials[Patient_ID],Financials[Total_Bill_Amount])</f>
        <v>19065</v>
      </c>
      <c r="L639" s="1" t="str">
        <f>_xlfn.XLOOKUP(Master[[#This Row],[Patient_ID]],Hospitals[Patient_ID],Hospitals[Hospital_Bed])</f>
        <v>ICU</v>
      </c>
      <c r="M639" s="1" t="str">
        <f>_xlfn.XLOOKUP(Master[[#This Row],[Patient_ID]],Hospitals[Patient_ID],Hospitals[Department])</f>
        <v>Oncology</v>
      </c>
      <c r="N639" s="28" t="str">
        <f>_xlfn.XLOOKUP(Master[[#This Row],[Patient_ID]],Hospitals[Patient_ID],Hospitals[Medical_Condition])</f>
        <v>Tumor</v>
      </c>
      <c r="O639" s="28">
        <f>IFERROR(_xlfn.XLOOKUP(Master[[#This Row],[Patient_ID]],Emergency[Patient_ID],Emergency[ER_Visit_ID]),"No Visits")</f>
        <v>158</v>
      </c>
      <c r="P639" s="28">
        <f>_xlfn.XLOOKUP(Master[[#This Row],[Patient_ID]],Hospitals[Patient_ID],Hospitals[Doctor_ID])</f>
        <v>116</v>
      </c>
      <c r="Q639" s="30">
        <f>_xlfn.XLOOKUP(Master[[#This Row],[Patient_ID]],Financials[Patient_ID],Financials[Insurance_Coverage])</f>
        <v>14914.52109742331</v>
      </c>
      <c r="R639" s="30">
        <f>_xlfn.XLOOKUP(Master[[#This Row],[Patient_ID]],Financials[Patient_ID],Financials[Balance_Due])</f>
        <v>4150.4789025766931</v>
      </c>
      <c r="S639" s="28">
        <f>_xlfn.XLOOKUP(Master[[#This Row],[Doctors ID]],Medicals[Doctor_ID],Medicals[Nurse_to_Patient_Ratio])</f>
        <v>19</v>
      </c>
    </row>
    <row r="640" spans="1:19" x14ac:dyDescent="0.3">
      <c r="A640" s="1">
        <v>708</v>
      </c>
      <c r="B640" s="1" t="s">
        <v>715</v>
      </c>
      <c r="C640" s="1">
        <v>3</v>
      </c>
      <c r="D640" s="1" t="s">
        <v>1008</v>
      </c>
      <c r="E640" s="1" t="s">
        <v>1013</v>
      </c>
      <c r="F640" s="1">
        <v>36.753061943810067</v>
      </c>
      <c r="G640" s="1">
        <v>3</v>
      </c>
      <c r="H640" s="1">
        <v>7</v>
      </c>
      <c r="I640" s="10">
        <f>_xlfn.XLOOKUP(Master[[#This Row],[Patient_ID]],Hospitals[Patient_ID],Hospitals[Admission_Date])</f>
        <v>44600</v>
      </c>
      <c r="J640" s="10">
        <f>_xlfn.XLOOKUP(Master[[#This Row],[Patient_ID]],Hospitals[Patient_ID],Hospitals[Discharge_Date])</f>
        <v>44601</v>
      </c>
      <c r="K640" s="33">
        <f>_xlfn.XLOOKUP(Master[[#This Row],[Patient_ID]],Financials[Patient_ID],Financials[Total_Bill_Amount])</f>
        <v>28262</v>
      </c>
      <c r="L640" s="1" t="str">
        <f>_xlfn.XLOOKUP(Master[[#This Row],[Patient_ID]],Hospitals[Patient_ID],Hospitals[Hospital_Bed])</f>
        <v>General Ward</v>
      </c>
      <c r="M640" s="1" t="str">
        <f>_xlfn.XLOOKUP(Master[[#This Row],[Patient_ID]],Hospitals[Patient_ID],Hospitals[Department])</f>
        <v>Pediatrics</v>
      </c>
      <c r="N640" s="28" t="str">
        <f>_xlfn.XLOOKUP(Master[[#This Row],[Patient_ID]],Hospitals[Patient_ID],Hospitals[Medical_Condition])</f>
        <v>Asthma</v>
      </c>
      <c r="O640" s="28">
        <f>IFERROR(_xlfn.XLOOKUP(Master[[#This Row],[Patient_ID]],Emergency[Patient_ID],Emergency[ER_Visit_ID]),"No Visits")</f>
        <v>234</v>
      </c>
      <c r="P640" s="28">
        <f>_xlfn.XLOOKUP(Master[[#This Row],[Patient_ID]],Hospitals[Patient_ID],Hospitals[Doctor_ID])</f>
        <v>25</v>
      </c>
      <c r="Q640" s="30">
        <f>_xlfn.XLOOKUP(Master[[#This Row],[Patient_ID]],Financials[Patient_ID],Financials[Insurance_Coverage])</f>
        <v>22225.014378972639</v>
      </c>
      <c r="R640" s="30">
        <f>_xlfn.XLOOKUP(Master[[#This Row],[Patient_ID]],Financials[Patient_ID],Financials[Balance_Due])</f>
        <v>6036.9856210273647</v>
      </c>
      <c r="S640" s="28">
        <f>_xlfn.XLOOKUP(Master[[#This Row],[Doctors ID]],Medicals[Doctor_ID],Medicals[Nurse_to_Patient_Ratio])</f>
        <v>9</v>
      </c>
    </row>
    <row r="641" spans="1:19" x14ac:dyDescent="0.3">
      <c r="A641" s="1">
        <v>709</v>
      </c>
      <c r="B641" s="1" t="s">
        <v>716</v>
      </c>
      <c r="C641" s="1">
        <v>56</v>
      </c>
      <c r="D641" s="1" t="s">
        <v>1008</v>
      </c>
      <c r="E641" s="1" t="s">
        <v>1013</v>
      </c>
      <c r="F641" s="1">
        <v>36.921224559998393</v>
      </c>
      <c r="G641" s="1">
        <v>0</v>
      </c>
      <c r="H641" s="1">
        <v>4</v>
      </c>
      <c r="I641" s="10">
        <f>_xlfn.XLOOKUP(Master[[#This Row],[Patient_ID]],Hospitals[Patient_ID],Hospitals[Admission_Date])</f>
        <v>44777</v>
      </c>
      <c r="J641" s="10">
        <f>_xlfn.XLOOKUP(Master[[#This Row],[Patient_ID]],Hospitals[Patient_ID],Hospitals[Discharge_Date])</f>
        <v>44785</v>
      </c>
      <c r="K641" s="33">
        <f>_xlfn.XLOOKUP(Master[[#This Row],[Patient_ID]],Financials[Patient_ID],Financials[Total_Bill_Amount])</f>
        <v>8942</v>
      </c>
      <c r="L641" s="1" t="str">
        <f>_xlfn.XLOOKUP(Master[[#This Row],[Patient_ID]],Hospitals[Patient_ID],Hospitals[Hospital_Bed])</f>
        <v>ICU</v>
      </c>
      <c r="M641" s="1" t="str">
        <f>_xlfn.XLOOKUP(Master[[#This Row],[Patient_ID]],Hospitals[Patient_ID],Hospitals[Department])</f>
        <v>Emergency</v>
      </c>
      <c r="N641" s="28" t="str">
        <f>_xlfn.XLOOKUP(Master[[#This Row],[Patient_ID]],Hospitals[Patient_ID],Hospitals[Medical_Condition])</f>
        <v>Internal Bleeding</v>
      </c>
      <c r="O641" s="28">
        <f>IFERROR(_xlfn.XLOOKUP(Master[[#This Row],[Patient_ID]],Emergency[Patient_ID],Emergency[ER_Visit_ID]),"No Visits")</f>
        <v>21</v>
      </c>
      <c r="P641" s="28">
        <f>_xlfn.XLOOKUP(Master[[#This Row],[Patient_ID]],Hospitals[Patient_ID],Hospitals[Doctor_ID])</f>
        <v>15</v>
      </c>
      <c r="Q641" s="30">
        <f>_xlfn.XLOOKUP(Master[[#This Row],[Patient_ID]],Financials[Patient_ID],Financials[Insurance_Coverage])</f>
        <v>4709.7651096011896</v>
      </c>
      <c r="R641" s="30">
        <f>_xlfn.XLOOKUP(Master[[#This Row],[Patient_ID]],Financials[Patient_ID],Financials[Balance_Due])</f>
        <v>4232.2348903988104</v>
      </c>
      <c r="S641" s="28">
        <f>_xlfn.XLOOKUP(Master[[#This Row],[Doctors ID]],Medicals[Doctor_ID],Medicals[Nurse_to_Patient_Ratio])</f>
        <v>12</v>
      </c>
    </row>
    <row r="642" spans="1:19" x14ac:dyDescent="0.3">
      <c r="A642" s="1">
        <v>711</v>
      </c>
      <c r="B642" s="1" t="s">
        <v>718</v>
      </c>
      <c r="C642" s="1">
        <v>60</v>
      </c>
      <c r="D642" s="1" t="s">
        <v>1009</v>
      </c>
      <c r="E642" s="1" t="s">
        <v>1011</v>
      </c>
      <c r="F642" s="1">
        <v>35.673710683984929</v>
      </c>
      <c r="G642" s="1">
        <v>1</v>
      </c>
      <c r="H642" s="1">
        <v>8</v>
      </c>
      <c r="I642" s="10">
        <f>_xlfn.XLOOKUP(Master[[#This Row],[Patient_ID]],Hospitals[Patient_ID],Hospitals[Admission_Date])</f>
        <v>44575</v>
      </c>
      <c r="J642" s="10">
        <f>_xlfn.XLOOKUP(Master[[#This Row],[Patient_ID]],Hospitals[Patient_ID],Hospitals[Discharge_Date])</f>
        <v>44581</v>
      </c>
      <c r="K642" s="33">
        <f>_xlfn.XLOOKUP(Master[[#This Row],[Patient_ID]],Financials[Patient_ID],Financials[Total_Bill_Amount])</f>
        <v>21827</v>
      </c>
      <c r="L642" s="1" t="str">
        <f>_xlfn.XLOOKUP(Master[[#This Row],[Patient_ID]],Hospitals[Patient_ID],Hospitals[Hospital_Bed])</f>
        <v>Private Room</v>
      </c>
      <c r="M642" s="1" t="str">
        <f>_xlfn.XLOOKUP(Master[[#This Row],[Patient_ID]],Hospitals[Patient_ID],Hospitals[Department])</f>
        <v>Neurology</v>
      </c>
      <c r="N642" s="28" t="str">
        <f>_xlfn.XLOOKUP(Master[[#This Row],[Patient_ID]],Hospitals[Patient_ID],Hospitals[Medical_Condition])</f>
        <v>Seizures</v>
      </c>
      <c r="O642" s="28">
        <f>IFERROR(_xlfn.XLOOKUP(Master[[#This Row],[Patient_ID]],Emergency[Patient_ID],Emergency[ER_Visit_ID]),"No Visits")</f>
        <v>391</v>
      </c>
      <c r="P642" s="28">
        <f>_xlfn.XLOOKUP(Master[[#This Row],[Patient_ID]],Hospitals[Patient_ID],Hospitals[Doctor_ID])</f>
        <v>94</v>
      </c>
      <c r="Q642" s="30">
        <f>_xlfn.XLOOKUP(Master[[#This Row],[Patient_ID]],Financials[Patient_ID],Financials[Insurance_Coverage])</f>
        <v>15960.703459165459</v>
      </c>
      <c r="R642" s="30">
        <f>_xlfn.XLOOKUP(Master[[#This Row],[Patient_ID]],Financials[Patient_ID],Financials[Balance_Due])</f>
        <v>5866.2965408345426</v>
      </c>
      <c r="S642" s="28">
        <f>_xlfn.XLOOKUP(Master[[#This Row],[Doctors ID]],Medicals[Doctor_ID],Medicals[Nurse_to_Patient_Ratio])</f>
        <v>28</v>
      </c>
    </row>
    <row r="643" spans="1:19" x14ac:dyDescent="0.3">
      <c r="A643" s="1">
        <v>712</v>
      </c>
      <c r="B643" s="1" t="s">
        <v>719</v>
      </c>
      <c r="C643" s="1">
        <v>39</v>
      </c>
      <c r="D643" s="1" t="s">
        <v>1009</v>
      </c>
      <c r="E643" s="1" t="s">
        <v>1013</v>
      </c>
      <c r="F643" s="1">
        <v>32.784447687133458</v>
      </c>
      <c r="G643" s="1">
        <v>0</v>
      </c>
      <c r="H643" s="1">
        <v>6</v>
      </c>
      <c r="I643" s="10">
        <f>_xlfn.XLOOKUP(Master[[#This Row],[Patient_ID]],Hospitals[Patient_ID],Hospitals[Admission_Date])</f>
        <v>44645</v>
      </c>
      <c r="J643" s="10">
        <f>_xlfn.XLOOKUP(Master[[#This Row],[Patient_ID]],Hospitals[Patient_ID],Hospitals[Discharge_Date])</f>
        <v>44649</v>
      </c>
      <c r="K643" s="33">
        <f>_xlfn.XLOOKUP(Master[[#This Row],[Patient_ID]],Financials[Patient_ID],Financials[Total_Bill_Amount])</f>
        <v>24259</v>
      </c>
      <c r="L643" s="1" t="str">
        <f>_xlfn.XLOOKUP(Master[[#This Row],[Patient_ID]],Hospitals[Patient_ID],Hospitals[Hospital_Bed])</f>
        <v>General Ward</v>
      </c>
      <c r="M643" s="1" t="str">
        <f>_xlfn.XLOOKUP(Master[[#This Row],[Patient_ID]],Hospitals[Patient_ID],Hospitals[Department])</f>
        <v>Orthopedics</v>
      </c>
      <c r="N643" s="28" t="str">
        <f>_xlfn.XLOOKUP(Master[[#This Row],[Patient_ID]],Hospitals[Patient_ID],Hospitals[Medical_Condition])</f>
        <v>Arthritis</v>
      </c>
      <c r="O643" s="28" t="str">
        <f>IFERROR(_xlfn.XLOOKUP(Master[[#This Row],[Patient_ID]],Emergency[Patient_ID],Emergency[ER_Visit_ID]),"No Visits")</f>
        <v>No Visits</v>
      </c>
      <c r="P643" s="28">
        <f>_xlfn.XLOOKUP(Master[[#This Row],[Patient_ID]],Hospitals[Patient_ID],Hospitals[Doctor_ID])</f>
        <v>31</v>
      </c>
      <c r="Q643" s="30">
        <f>_xlfn.XLOOKUP(Master[[#This Row],[Patient_ID]],Financials[Patient_ID],Financials[Insurance_Coverage])</f>
        <v>14656.87005286452</v>
      </c>
      <c r="R643" s="30">
        <f>_xlfn.XLOOKUP(Master[[#This Row],[Patient_ID]],Financials[Patient_ID],Financials[Balance_Due])</f>
        <v>9602.129947135476</v>
      </c>
      <c r="S643" s="28">
        <f>_xlfn.XLOOKUP(Master[[#This Row],[Doctors ID]],Medicals[Doctor_ID],Medicals[Nurse_to_Patient_Ratio])</f>
        <v>5</v>
      </c>
    </row>
    <row r="644" spans="1:19" x14ac:dyDescent="0.3">
      <c r="A644" s="1">
        <v>714</v>
      </c>
      <c r="B644" s="1" t="s">
        <v>721</v>
      </c>
      <c r="C644" s="1">
        <v>60</v>
      </c>
      <c r="D644" s="1" t="s">
        <v>1009</v>
      </c>
      <c r="E644" s="1" t="s">
        <v>1013</v>
      </c>
      <c r="F644" s="1">
        <v>15.790421186588389</v>
      </c>
      <c r="G644" s="1">
        <v>5</v>
      </c>
      <c r="H644" s="1">
        <v>1</v>
      </c>
      <c r="I644" s="10">
        <f>_xlfn.XLOOKUP(Master[[#This Row],[Patient_ID]],Hospitals[Patient_ID],Hospitals[Admission_Date])</f>
        <v>44842</v>
      </c>
      <c r="J644" s="10">
        <f>_xlfn.XLOOKUP(Master[[#This Row],[Patient_ID]],Hospitals[Patient_ID],Hospitals[Discharge_Date])</f>
        <v>44850</v>
      </c>
      <c r="K644" s="33">
        <f>_xlfn.XLOOKUP(Master[[#This Row],[Patient_ID]],Financials[Patient_ID],Financials[Total_Bill_Amount])</f>
        <v>8679</v>
      </c>
      <c r="L644" s="1" t="str">
        <f>_xlfn.XLOOKUP(Master[[#This Row],[Patient_ID]],Hospitals[Patient_ID],Hospitals[Hospital_Bed])</f>
        <v>Private Room</v>
      </c>
      <c r="M644" s="1" t="str">
        <f>_xlfn.XLOOKUP(Master[[#This Row],[Patient_ID]],Hospitals[Patient_ID],Hospitals[Department])</f>
        <v>Neurology</v>
      </c>
      <c r="N644" s="28" t="str">
        <f>_xlfn.XLOOKUP(Master[[#This Row],[Patient_ID]],Hospitals[Patient_ID],Hospitals[Medical_Condition])</f>
        <v>Seizures</v>
      </c>
      <c r="O644" s="28">
        <f>IFERROR(_xlfn.XLOOKUP(Master[[#This Row],[Patient_ID]],Emergency[Patient_ID],Emergency[ER_Visit_ID]),"No Visits")</f>
        <v>117</v>
      </c>
      <c r="P644" s="28">
        <f>_xlfn.XLOOKUP(Master[[#This Row],[Patient_ID]],Hospitals[Patient_ID],Hospitals[Doctor_ID])</f>
        <v>128</v>
      </c>
      <c r="Q644" s="30">
        <f>_xlfn.XLOOKUP(Master[[#This Row],[Patient_ID]],Financials[Patient_ID],Financials[Insurance_Coverage])</f>
        <v>5553.0127630171892</v>
      </c>
      <c r="R644" s="30">
        <f>_xlfn.XLOOKUP(Master[[#This Row],[Patient_ID]],Financials[Patient_ID],Financials[Balance_Due])</f>
        <v>3125.9872369828108</v>
      </c>
      <c r="S644" s="28">
        <f>_xlfn.XLOOKUP(Master[[#This Row],[Doctors ID]],Medicals[Doctor_ID],Medicals[Nurse_to_Patient_Ratio])</f>
        <v>15</v>
      </c>
    </row>
    <row r="645" spans="1:19" x14ac:dyDescent="0.3">
      <c r="A645" s="1">
        <v>715</v>
      </c>
      <c r="B645" s="1" t="s">
        <v>722</v>
      </c>
      <c r="C645" s="1">
        <v>1</v>
      </c>
      <c r="D645" s="1" t="s">
        <v>1009</v>
      </c>
      <c r="E645" s="1" t="s">
        <v>1013</v>
      </c>
      <c r="F645" s="1">
        <v>29.32669699310409</v>
      </c>
      <c r="G645" s="1">
        <v>0</v>
      </c>
      <c r="H645" s="1">
        <v>7</v>
      </c>
      <c r="I645" s="10">
        <f>_xlfn.XLOOKUP(Master[[#This Row],[Patient_ID]],Hospitals[Patient_ID],Hospitals[Admission_Date])</f>
        <v>44719</v>
      </c>
      <c r="J645" s="10">
        <f>_xlfn.XLOOKUP(Master[[#This Row],[Patient_ID]],Hospitals[Patient_ID],Hospitals[Discharge_Date])</f>
        <v>44725</v>
      </c>
      <c r="K645" s="33">
        <f>_xlfn.XLOOKUP(Master[[#This Row],[Patient_ID]],Financials[Patient_ID],Financials[Total_Bill_Amount])</f>
        <v>14319</v>
      </c>
      <c r="L645" s="1" t="str">
        <f>_xlfn.XLOOKUP(Master[[#This Row],[Patient_ID]],Hospitals[Patient_ID],Hospitals[Hospital_Bed])</f>
        <v>ICU</v>
      </c>
      <c r="M645" s="1" t="str">
        <f>_xlfn.XLOOKUP(Master[[#This Row],[Patient_ID]],Hospitals[Patient_ID],Hospitals[Department])</f>
        <v>Neurology</v>
      </c>
      <c r="N645" s="28" t="str">
        <f>_xlfn.XLOOKUP(Master[[#This Row],[Patient_ID]],Hospitals[Patient_ID],Hospitals[Medical_Condition])</f>
        <v>Stroke</v>
      </c>
      <c r="O645" s="28">
        <f>IFERROR(_xlfn.XLOOKUP(Master[[#This Row],[Patient_ID]],Emergency[Patient_ID],Emergency[ER_Visit_ID]),"No Visits")</f>
        <v>39</v>
      </c>
      <c r="P645" s="28">
        <f>_xlfn.XLOOKUP(Master[[#This Row],[Patient_ID]],Hospitals[Patient_ID],Hospitals[Doctor_ID])</f>
        <v>10</v>
      </c>
      <c r="Q645" s="30">
        <f>_xlfn.XLOOKUP(Master[[#This Row],[Patient_ID]],Financials[Patient_ID],Financials[Insurance_Coverage])</f>
        <v>12469.67837636333</v>
      </c>
      <c r="R645" s="30">
        <f>_xlfn.XLOOKUP(Master[[#This Row],[Patient_ID]],Financials[Patient_ID],Financials[Balance_Due])</f>
        <v>1849.3216236366679</v>
      </c>
      <c r="S645" s="28">
        <f>_xlfn.XLOOKUP(Master[[#This Row],[Doctors ID]],Medicals[Doctor_ID],Medicals[Nurse_to_Patient_Ratio])</f>
        <v>10</v>
      </c>
    </row>
    <row r="646" spans="1:19" x14ac:dyDescent="0.3">
      <c r="A646" s="1">
        <v>716</v>
      </c>
      <c r="B646" s="1" t="s">
        <v>723</v>
      </c>
      <c r="C646" s="1">
        <v>42</v>
      </c>
      <c r="D646" s="1" t="s">
        <v>1008</v>
      </c>
      <c r="E646" s="1" t="s">
        <v>1013</v>
      </c>
      <c r="F646" s="1">
        <v>23.878747051030182</v>
      </c>
      <c r="G646" s="1">
        <v>3</v>
      </c>
      <c r="H646" s="1">
        <v>7</v>
      </c>
      <c r="I646" s="10">
        <f>_xlfn.XLOOKUP(Master[[#This Row],[Patient_ID]],Hospitals[Patient_ID],Hospitals[Admission_Date])</f>
        <v>44568</v>
      </c>
      <c r="J646" s="10">
        <f>_xlfn.XLOOKUP(Master[[#This Row],[Patient_ID]],Hospitals[Patient_ID],Hospitals[Discharge_Date])</f>
        <v>44575</v>
      </c>
      <c r="K646" s="33">
        <f>_xlfn.XLOOKUP(Master[[#This Row],[Patient_ID]],Financials[Patient_ID],Financials[Total_Bill_Amount])</f>
        <v>20537</v>
      </c>
      <c r="L646" s="1" t="str">
        <f>_xlfn.XLOOKUP(Master[[#This Row],[Patient_ID]],Hospitals[Patient_ID],Hospitals[Hospital_Bed])</f>
        <v>Semi-Private Room</v>
      </c>
      <c r="M646" s="1" t="str">
        <f>_xlfn.XLOOKUP(Master[[#This Row],[Patient_ID]],Hospitals[Patient_ID],Hospitals[Department])</f>
        <v>Cardiology</v>
      </c>
      <c r="N646" s="28" t="str">
        <f>_xlfn.XLOOKUP(Master[[#This Row],[Patient_ID]],Hospitals[Patient_ID],Hospitals[Medical_Condition])</f>
        <v>Heart Disease</v>
      </c>
      <c r="O646" s="28">
        <f>IFERROR(_xlfn.XLOOKUP(Master[[#This Row],[Patient_ID]],Emergency[Patient_ID],Emergency[ER_Visit_ID]),"No Visits")</f>
        <v>353</v>
      </c>
      <c r="P646" s="28">
        <f>_xlfn.XLOOKUP(Master[[#This Row],[Patient_ID]],Hospitals[Patient_ID],Hospitals[Doctor_ID])</f>
        <v>189</v>
      </c>
      <c r="Q646" s="30">
        <f>_xlfn.XLOOKUP(Master[[#This Row],[Patient_ID]],Financials[Patient_ID],Financials[Insurance_Coverage])</f>
        <v>13186.433409347341</v>
      </c>
      <c r="R646" s="30">
        <f>_xlfn.XLOOKUP(Master[[#This Row],[Patient_ID]],Financials[Patient_ID],Financials[Balance_Due])</f>
        <v>7350.5665906526629</v>
      </c>
      <c r="S646" s="28">
        <f>_xlfn.XLOOKUP(Master[[#This Row],[Doctors ID]],Medicals[Doctor_ID],Medicals[Nurse_to_Patient_Ratio])</f>
        <v>30</v>
      </c>
    </row>
    <row r="647" spans="1:19" x14ac:dyDescent="0.3">
      <c r="A647" s="1">
        <v>718</v>
      </c>
      <c r="B647" s="1" t="s">
        <v>725</v>
      </c>
      <c r="C647" s="1">
        <v>52</v>
      </c>
      <c r="D647" s="1" t="s">
        <v>1009</v>
      </c>
      <c r="E647" s="1" t="s">
        <v>1011</v>
      </c>
      <c r="F647" s="1">
        <v>37.168750609902467</v>
      </c>
      <c r="G647" s="1">
        <v>2</v>
      </c>
      <c r="H647" s="1">
        <v>7</v>
      </c>
      <c r="I647" s="10">
        <f>_xlfn.XLOOKUP(Master[[#This Row],[Patient_ID]],Hospitals[Patient_ID],Hospitals[Admission_Date])</f>
        <v>44637</v>
      </c>
      <c r="J647" s="10">
        <f>_xlfn.XLOOKUP(Master[[#This Row],[Patient_ID]],Hospitals[Patient_ID],Hospitals[Discharge_Date])</f>
        <v>44645</v>
      </c>
      <c r="K647" s="33">
        <f>_xlfn.XLOOKUP(Master[[#This Row],[Patient_ID]],Financials[Patient_ID],Financials[Total_Bill_Amount])</f>
        <v>10183</v>
      </c>
      <c r="L647" s="1" t="str">
        <f>_xlfn.XLOOKUP(Master[[#This Row],[Patient_ID]],Hospitals[Patient_ID],Hospitals[Hospital_Bed])</f>
        <v>Private Room</v>
      </c>
      <c r="M647" s="1" t="str">
        <f>_xlfn.XLOOKUP(Master[[#This Row],[Patient_ID]],Hospitals[Patient_ID],Hospitals[Department])</f>
        <v>Neurology</v>
      </c>
      <c r="N647" s="28" t="str">
        <f>_xlfn.XLOOKUP(Master[[#This Row],[Patient_ID]],Hospitals[Patient_ID],Hospitals[Medical_Condition])</f>
        <v>Stroke</v>
      </c>
      <c r="O647" s="28">
        <f>IFERROR(_xlfn.XLOOKUP(Master[[#This Row],[Patient_ID]],Emergency[Patient_ID],Emergency[ER_Visit_ID]),"No Visits")</f>
        <v>684</v>
      </c>
      <c r="P647" s="28">
        <f>_xlfn.XLOOKUP(Master[[#This Row],[Patient_ID]],Hospitals[Patient_ID],Hospitals[Doctor_ID])</f>
        <v>56</v>
      </c>
      <c r="Q647" s="30">
        <f>_xlfn.XLOOKUP(Master[[#This Row],[Patient_ID]],Financials[Patient_ID],Financials[Insurance_Coverage])</f>
        <v>6140.5615676101042</v>
      </c>
      <c r="R647" s="30">
        <f>_xlfn.XLOOKUP(Master[[#This Row],[Patient_ID]],Financials[Patient_ID],Financials[Balance_Due])</f>
        <v>4042.4384323898962</v>
      </c>
      <c r="S647" s="28">
        <f>_xlfn.XLOOKUP(Master[[#This Row],[Doctors ID]],Medicals[Doctor_ID],Medicals[Nurse_to_Patient_Ratio])</f>
        <v>30</v>
      </c>
    </row>
    <row r="648" spans="1:19" x14ac:dyDescent="0.3">
      <c r="A648" s="1">
        <v>719</v>
      </c>
      <c r="B648" s="1" t="s">
        <v>726</v>
      </c>
      <c r="C648" s="1">
        <v>10</v>
      </c>
      <c r="D648" s="1" t="s">
        <v>1009</v>
      </c>
      <c r="E648" s="1" t="s">
        <v>1011</v>
      </c>
      <c r="F648" s="1">
        <v>39.267123140814412</v>
      </c>
      <c r="G648" s="1">
        <v>4</v>
      </c>
      <c r="H648" s="1">
        <v>2</v>
      </c>
      <c r="I648" s="10">
        <f>_xlfn.XLOOKUP(Master[[#This Row],[Patient_ID]],Hospitals[Patient_ID],Hospitals[Admission_Date])</f>
        <v>45385</v>
      </c>
      <c r="J648" s="10">
        <f>_xlfn.XLOOKUP(Master[[#This Row],[Patient_ID]],Hospitals[Patient_ID],Hospitals[Discharge_Date])</f>
        <v>45388</v>
      </c>
      <c r="K648" s="33">
        <f>_xlfn.XLOOKUP(Master[[#This Row],[Patient_ID]],Financials[Patient_ID],Financials[Total_Bill_Amount])</f>
        <v>15612</v>
      </c>
      <c r="L648" s="1" t="str">
        <f>_xlfn.XLOOKUP(Master[[#This Row],[Patient_ID]],Hospitals[Patient_ID],Hospitals[Hospital_Bed])</f>
        <v>ICU</v>
      </c>
      <c r="M648" s="1" t="str">
        <f>_xlfn.XLOOKUP(Master[[#This Row],[Patient_ID]],Hospitals[Patient_ID],Hospitals[Department])</f>
        <v>Cardiology</v>
      </c>
      <c r="N648" s="28" t="str">
        <f>_xlfn.XLOOKUP(Master[[#This Row],[Patient_ID]],Hospitals[Patient_ID],Hospitals[Medical_Condition])</f>
        <v>Heart Attack (STEMI)</v>
      </c>
      <c r="O648" s="28">
        <f>IFERROR(_xlfn.XLOOKUP(Master[[#This Row],[Patient_ID]],Emergency[Patient_ID],Emergency[ER_Visit_ID]),"No Visits")</f>
        <v>645</v>
      </c>
      <c r="P648" s="28">
        <f>_xlfn.XLOOKUP(Master[[#This Row],[Patient_ID]],Hospitals[Patient_ID],Hospitals[Doctor_ID])</f>
        <v>194</v>
      </c>
      <c r="Q648" s="30">
        <f>_xlfn.XLOOKUP(Master[[#This Row],[Patient_ID]],Financials[Patient_ID],Financials[Insurance_Coverage])</f>
        <v>11738.215610298301</v>
      </c>
      <c r="R648" s="30">
        <f>_xlfn.XLOOKUP(Master[[#This Row],[Patient_ID]],Financials[Patient_ID],Financials[Balance_Due])</f>
        <v>3873.784389701696</v>
      </c>
      <c r="S648" s="28">
        <f>_xlfn.XLOOKUP(Master[[#This Row],[Doctors ID]],Medicals[Doctor_ID],Medicals[Nurse_to_Patient_Ratio])</f>
        <v>24</v>
      </c>
    </row>
    <row r="649" spans="1:19" x14ac:dyDescent="0.3">
      <c r="A649" s="1">
        <v>720</v>
      </c>
      <c r="B649" s="1" t="s">
        <v>727</v>
      </c>
      <c r="C649" s="1">
        <v>20</v>
      </c>
      <c r="D649" s="1" t="s">
        <v>1008</v>
      </c>
      <c r="E649" s="1" t="s">
        <v>1010</v>
      </c>
      <c r="F649" s="1">
        <v>20.132151360643221</v>
      </c>
      <c r="G649" s="1">
        <v>4</v>
      </c>
      <c r="H649" s="1">
        <v>3</v>
      </c>
      <c r="I649" s="10">
        <f>_xlfn.XLOOKUP(Master[[#This Row],[Patient_ID]],Hospitals[Patient_ID],Hospitals[Admission_Date])</f>
        <v>44614</v>
      </c>
      <c r="J649" s="10">
        <f>_xlfn.XLOOKUP(Master[[#This Row],[Patient_ID]],Hospitals[Patient_ID],Hospitals[Discharge_Date])</f>
        <v>44615</v>
      </c>
      <c r="K649" s="33">
        <f>_xlfn.XLOOKUP(Master[[#This Row],[Patient_ID]],Financials[Patient_ID],Financials[Total_Bill_Amount])</f>
        <v>8006</v>
      </c>
      <c r="L649" s="1" t="str">
        <f>_xlfn.XLOOKUP(Master[[#This Row],[Patient_ID]],Hospitals[Patient_ID],Hospitals[Hospital_Bed])</f>
        <v>Private Room</v>
      </c>
      <c r="M649" s="1" t="str">
        <f>_xlfn.XLOOKUP(Master[[#This Row],[Patient_ID]],Hospitals[Patient_ID],Hospitals[Department])</f>
        <v>Pediatrics</v>
      </c>
      <c r="N649" s="28" t="str">
        <f>_xlfn.XLOOKUP(Master[[#This Row],[Patient_ID]],Hospitals[Patient_ID],Hospitals[Medical_Condition])</f>
        <v>Allergies</v>
      </c>
      <c r="O649" s="28">
        <f>IFERROR(_xlfn.XLOOKUP(Master[[#This Row],[Patient_ID]],Emergency[Patient_ID],Emergency[ER_Visit_ID]),"No Visits")</f>
        <v>63</v>
      </c>
      <c r="P649" s="28">
        <f>_xlfn.XLOOKUP(Master[[#This Row],[Patient_ID]],Hospitals[Patient_ID],Hospitals[Doctor_ID])</f>
        <v>198</v>
      </c>
      <c r="Q649" s="30">
        <f>_xlfn.XLOOKUP(Master[[#This Row],[Patient_ID]],Financials[Patient_ID],Financials[Insurance_Coverage])</f>
        <v>6479.8422137995276</v>
      </c>
      <c r="R649" s="30">
        <f>_xlfn.XLOOKUP(Master[[#This Row],[Patient_ID]],Financials[Patient_ID],Financials[Balance_Due])</f>
        <v>1526.1577862004719</v>
      </c>
      <c r="S649" s="28">
        <f>_xlfn.XLOOKUP(Master[[#This Row],[Doctors ID]],Medicals[Doctor_ID],Medicals[Nurse_to_Patient_Ratio])</f>
        <v>26</v>
      </c>
    </row>
    <row r="650" spans="1:19" x14ac:dyDescent="0.3">
      <c r="A650" s="1">
        <v>721</v>
      </c>
      <c r="B650" s="1" t="s">
        <v>728</v>
      </c>
      <c r="C650" s="1">
        <v>7</v>
      </c>
      <c r="D650" s="1" t="s">
        <v>1009</v>
      </c>
      <c r="E650" s="1" t="s">
        <v>1010</v>
      </c>
      <c r="F650" s="1">
        <v>34.529796631755893</v>
      </c>
      <c r="G650" s="1">
        <v>1</v>
      </c>
      <c r="H650" s="1">
        <v>2</v>
      </c>
      <c r="I650" s="10">
        <f>_xlfn.XLOOKUP(Master[[#This Row],[Patient_ID]],Hospitals[Patient_ID],Hospitals[Admission_Date])</f>
        <v>45094</v>
      </c>
      <c r="J650" s="10">
        <f>_xlfn.XLOOKUP(Master[[#This Row],[Patient_ID]],Hospitals[Patient_ID],Hospitals[Discharge_Date])</f>
        <v>45099</v>
      </c>
      <c r="K650" s="33">
        <f>_xlfn.XLOOKUP(Master[[#This Row],[Patient_ID]],Financials[Patient_ID],Financials[Total_Bill_Amount])</f>
        <v>29661</v>
      </c>
      <c r="L650" s="1" t="str">
        <f>_xlfn.XLOOKUP(Master[[#This Row],[Patient_ID]],Hospitals[Patient_ID],Hospitals[Hospital_Bed])</f>
        <v>Private Room</v>
      </c>
      <c r="M650" s="1" t="str">
        <f>_xlfn.XLOOKUP(Master[[#This Row],[Patient_ID]],Hospitals[Patient_ID],Hospitals[Department])</f>
        <v>Oncology</v>
      </c>
      <c r="N650" s="28" t="str">
        <f>_xlfn.XLOOKUP(Master[[#This Row],[Patient_ID]],Hospitals[Patient_ID],Hospitals[Medical_Condition])</f>
        <v>Tumor</v>
      </c>
      <c r="O650" s="28" t="str">
        <f>IFERROR(_xlfn.XLOOKUP(Master[[#This Row],[Patient_ID]],Emergency[Patient_ID],Emergency[ER_Visit_ID]),"No Visits")</f>
        <v>No Visits</v>
      </c>
      <c r="P650" s="28">
        <f>_xlfn.XLOOKUP(Master[[#This Row],[Patient_ID]],Hospitals[Patient_ID],Hospitals[Doctor_ID])</f>
        <v>12</v>
      </c>
      <c r="Q650" s="30">
        <f>_xlfn.XLOOKUP(Master[[#This Row],[Patient_ID]],Financials[Patient_ID],Financials[Insurance_Coverage])</f>
        <v>17394.584182856841</v>
      </c>
      <c r="R650" s="30">
        <f>_xlfn.XLOOKUP(Master[[#This Row],[Patient_ID]],Financials[Patient_ID],Financials[Balance_Due])</f>
        <v>12266.415817143161</v>
      </c>
      <c r="S650" s="28">
        <f>_xlfn.XLOOKUP(Master[[#This Row],[Doctors ID]],Medicals[Doctor_ID],Medicals[Nurse_to_Patient_Ratio])</f>
        <v>14</v>
      </c>
    </row>
    <row r="651" spans="1:19" x14ac:dyDescent="0.3">
      <c r="A651" s="1">
        <v>722</v>
      </c>
      <c r="B651" s="1" t="s">
        <v>729</v>
      </c>
      <c r="C651" s="1">
        <v>82</v>
      </c>
      <c r="D651" s="1" t="s">
        <v>1008</v>
      </c>
      <c r="E651" s="1" t="s">
        <v>1013</v>
      </c>
      <c r="F651" s="1">
        <v>36.344882850876502</v>
      </c>
      <c r="G651" s="1">
        <v>3</v>
      </c>
      <c r="H651" s="1">
        <v>3</v>
      </c>
      <c r="I651" s="10">
        <f>_xlfn.XLOOKUP(Master[[#This Row],[Patient_ID]],Hospitals[Patient_ID],Hospitals[Admission_Date])</f>
        <v>45053</v>
      </c>
      <c r="J651" s="10">
        <f>_xlfn.XLOOKUP(Master[[#This Row],[Patient_ID]],Hospitals[Patient_ID],Hospitals[Discharge_Date])</f>
        <v>45056</v>
      </c>
      <c r="K651" s="33">
        <f>_xlfn.XLOOKUP(Master[[#This Row],[Patient_ID]],Financials[Patient_ID],Financials[Total_Bill_Amount])</f>
        <v>11810</v>
      </c>
      <c r="L651" s="1" t="str">
        <f>_xlfn.XLOOKUP(Master[[#This Row],[Patient_ID]],Hospitals[Patient_ID],Hospitals[Hospital_Bed])</f>
        <v>Semi-Private Room</v>
      </c>
      <c r="M651" s="1" t="str">
        <f>_xlfn.XLOOKUP(Master[[#This Row],[Patient_ID]],Hospitals[Patient_ID],Hospitals[Department])</f>
        <v>Pediatrics</v>
      </c>
      <c r="N651" s="28" t="str">
        <f>_xlfn.XLOOKUP(Master[[#This Row],[Patient_ID]],Hospitals[Patient_ID],Hospitals[Medical_Condition])</f>
        <v>Allergies</v>
      </c>
      <c r="O651" s="28">
        <f>IFERROR(_xlfn.XLOOKUP(Master[[#This Row],[Patient_ID]],Emergency[Patient_ID],Emergency[ER_Visit_ID]),"No Visits")</f>
        <v>92</v>
      </c>
      <c r="P651" s="28">
        <f>_xlfn.XLOOKUP(Master[[#This Row],[Patient_ID]],Hospitals[Patient_ID],Hospitals[Doctor_ID])</f>
        <v>85</v>
      </c>
      <c r="Q651" s="30">
        <f>_xlfn.XLOOKUP(Master[[#This Row],[Patient_ID]],Financials[Patient_ID],Financials[Insurance_Coverage])</f>
        <v>9315.6538568271044</v>
      </c>
      <c r="R651" s="30">
        <f>_xlfn.XLOOKUP(Master[[#This Row],[Patient_ID]],Financials[Patient_ID],Financials[Balance_Due])</f>
        <v>2494.3461431728961</v>
      </c>
      <c r="S651" s="28">
        <f>_xlfn.XLOOKUP(Master[[#This Row],[Doctors ID]],Medicals[Doctor_ID],Medicals[Nurse_to_Patient_Ratio])</f>
        <v>21</v>
      </c>
    </row>
    <row r="652" spans="1:19" x14ac:dyDescent="0.3">
      <c r="A652" s="1">
        <v>723</v>
      </c>
      <c r="B652" s="1" t="s">
        <v>730</v>
      </c>
      <c r="C652" s="1">
        <v>60</v>
      </c>
      <c r="D652" s="1" t="s">
        <v>1008</v>
      </c>
      <c r="E652" s="1" t="s">
        <v>1010</v>
      </c>
      <c r="F652" s="1">
        <v>26.066964472537219</v>
      </c>
      <c r="G652" s="1">
        <v>3</v>
      </c>
      <c r="H652" s="1">
        <v>8</v>
      </c>
      <c r="I652" s="10">
        <f>_xlfn.XLOOKUP(Master[[#This Row],[Patient_ID]],Hospitals[Patient_ID],Hospitals[Admission_Date])</f>
        <v>44571</v>
      </c>
      <c r="J652" s="10">
        <f>_xlfn.XLOOKUP(Master[[#This Row],[Patient_ID]],Hospitals[Patient_ID],Hospitals[Discharge_Date])</f>
        <v>44574</v>
      </c>
      <c r="K652" s="33">
        <f>_xlfn.XLOOKUP(Master[[#This Row],[Patient_ID]],Financials[Patient_ID],Financials[Total_Bill_Amount])</f>
        <v>48437</v>
      </c>
      <c r="L652" s="1" t="str">
        <f>_xlfn.XLOOKUP(Master[[#This Row],[Patient_ID]],Hospitals[Patient_ID],Hospitals[Hospital_Bed])</f>
        <v>General Ward</v>
      </c>
      <c r="M652" s="1" t="str">
        <f>_xlfn.XLOOKUP(Master[[#This Row],[Patient_ID]],Hospitals[Patient_ID],Hospitals[Department])</f>
        <v>Orthopedics</v>
      </c>
      <c r="N652" s="28" t="str">
        <f>_xlfn.XLOOKUP(Master[[#This Row],[Patient_ID]],Hospitals[Patient_ID],Hospitals[Medical_Condition])</f>
        <v>Arthritis</v>
      </c>
      <c r="O652" s="28">
        <f>IFERROR(_xlfn.XLOOKUP(Master[[#This Row],[Patient_ID]],Emergency[Patient_ID],Emergency[ER_Visit_ID]),"No Visits")</f>
        <v>201</v>
      </c>
      <c r="P652" s="28">
        <f>_xlfn.XLOOKUP(Master[[#This Row],[Patient_ID]],Hospitals[Patient_ID],Hospitals[Doctor_ID])</f>
        <v>75</v>
      </c>
      <c r="Q652" s="30">
        <f>_xlfn.XLOOKUP(Master[[#This Row],[Patient_ID]],Financials[Patient_ID],Financials[Insurance_Coverage])</f>
        <v>38956.376638430287</v>
      </c>
      <c r="R652" s="30">
        <f>_xlfn.XLOOKUP(Master[[#This Row],[Patient_ID]],Financials[Patient_ID],Financials[Balance_Due])</f>
        <v>9480.6233615697129</v>
      </c>
      <c r="S652" s="28">
        <f>_xlfn.XLOOKUP(Master[[#This Row],[Doctors ID]],Medicals[Doctor_ID],Medicals[Nurse_to_Patient_Ratio])</f>
        <v>10</v>
      </c>
    </row>
    <row r="653" spans="1:19" x14ac:dyDescent="0.3">
      <c r="A653" s="1">
        <v>724</v>
      </c>
      <c r="B653" s="1" t="s">
        <v>731</v>
      </c>
      <c r="C653" s="1">
        <v>22</v>
      </c>
      <c r="D653" s="1" t="s">
        <v>1008</v>
      </c>
      <c r="E653" s="1" t="s">
        <v>1013</v>
      </c>
      <c r="F653" s="1">
        <v>38.086907510110557</v>
      </c>
      <c r="G653" s="1">
        <v>3</v>
      </c>
      <c r="H653" s="1">
        <v>1</v>
      </c>
      <c r="I653" s="10">
        <f>_xlfn.XLOOKUP(Master[[#This Row],[Patient_ID]],Hospitals[Patient_ID],Hospitals[Admission_Date])</f>
        <v>44617</v>
      </c>
      <c r="J653" s="10">
        <f>_xlfn.XLOOKUP(Master[[#This Row],[Patient_ID]],Hospitals[Patient_ID],Hospitals[Discharge_Date])</f>
        <v>44624</v>
      </c>
      <c r="K653" s="33">
        <f>_xlfn.XLOOKUP(Master[[#This Row],[Patient_ID]],Financials[Patient_ID],Financials[Total_Bill_Amount])</f>
        <v>31499</v>
      </c>
      <c r="L653" s="1" t="str">
        <f>_xlfn.XLOOKUP(Master[[#This Row],[Patient_ID]],Hospitals[Patient_ID],Hospitals[Hospital_Bed])</f>
        <v>Private Room</v>
      </c>
      <c r="M653" s="1" t="str">
        <f>_xlfn.XLOOKUP(Master[[#This Row],[Patient_ID]],Hospitals[Patient_ID],Hospitals[Department])</f>
        <v>Cardiology</v>
      </c>
      <c r="N653" s="28" t="str">
        <f>_xlfn.XLOOKUP(Master[[#This Row],[Patient_ID]],Hospitals[Patient_ID],Hospitals[Medical_Condition])</f>
        <v>Heart Disease</v>
      </c>
      <c r="O653" s="28">
        <f>IFERROR(_xlfn.XLOOKUP(Master[[#This Row],[Patient_ID]],Emergency[Patient_ID],Emergency[ER_Visit_ID]),"No Visits")</f>
        <v>382</v>
      </c>
      <c r="P653" s="28">
        <f>_xlfn.XLOOKUP(Master[[#This Row],[Patient_ID]],Hospitals[Patient_ID],Hospitals[Doctor_ID])</f>
        <v>32</v>
      </c>
      <c r="Q653" s="30">
        <f>_xlfn.XLOOKUP(Master[[#This Row],[Patient_ID]],Financials[Patient_ID],Financials[Insurance_Coverage])</f>
        <v>16485.21993565403</v>
      </c>
      <c r="R653" s="30">
        <f>_xlfn.XLOOKUP(Master[[#This Row],[Patient_ID]],Financials[Patient_ID],Financials[Balance_Due])</f>
        <v>15013.78006434597</v>
      </c>
      <c r="S653" s="28">
        <f>_xlfn.XLOOKUP(Master[[#This Row],[Doctors ID]],Medicals[Doctor_ID],Medicals[Nurse_to_Patient_Ratio])</f>
        <v>6</v>
      </c>
    </row>
    <row r="654" spans="1:19" x14ac:dyDescent="0.3">
      <c r="A654" s="1">
        <v>725</v>
      </c>
      <c r="B654" s="1" t="s">
        <v>732</v>
      </c>
      <c r="C654" s="1">
        <v>32</v>
      </c>
      <c r="D654" s="1" t="s">
        <v>1009</v>
      </c>
      <c r="E654" s="1" t="s">
        <v>1011</v>
      </c>
      <c r="F654" s="1">
        <v>31.745877929526689</v>
      </c>
      <c r="G654" s="1">
        <v>1</v>
      </c>
      <c r="H654" s="1">
        <v>9</v>
      </c>
      <c r="I654" s="10">
        <f>_xlfn.XLOOKUP(Master[[#This Row],[Patient_ID]],Hospitals[Patient_ID],Hospitals[Admission_Date])</f>
        <v>44839</v>
      </c>
      <c r="J654" s="10">
        <f>_xlfn.XLOOKUP(Master[[#This Row],[Patient_ID]],Hospitals[Patient_ID],Hospitals[Discharge_Date])</f>
        <v>44844</v>
      </c>
      <c r="K654" s="33">
        <f>_xlfn.XLOOKUP(Master[[#This Row],[Patient_ID]],Financials[Patient_ID],Financials[Total_Bill_Amount])</f>
        <v>13594</v>
      </c>
      <c r="L654" s="1" t="str">
        <f>_xlfn.XLOOKUP(Master[[#This Row],[Patient_ID]],Hospitals[Patient_ID],Hospitals[Hospital_Bed])</f>
        <v>Private Room</v>
      </c>
      <c r="M654" s="1" t="str">
        <f>_xlfn.XLOOKUP(Master[[#This Row],[Patient_ID]],Hospitals[Patient_ID],Hospitals[Department])</f>
        <v>Orthopedics</v>
      </c>
      <c r="N654" s="28" t="str">
        <f>_xlfn.XLOOKUP(Master[[#This Row],[Patient_ID]],Hospitals[Patient_ID],Hospitals[Medical_Condition])</f>
        <v>Arthritis</v>
      </c>
      <c r="O654" s="28" t="str">
        <f>IFERROR(_xlfn.XLOOKUP(Master[[#This Row],[Patient_ID]],Emergency[Patient_ID],Emergency[ER_Visit_ID]),"No Visits")</f>
        <v>No Visits</v>
      </c>
      <c r="P654" s="28">
        <f>_xlfn.XLOOKUP(Master[[#This Row],[Patient_ID]],Hospitals[Patient_ID],Hospitals[Doctor_ID])</f>
        <v>63</v>
      </c>
      <c r="Q654" s="30">
        <f>_xlfn.XLOOKUP(Master[[#This Row],[Patient_ID]],Financials[Patient_ID],Financials[Insurance_Coverage])</f>
        <v>8614.7401077857576</v>
      </c>
      <c r="R654" s="30">
        <f>_xlfn.XLOOKUP(Master[[#This Row],[Patient_ID]],Financials[Patient_ID],Financials[Balance_Due])</f>
        <v>4979.2598922142424</v>
      </c>
      <c r="S654" s="28">
        <f>_xlfn.XLOOKUP(Master[[#This Row],[Doctors ID]],Medicals[Doctor_ID],Medicals[Nurse_to_Patient_Ratio])</f>
        <v>29</v>
      </c>
    </row>
    <row r="655" spans="1:19" x14ac:dyDescent="0.3">
      <c r="A655" s="1">
        <v>726</v>
      </c>
      <c r="B655" s="1" t="s">
        <v>733</v>
      </c>
      <c r="C655" s="1">
        <v>14</v>
      </c>
      <c r="D655" s="1" t="s">
        <v>1008</v>
      </c>
      <c r="E655" s="1" t="s">
        <v>1013</v>
      </c>
      <c r="F655" s="1">
        <v>20.97989088251347</v>
      </c>
      <c r="G655" s="1">
        <v>3</v>
      </c>
      <c r="H655" s="1">
        <v>9</v>
      </c>
      <c r="I655" s="10">
        <f>_xlfn.XLOOKUP(Master[[#This Row],[Patient_ID]],Hospitals[Patient_ID],Hospitals[Admission_Date])</f>
        <v>44574</v>
      </c>
      <c r="J655" s="10">
        <f>_xlfn.XLOOKUP(Master[[#This Row],[Patient_ID]],Hospitals[Patient_ID],Hospitals[Discharge_Date])</f>
        <v>44577</v>
      </c>
      <c r="K655" s="33">
        <f>_xlfn.XLOOKUP(Master[[#This Row],[Patient_ID]],Financials[Patient_ID],Financials[Total_Bill_Amount])</f>
        <v>27631</v>
      </c>
      <c r="L655" s="1" t="str">
        <f>_xlfn.XLOOKUP(Master[[#This Row],[Patient_ID]],Hospitals[Patient_ID],Hospitals[Hospital_Bed])</f>
        <v>Semi-Private Room</v>
      </c>
      <c r="M655" s="1" t="str">
        <f>_xlfn.XLOOKUP(Master[[#This Row],[Patient_ID]],Hospitals[Patient_ID],Hospitals[Department])</f>
        <v>Pediatrics</v>
      </c>
      <c r="N655" s="28" t="str">
        <f>_xlfn.XLOOKUP(Master[[#This Row],[Patient_ID]],Hospitals[Patient_ID],Hospitals[Medical_Condition])</f>
        <v>Allergies</v>
      </c>
      <c r="O655" s="28">
        <f>IFERROR(_xlfn.XLOOKUP(Master[[#This Row],[Patient_ID]],Emergency[Patient_ID],Emergency[ER_Visit_ID]),"No Visits")</f>
        <v>933</v>
      </c>
      <c r="P655" s="28">
        <f>_xlfn.XLOOKUP(Master[[#This Row],[Patient_ID]],Hospitals[Patient_ID],Hospitals[Doctor_ID])</f>
        <v>98</v>
      </c>
      <c r="Q655" s="30">
        <f>_xlfn.XLOOKUP(Master[[#This Row],[Patient_ID]],Financials[Patient_ID],Financials[Insurance_Coverage])</f>
        <v>19234.413005610491</v>
      </c>
      <c r="R655" s="30">
        <f>_xlfn.XLOOKUP(Master[[#This Row],[Patient_ID]],Financials[Patient_ID],Financials[Balance_Due])</f>
        <v>8396.5869943895123</v>
      </c>
      <c r="S655" s="28">
        <f>_xlfn.XLOOKUP(Master[[#This Row],[Doctors ID]],Medicals[Doctor_ID],Medicals[Nurse_to_Patient_Ratio])</f>
        <v>5</v>
      </c>
    </row>
    <row r="656" spans="1:19" x14ac:dyDescent="0.3">
      <c r="A656" s="1">
        <v>727</v>
      </c>
      <c r="B656" s="1" t="s">
        <v>734</v>
      </c>
      <c r="C656" s="1">
        <v>60</v>
      </c>
      <c r="D656" s="1" t="s">
        <v>1009</v>
      </c>
      <c r="E656" s="1" t="s">
        <v>1012</v>
      </c>
      <c r="F656" s="1">
        <v>23.09725200100408</v>
      </c>
      <c r="G656" s="1">
        <v>1</v>
      </c>
      <c r="H656" s="1">
        <v>5</v>
      </c>
      <c r="I656" s="10">
        <f>_xlfn.XLOOKUP(Master[[#This Row],[Patient_ID]],Hospitals[Patient_ID],Hospitals[Admission_Date])</f>
        <v>44626</v>
      </c>
      <c r="J656" s="10">
        <f>_xlfn.XLOOKUP(Master[[#This Row],[Patient_ID]],Hospitals[Patient_ID],Hospitals[Discharge_Date])</f>
        <v>44634</v>
      </c>
      <c r="K656" s="33">
        <f>_xlfn.XLOOKUP(Master[[#This Row],[Patient_ID]],Financials[Patient_ID],Financials[Total_Bill_Amount])</f>
        <v>14134</v>
      </c>
      <c r="L656" s="1" t="str">
        <f>_xlfn.XLOOKUP(Master[[#This Row],[Patient_ID]],Hospitals[Patient_ID],Hospitals[Hospital_Bed])</f>
        <v>General Ward</v>
      </c>
      <c r="M656" s="1" t="str">
        <f>_xlfn.XLOOKUP(Master[[#This Row],[Patient_ID]],Hospitals[Patient_ID],Hospitals[Department])</f>
        <v>Emergency</v>
      </c>
      <c r="N656" s="28" t="str">
        <f>_xlfn.XLOOKUP(Master[[#This Row],[Patient_ID]],Hospitals[Patient_ID],Hospitals[Medical_Condition])</f>
        <v>Internal Bleeding</v>
      </c>
      <c r="O656" s="28">
        <f>IFERROR(_xlfn.XLOOKUP(Master[[#This Row],[Patient_ID]],Emergency[Patient_ID],Emergency[ER_Visit_ID]),"No Visits")</f>
        <v>934</v>
      </c>
      <c r="P656" s="28">
        <f>_xlfn.XLOOKUP(Master[[#This Row],[Patient_ID]],Hospitals[Patient_ID],Hospitals[Doctor_ID])</f>
        <v>139</v>
      </c>
      <c r="Q656" s="30">
        <f>_xlfn.XLOOKUP(Master[[#This Row],[Patient_ID]],Financials[Patient_ID],Financials[Insurance_Coverage])</f>
        <v>9406.6667415416814</v>
      </c>
      <c r="R656" s="30">
        <f>_xlfn.XLOOKUP(Master[[#This Row],[Patient_ID]],Financials[Patient_ID],Financials[Balance_Due])</f>
        <v>4727.3332584583186</v>
      </c>
      <c r="S656" s="28">
        <f>_xlfn.XLOOKUP(Master[[#This Row],[Doctors ID]],Medicals[Doctor_ID],Medicals[Nurse_to_Patient_Ratio])</f>
        <v>26</v>
      </c>
    </row>
    <row r="657" spans="1:19" x14ac:dyDescent="0.3">
      <c r="A657" s="1">
        <v>728</v>
      </c>
      <c r="B657" s="1" t="s">
        <v>735</v>
      </c>
      <c r="C657" s="1">
        <v>42</v>
      </c>
      <c r="D657" s="1" t="s">
        <v>1008</v>
      </c>
      <c r="E657" s="1" t="s">
        <v>1010</v>
      </c>
      <c r="F657" s="1">
        <v>24.670077953913829</v>
      </c>
      <c r="G657" s="1">
        <v>3</v>
      </c>
      <c r="H657" s="1">
        <v>6</v>
      </c>
      <c r="I657" s="10">
        <f>_xlfn.XLOOKUP(Master[[#This Row],[Patient_ID]],Hospitals[Patient_ID],Hospitals[Admission_Date])</f>
        <v>44670</v>
      </c>
      <c r="J657" s="10">
        <f>_xlfn.XLOOKUP(Master[[#This Row],[Patient_ID]],Hospitals[Patient_ID],Hospitals[Discharge_Date])</f>
        <v>44676</v>
      </c>
      <c r="K657" s="33">
        <f>_xlfn.XLOOKUP(Master[[#This Row],[Patient_ID]],Financials[Patient_ID],Financials[Total_Bill_Amount])</f>
        <v>22484</v>
      </c>
      <c r="L657" s="1" t="str">
        <f>_xlfn.XLOOKUP(Master[[#This Row],[Patient_ID]],Hospitals[Patient_ID],Hospitals[Hospital_Bed])</f>
        <v>ICU</v>
      </c>
      <c r="M657" s="1" t="str">
        <f>_xlfn.XLOOKUP(Master[[#This Row],[Patient_ID]],Hospitals[Patient_ID],Hospitals[Department])</f>
        <v>Emergency</v>
      </c>
      <c r="N657" s="28" t="str">
        <f>_xlfn.XLOOKUP(Master[[#This Row],[Patient_ID]],Hospitals[Patient_ID],Hospitals[Medical_Condition])</f>
        <v>Internal Bleeding</v>
      </c>
      <c r="O657" s="28">
        <f>IFERROR(_xlfn.XLOOKUP(Master[[#This Row],[Patient_ID]],Emergency[Patient_ID],Emergency[ER_Visit_ID]),"No Visits")</f>
        <v>756</v>
      </c>
      <c r="P657" s="28">
        <f>_xlfn.XLOOKUP(Master[[#This Row],[Patient_ID]],Hospitals[Patient_ID],Hospitals[Doctor_ID])</f>
        <v>138</v>
      </c>
      <c r="Q657" s="30">
        <f>_xlfn.XLOOKUP(Master[[#This Row],[Patient_ID]],Financials[Patient_ID],Financials[Insurance_Coverage])</f>
        <v>14916.66580030078</v>
      </c>
      <c r="R657" s="30">
        <f>_xlfn.XLOOKUP(Master[[#This Row],[Patient_ID]],Financials[Patient_ID],Financials[Balance_Due])</f>
        <v>7567.334199699224</v>
      </c>
      <c r="S657" s="28">
        <f>_xlfn.XLOOKUP(Master[[#This Row],[Doctors ID]],Medicals[Doctor_ID],Medicals[Nurse_to_Patient_Ratio])</f>
        <v>23</v>
      </c>
    </row>
    <row r="658" spans="1:19" x14ac:dyDescent="0.3">
      <c r="A658" s="1">
        <v>729</v>
      </c>
      <c r="B658" s="1" t="s">
        <v>736</v>
      </c>
      <c r="C658" s="1">
        <v>60</v>
      </c>
      <c r="D658" s="1" t="s">
        <v>1009</v>
      </c>
      <c r="E658" s="1" t="s">
        <v>1011</v>
      </c>
      <c r="F658" s="1">
        <v>35.193387416334843</v>
      </c>
      <c r="G658" s="1">
        <v>4</v>
      </c>
      <c r="H658" s="1">
        <v>6</v>
      </c>
      <c r="I658" s="10">
        <f>_xlfn.XLOOKUP(Master[[#This Row],[Patient_ID]],Hospitals[Patient_ID],Hospitals[Admission_Date])</f>
        <v>44764</v>
      </c>
      <c r="J658" s="10">
        <f>_xlfn.XLOOKUP(Master[[#This Row],[Patient_ID]],Hospitals[Patient_ID],Hospitals[Discharge_Date])</f>
        <v>44770</v>
      </c>
      <c r="K658" s="33">
        <f>_xlfn.XLOOKUP(Master[[#This Row],[Patient_ID]],Financials[Patient_ID],Financials[Total_Bill_Amount])</f>
        <v>15693</v>
      </c>
      <c r="L658" s="1" t="str">
        <f>_xlfn.XLOOKUP(Master[[#This Row],[Patient_ID]],Hospitals[Patient_ID],Hospitals[Hospital_Bed])</f>
        <v>Private Room</v>
      </c>
      <c r="M658" s="1" t="str">
        <f>_xlfn.XLOOKUP(Master[[#This Row],[Patient_ID]],Hospitals[Patient_ID],Hospitals[Department])</f>
        <v>Emergency</v>
      </c>
      <c r="N658" s="28" t="str">
        <f>_xlfn.XLOOKUP(Master[[#This Row],[Patient_ID]],Hospitals[Patient_ID],Hospitals[Medical_Condition])</f>
        <v>Severe Trauma</v>
      </c>
      <c r="O658" s="28">
        <f>IFERROR(_xlfn.XLOOKUP(Master[[#This Row],[Patient_ID]],Emergency[Patient_ID],Emergency[ER_Visit_ID]),"No Visits")</f>
        <v>1412</v>
      </c>
      <c r="P658" s="28">
        <f>_xlfn.XLOOKUP(Master[[#This Row],[Patient_ID]],Hospitals[Patient_ID],Hospitals[Doctor_ID])</f>
        <v>170</v>
      </c>
      <c r="Q658" s="30">
        <f>_xlfn.XLOOKUP(Master[[#This Row],[Patient_ID]],Financials[Patient_ID],Financials[Insurance_Coverage])</f>
        <v>12096.30268815321</v>
      </c>
      <c r="R658" s="30">
        <f>_xlfn.XLOOKUP(Master[[#This Row],[Patient_ID]],Financials[Patient_ID],Financials[Balance_Due])</f>
        <v>3596.6973118467872</v>
      </c>
      <c r="S658" s="28">
        <f>_xlfn.XLOOKUP(Master[[#This Row],[Doctors ID]],Medicals[Doctor_ID],Medicals[Nurse_to_Patient_Ratio])</f>
        <v>14</v>
      </c>
    </row>
    <row r="659" spans="1:19" x14ac:dyDescent="0.3">
      <c r="A659" s="1">
        <v>730</v>
      </c>
      <c r="B659" s="1" t="s">
        <v>737</v>
      </c>
      <c r="C659" s="1">
        <v>16</v>
      </c>
      <c r="D659" s="1" t="s">
        <v>1009</v>
      </c>
      <c r="E659" s="1" t="s">
        <v>1011</v>
      </c>
      <c r="F659" s="1">
        <v>33.093914075906909</v>
      </c>
      <c r="G659" s="1">
        <v>0</v>
      </c>
      <c r="H659" s="1">
        <v>1</v>
      </c>
      <c r="I659" s="10">
        <f>_xlfn.XLOOKUP(Master[[#This Row],[Patient_ID]],Hospitals[Patient_ID],Hospitals[Admission_Date])</f>
        <v>44845</v>
      </c>
      <c r="J659" s="10">
        <f>_xlfn.XLOOKUP(Master[[#This Row],[Patient_ID]],Hospitals[Patient_ID],Hospitals[Discharge_Date])</f>
        <v>44850</v>
      </c>
      <c r="K659" s="33">
        <f>_xlfn.XLOOKUP(Master[[#This Row],[Patient_ID]],Financials[Patient_ID],Financials[Total_Bill_Amount])</f>
        <v>5926</v>
      </c>
      <c r="L659" s="1" t="str">
        <f>_xlfn.XLOOKUP(Master[[#This Row],[Patient_ID]],Hospitals[Patient_ID],Hospitals[Hospital_Bed])</f>
        <v>General Ward</v>
      </c>
      <c r="M659" s="1" t="str">
        <f>_xlfn.XLOOKUP(Master[[#This Row],[Patient_ID]],Hospitals[Patient_ID],Hospitals[Department])</f>
        <v>Cardiology</v>
      </c>
      <c r="N659" s="28" t="str">
        <f>_xlfn.XLOOKUP(Master[[#This Row],[Patient_ID]],Hospitals[Patient_ID],Hospitals[Medical_Condition])</f>
        <v>Heart Attack (STEMI)</v>
      </c>
      <c r="O659" s="28">
        <f>IFERROR(_xlfn.XLOOKUP(Master[[#This Row],[Patient_ID]],Emergency[Patient_ID],Emergency[ER_Visit_ID]),"No Visits")</f>
        <v>980</v>
      </c>
      <c r="P659" s="28">
        <f>_xlfn.XLOOKUP(Master[[#This Row],[Patient_ID]],Hospitals[Patient_ID],Hospitals[Doctor_ID])</f>
        <v>109</v>
      </c>
      <c r="Q659" s="30">
        <f>_xlfn.XLOOKUP(Master[[#This Row],[Patient_ID]],Financials[Patient_ID],Financials[Insurance_Coverage])</f>
        <v>4623.2953303446984</v>
      </c>
      <c r="R659" s="30">
        <f>_xlfn.XLOOKUP(Master[[#This Row],[Patient_ID]],Financials[Patient_ID],Financials[Balance_Due])</f>
        <v>1302.704669655302</v>
      </c>
      <c r="S659" s="28">
        <f>_xlfn.XLOOKUP(Master[[#This Row],[Doctors ID]],Medicals[Doctor_ID],Medicals[Nurse_to_Patient_Ratio])</f>
        <v>13</v>
      </c>
    </row>
    <row r="660" spans="1:19" x14ac:dyDescent="0.3">
      <c r="A660" s="1">
        <v>732</v>
      </c>
      <c r="B660" s="1" t="s">
        <v>739</v>
      </c>
      <c r="C660" s="1">
        <v>21</v>
      </c>
      <c r="D660" s="1" t="s">
        <v>1008</v>
      </c>
      <c r="E660" s="1" t="s">
        <v>1013</v>
      </c>
      <c r="F660" s="1">
        <v>16.790466050956411</v>
      </c>
      <c r="G660" s="1">
        <v>4</v>
      </c>
      <c r="H660" s="1">
        <v>3</v>
      </c>
      <c r="I660" s="10">
        <f>_xlfn.XLOOKUP(Master[[#This Row],[Patient_ID]],Hospitals[Patient_ID],Hospitals[Admission_Date])</f>
        <v>44962</v>
      </c>
      <c r="J660" s="10">
        <f>_xlfn.XLOOKUP(Master[[#This Row],[Patient_ID]],Hospitals[Patient_ID],Hospitals[Discharge_Date])</f>
        <v>44964</v>
      </c>
      <c r="K660" s="33">
        <f>_xlfn.XLOOKUP(Master[[#This Row],[Patient_ID]],Financials[Patient_ID],Financials[Total_Bill_Amount])</f>
        <v>13794</v>
      </c>
      <c r="L660" s="1" t="str">
        <f>_xlfn.XLOOKUP(Master[[#This Row],[Patient_ID]],Hospitals[Patient_ID],Hospitals[Hospital_Bed])</f>
        <v>Semi-Private Room</v>
      </c>
      <c r="M660" s="1" t="str">
        <f>_xlfn.XLOOKUP(Master[[#This Row],[Patient_ID]],Hospitals[Patient_ID],Hospitals[Department])</f>
        <v>Pediatrics</v>
      </c>
      <c r="N660" s="28" t="str">
        <f>_xlfn.XLOOKUP(Master[[#This Row],[Patient_ID]],Hospitals[Patient_ID],Hospitals[Medical_Condition])</f>
        <v>Allergies</v>
      </c>
      <c r="O660" s="28" t="str">
        <f>IFERROR(_xlfn.XLOOKUP(Master[[#This Row],[Patient_ID]],Emergency[Patient_ID],Emergency[ER_Visit_ID]),"No Visits")</f>
        <v>No Visits</v>
      </c>
      <c r="P660" s="28">
        <f>_xlfn.XLOOKUP(Master[[#This Row],[Patient_ID]],Hospitals[Patient_ID],Hospitals[Doctor_ID])</f>
        <v>151</v>
      </c>
      <c r="Q660" s="30">
        <f>_xlfn.XLOOKUP(Master[[#This Row],[Patient_ID]],Financials[Patient_ID],Financials[Insurance_Coverage])</f>
        <v>12278.39909353913</v>
      </c>
      <c r="R660" s="30">
        <f>_xlfn.XLOOKUP(Master[[#This Row],[Patient_ID]],Financials[Patient_ID],Financials[Balance_Due])</f>
        <v>1515.600906460872</v>
      </c>
      <c r="S660" s="28">
        <f>_xlfn.XLOOKUP(Master[[#This Row],[Doctors ID]],Medicals[Doctor_ID],Medicals[Nurse_to_Patient_Ratio])</f>
        <v>29</v>
      </c>
    </row>
    <row r="661" spans="1:19" x14ac:dyDescent="0.3">
      <c r="A661" s="1">
        <v>733</v>
      </c>
      <c r="B661" s="1" t="s">
        <v>740</v>
      </c>
      <c r="C661" s="1">
        <v>22</v>
      </c>
      <c r="D661" s="1" t="s">
        <v>1008</v>
      </c>
      <c r="E661" s="1" t="s">
        <v>1010</v>
      </c>
      <c r="F661" s="1">
        <v>27.449277243151219</v>
      </c>
      <c r="G661" s="1">
        <v>3</v>
      </c>
      <c r="H661" s="1">
        <v>4</v>
      </c>
      <c r="I661" s="10">
        <f>_xlfn.XLOOKUP(Master[[#This Row],[Patient_ID]],Hospitals[Patient_ID],Hospitals[Admission_Date])</f>
        <v>44685</v>
      </c>
      <c r="J661" s="10">
        <f>_xlfn.XLOOKUP(Master[[#This Row],[Patient_ID]],Hospitals[Patient_ID],Hospitals[Discharge_Date])</f>
        <v>44698</v>
      </c>
      <c r="K661" s="33">
        <f>_xlfn.XLOOKUP(Master[[#This Row],[Patient_ID]],Financials[Patient_ID],Financials[Total_Bill_Amount])</f>
        <v>9514</v>
      </c>
      <c r="L661" s="1" t="str">
        <f>_xlfn.XLOOKUP(Master[[#This Row],[Patient_ID]],Hospitals[Patient_ID],Hospitals[Hospital_Bed])</f>
        <v>Semi-Private Room</v>
      </c>
      <c r="M661" s="1" t="str">
        <f>_xlfn.XLOOKUP(Master[[#This Row],[Patient_ID]],Hospitals[Patient_ID],Hospitals[Department])</f>
        <v>Oncology</v>
      </c>
      <c r="N661" s="28" t="str">
        <f>_xlfn.XLOOKUP(Master[[#This Row],[Patient_ID]],Hospitals[Patient_ID],Hospitals[Medical_Condition])</f>
        <v>Tumor</v>
      </c>
      <c r="O661" s="28">
        <f>IFERROR(_xlfn.XLOOKUP(Master[[#This Row],[Patient_ID]],Emergency[Patient_ID],Emergency[ER_Visit_ID]),"No Visits")</f>
        <v>1483</v>
      </c>
      <c r="P661" s="28">
        <f>_xlfn.XLOOKUP(Master[[#This Row],[Patient_ID]],Hospitals[Patient_ID],Hospitals[Doctor_ID])</f>
        <v>68</v>
      </c>
      <c r="Q661" s="30">
        <f>_xlfn.XLOOKUP(Master[[#This Row],[Patient_ID]],Financials[Patient_ID],Financials[Insurance_Coverage])</f>
        <v>7174.6156119009793</v>
      </c>
      <c r="R661" s="30">
        <f>_xlfn.XLOOKUP(Master[[#This Row],[Patient_ID]],Financials[Patient_ID],Financials[Balance_Due])</f>
        <v>2339.3843880990212</v>
      </c>
      <c r="S661" s="28">
        <f>_xlfn.XLOOKUP(Master[[#This Row],[Doctors ID]],Medicals[Doctor_ID],Medicals[Nurse_to_Patient_Ratio])</f>
        <v>23</v>
      </c>
    </row>
    <row r="662" spans="1:19" x14ac:dyDescent="0.3">
      <c r="A662" s="1">
        <v>734</v>
      </c>
      <c r="B662" s="1" t="s">
        <v>741</v>
      </c>
      <c r="C662" s="1">
        <v>90</v>
      </c>
      <c r="D662" s="1" t="s">
        <v>1009</v>
      </c>
      <c r="E662" s="1" t="s">
        <v>1010</v>
      </c>
      <c r="F662" s="1">
        <v>26.77412423066637</v>
      </c>
      <c r="G662" s="1">
        <v>5</v>
      </c>
      <c r="H662" s="1">
        <v>7</v>
      </c>
      <c r="I662" s="10">
        <f>_xlfn.XLOOKUP(Master[[#This Row],[Patient_ID]],Hospitals[Patient_ID],Hospitals[Admission_Date])</f>
        <v>44841</v>
      </c>
      <c r="J662" s="10">
        <f>_xlfn.XLOOKUP(Master[[#This Row],[Patient_ID]],Hospitals[Patient_ID],Hospitals[Discharge_Date])</f>
        <v>44850</v>
      </c>
      <c r="K662" s="33">
        <f>_xlfn.XLOOKUP(Master[[#This Row],[Patient_ID]],Financials[Patient_ID],Financials[Total_Bill_Amount])</f>
        <v>10826</v>
      </c>
      <c r="L662" s="1" t="str">
        <f>_xlfn.XLOOKUP(Master[[#This Row],[Patient_ID]],Hospitals[Patient_ID],Hospitals[Hospital_Bed])</f>
        <v>Semi-Private Room</v>
      </c>
      <c r="M662" s="1" t="str">
        <f>_xlfn.XLOOKUP(Master[[#This Row],[Patient_ID]],Hospitals[Patient_ID],Hospitals[Department])</f>
        <v>Emergency</v>
      </c>
      <c r="N662" s="28" t="str">
        <f>_xlfn.XLOOKUP(Master[[#This Row],[Patient_ID]],Hospitals[Patient_ID],Hospitals[Medical_Condition])</f>
        <v>Internal Bleeding</v>
      </c>
      <c r="O662" s="28" t="str">
        <f>IFERROR(_xlfn.XLOOKUP(Master[[#This Row],[Patient_ID]],Emergency[Patient_ID],Emergency[ER_Visit_ID]),"No Visits")</f>
        <v>No Visits</v>
      </c>
      <c r="P662" s="28">
        <f>_xlfn.XLOOKUP(Master[[#This Row],[Patient_ID]],Hospitals[Patient_ID],Hospitals[Doctor_ID])</f>
        <v>115</v>
      </c>
      <c r="Q662" s="30">
        <f>_xlfn.XLOOKUP(Master[[#This Row],[Patient_ID]],Financials[Patient_ID],Financials[Insurance_Coverage])</f>
        <v>8842.4264111148968</v>
      </c>
      <c r="R662" s="30">
        <f>_xlfn.XLOOKUP(Master[[#This Row],[Patient_ID]],Financials[Patient_ID],Financials[Balance_Due])</f>
        <v>1983.5735888851029</v>
      </c>
      <c r="S662" s="28">
        <f>_xlfn.XLOOKUP(Master[[#This Row],[Doctors ID]],Medicals[Doctor_ID],Medicals[Nurse_to_Patient_Ratio])</f>
        <v>12</v>
      </c>
    </row>
    <row r="663" spans="1:19" x14ac:dyDescent="0.3">
      <c r="A663" s="1">
        <v>735</v>
      </c>
      <c r="B663" s="1" t="s">
        <v>742</v>
      </c>
      <c r="C663" s="1">
        <v>7</v>
      </c>
      <c r="D663" s="1" t="s">
        <v>1009</v>
      </c>
      <c r="E663" s="1" t="s">
        <v>1012</v>
      </c>
      <c r="F663" s="1">
        <v>32.004691733265943</v>
      </c>
      <c r="G663" s="1">
        <v>2</v>
      </c>
      <c r="H663" s="1">
        <v>8</v>
      </c>
      <c r="I663" s="10">
        <f>_xlfn.XLOOKUP(Master[[#This Row],[Patient_ID]],Hospitals[Patient_ID],Hospitals[Admission_Date])</f>
        <v>44822</v>
      </c>
      <c r="J663" s="10">
        <f>_xlfn.XLOOKUP(Master[[#This Row],[Patient_ID]],Hospitals[Patient_ID],Hospitals[Discharge_Date])</f>
        <v>44824</v>
      </c>
      <c r="K663" s="33">
        <f>_xlfn.XLOOKUP(Master[[#This Row],[Patient_ID]],Financials[Patient_ID],Financials[Total_Bill_Amount])</f>
        <v>28975</v>
      </c>
      <c r="L663" s="1" t="str">
        <f>_xlfn.XLOOKUP(Master[[#This Row],[Patient_ID]],Hospitals[Patient_ID],Hospitals[Hospital_Bed])</f>
        <v>ICU</v>
      </c>
      <c r="M663" s="1" t="str">
        <f>_xlfn.XLOOKUP(Master[[#This Row],[Patient_ID]],Hospitals[Patient_ID],Hospitals[Department])</f>
        <v>Emergency</v>
      </c>
      <c r="N663" s="28" t="str">
        <f>_xlfn.XLOOKUP(Master[[#This Row],[Patient_ID]],Hospitals[Patient_ID],Hospitals[Medical_Condition])</f>
        <v>Severe Trauma</v>
      </c>
      <c r="O663" s="28">
        <f>IFERROR(_xlfn.XLOOKUP(Master[[#This Row],[Patient_ID]],Emergency[Patient_ID],Emergency[ER_Visit_ID]),"No Visits")</f>
        <v>575</v>
      </c>
      <c r="P663" s="28">
        <f>_xlfn.XLOOKUP(Master[[#This Row],[Patient_ID]],Hospitals[Patient_ID],Hospitals[Doctor_ID])</f>
        <v>38</v>
      </c>
      <c r="Q663" s="30">
        <f>_xlfn.XLOOKUP(Master[[#This Row],[Patient_ID]],Financials[Patient_ID],Financials[Insurance_Coverage])</f>
        <v>20577.85094821798</v>
      </c>
      <c r="R663" s="30">
        <f>_xlfn.XLOOKUP(Master[[#This Row],[Patient_ID]],Financials[Patient_ID],Financials[Balance_Due])</f>
        <v>8397.1490517820239</v>
      </c>
      <c r="S663" s="28">
        <f>_xlfn.XLOOKUP(Master[[#This Row],[Doctors ID]],Medicals[Doctor_ID],Medicals[Nurse_to_Patient_Ratio])</f>
        <v>22</v>
      </c>
    </row>
    <row r="664" spans="1:19" x14ac:dyDescent="0.3">
      <c r="A664" s="1">
        <v>736</v>
      </c>
      <c r="B664" s="1" t="s">
        <v>743</v>
      </c>
      <c r="C664" s="1">
        <v>16</v>
      </c>
      <c r="D664" s="1" t="s">
        <v>1008</v>
      </c>
      <c r="E664" s="1" t="s">
        <v>1013</v>
      </c>
      <c r="F664" s="1">
        <v>26.198721318471829</v>
      </c>
      <c r="G664" s="1">
        <v>0</v>
      </c>
      <c r="H664" s="1">
        <v>7</v>
      </c>
      <c r="I664" s="10">
        <f>_xlfn.XLOOKUP(Master[[#This Row],[Patient_ID]],Hospitals[Patient_ID],Hospitals[Admission_Date])</f>
        <v>44598</v>
      </c>
      <c r="J664" s="10">
        <f>_xlfn.XLOOKUP(Master[[#This Row],[Patient_ID]],Hospitals[Patient_ID],Hospitals[Discharge_Date])</f>
        <v>44599</v>
      </c>
      <c r="K664" s="33">
        <f>_xlfn.XLOOKUP(Master[[#This Row],[Patient_ID]],Financials[Patient_ID],Financials[Total_Bill_Amount])</f>
        <v>10120</v>
      </c>
      <c r="L664" s="1" t="str">
        <f>_xlfn.XLOOKUP(Master[[#This Row],[Patient_ID]],Hospitals[Patient_ID],Hospitals[Hospital_Bed])</f>
        <v>Semi-Private Room</v>
      </c>
      <c r="M664" s="1" t="str">
        <f>_xlfn.XLOOKUP(Master[[#This Row],[Patient_ID]],Hospitals[Patient_ID],Hospitals[Department])</f>
        <v>Pediatrics</v>
      </c>
      <c r="N664" s="28" t="str">
        <f>_xlfn.XLOOKUP(Master[[#This Row],[Patient_ID]],Hospitals[Patient_ID],Hospitals[Medical_Condition])</f>
        <v>Allergies</v>
      </c>
      <c r="O664" s="28">
        <f>IFERROR(_xlfn.XLOOKUP(Master[[#This Row],[Patient_ID]],Emergency[Patient_ID],Emergency[ER_Visit_ID]),"No Visits")</f>
        <v>966</v>
      </c>
      <c r="P664" s="28">
        <f>_xlfn.XLOOKUP(Master[[#This Row],[Patient_ID]],Hospitals[Patient_ID],Hospitals[Doctor_ID])</f>
        <v>118</v>
      </c>
      <c r="Q664" s="30">
        <f>_xlfn.XLOOKUP(Master[[#This Row],[Patient_ID]],Financials[Patient_ID],Financials[Insurance_Coverage])</f>
        <v>7850.1310893194568</v>
      </c>
      <c r="R664" s="30">
        <f>_xlfn.XLOOKUP(Master[[#This Row],[Patient_ID]],Financials[Patient_ID],Financials[Balance_Due])</f>
        <v>2269.8689106805432</v>
      </c>
      <c r="S664" s="28">
        <f>_xlfn.XLOOKUP(Master[[#This Row],[Doctors ID]],Medicals[Doctor_ID],Medicals[Nurse_to_Patient_Ratio])</f>
        <v>20</v>
      </c>
    </row>
    <row r="665" spans="1:19" x14ac:dyDescent="0.3">
      <c r="A665" s="1">
        <v>737</v>
      </c>
      <c r="B665" s="1" t="s">
        <v>744</v>
      </c>
      <c r="C665" s="1">
        <v>80</v>
      </c>
      <c r="D665" s="1" t="s">
        <v>1009</v>
      </c>
      <c r="E665" s="1" t="s">
        <v>1013</v>
      </c>
      <c r="F665" s="1">
        <v>34.614119427647552</v>
      </c>
      <c r="G665" s="1">
        <v>4</v>
      </c>
      <c r="H665" s="1">
        <v>2</v>
      </c>
      <c r="I665" s="10">
        <f>_xlfn.XLOOKUP(Master[[#This Row],[Patient_ID]],Hospitals[Patient_ID],Hospitals[Admission_Date])</f>
        <v>44606</v>
      </c>
      <c r="J665" s="10">
        <f>_xlfn.XLOOKUP(Master[[#This Row],[Patient_ID]],Hospitals[Patient_ID],Hospitals[Discharge_Date])</f>
        <v>44609</v>
      </c>
      <c r="K665" s="33">
        <f>_xlfn.XLOOKUP(Master[[#This Row],[Patient_ID]],Financials[Patient_ID],Financials[Total_Bill_Amount])</f>
        <v>11082</v>
      </c>
      <c r="L665" s="1" t="str">
        <f>_xlfn.XLOOKUP(Master[[#This Row],[Patient_ID]],Hospitals[Patient_ID],Hospitals[Hospital_Bed])</f>
        <v>ICU</v>
      </c>
      <c r="M665" s="1" t="str">
        <f>_xlfn.XLOOKUP(Master[[#This Row],[Patient_ID]],Hospitals[Patient_ID],Hospitals[Department])</f>
        <v>Emergency</v>
      </c>
      <c r="N665" s="28" t="str">
        <f>_xlfn.XLOOKUP(Master[[#This Row],[Patient_ID]],Hospitals[Patient_ID],Hospitals[Medical_Condition])</f>
        <v>Severe Trauma</v>
      </c>
      <c r="O665" s="28" t="str">
        <f>IFERROR(_xlfn.XLOOKUP(Master[[#This Row],[Patient_ID]],Emergency[Patient_ID],Emergency[ER_Visit_ID]),"No Visits")</f>
        <v>No Visits</v>
      </c>
      <c r="P665" s="28">
        <f>_xlfn.XLOOKUP(Master[[#This Row],[Patient_ID]],Hospitals[Patient_ID],Hospitals[Doctor_ID])</f>
        <v>101</v>
      </c>
      <c r="Q665" s="30">
        <f>_xlfn.XLOOKUP(Master[[#This Row],[Patient_ID]],Financials[Patient_ID],Financials[Insurance_Coverage])</f>
        <v>9201.2578264166241</v>
      </c>
      <c r="R665" s="30">
        <f>_xlfn.XLOOKUP(Master[[#This Row],[Patient_ID]],Financials[Patient_ID],Financials[Balance_Due])</f>
        <v>1880.7421735833759</v>
      </c>
      <c r="S665" s="28">
        <f>_xlfn.XLOOKUP(Master[[#This Row],[Doctors ID]],Medicals[Doctor_ID],Medicals[Nurse_to_Patient_Ratio])</f>
        <v>17</v>
      </c>
    </row>
    <row r="666" spans="1:19" x14ac:dyDescent="0.3">
      <c r="A666" s="1">
        <v>738</v>
      </c>
      <c r="B666" s="1" t="s">
        <v>745</v>
      </c>
      <c r="C666" s="1">
        <v>82</v>
      </c>
      <c r="D666" s="1" t="s">
        <v>1008</v>
      </c>
      <c r="E666" s="1" t="s">
        <v>1012</v>
      </c>
      <c r="F666" s="1">
        <v>32.581719371250387</v>
      </c>
      <c r="G666" s="1">
        <v>5</v>
      </c>
      <c r="H666" s="1">
        <v>3</v>
      </c>
      <c r="I666" s="10">
        <f>_xlfn.XLOOKUP(Master[[#This Row],[Patient_ID]],Hospitals[Patient_ID],Hospitals[Admission_Date])</f>
        <v>44635</v>
      </c>
      <c r="J666" s="10">
        <f>_xlfn.XLOOKUP(Master[[#This Row],[Patient_ID]],Hospitals[Patient_ID],Hospitals[Discharge_Date])</f>
        <v>44644</v>
      </c>
      <c r="K666" s="33">
        <f>_xlfn.XLOOKUP(Master[[#This Row],[Patient_ID]],Financials[Patient_ID],Financials[Total_Bill_Amount])</f>
        <v>28051</v>
      </c>
      <c r="L666" s="1" t="str">
        <f>_xlfn.XLOOKUP(Master[[#This Row],[Patient_ID]],Hospitals[Patient_ID],Hospitals[Hospital_Bed])</f>
        <v>ICU</v>
      </c>
      <c r="M666" s="1" t="str">
        <f>_xlfn.XLOOKUP(Master[[#This Row],[Patient_ID]],Hospitals[Patient_ID],Hospitals[Department])</f>
        <v>Neurology</v>
      </c>
      <c r="N666" s="28" t="str">
        <f>_xlfn.XLOOKUP(Master[[#This Row],[Patient_ID]],Hospitals[Patient_ID],Hospitals[Medical_Condition])</f>
        <v>Stroke</v>
      </c>
      <c r="O666" s="28">
        <f>IFERROR(_xlfn.XLOOKUP(Master[[#This Row],[Patient_ID]],Emergency[Patient_ID],Emergency[ER_Visit_ID]),"No Visits")</f>
        <v>839</v>
      </c>
      <c r="P666" s="28">
        <f>_xlfn.XLOOKUP(Master[[#This Row],[Patient_ID]],Hospitals[Patient_ID],Hospitals[Doctor_ID])</f>
        <v>153</v>
      </c>
      <c r="Q666" s="30">
        <f>_xlfn.XLOOKUP(Master[[#This Row],[Patient_ID]],Financials[Patient_ID],Financials[Insurance_Coverage])</f>
        <v>14473.36785928909</v>
      </c>
      <c r="R666" s="30">
        <f>_xlfn.XLOOKUP(Master[[#This Row],[Patient_ID]],Financials[Patient_ID],Financials[Balance_Due])</f>
        <v>13577.63214071091</v>
      </c>
      <c r="S666" s="28">
        <f>_xlfn.XLOOKUP(Master[[#This Row],[Doctors ID]],Medicals[Doctor_ID],Medicals[Nurse_to_Patient_Ratio])</f>
        <v>26</v>
      </c>
    </row>
    <row r="667" spans="1:19" x14ac:dyDescent="0.3">
      <c r="A667" s="1">
        <v>740</v>
      </c>
      <c r="B667" s="1" t="s">
        <v>747</v>
      </c>
      <c r="C667" s="1">
        <v>89</v>
      </c>
      <c r="D667" s="1" t="s">
        <v>1009</v>
      </c>
      <c r="E667" s="1" t="s">
        <v>1011</v>
      </c>
      <c r="F667" s="1">
        <v>27.5005764322547</v>
      </c>
      <c r="G667" s="1">
        <v>3</v>
      </c>
      <c r="H667" s="1">
        <v>7</v>
      </c>
      <c r="I667" s="10">
        <f>_xlfn.XLOOKUP(Master[[#This Row],[Patient_ID]],Hospitals[Patient_ID],Hospitals[Admission_Date])</f>
        <v>44626</v>
      </c>
      <c r="J667" s="10">
        <f>_xlfn.XLOOKUP(Master[[#This Row],[Patient_ID]],Hospitals[Patient_ID],Hospitals[Discharge_Date])</f>
        <v>44636</v>
      </c>
      <c r="K667" s="33">
        <f>_xlfn.XLOOKUP(Master[[#This Row],[Patient_ID]],Financials[Patient_ID],Financials[Total_Bill_Amount])</f>
        <v>14744</v>
      </c>
      <c r="L667" s="1" t="str">
        <f>_xlfn.XLOOKUP(Master[[#This Row],[Patient_ID]],Hospitals[Patient_ID],Hospitals[Hospital_Bed])</f>
        <v>ICU</v>
      </c>
      <c r="M667" s="1" t="str">
        <f>_xlfn.XLOOKUP(Master[[#This Row],[Patient_ID]],Hospitals[Patient_ID],Hospitals[Department])</f>
        <v>Emergency</v>
      </c>
      <c r="N667" s="28" t="str">
        <f>_xlfn.XLOOKUP(Master[[#This Row],[Patient_ID]],Hospitals[Patient_ID],Hospitals[Medical_Condition])</f>
        <v>Severe Trauma</v>
      </c>
      <c r="O667" s="28">
        <f>IFERROR(_xlfn.XLOOKUP(Master[[#This Row],[Patient_ID]],Emergency[Patient_ID],Emergency[ER_Visit_ID]),"No Visits")</f>
        <v>316</v>
      </c>
      <c r="P667" s="28">
        <f>_xlfn.XLOOKUP(Master[[#This Row],[Patient_ID]],Hospitals[Patient_ID],Hospitals[Doctor_ID])</f>
        <v>40</v>
      </c>
      <c r="Q667" s="30">
        <f>_xlfn.XLOOKUP(Master[[#This Row],[Patient_ID]],Financials[Patient_ID],Financials[Insurance_Coverage])</f>
        <v>9491.1732604500794</v>
      </c>
      <c r="R667" s="30">
        <f>_xlfn.XLOOKUP(Master[[#This Row],[Patient_ID]],Financials[Patient_ID],Financials[Balance_Due])</f>
        <v>5252.8267395499206</v>
      </c>
      <c r="S667" s="28">
        <f>_xlfn.XLOOKUP(Master[[#This Row],[Doctors ID]],Medicals[Doctor_ID],Medicals[Nurse_to_Patient_Ratio])</f>
        <v>20</v>
      </c>
    </row>
    <row r="668" spans="1:19" x14ac:dyDescent="0.3">
      <c r="A668" s="1">
        <v>741</v>
      </c>
      <c r="B668" s="1" t="s">
        <v>748</v>
      </c>
      <c r="C668" s="1">
        <v>58</v>
      </c>
      <c r="D668" s="1" t="s">
        <v>1008</v>
      </c>
      <c r="E668" s="1" t="s">
        <v>1011</v>
      </c>
      <c r="F668" s="1">
        <v>20.457493994923691</v>
      </c>
      <c r="G668" s="1">
        <v>3</v>
      </c>
      <c r="H668" s="1">
        <v>7</v>
      </c>
      <c r="I668" s="10">
        <f>_xlfn.XLOOKUP(Master[[#This Row],[Patient_ID]],Hospitals[Patient_ID],Hospitals[Admission_Date])</f>
        <v>44807</v>
      </c>
      <c r="J668" s="10">
        <f>_xlfn.XLOOKUP(Master[[#This Row],[Patient_ID]],Hospitals[Patient_ID],Hospitals[Discharge_Date])</f>
        <v>44810</v>
      </c>
      <c r="K668" s="33">
        <f>_xlfn.XLOOKUP(Master[[#This Row],[Patient_ID]],Financials[Patient_ID],Financials[Total_Bill_Amount])</f>
        <v>19794</v>
      </c>
      <c r="L668" s="1" t="str">
        <f>_xlfn.XLOOKUP(Master[[#This Row],[Patient_ID]],Hospitals[Patient_ID],Hospitals[Hospital_Bed])</f>
        <v>ICU</v>
      </c>
      <c r="M668" s="1" t="str">
        <f>_xlfn.XLOOKUP(Master[[#This Row],[Patient_ID]],Hospitals[Patient_ID],Hospitals[Department])</f>
        <v>Pediatrics</v>
      </c>
      <c r="N668" s="28" t="str">
        <f>_xlfn.XLOOKUP(Master[[#This Row],[Patient_ID]],Hospitals[Patient_ID],Hospitals[Medical_Condition])</f>
        <v>Asthma</v>
      </c>
      <c r="O668" s="28" t="str">
        <f>IFERROR(_xlfn.XLOOKUP(Master[[#This Row],[Patient_ID]],Emergency[Patient_ID],Emergency[ER_Visit_ID]),"No Visits")</f>
        <v>No Visits</v>
      </c>
      <c r="P668" s="28">
        <f>_xlfn.XLOOKUP(Master[[#This Row],[Patient_ID]],Hospitals[Patient_ID],Hospitals[Doctor_ID])</f>
        <v>26</v>
      </c>
      <c r="Q668" s="30">
        <f>_xlfn.XLOOKUP(Master[[#This Row],[Patient_ID]],Financials[Patient_ID],Financials[Insurance_Coverage])</f>
        <v>16451.97320229766</v>
      </c>
      <c r="R668" s="30">
        <f>_xlfn.XLOOKUP(Master[[#This Row],[Patient_ID]],Financials[Patient_ID],Financials[Balance_Due])</f>
        <v>3342.02679770234</v>
      </c>
      <c r="S668" s="28">
        <f>_xlfn.XLOOKUP(Master[[#This Row],[Doctors ID]],Medicals[Doctor_ID],Medicals[Nurse_to_Patient_Ratio])</f>
        <v>5</v>
      </c>
    </row>
    <row r="669" spans="1:19" x14ac:dyDescent="0.3">
      <c r="A669" s="1">
        <v>742</v>
      </c>
      <c r="B669" s="1" t="s">
        <v>749</v>
      </c>
      <c r="C669" s="1">
        <v>47</v>
      </c>
      <c r="D669" s="1" t="s">
        <v>1008</v>
      </c>
      <c r="E669" s="1" t="s">
        <v>1013</v>
      </c>
      <c r="F669" s="1">
        <v>28.730784063970098</v>
      </c>
      <c r="G669" s="1">
        <v>2</v>
      </c>
      <c r="H669" s="1">
        <v>10</v>
      </c>
      <c r="I669" s="10">
        <f>_xlfn.XLOOKUP(Master[[#This Row],[Patient_ID]],Hospitals[Patient_ID],Hospitals[Admission_Date])</f>
        <v>45400</v>
      </c>
      <c r="J669" s="10">
        <f>_xlfn.XLOOKUP(Master[[#This Row],[Patient_ID]],Hospitals[Patient_ID],Hospitals[Discharge_Date])</f>
        <v>45402</v>
      </c>
      <c r="K669" s="33">
        <f>_xlfn.XLOOKUP(Master[[#This Row],[Patient_ID]],Financials[Patient_ID],Financials[Total_Bill_Amount])</f>
        <v>7707</v>
      </c>
      <c r="L669" s="1" t="str">
        <f>_xlfn.XLOOKUP(Master[[#This Row],[Patient_ID]],Hospitals[Patient_ID],Hospitals[Hospital_Bed])</f>
        <v>General Ward</v>
      </c>
      <c r="M669" s="1" t="str">
        <f>_xlfn.XLOOKUP(Master[[#This Row],[Patient_ID]],Hospitals[Patient_ID],Hospitals[Department])</f>
        <v>Emergency</v>
      </c>
      <c r="N669" s="28" t="str">
        <f>_xlfn.XLOOKUP(Master[[#This Row],[Patient_ID]],Hospitals[Patient_ID],Hospitals[Medical_Condition])</f>
        <v>Severe Trauma</v>
      </c>
      <c r="O669" s="28">
        <f>IFERROR(_xlfn.XLOOKUP(Master[[#This Row],[Patient_ID]],Emergency[Patient_ID],Emergency[ER_Visit_ID]),"No Visits")</f>
        <v>292</v>
      </c>
      <c r="P669" s="28">
        <f>_xlfn.XLOOKUP(Master[[#This Row],[Patient_ID]],Hospitals[Patient_ID],Hospitals[Doctor_ID])</f>
        <v>84</v>
      </c>
      <c r="Q669" s="30">
        <f>_xlfn.XLOOKUP(Master[[#This Row],[Patient_ID]],Financials[Patient_ID],Financials[Insurance_Coverage])</f>
        <v>6611.4865248953247</v>
      </c>
      <c r="R669" s="30">
        <f>_xlfn.XLOOKUP(Master[[#This Row],[Patient_ID]],Financials[Patient_ID],Financials[Balance_Due])</f>
        <v>1095.5134751046751</v>
      </c>
      <c r="S669" s="28">
        <f>_xlfn.XLOOKUP(Master[[#This Row],[Doctors ID]],Medicals[Doctor_ID],Medicals[Nurse_to_Patient_Ratio])</f>
        <v>16</v>
      </c>
    </row>
    <row r="670" spans="1:19" x14ac:dyDescent="0.3">
      <c r="A670" s="1">
        <v>743</v>
      </c>
      <c r="B670" s="1" t="s">
        <v>750</v>
      </c>
      <c r="C670" s="1">
        <v>34</v>
      </c>
      <c r="D670" s="1" t="s">
        <v>1009</v>
      </c>
      <c r="E670" s="1" t="s">
        <v>1011</v>
      </c>
      <c r="F670" s="1">
        <v>34.972182631186747</v>
      </c>
      <c r="G670" s="1">
        <v>0</v>
      </c>
      <c r="H670" s="1">
        <v>5</v>
      </c>
      <c r="I670" s="10">
        <f>_xlfn.XLOOKUP(Master[[#This Row],[Patient_ID]],Hospitals[Patient_ID],Hospitals[Admission_Date])</f>
        <v>45409</v>
      </c>
      <c r="J670" s="10">
        <f>_xlfn.XLOOKUP(Master[[#This Row],[Patient_ID]],Hospitals[Patient_ID],Hospitals[Discharge_Date])</f>
        <v>45418</v>
      </c>
      <c r="K670" s="33">
        <f>_xlfn.XLOOKUP(Master[[#This Row],[Patient_ID]],Financials[Patient_ID],Financials[Total_Bill_Amount])</f>
        <v>7968</v>
      </c>
      <c r="L670" s="1" t="str">
        <f>_xlfn.XLOOKUP(Master[[#This Row],[Patient_ID]],Hospitals[Patient_ID],Hospitals[Hospital_Bed])</f>
        <v>ICU</v>
      </c>
      <c r="M670" s="1" t="str">
        <f>_xlfn.XLOOKUP(Master[[#This Row],[Patient_ID]],Hospitals[Patient_ID],Hospitals[Department])</f>
        <v>Emergency</v>
      </c>
      <c r="N670" s="28" t="str">
        <f>_xlfn.XLOOKUP(Master[[#This Row],[Patient_ID]],Hospitals[Patient_ID],Hospitals[Medical_Condition])</f>
        <v>Severe Trauma</v>
      </c>
      <c r="O670" s="28">
        <f>IFERROR(_xlfn.XLOOKUP(Master[[#This Row],[Patient_ID]],Emergency[Patient_ID],Emergency[ER_Visit_ID]),"No Visits")</f>
        <v>1340</v>
      </c>
      <c r="P670" s="28">
        <f>_xlfn.XLOOKUP(Master[[#This Row],[Patient_ID]],Hospitals[Patient_ID],Hospitals[Doctor_ID])</f>
        <v>77</v>
      </c>
      <c r="Q670" s="30">
        <f>_xlfn.XLOOKUP(Master[[#This Row],[Patient_ID]],Financials[Patient_ID],Financials[Insurance_Coverage])</f>
        <v>7126.2591967822109</v>
      </c>
      <c r="R670" s="30">
        <f>_xlfn.XLOOKUP(Master[[#This Row],[Patient_ID]],Financials[Patient_ID],Financials[Balance_Due])</f>
        <v>841.74080321778911</v>
      </c>
      <c r="S670" s="28">
        <f>_xlfn.XLOOKUP(Master[[#This Row],[Doctors ID]],Medicals[Doctor_ID],Medicals[Nurse_to_Patient_Ratio])</f>
        <v>24</v>
      </c>
    </row>
    <row r="671" spans="1:19" x14ac:dyDescent="0.3">
      <c r="A671" s="1">
        <v>745</v>
      </c>
      <c r="B671" s="1" t="s">
        <v>752</v>
      </c>
      <c r="C671" s="1">
        <v>75</v>
      </c>
      <c r="D671" s="1" t="s">
        <v>1008</v>
      </c>
      <c r="E671" s="1" t="s">
        <v>1012</v>
      </c>
      <c r="F671" s="1">
        <v>25.478249740503671</v>
      </c>
      <c r="G671" s="1">
        <v>4</v>
      </c>
      <c r="H671" s="1">
        <v>5</v>
      </c>
      <c r="I671" s="10">
        <f>_xlfn.XLOOKUP(Master[[#This Row],[Patient_ID]],Hospitals[Patient_ID],Hospitals[Admission_Date])</f>
        <v>44594</v>
      </c>
      <c r="J671" s="10">
        <f>_xlfn.XLOOKUP(Master[[#This Row],[Patient_ID]],Hospitals[Patient_ID],Hospitals[Discharge_Date])</f>
        <v>44601</v>
      </c>
      <c r="K671" s="33">
        <f>_xlfn.XLOOKUP(Master[[#This Row],[Patient_ID]],Financials[Patient_ID],Financials[Total_Bill_Amount])</f>
        <v>22225</v>
      </c>
      <c r="L671" s="1" t="str">
        <f>_xlfn.XLOOKUP(Master[[#This Row],[Patient_ID]],Hospitals[Patient_ID],Hospitals[Hospital_Bed])</f>
        <v>Semi-Private Room</v>
      </c>
      <c r="M671" s="1" t="str">
        <f>_xlfn.XLOOKUP(Master[[#This Row],[Patient_ID]],Hospitals[Patient_ID],Hospitals[Department])</f>
        <v>Cardiology</v>
      </c>
      <c r="N671" s="28" t="str">
        <f>_xlfn.XLOOKUP(Master[[#This Row],[Patient_ID]],Hospitals[Patient_ID],Hospitals[Medical_Condition])</f>
        <v>Heart Attack (STEMI)</v>
      </c>
      <c r="O671" s="28">
        <f>IFERROR(_xlfn.XLOOKUP(Master[[#This Row],[Patient_ID]],Emergency[Patient_ID],Emergency[ER_Visit_ID]),"No Visits")</f>
        <v>626</v>
      </c>
      <c r="P671" s="28">
        <f>_xlfn.XLOOKUP(Master[[#This Row],[Patient_ID]],Hospitals[Patient_ID],Hospitals[Doctor_ID])</f>
        <v>171</v>
      </c>
      <c r="Q671" s="30">
        <f>_xlfn.XLOOKUP(Master[[#This Row],[Patient_ID]],Financials[Patient_ID],Financials[Insurance_Coverage])</f>
        <v>18177.880535265591</v>
      </c>
      <c r="R671" s="30">
        <f>_xlfn.XLOOKUP(Master[[#This Row],[Patient_ID]],Financials[Patient_ID],Financials[Balance_Due])</f>
        <v>4047.119464734405</v>
      </c>
      <c r="S671" s="28">
        <f>_xlfn.XLOOKUP(Master[[#This Row],[Doctors ID]],Medicals[Doctor_ID],Medicals[Nurse_to_Patient_Ratio])</f>
        <v>14</v>
      </c>
    </row>
    <row r="672" spans="1:19" x14ac:dyDescent="0.3">
      <c r="A672" s="1">
        <v>746</v>
      </c>
      <c r="B672" s="1" t="s">
        <v>753</v>
      </c>
      <c r="C672" s="1">
        <v>69</v>
      </c>
      <c r="D672" s="1" t="s">
        <v>1009</v>
      </c>
      <c r="E672" s="1" t="s">
        <v>1010</v>
      </c>
      <c r="F672" s="1">
        <v>29.4637136723229</v>
      </c>
      <c r="G672" s="1">
        <v>1</v>
      </c>
      <c r="H672" s="1">
        <v>7</v>
      </c>
      <c r="I672" s="10">
        <f>_xlfn.XLOOKUP(Master[[#This Row],[Patient_ID]],Hospitals[Patient_ID],Hospitals[Admission_Date])</f>
        <v>44672</v>
      </c>
      <c r="J672" s="10">
        <f>_xlfn.XLOOKUP(Master[[#This Row],[Patient_ID]],Hospitals[Patient_ID],Hospitals[Discharge_Date])</f>
        <v>44677</v>
      </c>
      <c r="K672" s="33">
        <f>_xlfn.XLOOKUP(Master[[#This Row],[Patient_ID]],Financials[Patient_ID],Financials[Total_Bill_Amount])</f>
        <v>40475</v>
      </c>
      <c r="L672" s="1" t="str">
        <f>_xlfn.XLOOKUP(Master[[#This Row],[Patient_ID]],Hospitals[Patient_ID],Hospitals[Hospital_Bed])</f>
        <v>Semi-Private Room</v>
      </c>
      <c r="M672" s="1" t="str">
        <f>_xlfn.XLOOKUP(Master[[#This Row],[Patient_ID]],Hospitals[Patient_ID],Hospitals[Department])</f>
        <v>Oncology</v>
      </c>
      <c r="N672" s="28" t="str">
        <f>_xlfn.XLOOKUP(Master[[#This Row],[Patient_ID]],Hospitals[Patient_ID],Hospitals[Medical_Condition])</f>
        <v>Cancer</v>
      </c>
      <c r="O672" s="28">
        <f>IFERROR(_xlfn.XLOOKUP(Master[[#This Row],[Patient_ID]],Emergency[Patient_ID],Emergency[ER_Visit_ID]),"No Visits")</f>
        <v>560</v>
      </c>
      <c r="P672" s="28">
        <f>_xlfn.XLOOKUP(Master[[#This Row],[Patient_ID]],Hospitals[Patient_ID],Hospitals[Doctor_ID])</f>
        <v>68</v>
      </c>
      <c r="Q672" s="30">
        <f>_xlfn.XLOOKUP(Master[[#This Row],[Patient_ID]],Financials[Patient_ID],Financials[Insurance_Coverage])</f>
        <v>30433.681008328349</v>
      </c>
      <c r="R672" s="30">
        <f>_xlfn.XLOOKUP(Master[[#This Row],[Patient_ID]],Financials[Patient_ID],Financials[Balance_Due])</f>
        <v>10041.318991671649</v>
      </c>
      <c r="S672" s="28">
        <f>_xlfn.XLOOKUP(Master[[#This Row],[Doctors ID]],Medicals[Doctor_ID],Medicals[Nurse_to_Patient_Ratio])</f>
        <v>23</v>
      </c>
    </row>
    <row r="673" spans="1:19" x14ac:dyDescent="0.3">
      <c r="A673" s="1">
        <v>747</v>
      </c>
      <c r="B673" s="1" t="s">
        <v>754</v>
      </c>
      <c r="C673" s="1">
        <v>87</v>
      </c>
      <c r="D673" s="1" t="s">
        <v>1008</v>
      </c>
      <c r="E673" s="1" t="s">
        <v>1011</v>
      </c>
      <c r="F673" s="1">
        <v>16.787934691834959</v>
      </c>
      <c r="G673" s="1">
        <v>1</v>
      </c>
      <c r="H673" s="1">
        <v>9</v>
      </c>
      <c r="I673" s="10">
        <f>_xlfn.XLOOKUP(Master[[#This Row],[Patient_ID]],Hospitals[Patient_ID],Hospitals[Admission_Date])</f>
        <v>44925</v>
      </c>
      <c r="J673" s="10">
        <f>_xlfn.XLOOKUP(Master[[#This Row],[Patient_ID]],Hospitals[Patient_ID],Hospitals[Discharge_Date])</f>
        <v>44928</v>
      </c>
      <c r="K673" s="33">
        <f>_xlfn.XLOOKUP(Master[[#This Row],[Patient_ID]],Financials[Patient_ID],Financials[Total_Bill_Amount])</f>
        <v>3695</v>
      </c>
      <c r="L673" s="1" t="str">
        <f>_xlfn.XLOOKUP(Master[[#This Row],[Patient_ID]],Hospitals[Patient_ID],Hospitals[Hospital_Bed])</f>
        <v>General Ward</v>
      </c>
      <c r="M673" s="1" t="str">
        <f>_xlfn.XLOOKUP(Master[[#This Row],[Patient_ID]],Hospitals[Patient_ID],Hospitals[Department])</f>
        <v>Pediatrics</v>
      </c>
      <c r="N673" s="28" t="str">
        <f>_xlfn.XLOOKUP(Master[[#This Row],[Patient_ID]],Hospitals[Patient_ID],Hospitals[Medical_Condition])</f>
        <v>Asthma</v>
      </c>
      <c r="O673" s="28" t="str">
        <f>IFERROR(_xlfn.XLOOKUP(Master[[#This Row],[Patient_ID]],Emergency[Patient_ID],Emergency[ER_Visit_ID]),"No Visits")</f>
        <v>No Visits</v>
      </c>
      <c r="P673" s="28">
        <f>_xlfn.XLOOKUP(Master[[#This Row],[Patient_ID]],Hospitals[Patient_ID],Hospitals[Doctor_ID])</f>
        <v>25</v>
      </c>
      <c r="Q673" s="30">
        <f>_xlfn.XLOOKUP(Master[[#This Row],[Patient_ID]],Financials[Patient_ID],Financials[Insurance_Coverage])</f>
        <v>2942.2503777181719</v>
      </c>
      <c r="R673" s="30">
        <f>_xlfn.XLOOKUP(Master[[#This Row],[Patient_ID]],Financials[Patient_ID],Financials[Balance_Due])</f>
        <v>752.74962228182812</v>
      </c>
      <c r="S673" s="28">
        <f>_xlfn.XLOOKUP(Master[[#This Row],[Doctors ID]],Medicals[Doctor_ID],Medicals[Nurse_to_Patient_Ratio])</f>
        <v>9</v>
      </c>
    </row>
    <row r="674" spans="1:19" x14ac:dyDescent="0.3">
      <c r="A674" s="1">
        <v>748</v>
      </c>
      <c r="B674" s="1" t="s">
        <v>755</v>
      </c>
      <c r="C674" s="1">
        <v>19</v>
      </c>
      <c r="D674" s="1" t="s">
        <v>1008</v>
      </c>
      <c r="E674" s="1" t="s">
        <v>1012</v>
      </c>
      <c r="F674" s="1">
        <v>38.262390096987531</v>
      </c>
      <c r="G674" s="1">
        <v>0</v>
      </c>
      <c r="H674" s="1">
        <v>10</v>
      </c>
      <c r="I674" s="10">
        <f>_xlfn.XLOOKUP(Master[[#This Row],[Patient_ID]],Hospitals[Patient_ID],Hospitals[Admission_Date])</f>
        <v>44580</v>
      </c>
      <c r="J674" s="10">
        <f>_xlfn.XLOOKUP(Master[[#This Row],[Patient_ID]],Hospitals[Patient_ID],Hospitals[Discharge_Date])</f>
        <v>44585</v>
      </c>
      <c r="K674" s="33">
        <f>_xlfn.XLOOKUP(Master[[#This Row],[Patient_ID]],Financials[Patient_ID],Financials[Total_Bill_Amount])</f>
        <v>13119</v>
      </c>
      <c r="L674" s="1" t="str">
        <f>_xlfn.XLOOKUP(Master[[#This Row],[Patient_ID]],Hospitals[Patient_ID],Hospitals[Hospital_Bed])</f>
        <v>General Ward</v>
      </c>
      <c r="M674" s="1" t="str">
        <f>_xlfn.XLOOKUP(Master[[#This Row],[Patient_ID]],Hospitals[Patient_ID],Hospitals[Department])</f>
        <v>Cardiology</v>
      </c>
      <c r="N674" s="28" t="str">
        <f>_xlfn.XLOOKUP(Master[[#This Row],[Patient_ID]],Hospitals[Patient_ID],Hospitals[Medical_Condition])</f>
        <v>Heart Disease</v>
      </c>
      <c r="O674" s="28">
        <f>IFERROR(_xlfn.XLOOKUP(Master[[#This Row],[Patient_ID]],Emergency[Patient_ID],Emergency[ER_Visit_ID]),"No Visits")</f>
        <v>133</v>
      </c>
      <c r="P674" s="28">
        <f>_xlfn.XLOOKUP(Master[[#This Row],[Patient_ID]],Hospitals[Patient_ID],Hospitals[Doctor_ID])</f>
        <v>108</v>
      </c>
      <c r="Q674" s="30">
        <f>_xlfn.XLOOKUP(Master[[#This Row],[Patient_ID]],Financials[Patient_ID],Financials[Insurance_Coverage])</f>
        <v>11327.17631148022</v>
      </c>
      <c r="R674" s="30">
        <f>_xlfn.XLOOKUP(Master[[#This Row],[Patient_ID]],Financials[Patient_ID],Financials[Balance_Due])</f>
        <v>1791.823688519778</v>
      </c>
      <c r="S674" s="28">
        <f>_xlfn.XLOOKUP(Master[[#This Row],[Doctors ID]],Medicals[Doctor_ID],Medicals[Nurse_to_Patient_Ratio])</f>
        <v>7</v>
      </c>
    </row>
    <row r="675" spans="1:19" x14ac:dyDescent="0.3">
      <c r="A675" s="1">
        <v>749</v>
      </c>
      <c r="B675" s="1" t="s">
        <v>756</v>
      </c>
      <c r="C675" s="1">
        <v>33</v>
      </c>
      <c r="D675" s="1" t="s">
        <v>1009</v>
      </c>
      <c r="E675" s="1" t="s">
        <v>1012</v>
      </c>
      <c r="F675" s="1">
        <v>17.27139208885805</v>
      </c>
      <c r="G675" s="1">
        <v>5</v>
      </c>
      <c r="H675" s="1">
        <v>6</v>
      </c>
      <c r="I675" s="10">
        <f>_xlfn.XLOOKUP(Master[[#This Row],[Patient_ID]],Hospitals[Patient_ID],Hospitals[Admission_Date])</f>
        <v>44644</v>
      </c>
      <c r="J675" s="10">
        <f>_xlfn.XLOOKUP(Master[[#This Row],[Patient_ID]],Hospitals[Patient_ID],Hospitals[Discharge_Date])</f>
        <v>44653</v>
      </c>
      <c r="K675" s="33">
        <f>_xlfn.XLOOKUP(Master[[#This Row],[Patient_ID]],Financials[Patient_ID],Financials[Total_Bill_Amount])</f>
        <v>27479</v>
      </c>
      <c r="L675" s="1" t="str">
        <f>_xlfn.XLOOKUP(Master[[#This Row],[Patient_ID]],Hospitals[Patient_ID],Hospitals[Hospital_Bed])</f>
        <v>Semi-Private Room</v>
      </c>
      <c r="M675" s="1" t="str">
        <f>_xlfn.XLOOKUP(Master[[#This Row],[Patient_ID]],Hospitals[Patient_ID],Hospitals[Department])</f>
        <v>Emergency</v>
      </c>
      <c r="N675" s="28" t="str">
        <f>_xlfn.XLOOKUP(Master[[#This Row],[Patient_ID]],Hospitals[Patient_ID],Hospitals[Medical_Condition])</f>
        <v>Internal Bleeding</v>
      </c>
      <c r="O675" s="28">
        <f>IFERROR(_xlfn.XLOOKUP(Master[[#This Row],[Patient_ID]],Emergency[Patient_ID],Emergency[ER_Visit_ID]),"No Visits")</f>
        <v>734</v>
      </c>
      <c r="P675" s="28">
        <f>_xlfn.XLOOKUP(Master[[#This Row],[Patient_ID]],Hospitals[Patient_ID],Hospitals[Doctor_ID])</f>
        <v>68</v>
      </c>
      <c r="Q675" s="30">
        <f>_xlfn.XLOOKUP(Master[[#This Row],[Patient_ID]],Financials[Patient_ID],Financials[Insurance_Coverage])</f>
        <v>13791.121764228479</v>
      </c>
      <c r="R675" s="30">
        <f>_xlfn.XLOOKUP(Master[[#This Row],[Patient_ID]],Financials[Patient_ID],Financials[Balance_Due])</f>
        <v>13687.878235771521</v>
      </c>
      <c r="S675" s="28">
        <f>_xlfn.XLOOKUP(Master[[#This Row],[Doctors ID]],Medicals[Doctor_ID],Medicals[Nurse_to_Patient_Ratio])</f>
        <v>23</v>
      </c>
    </row>
    <row r="676" spans="1:19" x14ac:dyDescent="0.3">
      <c r="A676" s="1">
        <v>750</v>
      </c>
      <c r="B676" s="1" t="s">
        <v>757</v>
      </c>
      <c r="C676" s="1">
        <v>47</v>
      </c>
      <c r="D676" s="1" t="s">
        <v>1009</v>
      </c>
      <c r="E676" s="1" t="s">
        <v>1012</v>
      </c>
      <c r="F676" s="1">
        <v>15.185551617575911</v>
      </c>
      <c r="G676" s="1">
        <v>3</v>
      </c>
      <c r="H676" s="1">
        <v>3</v>
      </c>
      <c r="I676" s="10">
        <f>_xlfn.XLOOKUP(Master[[#This Row],[Patient_ID]],Hospitals[Patient_ID],Hospitals[Admission_Date])</f>
        <v>44664</v>
      </c>
      <c r="J676" s="10">
        <f>_xlfn.XLOOKUP(Master[[#This Row],[Patient_ID]],Hospitals[Patient_ID],Hospitals[Discharge_Date])</f>
        <v>44673</v>
      </c>
      <c r="K676" s="33">
        <f>_xlfn.XLOOKUP(Master[[#This Row],[Patient_ID]],Financials[Patient_ID],Financials[Total_Bill_Amount])</f>
        <v>9836</v>
      </c>
      <c r="L676" s="1" t="str">
        <f>_xlfn.XLOOKUP(Master[[#This Row],[Patient_ID]],Hospitals[Patient_ID],Hospitals[Hospital_Bed])</f>
        <v>Semi-Private Room</v>
      </c>
      <c r="M676" s="1" t="str">
        <f>_xlfn.XLOOKUP(Master[[#This Row],[Patient_ID]],Hospitals[Patient_ID],Hospitals[Department])</f>
        <v>Neurology</v>
      </c>
      <c r="N676" s="28" t="str">
        <f>_xlfn.XLOOKUP(Master[[#This Row],[Patient_ID]],Hospitals[Patient_ID],Hospitals[Medical_Condition])</f>
        <v>Stroke</v>
      </c>
      <c r="O676" s="28">
        <f>IFERROR(_xlfn.XLOOKUP(Master[[#This Row],[Patient_ID]],Emergency[Patient_ID],Emergency[ER_Visit_ID]),"No Visits")</f>
        <v>441</v>
      </c>
      <c r="P676" s="28">
        <f>_xlfn.XLOOKUP(Master[[#This Row],[Patient_ID]],Hospitals[Patient_ID],Hospitals[Doctor_ID])</f>
        <v>34</v>
      </c>
      <c r="Q676" s="30">
        <f>_xlfn.XLOOKUP(Master[[#This Row],[Patient_ID]],Financials[Patient_ID],Financials[Insurance_Coverage])</f>
        <v>6800.6182971973294</v>
      </c>
      <c r="R676" s="30">
        <f>_xlfn.XLOOKUP(Master[[#This Row],[Patient_ID]],Financials[Patient_ID],Financials[Balance_Due])</f>
        <v>3035.381702802671</v>
      </c>
      <c r="S676" s="28">
        <f>_xlfn.XLOOKUP(Master[[#This Row],[Doctors ID]],Medicals[Doctor_ID],Medicals[Nurse_to_Patient_Ratio])</f>
        <v>29</v>
      </c>
    </row>
    <row r="677" spans="1:19" x14ac:dyDescent="0.3">
      <c r="A677" s="1">
        <v>751</v>
      </c>
      <c r="B677" s="1" t="s">
        <v>758</v>
      </c>
      <c r="C677" s="1">
        <v>44</v>
      </c>
      <c r="D677" s="1" t="s">
        <v>1009</v>
      </c>
      <c r="E677" s="1" t="s">
        <v>1010</v>
      </c>
      <c r="F677" s="1">
        <v>39.874071893121837</v>
      </c>
      <c r="G677" s="1">
        <v>3</v>
      </c>
      <c r="H677" s="1">
        <v>5</v>
      </c>
      <c r="I677" s="10">
        <f>_xlfn.XLOOKUP(Master[[#This Row],[Patient_ID]],Hospitals[Patient_ID],Hospitals[Admission_Date])</f>
        <v>44565</v>
      </c>
      <c r="J677" s="10">
        <f>_xlfn.XLOOKUP(Master[[#This Row],[Patient_ID]],Hospitals[Patient_ID],Hospitals[Discharge_Date])</f>
        <v>44570</v>
      </c>
      <c r="K677" s="33">
        <f>_xlfn.XLOOKUP(Master[[#This Row],[Patient_ID]],Financials[Patient_ID],Financials[Total_Bill_Amount])</f>
        <v>10447</v>
      </c>
      <c r="L677" s="1" t="str">
        <f>_xlfn.XLOOKUP(Master[[#This Row],[Patient_ID]],Hospitals[Patient_ID],Hospitals[Hospital_Bed])</f>
        <v>ICU</v>
      </c>
      <c r="M677" s="1" t="str">
        <f>_xlfn.XLOOKUP(Master[[#This Row],[Patient_ID]],Hospitals[Patient_ID],Hospitals[Department])</f>
        <v>Cardiology</v>
      </c>
      <c r="N677" s="28" t="str">
        <f>_xlfn.XLOOKUP(Master[[#This Row],[Patient_ID]],Hospitals[Patient_ID],Hospitals[Medical_Condition])</f>
        <v>Heart Disease</v>
      </c>
      <c r="O677" s="28" t="str">
        <f>IFERROR(_xlfn.XLOOKUP(Master[[#This Row],[Patient_ID]],Emergency[Patient_ID],Emergency[ER_Visit_ID]),"No Visits")</f>
        <v>No Visits</v>
      </c>
      <c r="P677" s="28">
        <f>_xlfn.XLOOKUP(Master[[#This Row],[Patient_ID]],Hospitals[Patient_ID],Hospitals[Doctor_ID])</f>
        <v>146</v>
      </c>
      <c r="Q677" s="30">
        <f>_xlfn.XLOOKUP(Master[[#This Row],[Patient_ID]],Financials[Patient_ID],Financials[Insurance_Coverage])</f>
        <v>7350.3843901779528</v>
      </c>
      <c r="R677" s="30">
        <f>_xlfn.XLOOKUP(Master[[#This Row],[Patient_ID]],Financials[Patient_ID],Financials[Balance_Due])</f>
        <v>3096.6156098220472</v>
      </c>
      <c r="S677" s="28">
        <f>_xlfn.XLOOKUP(Master[[#This Row],[Doctors ID]],Medicals[Doctor_ID],Medicals[Nurse_to_Patient_Ratio])</f>
        <v>9</v>
      </c>
    </row>
    <row r="678" spans="1:19" x14ac:dyDescent="0.3">
      <c r="A678" s="1">
        <v>752</v>
      </c>
      <c r="B678" s="1" t="s">
        <v>759</v>
      </c>
      <c r="C678" s="1">
        <v>38</v>
      </c>
      <c r="D678" s="1" t="s">
        <v>1009</v>
      </c>
      <c r="E678" s="1" t="s">
        <v>1010</v>
      </c>
      <c r="F678" s="1">
        <v>15.403971275215749</v>
      </c>
      <c r="G678" s="1">
        <v>0</v>
      </c>
      <c r="H678" s="1">
        <v>1</v>
      </c>
      <c r="I678" s="10">
        <f>_xlfn.XLOOKUP(Master[[#This Row],[Patient_ID]],Hospitals[Patient_ID],Hospitals[Admission_Date])</f>
        <v>44641</v>
      </c>
      <c r="J678" s="10">
        <f>_xlfn.XLOOKUP(Master[[#This Row],[Patient_ID]],Hospitals[Patient_ID],Hospitals[Discharge_Date])</f>
        <v>44653</v>
      </c>
      <c r="K678" s="33">
        <f>_xlfn.XLOOKUP(Master[[#This Row],[Patient_ID]],Financials[Patient_ID],Financials[Total_Bill_Amount])</f>
        <v>45908</v>
      </c>
      <c r="L678" s="1" t="str">
        <f>_xlfn.XLOOKUP(Master[[#This Row],[Patient_ID]],Hospitals[Patient_ID],Hospitals[Hospital_Bed])</f>
        <v>General Ward</v>
      </c>
      <c r="M678" s="1" t="str">
        <f>_xlfn.XLOOKUP(Master[[#This Row],[Patient_ID]],Hospitals[Patient_ID],Hospitals[Department])</f>
        <v>Neurology</v>
      </c>
      <c r="N678" s="28" t="str">
        <f>_xlfn.XLOOKUP(Master[[#This Row],[Patient_ID]],Hospitals[Patient_ID],Hospitals[Medical_Condition])</f>
        <v>Stroke</v>
      </c>
      <c r="O678" s="28">
        <f>IFERROR(_xlfn.XLOOKUP(Master[[#This Row],[Patient_ID]],Emergency[Patient_ID],Emergency[ER_Visit_ID]),"No Visits")</f>
        <v>183</v>
      </c>
      <c r="P678" s="28">
        <f>_xlfn.XLOOKUP(Master[[#This Row],[Patient_ID]],Hospitals[Patient_ID],Hospitals[Doctor_ID])</f>
        <v>104</v>
      </c>
      <c r="Q678" s="30">
        <f>_xlfn.XLOOKUP(Master[[#This Row],[Patient_ID]],Financials[Patient_ID],Financials[Insurance_Coverage])</f>
        <v>29345.639369962439</v>
      </c>
      <c r="R678" s="30">
        <f>_xlfn.XLOOKUP(Master[[#This Row],[Patient_ID]],Financials[Patient_ID],Financials[Balance_Due])</f>
        <v>16562.360630037561</v>
      </c>
      <c r="S678" s="28">
        <f>_xlfn.XLOOKUP(Master[[#This Row],[Doctors ID]],Medicals[Doctor_ID],Medicals[Nurse_to_Patient_Ratio])</f>
        <v>15</v>
      </c>
    </row>
    <row r="679" spans="1:19" x14ac:dyDescent="0.3">
      <c r="A679" s="1">
        <v>753</v>
      </c>
      <c r="B679" s="1" t="s">
        <v>760</v>
      </c>
      <c r="C679" s="1">
        <v>88</v>
      </c>
      <c r="D679" s="1" t="s">
        <v>1009</v>
      </c>
      <c r="E679" s="1" t="s">
        <v>1013</v>
      </c>
      <c r="F679" s="1">
        <v>32.376698488995281</v>
      </c>
      <c r="G679" s="1">
        <v>0</v>
      </c>
      <c r="H679" s="1">
        <v>2</v>
      </c>
      <c r="I679" s="10">
        <f>_xlfn.XLOOKUP(Master[[#This Row],[Patient_ID]],Hospitals[Patient_ID],Hospitals[Admission_Date])</f>
        <v>44689</v>
      </c>
      <c r="J679" s="10">
        <f>_xlfn.XLOOKUP(Master[[#This Row],[Patient_ID]],Hospitals[Patient_ID],Hospitals[Discharge_Date])</f>
        <v>44691</v>
      </c>
      <c r="K679" s="33">
        <f>_xlfn.XLOOKUP(Master[[#This Row],[Patient_ID]],Financials[Patient_ID],Financials[Total_Bill_Amount])</f>
        <v>12809</v>
      </c>
      <c r="L679" s="1" t="str">
        <f>_xlfn.XLOOKUP(Master[[#This Row],[Patient_ID]],Hospitals[Patient_ID],Hospitals[Hospital_Bed])</f>
        <v>General Ward</v>
      </c>
      <c r="M679" s="1" t="str">
        <f>_xlfn.XLOOKUP(Master[[#This Row],[Patient_ID]],Hospitals[Patient_ID],Hospitals[Department])</f>
        <v>Emergency</v>
      </c>
      <c r="N679" s="28" t="str">
        <f>_xlfn.XLOOKUP(Master[[#This Row],[Patient_ID]],Hospitals[Patient_ID],Hospitals[Medical_Condition])</f>
        <v>Severe Trauma</v>
      </c>
      <c r="O679" s="28" t="str">
        <f>IFERROR(_xlfn.XLOOKUP(Master[[#This Row],[Patient_ID]],Emergency[Patient_ID],Emergency[ER_Visit_ID]),"No Visits")</f>
        <v>No Visits</v>
      </c>
      <c r="P679" s="28">
        <f>_xlfn.XLOOKUP(Master[[#This Row],[Patient_ID]],Hospitals[Patient_ID],Hospitals[Doctor_ID])</f>
        <v>116</v>
      </c>
      <c r="Q679" s="30">
        <f>_xlfn.XLOOKUP(Master[[#This Row],[Patient_ID]],Financials[Patient_ID],Financials[Insurance_Coverage])</f>
        <v>11262.25570237275</v>
      </c>
      <c r="R679" s="30">
        <f>_xlfn.XLOOKUP(Master[[#This Row],[Patient_ID]],Financials[Patient_ID],Financials[Balance_Due])</f>
        <v>1546.7442976272521</v>
      </c>
      <c r="S679" s="28">
        <f>_xlfn.XLOOKUP(Master[[#This Row],[Doctors ID]],Medicals[Doctor_ID],Medicals[Nurse_to_Patient_Ratio])</f>
        <v>19</v>
      </c>
    </row>
    <row r="680" spans="1:19" x14ac:dyDescent="0.3">
      <c r="A680" s="1">
        <v>754</v>
      </c>
      <c r="B680" s="1" t="s">
        <v>761</v>
      </c>
      <c r="C680" s="1">
        <v>23</v>
      </c>
      <c r="D680" s="1" t="s">
        <v>1008</v>
      </c>
      <c r="E680" s="1" t="s">
        <v>1013</v>
      </c>
      <c r="F680" s="1">
        <v>29.234678120825031</v>
      </c>
      <c r="G680" s="1">
        <v>3</v>
      </c>
      <c r="H680" s="1">
        <v>2</v>
      </c>
      <c r="I680" s="10">
        <f>_xlfn.XLOOKUP(Master[[#This Row],[Patient_ID]],Hospitals[Patient_ID],Hospitals[Admission_Date])</f>
        <v>44621</v>
      </c>
      <c r="J680" s="10">
        <f>_xlfn.XLOOKUP(Master[[#This Row],[Patient_ID]],Hospitals[Patient_ID],Hospitals[Discharge_Date])</f>
        <v>44624</v>
      </c>
      <c r="K680" s="33">
        <f>_xlfn.XLOOKUP(Master[[#This Row],[Patient_ID]],Financials[Patient_ID],Financials[Total_Bill_Amount])</f>
        <v>11268</v>
      </c>
      <c r="L680" s="1" t="str">
        <f>_xlfn.XLOOKUP(Master[[#This Row],[Patient_ID]],Hospitals[Patient_ID],Hospitals[Hospital_Bed])</f>
        <v>General Ward</v>
      </c>
      <c r="M680" s="1" t="str">
        <f>_xlfn.XLOOKUP(Master[[#This Row],[Patient_ID]],Hospitals[Patient_ID],Hospitals[Department])</f>
        <v>Emergency</v>
      </c>
      <c r="N680" s="28" t="str">
        <f>_xlfn.XLOOKUP(Master[[#This Row],[Patient_ID]],Hospitals[Patient_ID],Hospitals[Medical_Condition])</f>
        <v>Internal Bleeding</v>
      </c>
      <c r="O680" s="28">
        <f>IFERROR(_xlfn.XLOOKUP(Master[[#This Row],[Patient_ID]],Emergency[Patient_ID],Emergency[ER_Visit_ID]),"No Visits")</f>
        <v>66</v>
      </c>
      <c r="P680" s="28">
        <f>_xlfn.XLOOKUP(Master[[#This Row],[Patient_ID]],Hospitals[Patient_ID],Hospitals[Doctor_ID])</f>
        <v>9</v>
      </c>
      <c r="Q680" s="30">
        <f>_xlfn.XLOOKUP(Master[[#This Row],[Patient_ID]],Financials[Patient_ID],Financials[Insurance_Coverage])</f>
        <v>6205.0381980130633</v>
      </c>
      <c r="R680" s="30">
        <f>_xlfn.XLOOKUP(Master[[#This Row],[Patient_ID]],Financials[Patient_ID],Financials[Balance_Due])</f>
        <v>5062.9618019869367</v>
      </c>
      <c r="S680" s="28">
        <f>_xlfn.XLOOKUP(Master[[#This Row],[Doctors ID]],Medicals[Doctor_ID],Medicals[Nurse_to_Patient_Ratio])</f>
        <v>21</v>
      </c>
    </row>
    <row r="681" spans="1:19" x14ac:dyDescent="0.3">
      <c r="A681" s="1">
        <v>755</v>
      </c>
      <c r="B681" s="1" t="s">
        <v>762</v>
      </c>
      <c r="C681" s="1">
        <v>81</v>
      </c>
      <c r="D681" s="1" t="s">
        <v>1009</v>
      </c>
      <c r="E681" s="1" t="s">
        <v>1011</v>
      </c>
      <c r="F681" s="1">
        <v>31.436447835806799</v>
      </c>
      <c r="G681" s="1">
        <v>4</v>
      </c>
      <c r="H681" s="1">
        <v>3</v>
      </c>
      <c r="I681" s="10">
        <f>_xlfn.XLOOKUP(Master[[#This Row],[Patient_ID]],Hospitals[Patient_ID],Hospitals[Admission_Date])</f>
        <v>44862</v>
      </c>
      <c r="J681" s="10">
        <f>_xlfn.XLOOKUP(Master[[#This Row],[Patient_ID]],Hospitals[Patient_ID],Hospitals[Discharge_Date])</f>
        <v>44871</v>
      </c>
      <c r="K681" s="33">
        <f>_xlfn.XLOOKUP(Master[[#This Row],[Patient_ID]],Financials[Patient_ID],Financials[Total_Bill_Amount])</f>
        <v>15974</v>
      </c>
      <c r="L681" s="1" t="str">
        <f>_xlfn.XLOOKUP(Master[[#This Row],[Patient_ID]],Hospitals[Patient_ID],Hospitals[Hospital_Bed])</f>
        <v>ICU</v>
      </c>
      <c r="M681" s="1" t="str">
        <f>_xlfn.XLOOKUP(Master[[#This Row],[Patient_ID]],Hospitals[Patient_ID],Hospitals[Department])</f>
        <v>Emergency</v>
      </c>
      <c r="N681" s="28" t="str">
        <f>_xlfn.XLOOKUP(Master[[#This Row],[Patient_ID]],Hospitals[Patient_ID],Hospitals[Medical_Condition])</f>
        <v>Severe Trauma</v>
      </c>
      <c r="O681" s="28">
        <f>IFERROR(_xlfn.XLOOKUP(Master[[#This Row],[Patient_ID]],Emergency[Patient_ID],Emergency[ER_Visit_ID]),"No Visits")</f>
        <v>169</v>
      </c>
      <c r="P681" s="28">
        <f>_xlfn.XLOOKUP(Master[[#This Row],[Patient_ID]],Hospitals[Patient_ID],Hospitals[Doctor_ID])</f>
        <v>181</v>
      </c>
      <c r="Q681" s="30">
        <f>_xlfn.XLOOKUP(Master[[#This Row],[Patient_ID]],Financials[Patient_ID],Financials[Insurance_Coverage])</f>
        <v>8944.2880382229341</v>
      </c>
      <c r="R681" s="30">
        <f>_xlfn.XLOOKUP(Master[[#This Row],[Patient_ID]],Financials[Patient_ID],Financials[Balance_Due])</f>
        <v>7029.7119617770659</v>
      </c>
      <c r="S681" s="28">
        <f>_xlfn.XLOOKUP(Master[[#This Row],[Doctors ID]],Medicals[Doctor_ID],Medicals[Nurse_to_Patient_Ratio])</f>
        <v>23</v>
      </c>
    </row>
    <row r="682" spans="1:19" x14ac:dyDescent="0.3">
      <c r="A682" s="1">
        <v>756</v>
      </c>
      <c r="B682" s="1" t="s">
        <v>763</v>
      </c>
      <c r="C682" s="1">
        <v>10</v>
      </c>
      <c r="D682" s="1" t="s">
        <v>1009</v>
      </c>
      <c r="E682" s="1" t="s">
        <v>1011</v>
      </c>
      <c r="F682" s="1">
        <v>18.329392388218881</v>
      </c>
      <c r="G682" s="1">
        <v>4</v>
      </c>
      <c r="H682" s="1">
        <v>8</v>
      </c>
      <c r="I682" s="10">
        <f>_xlfn.XLOOKUP(Master[[#This Row],[Patient_ID]],Hospitals[Patient_ID],Hospitals[Admission_Date])</f>
        <v>44650</v>
      </c>
      <c r="J682" s="10">
        <f>_xlfn.XLOOKUP(Master[[#This Row],[Patient_ID]],Hospitals[Patient_ID],Hospitals[Discharge_Date])</f>
        <v>44657</v>
      </c>
      <c r="K682" s="33">
        <f>_xlfn.XLOOKUP(Master[[#This Row],[Patient_ID]],Financials[Patient_ID],Financials[Total_Bill_Amount])</f>
        <v>15297</v>
      </c>
      <c r="L682" s="1" t="str">
        <f>_xlfn.XLOOKUP(Master[[#This Row],[Patient_ID]],Hospitals[Patient_ID],Hospitals[Hospital_Bed])</f>
        <v>General Ward</v>
      </c>
      <c r="M682" s="1" t="str">
        <f>_xlfn.XLOOKUP(Master[[#This Row],[Patient_ID]],Hospitals[Patient_ID],Hospitals[Department])</f>
        <v>Neurology</v>
      </c>
      <c r="N682" s="28" t="str">
        <f>_xlfn.XLOOKUP(Master[[#This Row],[Patient_ID]],Hospitals[Patient_ID],Hospitals[Medical_Condition])</f>
        <v>Stroke</v>
      </c>
      <c r="O682" s="28">
        <f>IFERROR(_xlfn.XLOOKUP(Master[[#This Row],[Patient_ID]],Emergency[Patient_ID],Emergency[ER_Visit_ID]),"No Visits")</f>
        <v>643</v>
      </c>
      <c r="P682" s="28">
        <f>_xlfn.XLOOKUP(Master[[#This Row],[Patient_ID]],Hospitals[Patient_ID],Hospitals[Doctor_ID])</f>
        <v>125</v>
      </c>
      <c r="Q682" s="30">
        <f>_xlfn.XLOOKUP(Master[[#This Row],[Patient_ID]],Financials[Patient_ID],Financials[Insurance_Coverage])</f>
        <v>9047.6866901654448</v>
      </c>
      <c r="R682" s="30">
        <f>_xlfn.XLOOKUP(Master[[#This Row],[Patient_ID]],Financials[Patient_ID],Financials[Balance_Due])</f>
        <v>6249.3133098345552</v>
      </c>
      <c r="S682" s="28">
        <f>_xlfn.XLOOKUP(Master[[#This Row],[Doctors ID]],Medicals[Doctor_ID],Medicals[Nurse_to_Patient_Ratio])</f>
        <v>27</v>
      </c>
    </row>
    <row r="683" spans="1:19" x14ac:dyDescent="0.3">
      <c r="A683" s="1">
        <v>757</v>
      </c>
      <c r="B683" s="1" t="s">
        <v>764</v>
      </c>
      <c r="C683" s="1">
        <v>77</v>
      </c>
      <c r="D683" s="1" t="s">
        <v>1009</v>
      </c>
      <c r="E683" s="1" t="s">
        <v>1013</v>
      </c>
      <c r="F683" s="1">
        <v>33.616353496584821</v>
      </c>
      <c r="G683" s="1">
        <v>4</v>
      </c>
      <c r="H683" s="1">
        <v>3</v>
      </c>
      <c r="I683" s="10">
        <f>_xlfn.XLOOKUP(Master[[#This Row],[Patient_ID]],Hospitals[Patient_ID],Hospitals[Admission_Date])</f>
        <v>45151</v>
      </c>
      <c r="J683" s="10">
        <f>_xlfn.XLOOKUP(Master[[#This Row],[Patient_ID]],Hospitals[Patient_ID],Hospitals[Discharge_Date])</f>
        <v>45157</v>
      </c>
      <c r="K683" s="33">
        <f>_xlfn.XLOOKUP(Master[[#This Row],[Patient_ID]],Financials[Patient_ID],Financials[Total_Bill_Amount])</f>
        <v>18088</v>
      </c>
      <c r="L683" s="1" t="str">
        <f>_xlfn.XLOOKUP(Master[[#This Row],[Patient_ID]],Hospitals[Patient_ID],Hospitals[Hospital_Bed])</f>
        <v>Private Room</v>
      </c>
      <c r="M683" s="1" t="str">
        <f>_xlfn.XLOOKUP(Master[[#This Row],[Patient_ID]],Hospitals[Patient_ID],Hospitals[Department])</f>
        <v>Cardiology</v>
      </c>
      <c r="N683" s="28" t="str">
        <f>_xlfn.XLOOKUP(Master[[#This Row],[Patient_ID]],Hospitals[Patient_ID],Hospitals[Medical_Condition])</f>
        <v>Hypertension</v>
      </c>
      <c r="O683" s="28">
        <f>IFERROR(_xlfn.XLOOKUP(Master[[#This Row],[Patient_ID]],Emergency[Patient_ID],Emergency[ER_Visit_ID]),"No Visits")</f>
        <v>297</v>
      </c>
      <c r="P683" s="28">
        <f>_xlfn.XLOOKUP(Master[[#This Row],[Patient_ID]],Hospitals[Patient_ID],Hospitals[Doctor_ID])</f>
        <v>176</v>
      </c>
      <c r="Q683" s="30">
        <f>_xlfn.XLOOKUP(Master[[#This Row],[Patient_ID]],Financials[Patient_ID],Financials[Insurance_Coverage])</f>
        <v>15462.287158875421</v>
      </c>
      <c r="R683" s="30">
        <f>_xlfn.XLOOKUP(Master[[#This Row],[Patient_ID]],Financials[Patient_ID],Financials[Balance_Due])</f>
        <v>2625.7128411245758</v>
      </c>
      <c r="S683" s="28">
        <f>_xlfn.XLOOKUP(Master[[#This Row],[Doctors ID]],Medicals[Doctor_ID],Medicals[Nurse_to_Patient_Ratio])</f>
        <v>8</v>
      </c>
    </row>
    <row r="684" spans="1:19" x14ac:dyDescent="0.3">
      <c r="A684" s="1">
        <v>758</v>
      </c>
      <c r="B684" s="1" t="s">
        <v>765</v>
      </c>
      <c r="C684" s="1">
        <v>36</v>
      </c>
      <c r="D684" s="1" t="s">
        <v>1009</v>
      </c>
      <c r="E684" s="1" t="s">
        <v>1012</v>
      </c>
      <c r="F684" s="1">
        <v>28.633855524580579</v>
      </c>
      <c r="G684" s="1">
        <v>3</v>
      </c>
      <c r="H684" s="1">
        <v>8</v>
      </c>
      <c r="I684" s="10">
        <f>_xlfn.XLOOKUP(Master[[#This Row],[Patient_ID]],Hospitals[Patient_ID],Hospitals[Admission_Date])</f>
        <v>44736</v>
      </c>
      <c r="J684" s="10">
        <f>_xlfn.XLOOKUP(Master[[#This Row],[Patient_ID]],Hospitals[Patient_ID],Hospitals[Discharge_Date])</f>
        <v>44743</v>
      </c>
      <c r="K684" s="33">
        <f>_xlfn.XLOOKUP(Master[[#This Row],[Patient_ID]],Financials[Patient_ID],Financials[Total_Bill_Amount])</f>
        <v>28010</v>
      </c>
      <c r="L684" s="1" t="str">
        <f>_xlfn.XLOOKUP(Master[[#This Row],[Patient_ID]],Hospitals[Patient_ID],Hospitals[Hospital_Bed])</f>
        <v>Private Room</v>
      </c>
      <c r="M684" s="1" t="str">
        <f>_xlfn.XLOOKUP(Master[[#This Row],[Patient_ID]],Hospitals[Patient_ID],Hospitals[Department])</f>
        <v>Emergency</v>
      </c>
      <c r="N684" s="28" t="str">
        <f>_xlfn.XLOOKUP(Master[[#This Row],[Patient_ID]],Hospitals[Patient_ID],Hospitals[Medical_Condition])</f>
        <v>Severe Trauma</v>
      </c>
      <c r="O684" s="28" t="str">
        <f>IFERROR(_xlfn.XLOOKUP(Master[[#This Row],[Patient_ID]],Emergency[Patient_ID],Emergency[ER_Visit_ID]),"No Visits")</f>
        <v>No Visits</v>
      </c>
      <c r="P684" s="28">
        <f>_xlfn.XLOOKUP(Master[[#This Row],[Patient_ID]],Hospitals[Patient_ID],Hospitals[Doctor_ID])</f>
        <v>94</v>
      </c>
      <c r="Q684" s="30">
        <f>_xlfn.XLOOKUP(Master[[#This Row],[Patient_ID]],Financials[Patient_ID],Financials[Insurance_Coverage])</f>
        <v>24151.516940269619</v>
      </c>
      <c r="R684" s="30">
        <f>_xlfn.XLOOKUP(Master[[#This Row],[Patient_ID]],Financials[Patient_ID],Financials[Balance_Due])</f>
        <v>3858.4830597303808</v>
      </c>
      <c r="S684" s="28">
        <f>_xlfn.XLOOKUP(Master[[#This Row],[Doctors ID]],Medicals[Doctor_ID],Medicals[Nurse_to_Patient_Ratio])</f>
        <v>28</v>
      </c>
    </row>
    <row r="685" spans="1:19" x14ac:dyDescent="0.3">
      <c r="A685" s="1">
        <v>759</v>
      </c>
      <c r="B685" s="1" t="s">
        <v>766</v>
      </c>
      <c r="C685" s="1">
        <v>48</v>
      </c>
      <c r="D685" s="1" t="s">
        <v>1009</v>
      </c>
      <c r="E685" s="1" t="s">
        <v>1011</v>
      </c>
      <c r="F685" s="1">
        <v>32.445618499010763</v>
      </c>
      <c r="G685" s="1">
        <v>1</v>
      </c>
      <c r="H685" s="1">
        <v>2</v>
      </c>
      <c r="I685" s="10">
        <f>_xlfn.XLOOKUP(Master[[#This Row],[Patient_ID]],Hospitals[Patient_ID],Hospitals[Admission_Date])</f>
        <v>44618</v>
      </c>
      <c r="J685" s="10">
        <f>_xlfn.XLOOKUP(Master[[#This Row],[Patient_ID]],Hospitals[Patient_ID],Hospitals[Discharge_Date])</f>
        <v>44629</v>
      </c>
      <c r="K685" s="33">
        <f>_xlfn.XLOOKUP(Master[[#This Row],[Patient_ID]],Financials[Patient_ID],Financials[Total_Bill_Amount])</f>
        <v>8740</v>
      </c>
      <c r="L685" s="1" t="str">
        <f>_xlfn.XLOOKUP(Master[[#This Row],[Patient_ID]],Hospitals[Patient_ID],Hospitals[Hospital_Bed])</f>
        <v>Private Room</v>
      </c>
      <c r="M685" s="1" t="str">
        <f>_xlfn.XLOOKUP(Master[[#This Row],[Patient_ID]],Hospitals[Patient_ID],Hospitals[Department])</f>
        <v>Neurology</v>
      </c>
      <c r="N685" s="28" t="str">
        <f>_xlfn.XLOOKUP(Master[[#This Row],[Patient_ID]],Hospitals[Patient_ID],Hospitals[Medical_Condition])</f>
        <v>Stroke</v>
      </c>
      <c r="O685" s="28">
        <f>IFERROR(_xlfn.XLOOKUP(Master[[#This Row],[Patient_ID]],Emergency[Patient_ID],Emergency[ER_Visit_ID]),"No Visits")</f>
        <v>247</v>
      </c>
      <c r="P685" s="28">
        <f>_xlfn.XLOOKUP(Master[[#This Row],[Patient_ID]],Hospitals[Patient_ID],Hospitals[Doctor_ID])</f>
        <v>20</v>
      </c>
      <c r="Q685" s="30">
        <f>_xlfn.XLOOKUP(Master[[#This Row],[Patient_ID]],Financials[Patient_ID],Financials[Insurance_Coverage])</f>
        <v>4635.0416271975719</v>
      </c>
      <c r="R685" s="30">
        <f>_xlfn.XLOOKUP(Master[[#This Row],[Patient_ID]],Financials[Patient_ID],Financials[Balance_Due])</f>
        <v>4104.9583728024281</v>
      </c>
      <c r="S685" s="28">
        <f>_xlfn.XLOOKUP(Master[[#This Row],[Doctors ID]],Medicals[Doctor_ID],Medicals[Nurse_to_Patient_Ratio])</f>
        <v>19</v>
      </c>
    </row>
    <row r="686" spans="1:19" x14ac:dyDescent="0.3">
      <c r="A686" s="1">
        <v>761</v>
      </c>
      <c r="B686" s="1" t="s">
        <v>768</v>
      </c>
      <c r="C686" s="1">
        <v>64</v>
      </c>
      <c r="D686" s="1" t="s">
        <v>1008</v>
      </c>
      <c r="E686" s="1" t="s">
        <v>1010</v>
      </c>
      <c r="F686" s="1">
        <v>30.598710296375661</v>
      </c>
      <c r="G686" s="1">
        <v>4</v>
      </c>
      <c r="H686" s="1">
        <v>9</v>
      </c>
      <c r="I686" s="10">
        <f>_xlfn.XLOOKUP(Master[[#This Row],[Patient_ID]],Hospitals[Patient_ID],Hospitals[Admission_Date])</f>
        <v>44787</v>
      </c>
      <c r="J686" s="10">
        <f>_xlfn.XLOOKUP(Master[[#This Row],[Patient_ID]],Hospitals[Patient_ID],Hospitals[Discharge_Date])</f>
        <v>44791</v>
      </c>
      <c r="K686" s="33">
        <f>_xlfn.XLOOKUP(Master[[#This Row],[Patient_ID]],Financials[Patient_ID],Financials[Total_Bill_Amount])</f>
        <v>4347</v>
      </c>
      <c r="L686" s="1" t="str">
        <f>_xlfn.XLOOKUP(Master[[#This Row],[Patient_ID]],Hospitals[Patient_ID],Hospitals[Hospital_Bed])</f>
        <v>General Ward</v>
      </c>
      <c r="M686" s="1" t="str">
        <f>_xlfn.XLOOKUP(Master[[#This Row],[Patient_ID]],Hospitals[Patient_ID],Hospitals[Department])</f>
        <v>Orthopedics</v>
      </c>
      <c r="N686" s="28" t="str">
        <f>_xlfn.XLOOKUP(Master[[#This Row],[Patient_ID]],Hospitals[Patient_ID],Hospitals[Medical_Condition])</f>
        <v>Fracture</v>
      </c>
      <c r="O686" s="28">
        <f>IFERROR(_xlfn.XLOOKUP(Master[[#This Row],[Patient_ID]],Emergency[Patient_ID],Emergency[ER_Visit_ID]),"No Visits")</f>
        <v>1382</v>
      </c>
      <c r="P686" s="28">
        <f>_xlfn.XLOOKUP(Master[[#This Row],[Patient_ID]],Hospitals[Patient_ID],Hospitals[Doctor_ID])</f>
        <v>12</v>
      </c>
      <c r="Q686" s="30">
        <f>_xlfn.XLOOKUP(Master[[#This Row],[Patient_ID]],Financials[Patient_ID],Financials[Insurance_Coverage])</f>
        <v>2741.7149436655809</v>
      </c>
      <c r="R686" s="30">
        <f>_xlfn.XLOOKUP(Master[[#This Row],[Patient_ID]],Financials[Patient_ID],Financials[Balance_Due])</f>
        <v>1605.2850563344191</v>
      </c>
      <c r="S686" s="28">
        <f>_xlfn.XLOOKUP(Master[[#This Row],[Doctors ID]],Medicals[Doctor_ID],Medicals[Nurse_to_Patient_Ratio])</f>
        <v>14</v>
      </c>
    </row>
    <row r="687" spans="1:19" x14ac:dyDescent="0.3">
      <c r="A687" s="1">
        <v>762</v>
      </c>
      <c r="B687" s="1" t="s">
        <v>769</v>
      </c>
      <c r="C687" s="1">
        <v>16</v>
      </c>
      <c r="D687" s="1" t="s">
        <v>1009</v>
      </c>
      <c r="E687" s="1" t="s">
        <v>1012</v>
      </c>
      <c r="F687" s="1">
        <v>39.956667357368907</v>
      </c>
      <c r="G687" s="1">
        <v>5</v>
      </c>
      <c r="H687" s="1">
        <v>8</v>
      </c>
      <c r="I687" s="10">
        <f>_xlfn.XLOOKUP(Master[[#This Row],[Patient_ID]],Hospitals[Patient_ID],Hospitals[Admission_Date])</f>
        <v>44673</v>
      </c>
      <c r="J687" s="10">
        <f>_xlfn.XLOOKUP(Master[[#This Row],[Patient_ID]],Hospitals[Patient_ID],Hospitals[Discharge_Date])</f>
        <v>44675</v>
      </c>
      <c r="K687" s="33">
        <f>_xlfn.XLOOKUP(Master[[#This Row],[Patient_ID]],Financials[Patient_ID],Financials[Total_Bill_Amount])</f>
        <v>6526</v>
      </c>
      <c r="L687" s="1" t="str">
        <f>_xlfn.XLOOKUP(Master[[#This Row],[Patient_ID]],Hospitals[Patient_ID],Hospitals[Hospital_Bed])</f>
        <v>Private Room</v>
      </c>
      <c r="M687" s="1" t="str">
        <f>_xlfn.XLOOKUP(Master[[#This Row],[Patient_ID]],Hospitals[Patient_ID],Hospitals[Department])</f>
        <v>Pediatrics</v>
      </c>
      <c r="N687" s="28" t="str">
        <f>_xlfn.XLOOKUP(Master[[#This Row],[Patient_ID]],Hospitals[Patient_ID],Hospitals[Medical_Condition])</f>
        <v>Asthma</v>
      </c>
      <c r="O687" s="28">
        <f>IFERROR(_xlfn.XLOOKUP(Master[[#This Row],[Patient_ID]],Emergency[Patient_ID],Emergency[ER_Visit_ID]),"No Visits")</f>
        <v>211</v>
      </c>
      <c r="P687" s="28">
        <f>_xlfn.XLOOKUP(Master[[#This Row],[Patient_ID]],Hospitals[Patient_ID],Hospitals[Doctor_ID])</f>
        <v>176</v>
      </c>
      <c r="Q687" s="30">
        <f>_xlfn.XLOOKUP(Master[[#This Row],[Patient_ID]],Financials[Patient_ID],Financials[Insurance_Coverage])</f>
        <v>4584.4751321748618</v>
      </c>
      <c r="R687" s="30">
        <f>_xlfn.XLOOKUP(Master[[#This Row],[Patient_ID]],Financials[Patient_ID],Financials[Balance_Due])</f>
        <v>1941.524867825138</v>
      </c>
      <c r="S687" s="28">
        <f>_xlfn.XLOOKUP(Master[[#This Row],[Doctors ID]],Medicals[Doctor_ID],Medicals[Nurse_to_Patient_Ratio])</f>
        <v>8</v>
      </c>
    </row>
    <row r="688" spans="1:19" x14ac:dyDescent="0.3">
      <c r="A688" s="1">
        <v>763</v>
      </c>
      <c r="B688" s="1" t="s">
        <v>770</v>
      </c>
      <c r="C688" s="1">
        <v>35</v>
      </c>
      <c r="D688" s="1" t="s">
        <v>1009</v>
      </c>
      <c r="E688" s="1" t="s">
        <v>1012</v>
      </c>
      <c r="F688" s="1">
        <v>31.597736711761669</v>
      </c>
      <c r="G688" s="1">
        <v>1</v>
      </c>
      <c r="H688" s="1">
        <v>5</v>
      </c>
      <c r="I688" s="10">
        <f>_xlfn.XLOOKUP(Master[[#This Row],[Patient_ID]],Hospitals[Patient_ID],Hospitals[Admission_Date])</f>
        <v>45280</v>
      </c>
      <c r="J688" s="10">
        <f>_xlfn.XLOOKUP(Master[[#This Row],[Patient_ID]],Hospitals[Patient_ID],Hospitals[Discharge_Date])</f>
        <v>45287</v>
      </c>
      <c r="K688" s="33">
        <f>_xlfn.XLOOKUP(Master[[#This Row],[Patient_ID]],Financials[Patient_ID],Financials[Total_Bill_Amount])</f>
        <v>29212</v>
      </c>
      <c r="L688" s="1" t="str">
        <f>_xlfn.XLOOKUP(Master[[#This Row],[Patient_ID]],Hospitals[Patient_ID],Hospitals[Hospital_Bed])</f>
        <v>ICU</v>
      </c>
      <c r="M688" s="1" t="str">
        <f>_xlfn.XLOOKUP(Master[[#This Row],[Patient_ID]],Hospitals[Patient_ID],Hospitals[Department])</f>
        <v>Emergency</v>
      </c>
      <c r="N688" s="28" t="str">
        <f>_xlfn.XLOOKUP(Master[[#This Row],[Patient_ID]],Hospitals[Patient_ID],Hospitals[Medical_Condition])</f>
        <v>Severe Trauma</v>
      </c>
      <c r="O688" s="28" t="str">
        <f>IFERROR(_xlfn.XLOOKUP(Master[[#This Row],[Patient_ID]],Emergency[Patient_ID],Emergency[ER_Visit_ID]),"No Visits")</f>
        <v>No Visits</v>
      </c>
      <c r="P688" s="28">
        <f>_xlfn.XLOOKUP(Master[[#This Row],[Patient_ID]],Hospitals[Patient_ID],Hospitals[Doctor_ID])</f>
        <v>196</v>
      </c>
      <c r="Q688" s="30">
        <f>_xlfn.XLOOKUP(Master[[#This Row],[Patient_ID]],Financials[Patient_ID],Financials[Insurance_Coverage])</f>
        <v>14649.55781955949</v>
      </c>
      <c r="R688" s="30">
        <f>_xlfn.XLOOKUP(Master[[#This Row],[Patient_ID]],Financials[Patient_ID],Financials[Balance_Due])</f>
        <v>14562.44218044051</v>
      </c>
      <c r="S688" s="28">
        <f>_xlfn.XLOOKUP(Master[[#This Row],[Doctors ID]],Medicals[Doctor_ID],Medicals[Nurse_to_Patient_Ratio])</f>
        <v>20</v>
      </c>
    </row>
    <row r="689" spans="1:19" x14ac:dyDescent="0.3">
      <c r="A689" s="1">
        <v>764</v>
      </c>
      <c r="B689" s="1" t="s">
        <v>771</v>
      </c>
      <c r="C689" s="1">
        <v>55</v>
      </c>
      <c r="D689" s="1" t="s">
        <v>1008</v>
      </c>
      <c r="E689" s="1" t="s">
        <v>1013</v>
      </c>
      <c r="F689" s="1">
        <v>28.45434574826896</v>
      </c>
      <c r="G689" s="1">
        <v>1</v>
      </c>
      <c r="H689" s="1">
        <v>3</v>
      </c>
      <c r="I689" s="10">
        <f>_xlfn.XLOOKUP(Master[[#This Row],[Patient_ID]],Hospitals[Patient_ID],Hospitals[Admission_Date])</f>
        <v>44943</v>
      </c>
      <c r="J689" s="10">
        <f>_xlfn.XLOOKUP(Master[[#This Row],[Patient_ID]],Hospitals[Patient_ID],Hospitals[Discharge_Date])</f>
        <v>44945</v>
      </c>
      <c r="K689" s="33">
        <f>_xlfn.XLOOKUP(Master[[#This Row],[Patient_ID]],Financials[Patient_ID],Financials[Total_Bill_Amount])</f>
        <v>24145</v>
      </c>
      <c r="L689" s="1" t="str">
        <f>_xlfn.XLOOKUP(Master[[#This Row],[Patient_ID]],Hospitals[Patient_ID],Hospitals[Hospital_Bed])</f>
        <v>General Ward</v>
      </c>
      <c r="M689" s="1" t="str">
        <f>_xlfn.XLOOKUP(Master[[#This Row],[Patient_ID]],Hospitals[Patient_ID],Hospitals[Department])</f>
        <v>Pediatrics</v>
      </c>
      <c r="N689" s="28" t="str">
        <f>_xlfn.XLOOKUP(Master[[#This Row],[Patient_ID]],Hospitals[Patient_ID],Hospitals[Medical_Condition])</f>
        <v>Asthma</v>
      </c>
      <c r="O689" s="28">
        <f>IFERROR(_xlfn.XLOOKUP(Master[[#This Row],[Patient_ID]],Emergency[Patient_ID],Emergency[ER_Visit_ID]),"No Visits")</f>
        <v>264</v>
      </c>
      <c r="P689" s="28">
        <f>_xlfn.XLOOKUP(Master[[#This Row],[Patient_ID]],Hospitals[Patient_ID],Hospitals[Doctor_ID])</f>
        <v>194</v>
      </c>
      <c r="Q689" s="30">
        <f>_xlfn.XLOOKUP(Master[[#This Row],[Patient_ID]],Financials[Patient_ID],Financials[Insurance_Coverage])</f>
        <v>12827.905221493071</v>
      </c>
      <c r="R689" s="30">
        <f>_xlfn.XLOOKUP(Master[[#This Row],[Patient_ID]],Financials[Patient_ID],Financials[Balance_Due])</f>
        <v>11317.094778506929</v>
      </c>
      <c r="S689" s="28">
        <f>_xlfn.XLOOKUP(Master[[#This Row],[Doctors ID]],Medicals[Doctor_ID],Medicals[Nurse_to_Patient_Ratio])</f>
        <v>24</v>
      </c>
    </row>
    <row r="690" spans="1:19" x14ac:dyDescent="0.3">
      <c r="A690" s="1">
        <v>765</v>
      </c>
      <c r="B690" s="1" t="s">
        <v>772</v>
      </c>
      <c r="C690" s="1">
        <v>22</v>
      </c>
      <c r="D690" s="1" t="s">
        <v>1009</v>
      </c>
      <c r="E690" s="1" t="s">
        <v>1013</v>
      </c>
      <c r="F690" s="1">
        <v>15.424845258328929</v>
      </c>
      <c r="G690" s="1">
        <v>3</v>
      </c>
      <c r="H690" s="1">
        <v>7</v>
      </c>
      <c r="I690" s="10">
        <f>_xlfn.XLOOKUP(Master[[#This Row],[Patient_ID]],Hospitals[Patient_ID],Hospitals[Admission_Date])</f>
        <v>44890</v>
      </c>
      <c r="J690" s="10">
        <f>_xlfn.XLOOKUP(Master[[#This Row],[Patient_ID]],Hospitals[Patient_ID],Hospitals[Discharge_Date])</f>
        <v>44899</v>
      </c>
      <c r="K690" s="33">
        <f>_xlfn.XLOOKUP(Master[[#This Row],[Patient_ID]],Financials[Patient_ID],Financials[Total_Bill_Amount])</f>
        <v>37298</v>
      </c>
      <c r="L690" s="1" t="str">
        <f>_xlfn.XLOOKUP(Master[[#This Row],[Patient_ID]],Hospitals[Patient_ID],Hospitals[Hospital_Bed])</f>
        <v>Semi-Private Room</v>
      </c>
      <c r="M690" s="1" t="str">
        <f>_xlfn.XLOOKUP(Master[[#This Row],[Patient_ID]],Hospitals[Patient_ID],Hospitals[Department])</f>
        <v>Emergency</v>
      </c>
      <c r="N690" s="28" t="str">
        <f>_xlfn.XLOOKUP(Master[[#This Row],[Patient_ID]],Hospitals[Patient_ID],Hospitals[Medical_Condition])</f>
        <v>Severe Trauma</v>
      </c>
      <c r="O690" s="28">
        <f>IFERROR(_xlfn.XLOOKUP(Master[[#This Row],[Patient_ID]],Emergency[Patient_ID],Emergency[ER_Visit_ID]),"No Visits")</f>
        <v>508</v>
      </c>
      <c r="P690" s="28">
        <f>_xlfn.XLOOKUP(Master[[#This Row],[Patient_ID]],Hospitals[Patient_ID],Hospitals[Doctor_ID])</f>
        <v>83</v>
      </c>
      <c r="Q690" s="30">
        <f>_xlfn.XLOOKUP(Master[[#This Row],[Patient_ID]],Financials[Patient_ID],Financials[Insurance_Coverage])</f>
        <v>31607.38562709633</v>
      </c>
      <c r="R690" s="30">
        <f>_xlfn.XLOOKUP(Master[[#This Row],[Patient_ID]],Financials[Patient_ID],Financials[Balance_Due])</f>
        <v>5690.6143729036703</v>
      </c>
      <c r="S690" s="28">
        <f>_xlfn.XLOOKUP(Master[[#This Row],[Doctors ID]],Medicals[Doctor_ID],Medicals[Nurse_to_Patient_Ratio])</f>
        <v>23</v>
      </c>
    </row>
    <row r="691" spans="1:19" x14ac:dyDescent="0.3">
      <c r="A691" s="1">
        <v>766</v>
      </c>
      <c r="B691" s="1" t="s">
        <v>773</v>
      </c>
      <c r="C691" s="1">
        <v>82</v>
      </c>
      <c r="D691" s="1" t="s">
        <v>1008</v>
      </c>
      <c r="E691" s="1" t="s">
        <v>1010</v>
      </c>
      <c r="F691" s="1">
        <v>23.07341948372477</v>
      </c>
      <c r="G691" s="1">
        <v>2</v>
      </c>
      <c r="H691" s="1">
        <v>1</v>
      </c>
      <c r="I691" s="10">
        <f>_xlfn.XLOOKUP(Master[[#This Row],[Patient_ID]],Hospitals[Patient_ID],Hospitals[Admission_Date])</f>
        <v>44742</v>
      </c>
      <c r="J691" s="10">
        <f>_xlfn.XLOOKUP(Master[[#This Row],[Patient_ID]],Hospitals[Patient_ID],Hospitals[Discharge_Date])</f>
        <v>44746</v>
      </c>
      <c r="K691" s="33">
        <f>_xlfn.XLOOKUP(Master[[#This Row],[Patient_ID]],Financials[Patient_ID],Financials[Total_Bill_Amount])</f>
        <v>23037</v>
      </c>
      <c r="L691" s="1" t="str">
        <f>_xlfn.XLOOKUP(Master[[#This Row],[Patient_ID]],Hospitals[Patient_ID],Hospitals[Hospital_Bed])</f>
        <v>General Ward</v>
      </c>
      <c r="M691" s="1" t="str">
        <f>_xlfn.XLOOKUP(Master[[#This Row],[Patient_ID]],Hospitals[Patient_ID],Hospitals[Department])</f>
        <v>Orthopedics</v>
      </c>
      <c r="N691" s="28" t="str">
        <f>_xlfn.XLOOKUP(Master[[#This Row],[Patient_ID]],Hospitals[Patient_ID],Hospitals[Medical_Condition])</f>
        <v>Fracture</v>
      </c>
      <c r="O691" s="28">
        <f>IFERROR(_xlfn.XLOOKUP(Master[[#This Row],[Patient_ID]],Emergency[Patient_ID],Emergency[ER_Visit_ID]),"No Visits")</f>
        <v>1157</v>
      </c>
      <c r="P691" s="28">
        <f>_xlfn.XLOOKUP(Master[[#This Row],[Patient_ID]],Hospitals[Patient_ID],Hospitals[Doctor_ID])</f>
        <v>10</v>
      </c>
      <c r="Q691" s="30">
        <f>_xlfn.XLOOKUP(Master[[#This Row],[Patient_ID]],Financials[Patient_ID],Financials[Insurance_Coverage])</f>
        <v>19348.372594342309</v>
      </c>
      <c r="R691" s="30">
        <f>_xlfn.XLOOKUP(Master[[#This Row],[Patient_ID]],Financials[Patient_ID],Financials[Balance_Due])</f>
        <v>3688.6274056576881</v>
      </c>
      <c r="S691" s="28">
        <f>_xlfn.XLOOKUP(Master[[#This Row],[Doctors ID]],Medicals[Doctor_ID],Medicals[Nurse_to_Patient_Ratio])</f>
        <v>10</v>
      </c>
    </row>
    <row r="692" spans="1:19" x14ac:dyDescent="0.3">
      <c r="A692" s="1">
        <v>767</v>
      </c>
      <c r="B692" s="1" t="s">
        <v>774</v>
      </c>
      <c r="C692" s="1">
        <v>62</v>
      </c>
      <c r="D692" s="1" t="s">
        <v>1008</v>
      </c>
      <c r="E692" s="1" t="s">
        <v>1012</v>
      </c>
      <c r="F692" s="1">
        <v>29.68758020457085</v>
      </c>
      <c r="G692" s="1">
        <v>3</v>
      </c>
      <c r="H692" s="1">
        <v>10</v>
      </c>
      <c r="I692" s="10">
        <f>_xlfn.XLOOKUP(Master[[#This Row],[Patient_ID]],Hospitals[Patient_ID],Hospitals[Admission_Date])</f>
        <v>44899</v>
      </c>
      <c r="J692" s="10">
        <f>_xlfn.XLOOKUP(Master[[#This Row],[Patient_ID]],Hospitals[Patient_ID],Hospitals[Discharge_Date])</f>
        <v>44909</v>
      </c>
      <c r="K692" s="33">
        <f>_xlfn.XLOOKUP(Master[[#This Row],[Patient_ID]],Financials[Patient_ID],Financials[Total_Bill_Amount])</f>
        <v>16079</v>
      </c>
      <c r="L692" s="1" t="str">
        <f>_xlfn.XLOOKUP(Master[[#This Row],[Patient_ID]],Hospitals[Patient_ID],Hospitals[Hospital_Bed])</f>
        <v>Private Room</v>
      </c>
      <c r="M692" s="1" t="str">
        <f>_xlfn.XLOOKUP(Master[[#This Row],[Patient_ID]],Hospitals[Patient_ID],Hospitals[Department])</f>
        <v>Neurology</v>
      </c>
      <c r="N692" s="28" t="str">
        <f>_xlfn.XLOOKUP(Master[[#This Row],[Patient_ID]],Hospitals[Patient_ID],Hospitals[Medical_Condition])</f>
        <v>Seizures</v>
      </c>
      <c r="O692" s="28">
        <f>IFERROR(_xlfn.XLOOKUP(Master[[#This Row],[Patient_ID]],Emergency[Patient_ID],Emergency[ER_Visit_ID]),"No Visits")</f>
        <v>531</v>
      </c>
      <c r="P692" s="28">
        <f>_xlfn.XLOOKUP(Master[[#This Row],[Patient_ID]],Hospitals[Patient_ID],Hospitals[Doctor_ID])</f>
        <v>198</v>
      </c>
      <c r="Q692" s="30">
        <f>_xlfn.XLOOKUP(Master[[#This Row],[Patient_ID]],Financials[Patient_ID],Financials[Insurance_Coverage])</f>
        <v>8041.0102511614468</v>
      </c>
      <c r="R692" s="30">
        <f>_xlfn.XLOOKUP(Master[[#This Row],[Patient_ID]],Financials[Patient_ID],Financials[Balance_Due])</f>
        <v>8037.9897488385532</v>
      </c>
      <c r="S692" s="28">
        <f>_xlfn.XLOOKUP(Master[[#This Row],[Doctors ID]],Medicals[Doctor_ID],Medicals[Nurse_to_Patient_Ratio])</f>
        <v>26</v>
      </c>
    </row>
    <row r="693" spans="1:19" x14ac:dyDescent="0.3">
      <c r="A693" s="1">
        <v>768</v>
      </c>
      <c r="B693" s="1" t="s">
        <v>775</v>
      </c>
      <c r="C693" s="1">
        <v>62</v>
      </c>
      <c r="D693" s="1" t="s">
        <v>1009</v>
      </c>
      <c r="E693" s="1" t="s">
        <v>1012</v>
      </c>
      <c r="F693" s="1">
        <v>24.05462158909047</v>
      </c>
      <c r="G693" s="1">
        <v>5</v>
      </c>
      <c r="H693" s="1">
        <v>10</v>
      </c>
      <c r="I693" s="10">
        <f>_xlfn.XLOOKUP(Master[[#This Row],[Patient_ID]],Hospitals[Patient_ID],Hospitals[Admission_Date])</f>
        <v>45019</v>
      </c>
      <c r="J693" s="10">
        <f>_xlfn.XLOOKUP(Master[[#This Row],[Patient_ID]],Hospitals[Patient_ID],Hospitals[Discharge_Date])</f>
        <v>45024</v>
      </c>
      <c r="K693" s="33">
        <f>_xlfn.XLOOKUP(Master[[#This Row],[Patient_ID]],Financials[Patient_ID],Financials[Total_Bill_Amount])</f>
        <v>14130</v>
      </c>
      <c r="L693" s="1" t="str">
        <f>_xlfn.XLOOKUP(Master[[#This Row],[Patient_ID]],Hospitals[Patient_ID],Hospitals[Hospital_Bed])</f>
        <v>Private Room</v>
      </c>
      <c r="M693" s="1" t="str">
        <f>_xlfn.XLOOKUP(Master[[#This Row],[Patient_ID]],Hospitals[Patient_ID],Hospitals[Department])</f>
        <v>Neurology</v>
      </c>
      <c r="N693" s="28" t="str">
        <f>_xlfn.XLOOKUP(Master[[#This Row],[Patient_ID]],Hospitals[Patient_ID],Hospitals[Medical_Condition])</f>
        <v>Stroke</v>
      </c>
      <c r="O693" s="28" t="str">
        <f>IFERROR(_xlfn.XLOOKUP(Master[[#This Row],[Patient_ID]],Emergency[Patient_ID],Emergency[ER_Visit_ID]),"No Visits")</f>
        <v>No Visits</v>
      </c>
      <c r="P693" s="28">
        <f>_xlfn.XLOOKUP(Master[[#This Row],[Patient_ID]],Hospitals[Patient_ID],Hospitals[Doctor_ID])</f>
        <v>105</v>
      </c>
      <c r="Q693" s="30">
        <f>_xlfn.XLOOKUP(Master[[#This Row],[Patient_ID]],Financials[Patient_ID],Financials[Insurance_Coverage])</f>
        <v>7480.3109785312927</v>
      </c>
      <c r="R693" s="30">
        <f>_xlfn.XLOOKUP(Master[[#This Row],[Patient_ID]],Financials[Patient_ID],Financials[Balance_Due])</f>
        <v>6649.6890214687073</v>
      </c>
      <c r="S693" s="28">
        <f>_xlfn.XLOOKUP(Master[[#This Row],[Doctors ID]],Medicals[Doctor_ID],Medicals[Nurse_to_Patient_Ratio])</f>
        <v>15</v>
      </c>
    </row>
    <row r="694" spans="1:19" x14ac:dyDescent="0.3">
      <c r="A694" s="1">
        <v>769</v>
      </c>
      <c r="B694" s="1" t="s">
        <v>776</v>
      </c>
      <c r="C694" s="1">
        <v>29</v>
      </c>
      <c r="D694" s="1" t="s">
        <v>1009</v>
      </c>
      <c r="E694" s="1" t="s">
        <v>1012</v>
      </c>
      <c r="F694" s="1">
        <v>36.835415180075351</v>
      </c>
      <c r="G694" s="1">
        <v>4</v>
      </c>
      <c r="H694" s="1">
        <v>2</v>
      </c>
      <c r="I694" s="10">
        <f>_xlfn.XLOOKUP(Master[[#This Row],[Patient_ID]],Hospitals[Patient_ID],Hospitals[Admission_Date])</f>
        <v>44868</v>
      </c>
      <c r="J694" s="10">
        <f>_xlfn.XLOOKUP(Master[[#This Row],[Patient_ID]],Hospitals[Patient_ID],Hospitals[Discharge_Date])</f>
        <v>44870</v>
      </c>
      <c r="K694" s="33">
        <f>_xlfn.XLOOKUP(Master[[#This Row],[Patient_ID]],Financials[Patient_ID],Financials[Total_Bill_Amount])</f>
        <v>5272</v>
      </c>
      <c r="L694" s="1" t="str">
        <f>_xlfn.XLOOKUP(Master[[#This Row],[Patient_ID]],Hospitals[Patient_ID],Hospitals[Hospital_Bed])</f>
        <v>ICU</v>
      </c>
      <c r="M694" s="1" t="str">
        <f>_xlfn.XLOOKUP(Master[[#This Row],[Patient_ID]],Hospitals[Patient_ID],Hospitals[Department])</f>
        <v>Orthopedics</v>
      </c>
      <c r="N694" s="28" t="str">
        <f>_xlfn.XLOOKUP(Master[[#This Row],[Patient_ID]],Hospitals[Patient_ID],Hospitals[Medical_Condition])</f>
        <v>Arthritis</v>
      </c>
      <c r="O694" s="28">
        <f>IFERROR(_xlfn.XLOOKUP(Master[[#This Row],[Patient_ID]],Emergency[Patient_ID],Emergency[ER_Visit_ID]),"No Visits")</f>
        <v>205</v>
      </c>
      <c r="P694" s="28">
        <f>_xlfn.XLOOKUP(Master[[#This Row],[Patient_ID]],Hospitals[Patient_ID],Hospitals[Doctor_ID])</f>
        <v>154</v>
      </c>
      <c r="Q694" s="30">
        <f>_xlfn.XLOOKUP(Master[[#This Row],[Patient_ID]],Financials[Patient_ID],Financials[Insurance_Coverage])</f>
        <v>4732.7348561935187</v>
      </c>
      <c r="R694" s="30">
        <f>_xlfn.XLOOKUP(Master[[#This Row],[Patient_ID]],Financials[Patient_ID],Financials[Balance_Due])</f>
        <v>539.26514380648132</v>
      </c>
      <c r="S694" s="28">
        <f>_xlfn.XLOOKUP(Master[[#This Row],[Doctors ID]],Medicals[Doctor_ID],Medicals[Nurse_to_Patient_Ratio])</f>
        <v>26</v>
      </c>
    </row>
    <row r="695" spans="1:19" x14ac:dyDescent="0.3">
      <c r="A695" s="1">
        <v>770</v>
      </c>
      <c r="B695" s="1" t="s">
        <v>777</v>
      </c>
      <c r="C695" s="1">
        <v>76</v>
      </c>
      <c r="D695" s="1" t="s">
        <v>1008</v>
      </c>
      <c r="E695" s="1" t="s">
        <v>1010</v>
      </c>
      <c r="F695" s="1">
        <v>16.756215992894059</v>
      </c>
      <c r="G695" s="1">
        <v>1</v>
      </c>
      <c r="H695" s="1">
        <v>4</v>
      </c>
      <c r="I695" s="10">
        <f>_xlfn.XLOOKUP(Master[[#This Row],[Patient_ID]],Hospitals[Patient_ID],Hospitals[Admission_Date])</f>
        <v>45365</v>
      </c>
      <c r="J695" s="10">
        <f>_xlfn.XLOOKUP(Master[[#This Row],[Patient_ID]],Hospitals[Patient_ID],Hospitals[Discharge_Date])</f>
        <v>45375</v>
      </c>
      <c r="K695" s="33">
        <f>_xlfn.XLOOKUP(Master[[#This Row],[Patient_ID]],Financials[Patient_ID],Financials[Total_Bill_Amount])</f>
        <v>10664</v>
      </c>
      <c r="L695" s="1" t="str">
        <f>_xlfn.XLOOKUP(Master[[#This Row],[Patient_ID]],Hospitals[Patient_ID],Hospitals[Hospital_Bed])</f>
        <v>ICU</v>
      </c>
      <c r="M695" s="1" t="str">
        <f>_xlfn.XLOOKUP(Master[[#This Row],[Patient_ID]],Hospitals[Patient_ID],Hospitals[Department])</f>
        <v>Neurology</v>
      </c>
      <c r="N695" s="28" t="str">
        <f>_xlfn.XLOOKUP(Master[[#This Row],[Patient_ID]],Hospitals[Patient_ID],Hospitals[Medical_Condition])</f>
        <v>Stroke</v>
      </c>
      <c r="O695" s="28" t="str">
        <f>IFERROR(_xlfn.XLOOKUP(Master[[#This Row],[Patient_ID]],Emergency[Patient_ID],Emergency[ER_Visit_ID]),"No Visits")</f>
        <v>No Visits</v>
      </c>
      <c r="P695" s="28">
        <f>_xlfn.XLOOKUP(Master[[#This Row],[Patient_ID]],Hospitals[Patient_ID],Hospitals[Doctor_ID])</f>
        <v>69</v>
      </c>
      <c r="Q695" s="30">
        <f>_xlfn.XLOOKUP(Master[[#This Row],[Patient_ID]],Financials[Patient_ID],Financials[Insurance_Coverage])</f>
        <v>8560.3038693604121</v>
      </c>
      <c r="R695" s="30">
        <f>_xlfn.XLOOKUP(Master[[#This Row],[Patient_ID]],Financials[Patient_ID],Financials[Balance_Due])</f>
        <v>2103.6961306395879</v>
      </c>
      <c r="S695" s="28">
        <f>_xlfn.XLOOKUP(Master[[#This Row],[Doctors ID]],Medicals[Doctor_ID],Medicals[Nurse_to_Patient_Ratio])</f>
        <v>9</v>
      </c>
    </row>
    <row r="696" spans="1:19" x14ac:dyDescent="0.3">
      <c r="A696" s="1">
        <v>771</v>
      </c>
      <c r="B696" s="1" t="s">
        <v>778</v>
      </c>
      <c r="C696" s="1">
        <v>65</v>
      </c>
      <c r="D696" s="1" t="s">
        <v>1008</v>
      </c>
      <c r="E696" s="1" t="s">
        <v>1010</v>
      </c>
      <c r="F696" s="1">
        <v>37.061032455694082</v>
      </c>
      <c r="G696" s="1">
        <v>2</v>
      </c>
      <c r="H696" s="1">
        <v>2</v>
      </c>
      <c r="I696" s="10">
        <f>_xlfn.XLOOKUP(Master[[#This Row],[Patient_ID]],Hospitals[Patient_ID],Hospitals[Admission_Date])</f>
        <v>44582</v>
      </c>
      <c r="J696" s="10">
        <f>_xlfn.XLOOKUP(Master[[#This Row],[Patient_ID]],Hospitals[Patient_ID],Hospitals[Discharge_Date])</f>
        <v>44594</v>
      </c>
      <c r="K696" s="33">
        <f>_xlfn.XLOOKUP(Master[[#This Row],[Patient_ID]],Financials[Patient_ID],Financials[Total_Bill_Amount])</f>
        <v>11902</v>
      </c>
      <c r="L696" s="1" t="str">
        <f>_xlfn.XLOOKUP(Master[[#This Row],[Patient_ID]],Hospitals[Patient_ID],Hospitals[Hospital_Bed])</f>
        <v>ICU</v>
      </c>
      <c r="M696" s="1" t="str">
        <f>_xlfn.XLOOKUP(Master[[#This Row],[Patient_ID]],Hospitals[Patient_ID],Hospitals[Department])</f>
        <v>Neurology</v>
      </c>
      <c r="N696" s="28" t="str">
        <f>_xlfn.XLOOKUP(Master[[#This Row],[Patient_ID]],Hospitals[Patient_ID],Hospitals[Medical_Condition])</f>
        <v>Stroke</v>
      </c>
      <c r="O696" s="28">
        <f>IFERROR(_xlfn.XLOOKUP(Master[[#This Row],[Patient_ID]],Emergency[Patient_ID],Emergency[ER_Visit_ID]),"No Visits")</f>
        <v>438</v>
      </c>
      <c r="P696" s="28">
        <f>_xlfn.XLOOKUP(Master[[#This Row],[Patient_ID]],Hospitals[Patient_ID],Hospitals[Doctor_ID])</f>
        <v>18</v>
      </c>
      <c r="Q696" s="30">
        <f>_xlfn.XLOOKUP(Master[[#This Row],[Patient_ID]],Financials[Patient_ID],Financials[Insurance_Coverage])</f>
        <v>10463.422261694181</v>
      </c>
      <c r="R696" s="30">
        <f>_xlfn.XLOOKUP(Master[[#This Row],[Patient_ID]],Financials[Patient_ID],Financials[Balance_Due])</f>
        <v>1438.577738305823</v>
      </c>
      <c r="S696" s="28">
        <f>_xlfn.XLOOKUP(Master[[#This Row],[Doctors ID]],Medicals[Doctor_ID],Medicals[Nurse_to_Patient_Ratio])</f>
        <v>22</v>
      </c>
    </row>
    <row r="697" spans="1:19" x14ac:dyDescent="0.3">
      <c r="A697" s="1">
        <v>772</v>
      </c>
      <c r="B697" s="1" t="s">
        <v>779</v>
      </c>
      <c r="C697" s="1">
        <v>32</v>
      </c>
      <c r="D697" s="1" t="s">
        <v>1008</v>
      </c>
      <c r="E697" s="1" t="s">
        <v>1010</v>
      </c>
      <c r="F697" s="1">
        <v>33.61849933065205</v>
      </c>
      <c r="G697" s="1">
        <v>4</v>
      </c>
      <c r="H697" s="1">
        <v>4</v>
      </c>
      <c r="I697" s="10">
        <f>_xlfn.XLOOKUP(Master[[#This Row],[Patient_ID]],Hospitals[Patient_ID],Hospitals[Admission_Date])</f>
        <v>44636</v>
      </c>
      <c r="J697" s="10">
        <f>_xlfn.XLOOKUP(Master[[#This Row],[Patient_ID]],Hospitals[Patient_ID],Hospitals[Discharge_Date])</f>
        <v>44639</v>
      </c>
      <c r="K697" s="33">
        <f>_xlfn.XLOOKUP(Master[[#This Row],[Patient_ID]],Financials[Patient_ID],Financials[Total_Bill_Amount])</f>
        <v>17200</v>
      </c>
      <c r="L697" s="1" t="str">
        <f>_xlfn.XLOOKUP(Master[[#This Row],[Patient_ID]],Hospitals[Patient_ID],Hospitals[Hospital_Bed])</f>
        <v>General Ward</v>
      </c>
      <c r="M697" s="1" t="str">
        <f>_xlfn.XLOOKUP(Master[[#This Row],[Patient_ID]],Hospitals[Patient_ID],Hospitals[Department])</f>
        <v>Pediatrics</v>
      </c>
      <c r="N697" s="28" t="str">
        <f>_xlfn.XLOOKUP(Master[[#This Row],[Patient_ID]],Hospitals[Patient_ID],Hospitals[Medical_Condition])</f>
        <v>Asthma</v>
      </c>
      <c r="O697" s="28">
        <f>IFERROR(_xlfn.XLOOKUP(Master[[#This Row],[Patient_ID]],Emergency[Patient_ID],Emergency[ER_Visit_ID]),"No Visits")</f>
        <v>487</v>
      </c>
      <c r="P697" s="28">
        <f>_xlfn.XLOOKUP(Master[[#This Row],[Patient_ID]],Hospitals[Patient_ID],Hospitals[Doctor_ID])</f>
        <v>174</v>
      </c>
      <c r="Q697" s="30">
        <f>_xlfn.XLOOKUP(Master[[#This Row],[Patient_ID]],Financials[Patient_ID],Financials[Insurance_Coverage])</f>
        <v>11100.771891654609</v>
      </c>
      <c r="R697" s="30">
        <f>_xlfn.XLOOKUP(Master[[#This Row],[Patient_ID]],Financials[Patient_ID],Financials[Balance_Due])</f>
        <v>6099.2281083453954</v>
      </c>
      <c r="S697" s="28">
        <f>_xlfn.XLOOKUP(Master[[#This Row],[Doctors ID]],Medicals[Doctor_ID],Medicals[Nurse_to_Patient_Ratio])</f>
        <v>12</v>
      </c>
    </row>
    <row r="698" spans="1:19" x14ac:dyDescent="0.3">
      <c r="A698" s="1">
        <v>773</v>
      </c>
      <c r="B698" s="1" t="s">
        <v>780</v>
      </c>
      <c r="C698" s="1">
        <v>11</v>
      </c>
      <c r="D698" s="1" t="s">
        <v>1009</v>
      </c>
      <c r="E698" s="1" t="s">
        <v>1011</v>
      </c>
      <c r="F698" s="1">
        <v>31.826325177424071</v>
      </c>
      <c r="G698" s="1">
        <v>5</v>
      </c>
      <c r="H698" s="1">
        <v>6</v>
      </c>
      <c r="I698" s="10">
        <f>_xlfn.XLOOKUP(Master[[#This Row],[Patient_ID]],Hospitals[Patient_ID],Hospitals[Admission_Date])</f>
        <v>44801</v>
      </c>
      <c r="J698" s="10">
        <f>_xlfn.XLOOKUP(Master[[#This Row],[Patient_ID]],Hospitals[Patient_ID],Hospitals[Discharge_Date])</f>
        <v>44808</v>
      </c>
      <c r="K698" s="33">
        <f>_xlfn.XLOOKUP(Master[[#This Row],[Patient_ID]],Financials[Patient_ID],Financials[Total_Bill_Amount])</f>
        <v>20050</v>
      </c>
      <c r="L698" s="1" t="str">
        <f>_xlfn.XLOOKUP(Master[[#This Row],[Patient_ID]],Hospitals[Patient_ID],Hospitals[Hospital_Bed])</f>
        <v>Semi-Private Room</v>
      </c>
      <c r="M698" s="1" t="str">
        <f>_xlfn.XLOOKUP(Master[[#This Row],[Patient_ID]],Hospitals[Patient_ID],Hospitals[Department])</f>
        <v>Emergency</v>
      </c>
      <c r="N698" s="28" t="str">
        <f>_xlfn.XLOOKUP(Master[[#This Row],[Patient_ID]],Hospitals[Patient_ID],Hospitals[Medical_Condition])</f>
        <v>Internal Bleeding</v>
      </c>
      <c r="O698" s="28" t="str">
        <f>IFERROR(_xlfn.XLOOKUP(Master[[#This Row],[Patient_ID]],Emergency[Patient_ID],Emergency[ER_Visit_ID]),"No Visits")</f>
        <v>No Visits</v>
      </c>
      <c r="P698" s="28">
        <f>_xlfn.XLOOKUP(Master[[#This Row],[Patient_ID]],Hospitals[Patient_ID],Hospitals[Doctor_ID])</f>
        <v>11</v>
      </c>
      <c r="Q698" s="30">
        <f>_xlfn.XLOOKUP(Master[[#This Row],[Patient_ID]],Financials[Patient_ID],Financials[Insurance_Coverage])</f>
        <v>14373.870564305171</v>
      </c>
      <c r="R698" s="30">
        <f>_xlfn.XLOOKUP(Master[[#This Row],[Patient_ID]],Financials[Patient_ID],Financials[Balance_Due])</f>
        <v>5676.1294356948292</v>
      </c>
      <c r="S698" s="28">
        <f>_xlfn.XLOOKUP(Master[[#This Row],[Doctors ID]],Medicals[Doctor_ID],Medicals[Nurse_to_Patient_Ratio])</f>
        <v>11</v>
      </c>
    </row>
    <row r="699" spans="1:19" x14ac:dyDescent="0.3">
      <c r="A699" s="1">
        <v>774</v>
      </c>
      <c r="B699" s="1" t="s">
        <v>781</v>
      </c>
      <c r="C699" s="1">
        <v>74</v>
      </c>
      <c r="D699" s="1" t="s">
        <v>1008</v>
      </c>
      <c r="E699" s="1" t="s">
        <v>1010</v>
      </c>
      <c r="F699" s="1">
        <v>35.714446306644881</v>
      </c>
      <c r="G699" s="1">
        <v>1</v>
      </c>
      <c r="H699" s="1">
        <v>8</v>
      </c>
      <c r="I699" s="10">
        <f>_xlfn.XLOOKUP(Master[[#This Row],[Patient_ID]],Hospitals[Patient_ID],Hospitals[Admission_Date])</f>
        <v>44846</v>
      </c>
      <c r="J699" s="10">
        <f>_xlfn.XLOOKUP(Master[[#This Row],[Patient_ID]],Hospitals[Patient_ID],Hospitals[Discharge_Date])</f>
        <v>44847</v>
      </c>
      <c r="K699" s="33">
        <f>_xlfn.XLOOKUP(Master[[#This Row],[Patient_ID]],Financials[Patient_ID],Financials[Total_Bill_Amount])</f>
        <v>15042</v>
      </c>
      <c r="L699" s="1" t="str">
        <f>_xlfn.XLOOKUP(Master[[#This Row],[Patient_ID]],Hospitals[Patient_ID],Hospitals[Hospital_Bed])</f>
        <v>Semi-Private Room</v>
      </c>
      <c r="M699" s="1" t="str">
        <f>_xlfn.XLOOKUP(Master[[#This Row],[Patient_ID]],Hospitals[Patient_ID],Hospitals[Department])</f>
        <v>Emergency</v>
      </c>
      <c r="N699" s="28" t="str">
        <f>_xlfn.XLOOKUP(Master[[#This Row],[Patient_ID]],Hospitals[Patient_ID],Hospitals[Medical_Condition])</f>
        <v>Internal Bleeding</v>
      </c>
      <c r="O699" s="28">
        <f>IFERROR(_xlfn.XLOOKUP(Master[[#This Row],[Patient_ID]],Emergency[Patient_ID],Emergency[ER_Visit_ID]),"No Visits")</f>
        <v>116</v>
      </c>
      <c r="P699" s="28">
        <f>_xlfn.XLOOKUP(Master[[#This Row],[Patient_ID]],Hospitals[Patient_ID],Hospitals[Doctor_ID])</f>
        <v>197</v>
      </c>
      <c r="Q699" s="30">
        <f>_xlfn.XLOOKUP(Master[[#This Row],[Patient_ID]],Financials[Patient_ID],Financials[Insurance_Coverage])</f>
        <v>9619.8766067183406</v>
      </c>
      <c r="R699" s="30">
        <f>_xlfn.XLOOKUP(Master[[#This Row],[Patient_ID]],Financials[Patient_ID],Financials[Balance_Due])</f>
        <v>5422.1233932816594</v>
      </c>
      <c r="S699" s="28">
        <f>_xlfn.XLOOKUP(Master[[#This Row],[Doctors ID]],Medicals[Doctor_ID],Medicals[Nurse_to_Patient_Ratio])</f>
        <v>22</v>
      </c>
    </row>
    <row r="700" spans="1:19" x14ac:dyDescent="0.3">
      <c r="A700" s="1">
        <v>775</v>
      </c>
      <c r="B700" s="1" t="s">
        <v>782</v>
      </c>
      <c r="C700" s="1">
        <v>66</v>
      </c>
      <c r="D700" s="1" t="s">
        <v>1008</v>
      </c>
      <c r="E700" s="1" t="s">
        <v>1010</v>
      </c>
      <c r="F700" s="1">
        <v>24.135150253198699</v>
      </c>
      <c r="G700" s="1">
        <v>3</v>
      </c>
      <c r="H700" s="1">
        <v>3</v>
      </c>
      <c r="I700" s="10">
        <f>_xlfn.XLOOKUP(Master[[#This Row],[Patient_ID]],Hospitals[Patient_ID],Hospitals[Admission_Date])</f>
        <v>45021</v>
      </c>
      <c r="J700" s="10">
        <f>_xlfn.XLOOKUP(Master[[#This Row],[Patient_ID]],Hospitals[Patient_ID],Hospitals[Discharge_Date])</f>
        <v>45031</v>
      </c>
      <c r="K700" s="33">
        <f>_xlfn.XLOOKUP(Master[[#This Row],[Patient_ID]],Financials[Patient_ID],Financials[Total_Bill_Amount])</f>
        <v>34496</v>
      </c>
      <c r="L700" s="1" t="str">
        <f>_xlfn.XLOOKUP(Master[[#This Row],[Patient_ID]],Hospitals[Patient_ID],Hospitals[Hospital_Bed])</f>
        <v>General Ward</v>
      </c>
      <c r="M700" s="1" t="str">
        <f>_xlfn.XLOOKUP(Master[[#This Row],[Patient_ID]],Hospitals[Patient_ID],Hospitals[Department])</f>
        <v>Neurology</v>
      </c>
      <c r="N700" s="28" t="str">
        <f>_xlfn.XLOOKUP(Master[[#This Row],[Patient_ID]],Hospitals[Patient_ID],Hospitals[Medical_Condition])</f>
        <v>Stroke</v>
      </c>
      <c r="O700" s="28">
        <f>IFERROR(_xlfn.XLOOKUP(Master[[#This Row],[Patient_ID]],Emergency[Patient_ID],Emergency[ER_Visit_ID]),"No Visits")</f>
        <v>1195</v>
      </c>
      <c r="P700" s="28">
        <f>_xlfn.XLOOKUP(Master[[#This Row],[Patient_ID]],Hospitals[Patient_ID],Hospitals[Doctor_ID])</f>
        <v>147</v>
      </c>
      <c r="Q700" s="30">
        <f>_xlfn.XLOOKUP(Master[[#This Row],[Patient_ID]],Financials[Patient_ID],Financials[Insurance_Coverage])</f>
        <v>24407.06280506925</v>
      </c>
      <c r="R700" s="30">
        <f>_xlfn.XLOOKUP(Master[[#This Row],[Patient_ID]],Financials[Patient_ID],Financials[Balance_Due])</f>
        <v>10088.93719493075</v>
      </c>
      <c r="S700" s="28">
        <f>_xlfn.XLOOKUP(Master[[#This Row],[Doctors ID]],Medicals[Doctor_ID],Medicals[Nurse_to_Patient_Ratio])</f>
        <v>22</v>
      </c>
    </row>
    <row r="701" spans="1:19" x14ac:dyDescent="0.3">
      <c r="A701" s="1">
        <v>776</v>
      </c>
      <c r="B701" s="1" t="s">
        <v>783</v>
      </c>
      <c r="C701" s="1">
        <v>17</v>
      </c>
      <c r="D701" s="1" t="s">
        <v>1009</v>
      </c>
      <c r="E701" s="1" t="s">
        <v>1011</v>
      </c>
      <c r="F701" s="1">
        <v>35.051828640434053</v>
      </c>
      <c r="G701" s="1">
        <v>3</v>
      </c>
      <c r="H701" s="1">
        <v>3</v>
      </c>
      <c r="I701" s="10">
        <f>_xlfn.XLOOKUP(Master[[#This Row],[Patient_ID]],Hospitals[Patient_ID],Hospitals[Admission_Date])</f>
        <v>45074</v>
      </c>
      <c r="J701" s="10">
        <f>_xlfn.XLOOKUP(Master[[#This Row],[Patient_ID]],Hospitals[Patient_ID],Hospitals[Discharge_Date])</f>
        <v>45079</v>
      </c>
      <c r="K701" s="33">
        <f>_xlfn.XLOOKUP(Master[[#This Row],[Patient_ID]],Financials[Patient_ID],Financials[Total_Bill_Amount])</f>
        <v>4414</v>
      </c>
      <c r="L701" s="1" t="str">
        <f>_xlfn.XLOOKUP(Master[[#This Row],[Patient_ID]],Hospitals[Patient_ID],Hospitals[Hospital_Bed])</f>
        <v>Private Room</v>
      </c>
      <c r="M701" s="1" t="str">
        <f>_xlfn.XLOOKUP(Master[[#This Row],[Patient_ID]],Hospitals[Patient_ID],Hospitals[Department])</f>
        <v>Cardiology</v>
      </c>
      <c r="N701" s="28" t="str">
        <f>_xlfn.XLOOKUP(Master[[#This Row],[Patient_ID]],Hospitals[Patient_ID],Hospitals[Medical_Condition])</f>
        <v>Heart Attack (STEMI)</v>
      </c>
      <c r="O701" s="28" t="str">
        <f>IFERROR(_xlfn.XLOOKUP(Master[[#This Row],[Patient_ID]],Emergency[Patient_ID],Emergency[ER_Visit_ID]),"No Visits")</f>
        <v>No Visits</v>
      </c>
      <c r="P701" s="28">
        <f>_xlfn.XLOOKUP(Master[[#This Row],[Patient_ID]],Hospitals[Patient_ID],Hospitals[Doctor_ID])</f>
        <v>111</v>
      </c>
      <c r="Q701" s="30">
        <f>_xlfn.XLOOKUP(Master[[#This Row],[Patient_ID]],Financials[Patient_ID],Financials[Insurance_Coverage])</f>
        <v>3373.1391067726699</v>
      </c>
      <c r="R701" s="30">
        <f>_xlfn.XLOOKUP(Master[[#This Row],[Patient_ID]],Financials[Patient_ID],Financials[Balance_Due])</f>
        <v>1040.8608932273301</v>
      </c>
      <c r="S701" s="28">
        <f>_xlfn.XLOOKUP(Master[[#This Row],[Doctors ID]],Medicals[Doctor_ID],Medicals[Nurse_to_Patient_Ratio])</f>
        <v>21</v>
      </c>
    </row>
    <row r="702" spans="1:19" x14ac:dyDescent="0.3">
      <c r="A702" s="1">
        <v>777</v>
      </c>
      <c r="B702" s="1" t="s">
        <v>784</v>
      </c>
      <c r="C702" s="1">
        <v>50</v>
      </c>
      <c r="D702" s="1" t="s">
        <v>1009</v>
      </c>
      <c r="E702" s="1" t="s">
        <v>1013</v>
      </c>
      <c r="F702" s="1">
        <v>17.735546253215631</v>
      </c>
      <c r="G702" s="1">
        <v>1</v>
      </c>
      <c r="H702" s="1">
        <v>6</v>
      </c>
      <c r="I702" s="10">
        <f>_xlfn.XLOOKUP(Master[[#This Row],[Patient_ID]],Hospitals[Patient_ID],Hospitals[Admission_Date])</f>
        <v>44631</v>
      </c>
      <c r="J702" s="10">
        <f>_xlfn.XLOOKUP(Master[[#This Row],[Patient_ID]],Hospitals[Patient_ID],Hospitals[Discharge_Date])</f>
        <v>44636</v>
      </c>
      <c r="K702" s="33">
        <f>_xlfn.XLOOKUP(Master[[#This Row],[Patient_ID]],Financials[Patient_ID],Financials[Total_Bill_Amount])</f>
        <v>9283</v>
      </c>
      <c r="L702" s="1" t="str">
        <f>_xlfn.XLOOKUP(Master[[#This Row],[Patient_ID]],Hospitals[Patient_ID],Hospitals[Hospital_Bed])</f>
        <v>Semi-Private Room</v>
      </c>
      <c r="M702" s="1" t="str">
        <f>_xlfn.XLOOKUP(Master[[#This Row],[Patient_ID]],Hospitals[Patient_ID],Hospitals[Department])</f>
        <v>Orthopedics</v>
      </c>
      <c r="N702" s="28" t="str">
        <f>_xlfn.XLOOKUP(Master[[#This Row],[Patient_ID]],Hospitals[Patient_ID],Hospitals[Medical_Condition])</f>
        <v>Arthritis</v>
      </c>
      <c r="O702" s="28">
        <f>IFERROR(_xlfn.XLOOKUP(Master[[#This Row],[Patient_ID]],Emergency[Patient_ID],Emergency[ER_Visit_ID]),"No Visits")</f>
        <v>379</v>
      </c>
      <c r="P702" s="28">
        <f>_xlfn.XLOOKUP(Master[[#This Row],[Patient_ID]],Hospitals[Patient_ID],Hospitals[Doctor_ID])</f>
        <v>83</v>
      </c>
      <c r="Q702" s="30">
        <f>_xlfn.XLOOKUP(Master[[#This Row],[Patient_ID]],Financials[Patient_ID],Financials[Insurance_Coverage])</f>
        <v>6904.9511982316699</v>
      </c>
      <c r="R702" s="30">
        <f>_xlfn.XLOOKUP(Master[[#This Row],[Patient_ID]],Financials[Patient_ID],Financials[Balance_Due])</f>
        <v>2378.0488017683301</v>
      </c>
      <c r="S702" s="28">
        <f>_xlfn.XLOOKUP(Master[[#This Row],[Doctors ID]],Medicals[Doctor_ID],Medicals[Nurse_to_Patient_Ratio])</f>
        <v>23</v>
      </c>
    </row>
    <row r="703" spans="1:19" x14ac:dyDescent="0.3">
      <c r="A703" s="1">
        <v>778</v>
      </c>
      <c r="B703" s="1" t="s">
        <v>785</v>
      </c>
      <c r="C703" s="1">
        <v>29</v>
      </c>
      <c r="D703" s="1" t="s">
        <v>1009</v>
      </c>
      <c r="E703" s="1" t="s">
        <v>1011</v>
      </c>
      <c r="F703" s="1">
        <v>25.527206286140888</v>
      </c>
      <c r="G703" s="1">
        <v>5</v>
      </c>
      <c r="H703" s="1">
        <v>10</v>
      </c>
      <c r="I703" s="10">
        <f>_xlfn.XLOOKUP(Master[[#This Row],[Patient_ID]],Hospitals[Patient_ID],Hospitals[Admission_Date])</f>
        <v>45045</v>
      </c>
      <c r="J703" s="10">
        <f>_xlfn.XLOOKUP(Master[[#This Row],[Patient_ID]],Hospitals[Patient_ID],Hospitals[Discharge_Date])</f>
        <v>45053</v>
      </c>
      <c r="K703" s="33">
        <f>_xlfn.XLOOKUP(Master[[#This Row],[Patient_ID]],Financials[Patient_ID],Financials[Total_Bill_Amount])</f>
        <v>7427</v>
      </c>
      <c r="L703" s="1" t="str">
        <f>_xlfn.XLOOKUP(Master[[#This Row],[Patient_ID]],Hospitals[Patient_ID],Hospitals[Hospital_Bed])</f>
        <v>Semi-Private Room</v>
      </c>
      <c r="M703" s="1" t="str">
        <f>_xlfn.XLOOKUP(Master[[#This Row],[Patient_ID]],Hospitals[Patient_ID],Hospitals[Department])</f>
        <v>Emergency</v>
      </c>
      <c r="N703" s="28" t="str">
        <f>_xlfn.XLOOKUP(Master[[#This Row],[Patient_ID]],Hospitals[Patient_ID],Hospitals[Medical_Condition])</f>
        <v>Severe Trauma</v>
      </c>
      <c r="O703" s="28">
        <f>IFERROR(_xlfn.XLOOKUP(Master[[#This Row],[Patient_ID]],Emergency[Patient_ID],Emergency[ER_Visit_ID]),"No Visits")</f>
        <v>352</v>
      </c>
      <c r="P703" s="28">
        <f>_xlfn.XLOOKUP(Master[[#This Row],[Patient_ID]],Hospitals[Patient_ID],Hospitals[Doctor_ID])</f>
        <v>105</v>
      </c>
      <c r="Q703" s="30">
        <f>_xlfn.XLOOKUP(Master[[#This Row],[Patient_ID]],Financials[Patient_ID],Financials[Insurance_Coverage])</f>
        <v>6639.0841499813369</v>
      </c>
      <c r="R703" s="30">
        <f>_xlfn.XLOOKUP(Master[[#This Row],[Patient_ID]],Financials[Patient_ID],Financials[Balance_Due])</f>
        <v>787.91585001866315</v>
      </c>
      <c r="S703" s="28">
        <f>_xlfn.XLOOKUP(Master[[#This Row],[Doctors ID]],Medicals[Doctor_ID],Medicals[Nurse_to_Patient_Ratio])</f>
        <v>15</v>
      </c>
    </row>
    <row r="704" spans="1:19" x14ac:dyDescent="0.3">
      <c r="A704" s="1">
        <v>779</v>
      </c>
      <c r="B704" s="1" t="s">
        <v>786</v>
      </c>
      <c r="C704" s="1">
        <v>81</v>
      </c>
      <c r="D704" s="1" t="s">
        <v>1008</v>
      </c>
      <c r="E704" s="1" t="s">
        <v>1010</v>
      </c>
      <c r="F704" s="1">
        <v>36.886562099709877</v>
      </c>
      <c r="G704" s="1">
        <v>4</v>
      </c>
      <c r="H704" s="1">
        <v>5</v>
      </c>
      <c r="I704" s="10">
        <f>_xlfn.XLOOKUP(Master[[#This Row],[Patient_ID]],Hospitals[Patient_ID],Hospitals[Admission_Date])</f>
        <v>44646</v>
      </c>
      <c r="J704" s="10">
        <f>_xlfn.XLOOKUP(Master[[#This Row],[Patient_ID]],Hospitals[Patient_ID],Hospitals[Discharge_Date])</f>
        <v>44647</v>
      </c>
      <c r="K704" s="33">
        <f>_xlfn.XLOOKUP(Master[[#This Row],[Patient_ID]],Financials[Patient_ID],Financials[Total_Bill_Amount])</f>
        <v>22372</v>
      </c>
      <c r="L704" s="1" t="str">
        <f>_xlfn.XLOOKUP(Master[[#This Row],[Patient_ID]],Hospitals[Patient_ID],Hospitals[Hospital_Bed])</f>
        <v>Semi-Private Room</v>
      </c>
      <c r="M704" s="1" t="str">
        <f>_xlfn.XLOOKUP(Master[[#This Row],[Patient_ID]],Hospitals[Patient_ID],Hospitals[Department])</f>
        <v>Pediatrics</v>
      </c>
      <c r="N704" s="28" t="str">
        <f>_xlfn.XLOOKUP(Master[[#This Row],[Patient_ID]],Hospitals[Patient_ID],Hospitals[Medical_Condition])</f>
        <v>Allergies</v>
      </c>
      <c r="O704" s="28">
        <f>IFERROR(_xlfn.XLOOKUP(Master[[#This Row],[Patient_ID]],Emergency[Patient_ID],Emergency[ER_Visit_ID]),"No Visits")</f>
        <v>445</v>
      </c>
      <c r="P704" s="28">
        <f>_xlfn.XLOOKUP(Master[[#This Row],[Patient_ID]],Hospitals[Patient_ID],Hospitals[Doctor_ID])</f>
        <v>101</v>
      </c>
      <c r="Q704" s="30">
        <f>_xlfn.XLOOKUP(Master[[#This Row],[Patient_ID]],Financials[Patient_ID],Financials[Insurance_Coverage])</f>
        <v>12058.96847960708</v>
      </c>
      <c r="R704" s="30">
        <f>_xlfn.XLOOKUP(Master[[#This Row],[Patient_ID]],Financials[Patient_ID],Financials[Balance_Due])</f>
        <v>10313.03152039292</v>
      </c>
      <c r="S704" s="28">
        <f>_xlfn.XLOOKUP(Master[[#This Row],[Doctors ID]],Medicals[Doctor_ID],Medicals[Nurse_to_Patient_Ratio])</f>
        <v>17</v>
      </c>
    </row>
    <row r="705" spans="1:19" x14ac:dyDescent="0.3">
      <c r="A705" s="1">
        <v>780</v>
      </c>
      <c r="B705" s="1" t="s">
        <v>787</v>
      </c>
      <c r="C705" s="1">
        <v>48</v>
      </c>
      <c r="D705" s="1" t="s">
        <v>1008</v>
      </c>
      <c r="E705" s="1" t="s">
        <v>1013</v>
      </c>
      <c r="F705" s="1">
        <v>33.087378191277111</v>
      </c>
      <c r="G705" s="1">
        <v>0</v>
      </c>
      <c r="H705" s="1">
        <v>7</v>
      </c>
      <c r="I705" s="10">
        <f>_xlfn.XLOOKUP(Master[[#This Row],[Patient_ID]],Hospitals[Patient_ID],Hospitals[Admission_Date])</f>
        <v>45286</v>
      </c>
      <c r="J705" s="10">
        <f>_xlfn.XLOOKUP(Master[[#This Row],[Patient_ID]],Hospitals[Patient_ID],Hospitals[Discharge_Date])</f>
        <v>45290</v>
      </c>
      <c r="K705" s="33">
        <f>_xlfn.XLOOKUP(Master[[#This Row],[Patient_ID]],Financials[Patient_ID],Financials[Total_Bill_Amount])</f>
        <v>12903</v>
      </c>
      <c r="L705" s="1" t="str">
        <f>_xlfn.XLOOKUP(Master[[#This Row],[Patient_ID]],Hospitals[Patient_ID],Hospitals[Hospital_Bed])</f>
        <v>General Ward</v>
      </c>
      <c r="M705" s="1" t="str">
        <f>_xlfn.XLOOKUP(Master[[#This Row],[Patient_ID]],Hospitals[Patient_ID],Hospitals[Department])</f>
        <v>Cardiology</v>
      </c>
      <c r="N705" s="28" t="str">
        <f>_xlfn.XLOOKUP(Master[[#This Row],[Patient_ID]],Hospitals[Patient_ID],Hospitals[Medical_Condition])</f>
        <v>Hypertension</v>
      </c>
      <c r="O705" s="28">
        <f>IFERROR(_xlfn.XLOOKUP(Master[[#This Row],[Patient_ID]],Emergency[Patient_ID],Emergency[ER_Visit_ID]),"No Visits")</f>
        <v>1284</v>
      </c>
      <c r="P705" s="28">
        <f>_xlfn.XLOOKUP(Master[[#This Row],[Patient_ID]],Hospitals[Patient_ID],Hospitals[Doctor_ID])</f>
        <v>65</v>
      </c>
      <c r="Q705" s="30">
        <f>_xlfn.XLOOKUP(Master[[#This Row],[Patient_ID]],Financials[Patient_ID],Financials[Insurance_Coverage])</f>
        <v>8363.9322136686078</v>
      </c>
      <c r="R705" s="30">
        <f>_xlfn.XLOOKUP(Master[[#This Row],[Patient_ID]],Financials[Patient_ID],Financials[Balance_Due])</f>
        <v>4539.0677863313922</v>
      </c>
      <c r="S705" s="28">
        <f>_xlfn.XLOOKUP(Master[[#This Row],[Doctors ID]],Medicals[Doctor_ID],Medicals[Nurse_to_Patient_Ratio])</f>
        <v>5</v>
      </c>
    </row>
    <row r="706" spans="1:19" x14ac:dyDescent="0.3">
      <c r="A706" s="1">
        <v>782</v>
      </c>
      <c r="B706" s="1" t="s">
        <v>789</v>
      </c>
      <c r="C706" s="1">
        <v>80</v>
      </c>
      <c r="D706" s="1" t="s">
        <v>1009</v>
      </c>
      <c r="E706" s="1" t="s">
        <v>1011</v>
      </c>
      <c r="F706" s="1">
        <v>31.440146754534101</v>
      </c>
      <c r="G706" s="1">
        <v>1</v>
      </c>
      <c r="H706" s="1">
        <v>10</v>
      </c>
      <c r="I706" s="10">
        <f>_xlfn.XLOOKUP(Master[[#This Row],[Patient_ID]],Hospitals[Patient_ID],Hospitals[Admission_Date])</f>
        <v>45023</v>
      </c>
      <c r="J706" s="10">
        <f>_xlfn.XLOOKUP(Master[[#This Row],[Patient_ID]],Hospitals[Patient_ID],Hospitals[Discharge_Date])</f>
        <v>45042</v>
      </c>
      <c r="K706" s="33">
        <f>_xlfn.XLOOKUP(Master[[#This Row],[Patient_ID]],Financials[Patient_ID],Financials[Total_Bill_Amount])</f>
        <v>33821</v>
      </c>
      <c r="L706" s="1" t="str">
        <f>_xlfn.XLOOKUP(Master[[#This Row],[Patient_ID]],Hospitals[Patient_ID],Hospitals[Hospital_Bed])</f>
        <v>ICU</v>
      </c>
      <c r="M706" s="1" t="str">
        <f>_xlfn.XLOOKUP(Master[[#This Row],[Patient_ID]],Hospitals[Patient_ID],Hospitals[Department])</f>
        <v>Oncology</v>
      </c>
      <c r="N706" s="28" t="str">
        <f>_xlfn.XLOOKUP(Master[[#This Row],[Patient_ID]],Hospitals[Patient_ID],Hospitals[Medical_Condition])</f>
        <v>Tumor</v>
      </c>
      <c r="O706" s="28">
        <f>IFERROR(_xlfn.XLOOKUP(Master[[#This Row],[Patient_ID]],Emergency[Patient_ID],Emergency[ER_Visit_ID]),"No Visits")</f>
        <v>596</v>
      </c>
      <c r="P706" s="28">
        <f>_xlfn.XLOOKUP(Master[[#This Row],[Patient_ID]],Hospitals[Patient_ID],Hospitals[Doctor_ID])</f>
        <v>141</v>
      </c>
      <c r="Q706" s="30">
        <f>_xlfn.XLOOKUP(Master[[#This Row],[Patient_ID]],Financials[Patient_ID],Financials[Insurance_Coverage])</f>
        <v>27328.377623197692</v>
      </c>
      <c r="R706" s="30">
        <f>_xlfn.XLOOKUP(Master[[#This Row],[Patient_ID]],Financials[Patient_ID],Financials[Balance_Due])</f>
        <v>6492.6223768023083</v>
      </c>
      <c r="S706" s="28">
        <f>_xlfn.XLOOKUP(Master[[#This Row],[Doctors ID]],Medicals[Doctor_ID],Medicals[Nurse_to_Patient_Ratio])</f>
        <v>7</v>
      </c>
    </row>
    <row r="707" spans="1:19" x14ac:dyDescent="0.3">
      <c r="A707" s="1">
        <v>783</v>
      </c>
      <c r="B707" s="1" t="s">
        <v>790</v>
      </c>
      <c r="C707" s="1">
        <v>79</v>
      </c>
      <c r="D707" s="1" t="s">
        <v>1008</v>
      </c>
      <c r="E707" s="1" t="s">
        <v>1012</v>
      </c>
      <c r="F707" s="1">
        <v>16.841122077074811</v>
      </c>
      <c r="G707" s="1">
        <v>3</v>
      </c>
      <c r="H707" s="1">
        <v>10</v>
      </c>
      <c r="I707" s="10">
        <f>_xlfn.XLOOKUP(Master[[#This Row],[Patient_ID]],Hospitals[Patient_ID],Hospitals[Admission_Date])</f>
        <v>44787</v>
      </c>
      <c r="J707" s="10">
        <f>_xlfn.XLOOKUP(Master[[#This Row],[Patient_ID]],Hospitals[Patient_ID],Hospitals[Discharge_Date])</f>
        <v>44790</v>
      </c>
      <c r="K707" s="33">
        <f>_xlfn.XLOOKUP(Master[[#This Row],[Patient_ID]],Financials[Patient_ID],Financials[Total_Bill_Amount])</f>
        <v>14823</v>
      </c>
      <c r="L707" s="1" t="str">
        <f>_xlfn.XLOOKUP(Master[[#This Row],[Patient_ID]],Hospitals[Patient_ID],Hospitals[Hospital_Bed])</f>
        <v>Semi-Private Room</v>
      </c>
      <c r="M707" s="1" t="str">
        <f>_xlfn.XLOOKUP(Master[[#This Row],[Patient_ID]],Hospitals[Patient_ID],Hospitals[Department])</f>
        <v>Orthopedics</v>
      </c>
      <c r="N707" s="28" t="str">
        <f>_xlfn.XLOOKUP(Master[[#This Row],[Patient_ID]],Hospitals[Patient_ID],Hospitals[Medical_Condition])</f>
        <v>Fracture</v>
      </c>
      <c r="O707" s="28">
        <f>IFERROR(_xlfn.XLOOKUP(Master[[#This Row],[Patient_ID]],Emergency[Patient_ID],Emergency[ER_Visit_ID]),"No Visits")</f>
        <v>807</v>
      </c>
      <c r="P707" s="28">
        <f>_xlfn.XLOOKUP(Master[[#This Row],[Patient_ID]],Hospitals[Patient_ID],Hospitals[Doctor_ID])</f>
        <v>80</v>
      </c>
      <c r="Q707" s="30">
        <f>_xlfn.XLOOKUP(Master[[#This Row],[Patient_ID]],Financials[Patient_ID],Financials[Insurance_Coverage])</f>
        <v>12653.81318057998</v>
      </c>
      <c r="R707" s="30">
        <f>_xlfn.XLOOKUP(Master[[#This Row],[Patient_ID]],Financials[Patient_ID],Financials[Balance_Due])</f>
        <v>2169.1868194200179</v>
      </c>
      <c r="S707" s="28">
        <f>_xlfn.XLOOKUP(Master[[#This Row],[Doctors ID]],Medicals[Doctor_ID],Medicals[Nurse_to_Patient_Ratio])</f>
        <v>5</v>
      </c>
    </row>
    <row r="708" spans="1:19" x14ac:dyDescent="0.3">
      <c r="A708" s="1">
        <v>784</v>
      </c>
      <c r="B708" s="1" t="s">
        <v>791</v>
      </c>
      <c r="C708" s="1">
        <v>47</v>
      </c>
      <c r="D708" s="1" t="s">
        <v>1009</v>
      </c>
      <c r="E708" s="1" t="s">
        <v>1012</v>
      </c>
      <c r="F708" s="1">
        <v>36.538272214418782</v>
      </c>
      <c r="G708" s="1">
        <v>5</v>
      </c>
      <c r="H708" s="1">
        <v>6</v>
      </c>
      <c r="I708" s="10">
        <f>_xlfn.XLOOKUP(Master[[#This Row],[Patient_ID]],Hospitals[Patient_ID],Hospitals[Admission_Date])</f>
        <v>45317</v>
      </c>
      <c r="J708" s="10">
        <f>_xlfn.XLOOKUP(Master[[#This Row],[Patient_ID]],Hospitals[Patient_ID],Hospitals[Discharge_Date])</f>
        <v>45321</v>
      </c>
      <c r="K708" s="33">
        <f>_xlfn.XLOOKUP(Master[[#This Row],[Patient_ID]],Financials[Patient_ID],Financials[Total_Bill_Amount])</f>
        <v>25996</v>
      </c>
      <c r="L708" s="1" t="str">
        <f>_xlfn.XLOOKUP(Master[[#This Row],[Patient_ID]],Hospitals[Patient_ID],Hospitals[Hospital_Bed])</f>
        <v>ICU</v>
      </c>
      <c r="M708" s="1" t="str">
        <f>_xlfn.XLOOKUP(Master[[#This Row],[Patient_ID]],Hospitals[Patient_ID],Hospitals[Department])</f>
        <v>Cardiology</v>
      </c>
      <c r="N708" s="28" t="str">
        <f>_xlfn.XLOOKUP(Master[[#This Row],[Patient_ID]],Hospitals[Patient_ID],Hospitals[Medical_Condition])</f>
        <v>Heart Attack (STEMI)</v>
      </c>
      <c r="O708" s="28" t="str">
        <f>IFERROR(_xlfn.XLOOKUP(Master[[#This Row],[Patient_ID]],Emergency[Patient_ID],Emergency[ER_Visit_ID]),"No Visits")</f>
        <v>No Visits</v>
      </c>
      <c r="P708" s="28">
        <f>_xlfn.XLOOKUP(Master[[#This Row],[Patient_ID]],Hospitals[Patient_ID],Hospitals[Doctor_ID])</f>
        <v>45</v>
      </c>
      <c r="Q708" s="30">
        <f>_xlfn.XLOOKUP(Master[[#This Row],[Patient_ID]],Financials[Patient_ID],Financials[Insurance_Coverage])</f>
        <v>23122.412527478151</v>
      </c>
      <c r="R708" s="30">
        <f>_xlfn.XLOOKUP(Master[[#This Row],[Patient_ID]],Financials[Patient_ID],Financials[Balance_Due])</f>
        <v>2873.5874725218532</v>
      </c>
      <c r="S708" s="28">
        <f>_xlfn.XLOOKUP(Master[[#This Row],[Doctors ID]],Medicals[Doctor_ID],Medicals[Nurse_to_Patient_Ratio])</f>
        <v>27</v>
      </c>
    </row>
    <row r="709" spans="1:19" x14ac:dyDescent="0.3">
      <c r="A709" s="1">
        <v>785</v>
      </c>
      <c r="B709" s="1" t="s">
        <v>792</v>
      </c>
      <c r="C709" s="1">
        <v>75</v>
      </c>
      <c r="D709" s="1" t="s">
        <v>1008</v>
      </c>
      <c r="E709" s="1" t="s">
        <v>1012</v>
      </c>
      <c r="F709" s="1">
        <v>31.545749471488989</v>
      </c>
      <c r="G709" s="1">
        <v>5</v>
      </c>
      <c r="H709" s="1">
        <v>6</v>
      </c>
      <c r="I709" s="10">
        <f>_xlfn.XLOOKUP(Master[[#This Row],[Patient_ID]],Hospitals[Patient_ID],Hospitals[Admission_Date])</f>
        <v>45453</v>
      </c>
      <c r="J709" s="10">
        <f>_xlfn.XLOOKUP(Master[[#This Row],[Patient_ID]],Hospitals[Patient_ID],Hospitals[Discharge_Date])</f>
        <v>45456</v>
      </c>
      <c r="K709" s="33">
        <f>_xlfn.XLOOKUP(Master[[#This Row],[Patient_ID]],Financials[Patient_ID],Financials[Total_Bill_Amount])</f>
        <v>10678</v>
      </c>
      <c r="L709" s="1" t="str">
        <f>_xlfn.XLOOKUP(Master[[#This Row],[Patient_ID]],Hospitals[Patient_ID],Hospitals[Hospital_Bed])</f>
        <v>Private Room</v>
      </c>
      <c r="M709" s="1" t="str">
        <f>_xlfn.XLOOKUP(Master[[#This Row],[Patient_ID]],Hospitals[Patient_ID],Hospitals[Department])</f>
        <v>Cardiology</v>
      </c>
      <c r="N709" s="28" t="str">
        <f>_xlfn.XLOOKUP(Master[[#This Row],[Patient_ID]],Hospitals[Patient_ID],Hospitals[Medical_Condition])</f>
        <v>Heart Attack (STEMI)</v>
      </c>
      <c r="O709" s="28">
        <f>IFERROR(_xlfn.XLOOKUP(Master[[#This Row],[Patient_ID]],Emergency[Patient_ID],Emergency[ER_Visit_ID]),"No Visits")</f>
        <v>303</v>
      </c>
      <c r="P709" s="28">
        <f>_xlfn.XLOOKUP(Master[[#This Row],[Patient_ID]],Hospitals[Patient_ID],Hospitals[Doctor_ID])</f>
        <v>115</v>
      </c>
      <c r="Q709" s="30">
        <f>_xlfn.XLOOKUP(Master[[#This Row],[Patient_ID]],Financials[Patient_ID],Financials[Insurance_Coverage])</f>
        <v>6689.6468288938686</v>
      </c>
      <c r="R709" s="30">
        <f>_xlfn.XLOOKUP(Master[[#This Row],[Patient_ID]],Financials[Patient_ID],Financials[Balance_Due])</f>
        <v>3988.353171106131</v>
      </c>
      <c r="S709" s="28">
        <f>_xlfn.XLOOKUP(Master[[#This Row],[Doctors ID]],Medicals[Doctor_ID],Medicals[Nurse_to_Patient_Ratio])</f>
        <v>12</v>
      </c>
    </row>
    <row r="710" spans="1:19" x14ac:dyDescent="0.3">
      <c r="A710" s="1">
        <v>786</v>
      </c>
      <c r="B710" s="1" t="s">
        <v>793</v>
      </c>
      <c r="C710" s="1">
        <v>89</v>
      </c>
      <c r="D710" s="1" t="s">
        <v>1009</v>
      </c>
      <c r="E710" s="1" t="s">
        <v>1011</v>
      </c>
      <c r="F710" s="1">
        <v>15.38703586092255</v>
      </c>
      <c r="G710" s="1">
        <v>1</v>
      </c>
      <c r="H710" s="1">
        <v>2</v>
      </c>
      <c r="I710" s="10">
        <f>_xlfn.XLOOKUP(Master[[#This Row],[Patient_ID]],Hospitals[Patient_ID],Hospitals[Admission_Date])</f>
        <v>44773</v>
      </c>
      <c r="J710" s="10">
        <f>_xlfn.XLOOKUP(Master[[#This Row],[Patient_ID]],Hospitals[Patient_ID],Hospitals[Discharge_Date])</f>
        <v>44785</v>
      </c>
      <c r="K710" s="33">
        <f>_xlfn.XLOOKUP(Master[[#This Row],[Patient_ID]],Financials[Patient_ID],Financials[Total_Bill_Amount])</f>
        <v>47343</v>
      </c>
      <c r="L710" s="1" t="str">
        <f>_xlfn.XLOOKUP(Master[[#This Row],[Patient_ID]],Hospitals[Patient_ID],Hospitals[Hospital_Bed])</f>
        <v>General Ward</v>
      </c>
      <c r="M710" s="1" t="str">
        <f>_xlfn.XLOOKUP(Master[[#This Row],[Patient_ID]],Hospitals[Patient_ID],Hospitals[Department])</f>
        <v>Oncology</v>
      </c>
      <c r="N710" s="28" t="str">
        <f>_xlfn.XLOOKUP(Master[[#This Row],[Patient_ID]],Hospitals[Patient_ID],Hospitals[Medical_Condition])</f>
        <v>Cancer</v>
      </c>
      <c r="O710" s="28">
        <f>IFERROR(_xlfn.XLOOKUP(Master[[#This Row],[Patient_ID]],Emergency[Patient_ID],Emergency[ER_Visit_ID]),"No Visits")</f>
        <v>1377</v>
      </c>
      <c r="P710" s="28">
        <f>_xlfn.XLOOKUP(Master[[#This Row],[Patient_ID]],Hospitals[Patient_ID],Hospitals[Doctor_ID])</f>
        <v>39</v>
      </c>
      <c r="Q710" s="30">
        <f>_xlfn.XLOOKUP(Master[[#This Row],[Patient_ID]],Financials[Patient_ID],Financials[Insurance_Coverage])</f>
        <v>24096.004071183019</v>
      </c>
      <c r="R710" s="30">
        <f>_xlfn.XLOOKUP(Master[[#This Row],[Patient_ID]],Financials[Patient_ID],Financials[Balance_Due])</f>
        <v>23246.995928816981</v>
      </c>
      <c r="S710" s="28">
        <f>_xlfn.XLOOKUP(Master[[#This Row],[Doctors ID]],Medicals[Doctor_ID],Medicals[Nurse_to_Patient_Ratio])</f>
        <v>7</v>
      </c>
    </row>
    <row r="711" spans="1:19" x14ac:dyDescent="0.3">
      <c r="A711" s="1">
        <v>787</v>
      </c>
      <c r="B711" s="1" t="s">
        <v>794</v>
      </c>
      <c r="C711" s="1">
        <v>5</v>
      </c>
      <c r="D711" s="1" t="s">
        <v>1008</v>
      </c>
      <c r="E711" s="1" t="s">
        <v>1013</v>
      </c>
      <c r="F711" s="1">
        <v>19.871415998758049</v>
      </c>
      <c r="G711" s="1">
        <v>4</v>
      </c>
      <c r="H711" s="1">
        <v>7</v>
      </c>
      <c r="I711" s="10">
        <f>_xlfn.XLOOKUP(Master[[#This Row],[Patient_ID]],Hospitals[Patient_ID],Hospitals[Admission_Date])</f>
        <v>45131</v>
      </c>
      <c r="J711" s="10">
        <f>_xlfn.XLOOKUP(Master[[#This Row],[Patient_ID]],Hospitals[Patient_ID],Hospitals[Discharge_Date])</f>
        <v>45136</v>
      </c>
      <c r="K711" s="33">
        <f>_xlfn.XLOOKUP(Master[[#This Row],[Patient_ID]],Financials[Patient_ID],Financials[Total_Bill_Amount])</f>
        <v>23740</v>
      </c>
      <c r="L711" s="1" t="str">
        <f>_xlfn.XLOOKUP(Master[[#This Row],[Patient_ID]],Hospitals[Patient_ID],Hospitals[Hospital_Bed])</f>
        <v>Semi-Private Room</v>
      </c>
      <c r="M711" s="1" t="str">
        <f>_xlfn.XLOOKUP(Master[[#This Row],[Patient_ID]],Hospitals[Patient_ID],Hospitals[Department])</f>
        <v>Cardiology</v>
      </c>
      <c r="N711" s="28" t="str">
        <f>_xlfn.XLOOKUP(Master[[#This Row],[Patient_ID]],Hospitals[Patient_ID],Hospitals[Medical_Condition])</f>
        <v>Hypertension</v>
      </c>
      <c r="O711" s="28">
        <f>IFERROR(_xlfn.XLOOKUP(Master[[#This Row],[Patient_ID]],Emergency[Patient_ID],Emergency[ER_Visit_ID]),"No Visits")</f>
        <v>9</v>
      </c>
      <c r="P711" s="28">
        <f>_xlfn.XLOOKUP(Master[[#This Row],[Patient_ID]],Hospitals[Patient_ID],Hospitals[Doctor_ID])</f>
        <v>85</v>
      </c>
      <c r="Q711" s="30">
        <f>_xlfn.XLOOKUP(Master[[#This Row],[Patient_ID]],Financials[Patient_ID],Financials[Insurance_Coverage])</f>
        <v>16405.73965597793</v>
      </c>
      <c r="R711" s="30">
        <f>_xlfn.XLOOKUP(Master[[#This Row],[Patient_ID]],Financials[Patient_ID],Financials[Balance_Due])</f>
        <v>7334.2603440220664</v>
      </c>
      <c r="S711" s="28">
        <f>_xlfn.XLOOKUP(Master[[#This Row],[Doctors ID]],Medicals[Doctor_ID],Medicals[Nurse_to_Patient_Ratio])</f>
        <v>21</v>
      </c>
    </row>
    <row r="712" spans="1:19" x14ac:dyDescent="0.3">
      <c r="A712" s="1">
        <v>788</v>
      </c>
      <c r="B712" s="1" t="s">
        <v>795</v>
      </c>
      <c r="C712" s="1">
        <v>6</v>
      </c>
      <c r="D712" s="1" t="s">
        <v>1009</v>
      </c>
      <c r="E712" s="1" t="s">
        <v>1011</v>
      </c>
      <c r="F712" s="1">
        <v>27.510025402757691</v>
      </c>
      <c r="G712" s="1">
        <v>0</v>
      </c>
      <c r="H712" s="1">
        <v>4</v>
      </c>
      <c r="I712" s="10">
        <f>_xlfn.XLOOKUP(Master[[#This Row],[Patient_ID]],Hospitals[Patient_ID],Hospitals[Admission_Date])</f>
        <v>44915</v>
      </c>
      <c r="J712" s="10">
        <f>_xlfn.XLOOKUP(Master[[#This Row],[Patient_ID]],Hospitals[Patient_ID],Hospitals[Discharge_Date])</f>
        <v>44921</v>
      </c>
      <c r="K712" s="33">
        <f>_xlfn.XLOOKUP(Master[[#This Row],[Patient_ID]],Financials[Patient_ID],Financials[Total_Bill_Amount])</f>
        <v>12534</v>
      </c>
      <c r="L712" s="1" t="str">
        <f>_xlfn.XLOOKUP(Master[[#This Row],[Patient_ID]],Hospitals[Patient_ID],Hospitals[Hospital_Bed])</f>
        <v>General Ward</v>
      </c>
      <c r="M712" s="1" t="str">
        <f>_xlfn.XLOOKUP(Master[[#This Row],[Patient_ID]],Hospitals[Patient_ID],Hospitals[Department])</f>
        <v>Emergency</v>
      </c>
      <c r="N712" s="28" t="str">
        <f>_xlfn.XLOOKUP(Master[[#This Row],[Patient_ID]],Hospitals[Patient_ID],Hospitals[Medical_Condition])</f>
        <v>Severe Trauma</v>
      </c>
      <c r="O712" s="28">
        <f>IFERROR(_xlfn.XLOOKUP(Master[[#This Row],[Patient_ID]],Emergency[Patient_ID],Emergency[ER_Visit_ID]),"No Visits")</f>
        <v>563</v>
      </c>
      <c r="P712" s="28">
        <f>_xlfn.XLOOKUP(Master[[#This Row],[Patient_ID]],Hospitals[Patient_ID],Hospitals[Doctor_ID])</f>
        <v>87</v>
      </c>
      <c r="Q712" s="30">
        <f>_xlfn.XLOOKUP(Master[[#This Row],[Patient_ID]],Financials[Patient_ID],Financials[Insurance_Coverage])</f>
        <v>9118.9867429146707</v>
      </c>
      <c r="R712" s="30">
        <f>_xlfn.XLOOKUP(Master[[#This Row],[Patient_ID]],Financials[Patient_ID],Financials[Balance_Due])</f>
        <v>3415.0132570853289</v>
      </c>
      <c r="S712" s="28">
        <f>_xlfn.XLOOKUP(Master[[#This Row],[Doctors ID]],Medicals[Doctor_ID],Medicals[Nurse_to_Patient_Ratio])</f>
        <v>18</v>
      </c>
    </row>
    <row r="713" spans="1:19" x14ac:dyDescent="0.3">
      <c r="A713" s="1">
        <v>789</v>
      </c>
      <c r="B713" s="1" t="s">
        <v>796</v>
      </c>
      <c r="C713" s="1">
        <v>73</v>
      </c>
      <c r="D713" s="1" t="s">
        <v>1008</v>
      </c>
      <c r="E713" s="1" t="s">
        <v>1012</v>
      </c>
      <c r="F713" s="1">
        <v>23.56171312284215</v>
      </c>
      <c r="G713" s="1">
        <v>5</v>
      </c>
      <c r="H713" s="1">
        <v>5</v>
      </c>
      <c r="I713" s="10">
        <f>_xlfn.XLOOKUP(Master[[#This Row],[Patient_ID]],Hospitals[Patient_ID],Hospitals[Admission_Date])</f>
        <v>44826</v>
      </c>
      <c r="J713" s="10">
        <f>_xlfn.XLOOKUP(Master[[#This Row],[Patient_ID]],Hospitals[Patient_ID],Hospitals[Discharge_Date])</f>
        <v>44827</v>
      </c>
      <c r="K713" s="33">
        <f>_xlfn.XLOOKUP(Master[[#This Row],[Patient_ID]],Financials[Patient_ID],Financials[Total_Bill_Amount])</f>
        <v>11466</v>
      </c>
      <c r="L713" s="1" t="str">
        <f>_xlfn.XLOOKUP(Master[[#This Row],[Patient_ID]],Hospitals[Patient_ID],Hospitals[Hospital_Bed])</f>
        <v>Semi-Private Room</v>
      </c>
      <c r="M713" s="1" t="str">
        <f>_xlfn.XLOOKUP(Master[[#This Row],[Patient_ID]],Hospitals[Patient_ID],Hospitals[Department])</f>
        <v>Pediatrics</v>
      </c>
      <c r="N713" s="28" t="str">
        <f>_xlfn.XLOOKUP(Master[[#This Row],[Patient_ID]],Hospitals[Patient_ID],Hospitals[Medical_Condition])</f>
        <v>Allergies</v>
      </c>
      <c r="O713" s="28" t="str">
        <f>IFERROR(_xlfn.XLOOKUP(Master[[#This Row],[Patient_ID]],Emergency[Patient_ID],Emergency[ER_Visit_ID]),"No Visits")</f>
        <v>No Visits</v>
      </c>
      <c r="P713" s="28">
        <f>_xlfn.XLOOKUP(Master[[#This Row],[Patient_ID]],Hospitals[Patient_ID],Hospitals[Doctor_ID])</f>
        <v>115</v>
      </c>
      <c r="Q713" s="30">
        <f>_xlfn.XLOOKUP(Master[[#This Row],[Patient_ID]],Financials[Patient_ID],Financials[Insurance_Coverage])</f>
        <v>6837.9563887070644</v>
      </c>
      <c r="R713" s="30">
        <f>_xlfn.XLOOKUP(Master[[#This Row],[Patient_ID]],Financials[Patient_ID],Financials[Balance_Due])</f>
        <v>4628.0436112929356</v>
      </c>
      <c r="S713" s="28">
        <f>_xlfn.XLOOKUP(Master[[#This Row],[Doctors ID]],Medicals[Doctor_ID],Medicals[Nurse_to_Patient_Ratio])</f>
        <v>12</v>
      </c>
    </row>
    <row r="714" spans="1:19" x14ac:dyDescent="0.3">
      <c r="A714" s="1">
        <v>790</v>
      </c>
      <c r="B714" s="1" t="s">
        <v>797</v>
      </c>
      <c r="C714" s="1">
        <v>31</v>
      </c>
      <c r="D714" s="1" t="s">
        <v>1009</v>
      </c>
      <c r="E714" s="1" t="s">
        <v>1010</v>
      </c>
      <c r="F714" s="1">
        <v>19.439893872561779</v>
      </c>
      <c r="G714" s="1">
        <v>5</v>
      </c>
      <c r="H714" s="1">
        <v>1</v>
      </c>
      <c r="I714" s="10">
        <f>_xlfn.XLOOKUP(Master[[#This Row],[Patient_ID]],Hospitals[Patient_ID],Hospitals[Admission_Date])</f>
        <v>44566</v>
      </c>
      <c r="J714" s="10">
        <f>_xlfn.XLOOKUP(Master[[#This Row],[Patient_ID]],Hospitals[Patient_ID],Hospitals[Discharge_Date])</f>
        <v>44571</v>
      </c>
      <c r="K714" s="33">
        <f>_xlfn.XLOOKUP(Master[[#This Row],[Patient_ID]],Financials[Patient_ID],Financials[Total_Bill_Amount])</f>
        <v>27395</v>
      </c>
      <c r="L714" s="1" t="str">
        <f>_xlfn.XLOOKUP(Master[[#This Row],[Patient_ID]],Hospitals[Patient_ID],Hospitals[Hospital_Bed])</f>
        <v>ICU</v>
      </c>
      <c r="M714" s="1" t="str">
        <f>_xlfn.XLOOKUP(Master[[#This Row],[Patient_ID]],Hospitals[Patient_ID],Hospitals[Department])</f>
        <v>Orthopedics</v>
      </c>
      <c r="N714" s="28" t="str">
        <f>_xlfn.XLOOKUP(Master[[#This Row],[Patient_ID]],Hospitals[Patient_ID],Hospitals[Medical_Condition])</f>
        <v>Fracture</v>
      </c>
      <c r="O714" s="28">
        <f>IFERROR(_xlfn.XLOOKUP(Master[[#This Row],[Patient_ID]],Emergency[Patient_ID],Emergency[ER_Visit_ID]),"No Visits")</f>
        <v>1471</v>
      </c>
      <c r="P714" s="28">
        <f>_xlfn.XLOOKUP(Master[[#This Row],[Patient_ID]],Hospitals[Patient_ID],Hospitals[Doctor_ID])</f>
        <v>10</v>
      </c>
      <c r="Q714" s="30">
        <f>_xlfn.XLOOKUP(Master[[#This Row],[Patient_ID]],Financials[Patient_ID],Financials[Insurance_Coverage])</f>
        <v>24542.234475818452</v>
      </c>
      <c r="R714" s="30">
        <f>_xlfn.XLOOKUP(Master[[#This Row],[Patient_ID]],Financials[Patient_ID],Financials[Balance_Due])</f>
        <v>2852.7655241815478</v>
      </c>
      <c r="S714" s="28">
        <f>_xlfn.XLOOKUP(Master[[#This Row],[Doctors ID]],Medicals[Doctor_ID],Medicals[Nurse_to_Patient_Ratio])</f>
        <v>10</v>
      </c>
    </row>
    <row r="715" spans="1:19" x14ac:dyDescent="0.3">
      <c r="A715" s="1">
        <v>791</v>
      </c>
      <c r="B715" s="1" t="s">
        <v>798</v>
      </c>
      <c r="C715" s="1">
        <v>54</v>
      </c>
      <c r="D715" s="1" t="s">
        <v>1008</v>
      </c>
      <c r="E715" s="1" t="s">
        <v>1011</v>
      </c>
      <c r="F715" s="1">
        <v>17.251916354899208</v>
      </c>
      <c r="G715" s="1">
        <v>4</v>
      </c>
      <c r="H715" s="1">
        <v>2</v>
      </c>
      <c r="I715" s="10">
        <f>_xlfn.XLOOKUP(Master[[#This Row],[Patient_ID]],Hospitals[Patient_ID],Hospitals[Admission_Date])</f>
        <v>44750</v>
      </c>
      <c r="J715" s="10">
        <f>_xlfn.XLOOKUP(Master[[#This Row],[Patient_ID]],Hospitals[Patient_ID],Hospitals[Discharge_Date])</f>
        <v>44752</v>
      </c>
      <c r="K715" s="33">
        <f>_xlfn.XLOOKUP(Master[[#This Row],[Patient_ID]],Financials[Patient_ID],Financials[Total_Bill_Amount])</f>
        <v>12853</v>
      </c>
      <c r="L715" s="1" t="str">
        <f>_xlfn.XLOOKUP(Master[[#This Row],[Patient_ID]],Hospitals[Patient_ID],Hospitals[Hospital_Bed])</f>
        <v>Semi-Private Room</v>
      </c>
      <c r="M715" s="1" t="str">
        <f>_xlfn.XLOOKUP(Master[[#This Row],[Patient_ID]],Hospitals[Patient_ID],Hospitals[Department])</f>
        <v>Orthopedics</v>
      </c>
      <c r="N715" s="28" t="str">
        <f>_xlfn.XLOOKUP(Master[[#This Row],[Patient_ID]],Hospitals[Patient_ID],Hospitals[Medical_Condition])</f>
        <v>Fracture</v>
      </c>
      <c r="O715" s="28">
        <f>IFERROR(_xlfn.XLOOKUP(Master[[#This Row],[Patient_ID]],Emergency[Patient_ID],Emergency[ER_Visit_ID]),"No Visits")</f>
        <v>1285</v>
      </c>
      <c r="P715" s="28">
        <f>_xlfn.XLOOKUP(Master[[#This Row],[Patient_ID]],Hospitals[Patient_ID],Hospitals[Doctor_ID])</f>
        <v>94</v>
      </c>
      <c r="Q715" s="30">
        <f>_xlfn.XLOOKUP(Master[[#This Row],[Patient_ID]],Financials[Patient_ID],Financials[Insurance_Coverage])</f>
        <v>7621.9738810929148</v>
      </c>
      <c r="R715" s="30">
        <f>_xlfn.XLOOKUP(Master[[#This Row],[Patient_ID]],Financials[Patient_ID],Financials[Balance_Due])</f>
        <v>5231.0261189070852</v>
      </c>
      <c r="S715" s="28">
        <f>_xlfn.XLOOKUP(Master[[#This Row],[Doctors ID]],Medicals[Doctor_ID],Medicals[Nurse_to_Patient_Ratio])</f>
        <v>28</v>
      </c>
    </row>
    <row r="716" spans="1:19" x14ac:dyDescent="0.3">
      <c r="A716" s="1">
        <v>792</v>
      </c>
      <c r="B716" s="1" t="s">
        <v>799</v>
      </c>
      <c r="C716" s="1">
        <v>12</v>
      </c>
      <c r="D716" s="1" t="s">
        <v>1009</v>
      </c>
      <c r="E716" s="1" t="s">
        <v>1012</v>
      </c>
      <c r="F716" s="1">
        <v>31.797551414649391</v>
      </c>
      <c r="G716" s="1">
        <v>5</v>
      </c>
      <c r="H716" s="1">
        <v>7</v>
      </c>
      <c r="I716" s="10">
        <f>_xlfn.XLOOKUP(Master[[#This Row],[Patient_ID]],Hospitals[Patient_ID],Hospitals[Admission_Date])</f>
        <v>45369</v>
      </c>
      <c r="J716" s="10">
        <f>_xlfn.XLOOKUP(Master[[#This Row],[Patient_ID]],Hospitals[Patient_ID],Hospitals[Discharge_Date])</f>
        <v>45374</v>
      </c>
      <c r="K716" s="33">
        <f>_xlfn.XLOOKUP(Master[[#This Row],[Patient_ID]],Financials[Patient_ID],Financials[Total_Bill_Amount])</f>
        <v>8364</v>
      </c>
      <c r="L716" s="1" t="str">
        <f>_xlfn.XLOOKUP(Master[[#This Row],[Patient_ID]],Hospitals[Patient_ID],Hospitals[Hospital_Bed])</f>
        <v>Semi-Private Room</v>
      </c>
      <c r="M716" s="1" t="str">
        <f>_xlfn.XLOOKUP(Master[[#This Row],[Patient_ID]],Hospitals[Patient_ID],Hospitals[Department])</f>
        <v>Orthopedics</v>
      </c>
      <c r="N716" s="28" t="str">
        <f>_xlfn.XLOOKUP(Master[[#This Row],[Patient_ID]],Hospitals[Patient_ID],Hospitals[Medical_Condition])</f>
        <v>Arthritis</v>
      </c>
      <c r="O716" s="28">
        <f>IFERROR(_xlfn.XLOOKUP(Master[[#This Row],[Patient_ID]],Emergency[Patient_ID],Emergency[ER_Visit_ID]),"No Visits")</f>
        <v>335</v>
      </c>
      <c r="P716" s="28">
        <f>_xlfn.XLOOKUP(Master[[#This Row],[Patient_ID]],Hospitals[Patient_ID],Hospitals[Doctor_ID])</f>
        <v>114</v>
      </c>
      <c r="Q716" s="30">
        <f>_xlfn.XLOOKUP(Master[[#This Row],[Patient_ID]],Financials[Patient_ID],Financials[Insurance_Coverage])</f>
        <v>5947.5965176069167</v>
      </c>
      <c r="R716" s="30">
        <f>_xlfn.XLOOKUP(Master[[#This Row],[Patient_ID]],Financials[Patient_ID],Financials[Balance_Due])</f>
        <v>2416.4034823930829</v>
      </c>
      <c r="S716" s="28">
        <f>_xlfn.XLOOKUP(Master[[#This Row],[Doctors ID]],Medicals[Doctor_ID],Medicals[Nurse_to_Patient_Ratio])</f>
        <v>26</v>
      </c>
    </row>
    <row r="717" spans="1:19" x14ac:dyDescent="0.3">
      <c r="A717" s="1">
        <v>793</v>
      </c>
      <c r="B717" s="1" t="s">
        <v>800</v>
      </c>
      <c r="C717" s="1">
        <v>8</v>
      </c>
      <c r="D717" s="1" t="s">
        <v>1009</v>
      </c>
      <c r="E717" s="1" t="s">
        <v>1013</v>
      </c>
      <c r="F717" s="1">
        <v>19.26797202615516</v>
      </c>
      <c r="G717" s="1">
        <v>1</v>
      </c>
      <c r="H717" s="1">
        <v>10</v>
      </c>
      <c r="I717" s="10">
        <f>_xlfn.XLOOKUP(Master[[#This Row],[Patient_ID]],Hospitals[Patient_ID],Hospitals[Admission_Date])</f>
        <v>44679</v>
      </c>
      <c r="J717" s="10">
        <f>_xlfn.XLOOKUP(Master[[#This Row],[Patient_ID]],Hospitals[Patient_ID],Hospitals[Discharge_Date])</f>
        <v>44686</v>
      </c>
      <c r="K717" s="33">
        <f>_xlfn.XLOOKUP(Master[[#This Row],[Patient_ID]],Financials[Patient_ID],Financials[Total_Bill_Amount])</f>
        <v>5099</v>
      </c>
      <c r="L717" s="1" t="str">
        <f>_xlfn.XLOOKUP(Master[[#This Row],[Patient_ID]],Hospitals[Patient_ID],Hospitals[Hospital_Bed])</f>
        <v>ICU</v>
      </c>
      <c r="M717" s="1" t="str">
        <f>_xlfn.XLOOKUP(Master[[#This Row],[Patient_ID]],Hospitals[Patient_ID],Hospitals[Department])</f>
        <v>Neurology</v>
      </c>
      <c r="N717" s="28" t="str">
        <f>_xlfn.XLOOKUP(Master[[#This Row],[Patient_ID]],Hospitals[Patient_ID],Hospitals[Medical_Condition])</f>
        <v>Seizures</v>
      </c>
      <c r="O717" s="28">
        <f>IFERROR(_xlfn.XLOOKUP(Master[[#This Row],[Patient_ID]],Emergency[Patient_ID],Emergency[ER_Visit_ID]),"No Visits")</f>
        <v>735</v>
      </c>
      <c r="P717" s="28">
        <f>_xlfn.XLOOKUP(Master[[#This Row],[Patient_ID]],Hospitals[Patient_ID],Hospitals[Doctor_ID])</f>
        <v>94</v>
      </c>
      <c r="Q717" s="30">
        <f>_xlfn.XLOOKUP(Master[[#This Row],[Patient_ID]],Financials[Patient_ID],Financials[Insurance_Coverage])</f>
        <v>4096.9334856585938</v>
      </c>
      <c r="R717" s="30">
        <f>_xlfn.XLOOKUP(Master[[#This Row],[Patient_ID]],Financials[Patient_ID],Financials[Balance_Due])</f>
        <v>1002.066514341406</v>
      </c>
      <c r="S717" s="28">
        <f>_xlfn.XLOOKUP(Master[[#This Row],[Doctors ID]],Medicals[Doctor_ID],Medicals[Nurse_to_Patient_Ratio])</f>
        <v>28</v>
      </c>
    </row>
    <row r="718" spans="1:19" x14ac:dyDescent="0.3">
      <c r="A718" s="1">
        <v>794</v>
      </c>
      <c r="B718" s="1" t="s">
        <v>801</v>
      </c>
      <c r="C718" s="1">
        <v>85</v>
      </c>
      <c r="D718" s="1" t="s">
        <v>1008</v>
      </c>
      <c r="E718" s="1" t="s">
        <v>1013</v>
      </c>
      <c r="F718" s="1">
        <v>36.014747598773241</v>
      </c>
      <c r="G718" s="1">
        <v>2</v>
      </c>
      <c r="H718" s="1">
        <v>7</v>
      </c>
      <c r="I718" s="10">
        <f>_xlfn.XLOOKUP(Master[[#This Row],[Patient_ID]],Hospitals[Patient_ID],Hospitals[Admission_Date])</f>
        <v>45331</v>
      </c>
      <c r="J718" s="10">
        <f>_xlfn.XLOOKUP(Master[[#This Row],[Patient_ID]],Hospitals[Patient_ID],Hospitals[Discharge_Date])</f>
        <v>45344</v>
      </c>
      <c r="K718" s="33">
        <f>_xlfn.XLOOKUP(Master[[#This Row],[Patient_ID]],Financials[Patient_ID],Financials[Total_Bill_Amount])</f>
        <v>8936</v>
      </c>
      <c r="L718" s="1" t="str">
        <f>_xlfn.XLOOKUP(Master[[#This Row],[Patient_ID]],Hospitals[Patient_ID],Hospitals[Hospital_Bed])</f>
        <v>Semi-Private Room</v>
      </c>
      <c r="M718" s="1" t="str">
        <f>_xlfn.XLOOKUP(Master[[#This Row],[Patient_ID]],Hospitals[Patient_ID],Hospitals[Department])</f>
        <v>Oncology</v>
      </c>
      <c r="N718" s="28" t="str">
        <f>_xlfn.XLOOKUP(Master[[#This Row],[Patient_ID]],Hospitals[Patient_ID],Hospitals[Medical_Condition])</f>
        <v>Cancer</v>
      </c>
      <c r="O718" s="28">
        <f>IFERROR(_xlfn.XLOOKUP(Master[[#This Row],[Patient_ID]],Emergency[Patient_ID],Emergency[ER_Visit_ID]),"No Visits")</f>
        <v>1350</v>
      </c>
      <c r="P718" s="28">
        <f>_xlfn.XLOOKUP(Master[[#This Row],[Patient_ID]],Hospitals[Patient_ID],Hospitals[Doctor_ID])</f>
        <v>179</v>
      </c>
      <c r="Q718" s="30">
        <f>_xlfn.XLOOKUP(Master[[#This Row],[Patient_ID]],Financials[Patient_ID],Financials[Insurance_Coverage])</f>
        <v>5668.4223981784999</v>
      </c>
      <c r="R718" s="30">
        <f>_xlfn.XLOOKUP(Master[[#This Row],[Patient_ID]],Financials[Patient_ID],Financials[Balance_Due])</f>
        <v>3267.5776018215001</v>
      </c>
      <c r="S718" s="28">
        <f>_xlfn.XLOOKUP(Master[[#This Row],[Doctors ID]],Medicals[Doctor_ID],Medicals[Nurse_to_Patient_Ratio])</f>
        <v>7</v>
      </c>
    </row>
    <row r="719" spans="1:19" x14ac:dyDescent="0.3">
      <c r="A719" s="1">
        <v>795</v>
      </c>
      <c r="B719" s="1" t="s">
        <v>802</v>
      </c>
      <c r="C719" s="1">
        <v>29</v>
      </c>
      <c r="D719" s="1" t="s">
        <v>1008</v>
      </c>
      <c r="E719" s="1" t="s">
        <v>1013</v>
      </c>
      <c r="F719" s="1">
        <v>17.45993862325534</v>
      </c>
      <c r="G719" s="1">
        <v>3</v>
      </c>
      <c r="H719" s="1">
        <v>6</v>
      </c>
      <c r="I719" s="10">
        <f>_xlfn.XLOOKUP(Master[[#This Row],[Patient_ID]],Hospitals[Patient_ID],Hospitals[Admission_Date])</f>
        <v>45652</v>
      </c>
      <c r="J719" s="10">
        <f>_xlfn.XLOOKUP(Master[[#This Row],[Patient_ID]],Hospitals[Patient_ID],Hospitals[Discharge_Date])</f>
        <v>45659</v>
      </c>
      <c r="K719" s="33">
        <f>_xlfn.XLOOKUP(Master[[#This Row],[Patient_ID]],Financials[Patient_ID],Financials[Total_Bill_Amount])</f>
        <v>12597</v>
      </c>
      <c r="L719" s="1" t="str">
        <f>_xlfn.XLOOKUP(Master[[#This Row],[Patient_ID]],Hospitals[Patient_ID],Hospitals[Hospital_Bed])</f>
        <v>Semi-Private Room</v>
      </c>
      <c r="M719" s="1" t="str">
        <f>_xlfn.XLOOKUP(Master[[#This Row],[Patient_ID]],Hospitals[Patient_ID],Hospitals[Department])</f>
        <v>Emergency</v>
      </c>
      <c r="N719" s="28" t="str">
        <f>_xlfn.XLOOKUP(Master[[#This Row],[Patient_ID]],Hospitals[Patient_ID],Hospitals[Medical_Condition])</f>
        <v>Internal Bleeding</v>
      </c>
      <c r="O719" s="28">
        <f>IFERROR(_xlfn.XLOOKUP(Master[[#This Row],[Patient_ID]],Emergency[Patient_ID],Emergency[ER_Visit_ID]),"No Visits")</f>
        <v>123</v>
      </c>
      <c r="P719" s="28">
        <f>_xlfn.XLOOKUP(Master[[#This Row],[Patient_ID]],Hospitals[Patient_ID],Hospitals[Doctor_ID])</f>
        <v>77</v>
      </c>
      <c r="Q719" s="30">
        <f>_xlfn.XLOOKUP(Master[[#This Row],[Patient_ID]],Financials[Patient_ID],Financials[Insurance_Coverage])</f>
        <v>10049.236475425099</v>
      </c>
      <c r="R719" s="30">
        <f>_xlfn.XLOOKUP(Master[[#This Row],[Patient_ID]],Financials[Patient_ID],Financials[Balance_Due])</f>
        <v>2547.7635245749038</v>
      </c>
      <c r="S719" s="28">
        <f>_xlfn.XLOOKUP(Master[[#This Row],[Doctors ID]],Medicals[Doctor_ID],Medicals[Nurse_to_Patient_Ratio])</f>
        <v>24</v>
      </c>
    </row>
    <row r="720" spans="1:19" x14ac:dyDescent="0.3">
      <c r="A720" s="1">
        <v>796</v>
      </c>
      <c r="B720" s="1" t="s">
        <v>803</v>
      </c>
      <c r="C720" s="1">
        <v>8</v>
      </c>
      <c r="D720" s="1" t="s">
        <v>1009</v>
      </c>
      <c r="E720" s="1" t="s">
        <v>1013</v>
      </c>
      <c r="F720" s="1">
        <v>28.620729583963669</v>
      </c>
      <c r="G720" s="1">
        <v>4</v>
      </c>
      <c r="H720" s="1">
        <v>3</v>
      </c>
      <c r="I720" s="10">
        <f>_xlfn.XLOOKUP(Master[[#This Row],[Patient_ID]],Hospitals[Patient_ID],Hospitals[Admission_Date])</f>
        <v>44662</v>
      </c>
      <c r="J720" s="10">
        <f>_xlfn.XLOOKUP(Master[[#This Row],[Patient_ID]],Hospitals[Patient_ID],Hospitals[Discharge_Date])</f>
        <v>44670</v>
      </c>
      <c r="K720" s="33">
        <f>_xlfn.XLOOKUP(Master[[#This Row],[Patient_ID]],Financials[Patient_ID],Financials[Total_Bill_Amount])</f>
        <v>5244</v>
      </c>
      <c r="L720" s="1" t="str">
        <f>_xlfn.XLOOKUP(Master[[#This Row],[Patient_ID]],Hospitals[Patient_ID],Hospitals[Hospital_Bed])</f>
        <v>Private Room</v>
      </c>
      <c r="M720" s="1" t="str">
        <f>_xlfn.XLOOKUP(Master[[#This Row],[Patient_ID]],Hospitals[Patient_ID],Hospitals[Department])</f>
        <v>Neurology</v>
      </c>
      <c r="N720" s="28" t="str">
        <f>_xlfn.XLOOKUP(Master[[#This Row],[Patient_ID]],Hospitals[Patient_ID],Hospitals[Medical_Condition])</f>
        <v>Stroke</v>
      </c>
      <c r="O720" s="28">
        <f>IFERROR(_xlfn.XLOOKUP(Master[[#This Row],[Patient_ID]],Emergency[Patient_ID],Emergency[ER_Visit_ID]),"No Visits")</f>
        <v>673</v>
      </c>
      <c r="P720" s="28">
        <f>_xlfn.XLOOKUP(Master[[#This Row],[Patient_ID]],Hospitals[Patient_ID],Hospitals[Doctor_ID])</f>
        <v>162</v>
      </c>
      <c r="Q720" s="30">
        <f>_xlfn.XLOOKUP(Master[[#This Row],[Patient_ID]],Financials[Patient_ID],Financials[Insurance_Coverage])</f>
        <v>3971.1110652510929</v>
      </c>
      <c r="R720" s="30">
        <f>_xlfn.XLOOKUP(Master[[#This Row],[Patient_ID]],Financials[Patient_ID],Financials[Balance_Due])</f>
        <v>1272.8889347489071</v>
      </c>
      <c r="S720" s="28">
        <f>_xlfn.XLOOKUP(Master[[#This Row],[Doctors ID]],Medicals[Doctor_ID],Medicals[Nurse_to_Patient_Ratio])</f>
        <v>7</v>
      </c>
    </row>
    <row r="721" spans="1:19" x14ac:dyDescent="0.3">
      <c r="A721" s="1">
        <v>797</v>
      </c>
      <c r="B721" s="1" t="s">
        <v>804</v>
      </c>
      <c r="C721" s="1">
        <v>47</v>
      </c>
      <c r="D721" s="1" t="s">
        <v>1009</v>
      </c>
      <c r="E721" s="1" t="s">
        <v>1011</v>
      </c>
      <c r="F721" s="1">
        <v>39.982116202732293</v>
      </c>
      <c r="G721" s="1">
        <v>2</v>
      </c>
      <c r="H721" s="1">
        <v>6</v>
      </c>
      <c r="I721" s="10">
        <f>_xlfn.XLOOKUP(Master[[#This Row],[Patient_ID]],Hospitals[Patient_ID],Hospitals[Admission_Date])</f>
        <v>44565</v>
      </c>
      <c r="J721" s="10">
        <f>_xlfn.XLOOKUP(Master[[#This Row],[Patient_ID]],Hospitals[Patient_ID],Hospitals[Discharge_Date])</f>
        <v>44568</v>
      </c>
      <c r="K721" s="33">
        <f>_xlfn.XLOOKUP(Master[[#This Row],[Patient_ID]],Financials[Patient_ID],Financials[Total_Bill_Amount])</f>
        <v>23751</v>
      </c>
      <c r="L721" s="1" t="str">
        <f>_xlfn.XLOOKUP(Master[[#This Row],[Patient_ID]],Hospitals[Patient_ID],Hospitals[Hospital_Bed])</f>
        <v>General Ward</v>
      </c>
      <c r="M721" s="1" t="str">
        <f>_xlfn.XLOOKUP(Master[[#This Row],[Patient_ID]],Hospitals[Patient_ID],Hospitals[Department])</f>
        <v>Orthopedics</v>
      </c>
      <c r="N721" s="28" t="str">
        <f>_xlfn.XLOOKUP(Master[[#This Row],[Patient_ID]],Hospitals[Patient_ID],Hospitals[Medical_Condition])</f>
        <v>Arthritis</v>
      </c>
      <c r="O721" s="28">
        <f>IFERROR(_xlfn.XLOOKUP(Master[[#This Row],[Patient_ID]],Emergency[Patient_ID],Emergency[ER_Visit_ID]),"No Visits")</f>
        <v>511</v>
      </c>
      <c r="P721" s="28">
        <f>_xlfn.XLOOKUP(Master[[#This Row],[Patient_ID]],Hospitals[Patient_ID],Hospitals[Doctor_ID])</f>
        <v>12</v>
      </c>
      <c r="Q721" s="30">
        <f>_xlfn.XLOOKUP(Master[[#This Row],[Patient_ID]],Financials[Patient_ID],Financials[Insurance_Coverage])</f>
        <v>13402.352974570509</v>
      </c>
      <c r="R721" s="30">
        <f>_xlfn.XLOOKUP(Master[[#This Row],[Patient_ID]],Financials[Patient_ID],Financials[Balance_Due])</f>
        <v>10348.647025429491</v>
      </c>
      <c r="S721" s="28">
        <f>_xlfn.XLOOKUP(Master[[#This Row],[Doctors ID]],Medicals[Doctor_ID],Medicals[Nurse_to_Patient_Ratio])</f>
        <v>14</v>
      </c>
    </row>
    <row r="722" spans="1:19" x14ac:dyDescent="0.3">
      <c r="A722" s="1">
        <v>798</v>
      </c>
      <c r="B722" s="1" t="s">
        <v>805</v>
      </c>
      <c r="C722" s="1">
        <v>89</v>
      </c>
      <c r="D722" s="1" t="s">
        <v>1009</v>
      </c>
      <c r="E722" s="1" t="s">
        <v>1013</v>
      </c>
      <c r="F722" s="1">
        <v>28.70660694620485</v>
      </c>
      <c r="G722" s="1">
        <v>5</v>
      </c>
      <c r="H722" s="1">
        <v>6</v>
      </c>
      <c r="I722" s="10">
        <f>_xlfn.XLOOKUP(Master[[#This Row],[Patient_ID]],Hospitals[Patient_ID],Hospitals[Admission_Date])</f>
        <v>45066</v>
      </c>
      <c r="J722" s="10">
        <f>_xlfn.XLOOKUP(Master[[#This Row],[Patient_ID]],Hospitals[Patient_ID],Hospitals[Discharge_Date])</f>
        <v>45079</v>
      </c>
      <c r="K722" s="33">
        <f>_xlfn.XLOOKUP(Master[[#This Row],[Patient_ID]],Financials[Patient_ID],Financials[Total_Bill_Amount])</f>
        <v>10591</v>
      </c>
      <c r="L722" s="1" t="str">
        <f>_xlfn.XLOOKUP(Master[[#This Row],[Patient_ID]],Hospitals[Patient_ID],Hospitals[Hospital_Bed])</f>
        <v>Private Room</v>
      </c>
      <c r="M722" s="1" t="str">
        <f>_xlfn.XLOOKUP(Master[[#This Row],[Patient_ID]],Hospitals[Patient_ID],Hospitals[Department])</f>
        <v>Oncology</v>
      </c>
      <c r="N722" s="28" t="str">
        <f>_xlfn.XLOOKUP(Master[[#This Row],[Patient_ID]],Hospitals[Patient_ID],Hospitals[Medical_Condition])</f>
        <v>Cancer</v>
      </c>
      <c r="O722" s="28">
        <f>IFERROR(_xlfn.XLOOKUP(Master[[#This Row],[Patient_ID]],Emergency[Patient_ID],Emergency[ER_Visit_ID]),"No Visits")</f>
        <v>132</v>
      </c>
      <c r="P722" s="28">
        <f>_xlfn.XLOOKUP(Master[[#This Row],[Patient_ID]],Hospitals[Patient_ID],Hospitals[Doctor_ID])</f>
        <v>78</v>
      </c>
      <c r="Q722" s="30">
        <f>_xlfn.XLOOKUP(Master[[#This Row],[Patient_ID]],Financials[Patient_ID],Financials[Insurance_Coverage])</f>
        <v>9502.9236079892762</v>
      </c>
      <c r="R722" s="30">
        <f>_xlfn.XLOOKUP(Master[[#This Row],[Patient_ID]],Financials[Patient_ID],Financials[Balance_Due])</f>
        <v>1088.076392010724</v>
      </c>
      <c r="S722" s="28">
        <f>_xlfn.XLOOKUP(Master[[#This Row],[Doctors ID]],Medicals[Doctor_ID],Medicals[Nurse_to_Patient_Ratio])</f>
        <v>11</v>
      </c>
    </row>
    <row r="723" spans="1:19" x14ac:dyDescent="0.3">
      <c r="A723" s="1">
        <v>799</v>
      </c>
      <c r="B723" s="1" t="s">
        <v>806</v>
      </c>
      <c r="C723" s="1">
        <v>7</v>
      </c>
      <c r="D723" s="1" t="s">
        <v>1009</v>
      </c>
      <c r="E723" s="1" t="s">
        <v>1011</v>
      </c>
      <c r="F723" s="1">
        <v>39.339129604752237</v>
      </c>
      <c r="G723" s="1">
        <v>3</v>
      </c>
      <c r="H723" s="1">
        <v>3</v>
      </c>
      <c r="I723" s="10">
        <f>_xlfn.XLOOKUP(Master[[#This Row],[Patient_ID]],Hospitals[Patient_ID],Hospitals[Admission_Date])</f>
        <v>44952</v>
      </c>
      <c r="J723" s="10">
        <f>_xlfn.XLOOKUP(Master[[#This Row],[Patient_ID]],Hospitals[Patient_ID],Hospitals[Discharge_Date])</f>
        <v>44956</v>
      </c>
      <c r="K723" s="33">
        <f>_xlfn.XLOOKUP(Master[[#This Row],[Patient_ID]],Financials[Patient_ID],Financials[Total_Bill_Amount])</f>
        <v>16863</v>
      </c>
      <c r="L723" s="1" t="str">
        <f>_xlfn.XLOOKUP(Master[[#This Row],[Patient_ID]],Hospitals[Patient_ID],Hospitals[Hospital_Bed])</f>
        <v>Private Room</v>
      </c>
      <c r="M723" s="1" t="str">
        <f>_xlfn.XLOOKUP(Master[[#This Row],[Patient_ID]],Hospitals[Patient_ID],Hospitals[Department])</f>
        <v>Orthopedics</v>
      </c>
      <c r="N723" s="28" t="str">
        <f>_xlfn.XLOOKUP(Master[[#This Row],[Patient_ID]],Hospitals[Patient_ID],Hospitals[Medical_Condition])</f>
        <v>Fracture</v>
      </c>
      <c r="O723" s="28">
        <f>IFERROR(_xlfn.XLOOKUP(Master[[#This Row],[Patient_ID]],Emergency[Patient_ID],Emergency[ER_Visit_ID]),"No Visits")</f>
        <v>449</v>
      </c>
      <c r="P723" s="28">
        <f>_xlfn.XLOOKUP(Master[[#This Row],[Patient_ID]],Hospitals[Patient_ID],Hospitals[Doctor_ID])</f>
        <v>122</v>
      </c>
      <c r="Q723" s="30">
        <f>_xlfn.XLOOKUP(Master[[#This Row],[Patient_ID]],Financials[Patient_ID],Financials[Insurance_Coverage])</f>
        <v>14580.958571958639</v>
      </c>
      <c r="R723" s="30">
        <f>_xlfn.XLOOKUP(Master[[#This Row],[Patient_ID]],Financials[Patient_ID],Financials[Balance_Due])</f>
        <v>2282.0414280413552</v>
      </c>
      <c r="S723" s="28">
        <f>_xlfn.XLOOKUP(Master[[#This Row],[Doctors ID]],Medicals[Doctor_ID],Medicals[Nurse_to_Patient_Ratio])</f>
        <v>16</v>
      </c>
    </row>
    <row r="724" spans="1:19" x14ac:dyDescent="0.3">
      <c r="A724" s="1">
        <v>800</v>
      </c>
      <c r="B724" s="1" t="s">
        <v>807</v>
      </c>
      <c r="C724" s="1">
        <v>75</v>
      </c>
      <c r="D724" s="1" t="s">
        <v>1009</v>
      </c>
      <c r="E724" s="1" t="s">
        <v>1013</v>
      </c>
      <c r="F724" s="1">
        <v>29.329858693905859</v>
      </c>
      <c r="G724" s="1">
        <v>0</v>
      </c>
      <c r="H724" s="1">
        <v>3</v>
      </c>
      <c r="I724" s="10">
        <f>_xlfn.XLOOKUP(Master[[#This Row],[Patient_ID]],Hospitals[Patient_ID],Hospitals[Admission_Date])</f>
        <v>44760</v>
      </c>
      <c r="J724" s="10">
        <f>_xlfn.XLOOKUP(Master[[#This Row],[Patient_ID]],Hospitals[Patient_ID],Hospitals[Discharge_Date])</f>
        <v>44763</v>
      </c>
      <c r="K724" s="33">
        <f>_xlfn.XLOOKUP(Master[[#This Row],[Patient_ID]],Financials[Patient_ID],Financials[Total_Bill_Amount])</f>
        <v>13779</v>
      </c>
      <c r="L724" s="1" t="str">
        <f>_xlfn.XLOOKUP(Master[[#This Row],[Patient_ID]],Hospitals[Patient_ID],Hospitals[Hospital_Bed])</f>
        <v>General Ward</v>
      </c>
      <c r="M724" s="1" t="str">
        <f>_xlfn.XLOOKUP(Master[[#This Row],[Patient_ID]],Hospitals[Patient_ID],Hospitals[Department])</f>
        <v>Pediatrics</v>
      </c>
      <c r="N724" s="28" t="str">
        <f>_xlfn.XLOOKUP(Master[[#This Row],[Patient_ID]],Hospitals[Patient_ID],Hospitals[Medical_Condition])</f>
        <v>Asthma</v>
      </c>
      <c r="O724" s="28">
        <f>IFERROR(_xlfn.XLOOKUP(Master[[#This Row],[Patient_ID]],Emergency[Patient_ID],Emergency[ER_Visit_ID]),"No Visits")</f>
        <v>68</v>
      </c>
      <c r="P724" s="28">
        <f>_xlfn.XLOOKUP(Master[[#This Row],[Patient_ID]],Hospitals[Patient_ID],Hospitals[Doctor_ID])</f>
        <v>32</v>
      </c>
      <c r="Q724" s="30">
        <f>_xlfn.XLOOKUP(Master[[#This Row],[Patient_ID]],Financials[Patient_ID],Financials[Insurance_Coverage])</f>
        <v>8149.0567502388849</v>
      </c>
      <c r="R724" s="30">
        <f>_xlfn.XLOOKUP(Master[[#This Row],[Patient_ID]],Financials[Patient_ID],Financials[Balance_Due])</f>
        <v>5629.9432497611151</v>
      </c>
      <c r="S724" s="28">
        <f>_xlfn.XLOOKUP(Master[[#This Row],[Doctors ID]],Medicals[Doctor_ID],Medicals[Nurse_to_Patient_Ratio])</f>
        <v>6</v>
      </c>
    </row>
    <row r="725" spans="1:19" x14ac:dyDescent="0.3">
      <c r="A725" s="1">
        <v>801</v>
      </c>
      <c r="B725" s="1" t="s">
        <v>808</v>
      </c>
      <c r="C725" s="1">
        <v>50</v>
      </c>
      <c r="D725" s="1" t="s">
        <v>1009</v>
      </c>
      <c r="E725" s="1" t="s">
        <v>1010</v>
      </c>
      <c r="F725" s="1">
        <v>19.51993812050506</v>
      </c>
      <c r="G725" s="1">
        <v>1</v>
      </c>
      <c r="H725" s="1">
        <v>4</v>
      </c>
      <c r="I725" s="10">
        <f>_xlfn.XLOOKUP(Master[[#This Row],[Patient_ID]],Hospitals[Patient_ID],Hospitals[Admission_Date])</f>
        <v>44770</v>
      </c>
      <c r="J725" s="10">
        <f>_xlfn.XLOOKUP(Master[[#This Row],[Patient_ID]],Hospitals[Patient_ID],Hospitals[Discharge_Date])</f>
        <v>44774</v>
      </c>
      <c r="K725" s="33">
        <f>_xlfn.XLOOKUP(Master[[#This Row],[Patient_ID]],Financials[Patient_ID],Financials[Total_Bill_Amount])</f>
        <v>9955</v>
      </c>
      <c r="L725" s="1" t="str">
        <f>_xlfn.XLOOKUP(Master[[#This Row],[Patient_ID]],Hospitals[Patient_ID],Hospitals[Hospital_Bed])</f>
        <v>General Ward</v>
      </c>
      <c r="M725" s="1" t="str">
        <f>_xlfn.XLOOKUP(Master[[#This Row],[Patient_ID]],Hospitals[Patient_ID],Hospitals[Department])</f>
        <v>Cardiology</v>
      </c>
      <c r="N725" s="28" t="str">
        <f>_xlfn.XLOOKUP(Master[[#This Row],[Patient_ID]],Hospitals[Patient_ID],Hospitals[Medical_Condition])</f>
        <v>Heart Attack (STEMI)</v>
      </c>
      <c r="O725" s="28">
        <f>IFERROR(_xlfn.XLOOKUP(Master[[#This Row],[Patient_ID]],Emergency[Patient_ID],Emergency[ER_Visit_ID]),"No Visits")</f>
        <v>703</v>
      </c>
      <c r="P725" s="28">
        <f>_xlfn.XLOOKUP(Master[[#This Row],[Patient_ID]],Hospitals[Patient_ID],Hospitals[Doctor_ID])</f>
        <v>26</v>
      </c>
      <c r="Q725" s="30">
        <f>_xlfn.XLOOKUP(Master[[#This Row],[Patient_ID]],Financials[Patient_ID],Financials[Insurance_Coverage])</f>
        <v>5317.4140975876026</v>
      </c>
      <c r="R725" s="30">
        <f>_xlfn.XLOOKUP(Master[[#This Row],[Patient_ID]],Financials[Patient_ID],Financials[Balance_Due])</f>
        <v>4637.5859024123974</v>
      </c>
      <c r="S725" s="28">
        <f>_xlfn.XLOOKUP(Master[[#This Row],[Doctors ID]],Medicals[Doctor_ID],Medicals[Nurse_to_Patient_Ratio])</f>
        <v>5</v>
      </c>
    </row>
    <row r="726" spans="1:19" x14ac:dyDescent="0.3">
      <c r="A726" s="1">
        <v>802</v>
      </c>
      <c r="B726" s="1" t="s">
        <v>809</v>
      </c>
      <c r="C726" s="1">
        <v>8</v>
      </c>
      <c r="D726" s="1" t="s">
        <v>1008</v>
      </c>
      <c r="E726" s="1" t="s">
        <v>1013</v>
      </c>
      <c r="F726" s="1">
        <v>37.084196037051967</v>
      </c>
      <c r="G726" s="1">
        <v>5</v>
      </c>
      <c r="H726" s="1">
        <v>6</v>
      </c>
      <c r="I726" s="10">
        <f>_xlfn.XLOOKUP(Master[[#This Row],[Patient_ID]],Hospitals[Patient_ID],Hospitals[Admission_Date])</f>
        <v>44571</v>
      </c>
      <c r="J726" s="10">
        <f>_xlfn.XLOOKUP(Master[[#This Row],[Patient_ID]],Hospitals[Patient_ID],Hospitals[Discharge_Date])</f>
        <v>44574</v>
      </c>
      <c r="K726" s="33">
        <f>_xlfn.XLOOKUP(Master[[#This Row],[Patient_ID]],Financials[Patient_ID],Financials[Total_Bill_Amount])</f>
        <v>7019</v>
      </c>
      <c r="L726" s="1" t="str">
        <f>_xlfn.XLOOKUP(Master[[#This Row],[Patient_ID]],Hospitals[Patient_ID],Hospitals[Hospital_Bed])</f>
        <v>Semi-Private Room</v>
      </c>
      <c r="M726" s="1" t="str">
        <f>_xlfn.XLOOKUP(Master[[#This Row],[Patient_ID]],Hospitals[Patient_ID],Hospitals[Department])</f>
        <v>Emergency</v>
      </c>
      <c r="N726" s="28" t="str">
        <f>_xlfn.XLOOKUP(Master[[#This Row],[Patient_ID]],Hospitals[Patient_ID],Hospitals[Medical_Condition])</f>
        <v>Internal Bleeding</v>
      </c>
      <c r="O726" s="28">
        <f>IFERROR(_xlfn.XLOOKUP(Master[[#This Row],[Patient_ID]],Emergency[Patient_ID],Emergency[ER_Visit_ID]),"No Visits")</f>
        <v>174</v>
      </c>
      <c r="P726" s="28">
        <f>_xlfn.XLOOKUP(Master[[#This Row],[Patient_ID]],Hospitals[Patient_ID],Hospitals[Doctor_ID])</f>
        <v>164</v>
      </c>
      <c r="Q726" s="30">
        <f>_xlfn.XLOOKUP(Master[[#This Row],[Patient_ID]],Financials[Patient_ID],Financials[Insurance_Coverage])</f>
        <v>4585.8983749912568</v>
      </c>
      <c r="R726" s="30">
        <f>_xlfn.XLOOKUP(Master[[#This Row],[Patient_ID]],Financials[Patient_ID],Financials[Balance_Due])</f>
        <v>2433.1016250087432</v>
      </c>
      <c r="S726" s="28">
        <f>_xlfn.XLOOKUP(Master[[#This Row],[Doctors ID]],Medicals[Doctor_ID],Medicals[Nurse_to_Patient_Ratio])</f>
        <v>7</v>
      </c>
    </row>
    <row r="727" spans="1:19" x14ac:dyDescent="0.3">
      <c r="A727" s="1">
        <v>803</v>
      </c>
      <c r="B727" s="1" t="s">
        <v>810</v>
      </c>
      <c r="C727" s="1">
        <v>20</v>
      </c>
      <c r="D727" s="1" t="s">
        <v>1008</v>
      </c>
      <c r="E727" s="1" t="s">
        <v>1012</v>
      </c>
      <c r="F727" s="1">
        <v>35.472002067443007</v>
      </c>
      <c r="G727" s="1">
        <v>0</v>
      </c>
      <c r="H727" s="1">
        <v>7</v>
      </c>
      <c r="I727" s="10">
        <f>_xlfn.XLOOKUP(Master[[#This Row],[Patient_ID]],Hospitals[Patient_ID],Hospitals[Admission_Date])</f>
        <v>44654</v>
      </c>
      <c r="J727" s="10">
        <f>_xlfn.XLOOKUP(Master[[#This Row],[Patient_ID]],Hospitals[Patient_ID],Hospitals[Discharge_Date])</f>
        <v>44658</v>
      </c>
      <c r="K727" s="33">
        <f>_xlfn.XLOOKUP(Master[[#This Row],[Patient_ID]],Financials[Patient_ID],Financials[Total_Bill_Amount])</f>
        <v>32555</v>
      </c>
      <c r="L727" s="1" t="str">
        <f>_xlfn.XLOOKUP(Master[[#This Row],[Patient_ID]],Hospitals[Patient_ID],Hospitals[Hospital_Bed])</f>
        <v>General Ward</v>
      </c>
      <c r="M727" s="1" t="str">
        <f>_xlfn.XLOOKUP(Master[[#This Row],[Patient_ID]],Hospitals[Patient_ID],Hospitals[Department])</f>
        <v>Neurology</v>
      </c>
      <c r="N727" s="28" t="str">
        <f>_xlfn.XLOOKUP(Master[[#This Row],[Patient_ID]],Hospitals[Patient_ID],Hospitals[Medical_Condition])</f>
        <v>Seizures</v>
      </c>
      <c r="O727" s="28">
        <f>IFERROR(_xlfn.XLOOKUP(Master[[#This Row],[Patient_ID]],Emergency[Patient_ID],Emergency[ER_Visit_ID]),"No Visits")</f>
        <v>724</v>
      </c>
      <c r="P727" s="28">
        <f>_xlfn.XLOOKUP(Master[[#This Row],[Patient_ID]],Hospitals[Patient_ID],Hospitals[Doctor_ID])</f>
        <v>157</v>
      </c>
      <c r="Q727" s="30">
        <f>_xlfn.XLOOKUP(Master[[#This Row],[Patient_ID]],Financials[Patient_ID],Financials[Insurance_Coverage])</f>
        <v>18596.304982258462</v>
      </c>
      <c r="R727" s="30">
        <f>_xlfn.XLOOKUP(Master[[#This Row],[Patient_ID]],Financials[Patient_ID],Financials[Balance_Due])</f>
        <v>13958.69501774154</v>
      </c>
      <c r="S727" s="28">
        <f>_xlfn.XLOOKUP(Master[[#This Row],[Doctors ID]],Medicals[Doctor_ID],Medicals[Nurse_to_Patient_Ratio])</f>
        <v>26</v>
      </c>
    </row>
    <row r="728" spans="1:19" x14ac:dyDescent="0.3">
      <c r="A728" s="1">
        <v>804</v>
      </c>
      <c r="B728" s="1" t="s">
        <v>811</v>
      </c>
      <c r="C728" s="1">
        <v>71</v>
      </c>
      <c r="D728" s="1" t="s">
        <v>1008</v>
      </c>
      <c r="E728" s="1" t="s">
        <v>1010</v>
      </c>
      <c r="F728" s="1">
        <v>17.12115976173807</v>
      </c>
      <c r="G728" s="1">
        <v>0</v>
      </c>
      <c r="H728" s="1">
        <v>2</v>
      </c>
      <c r="I728" s="10">
        <f>_xlfn.XLOOKUP(Master[[#This Row],[Patient_ID]],Hospitals[Patient_ID],Hospitals[Admission_Date])</f>
        <v>44857</v>
      </c>
      <c r="J728" s="10">
        <f>_xlfn.XLOOKUP(Master[[#This Row],[Patient_ID]],Hospitals[Patient_ID],Hospitals[Discharge_Date])</f>
        <v>44867</v>
      </c>
      <c r="K728" s="33">
        <f>_xlfn.XLOOKUP(Master[[#This Row],[Patient_ID]],Financials[Patient_ID],Financials[Total_Bill_Amount])</f>
        <v>11096</v>
      </c>
      <c r="L728" s="1" t="str">
        <f>_xlfn.XLOOKUP(Master[[#This Row],[Patient_ID]],Hospitals[Patient_ID],Hospitals[Hospital_Bed])</f>
        <v>Private Room</v>
      </c>
      <c r="M728" s="1" t="str">
        <f>_xlfn.XLOOKUP(Master[[#This Row],[Patient_ID]],Hospitals[Patient_ID],Hospitals[Department])</f>
        <v>Neurology</v>
      </c>
      <c r="N728" s="28" t="str">
        <f>_xlfn.XLOOKUP(Master[[#This Row],[Patient_ID]],Hospitals[Patient_ID],Hospitals[Medical_Condition])</f>
        <v>Seizures</v>
      </c>
      <c r="O728" s="28" t="str">
        <f>IFERROR(_xlfn.XLOOKUP(Master[[#This Row],[Patient_ID]],Emergency[Patient_ID],Emergency[ER_Visit_ID]),"No Visits")</f>
        <v>No Visits</v>
      </c>
      <c r="P728" s="28">
        <f>_xlfn.XLOOKUP(Master[[#This Row],[Patient_ID]],Hospitals[Patient_ID],Hospitals[Doctor_ID])</f>
        <v>161</v>
      </c>
      <c r="Q728" s="30">
        <f>_xlfn.XLOOKUP(Master[[#This Row],[Patient_ID]],Financials[Patient_ID],Financials[Insurance_Coverage])</f>
        <v>8047.1318793245464</v>
      </c>
      <c r="R728" s="30">
        <f>_xlfn.XLOOKUP(Master[[#This Row],[Patient_ID]],Financials[Patient_ID],Financials[Balance_Due])</f>
        <v>3048.8681206754541</v>
      </c>
      <c r="S728" s="28">
        <f>_xlfn.XLOOKUP(Master[[#This Row],[Doctors ID]],Medicals[Doctor_ID],Medicals[Nurse_to_Patient_Ratio])</f>
        <v>9</v>
      </c>
    </row>
    <row r="729" spans="1:19" x14ac:dyDescent="0.3">
      <c r="A729" s="1">
        <v>805</v>
      </c>
      <c r="B729" s="1" t="s">
        <v>812</v>
      </c>
      <c r="C729" s="1">
        <v>89</v>
      </c>
      <c r="D729" s="1" t="s">
        <v>1009</v>
      </c>
      <c r="E729" s="1" t="s">
        <v>1012</v>
      </c>
      <c r="F729" s="1">
        <v>37.96366040422194</v>
      </c>
      <c r="G729" s="1">
        <v>3</v>
      </c>
      <c r="H729" s="1">
        <v>3</v>
      </c>
      <c r="I729" s="10">
        <f>_xlfn.XLOOKUP(Master[[#This Row],[Patient_ID]],Hospitals[Patient_ID],Hospitals[Admission_Date])</f>
        <v>44637</v>
      </c>
      <c r="J729" s="10">
        <f>_xlfn.XLOOKUP(Master[[#This Row],[Patient_ID]],Hospitals[Patient_ID],Hospitals[Discharge_Date])</f>
        <v>44642</v>
      </c>
      <c r="K729" s="33">
        <f>_xlfn.XLOOKUP(Master[[#This Row],[Patient_ID]],Financials[Patient_ID],Financials[Total_Bill_Amount])</f>
        <v>18007</v>
      </c>
      <c r="L729" s="1" t="str">
        <f>_xlfn.XLOOKUP(Master[[#This Row],[Patient_ID]],Hospitals[Patient_ID],Hospitals[Hospital_Bed])</f>
        <v>Semi-Private Room</v>
      </c>
      <c r="M729" s="1" t="str">
        <f>_xlfn.XLOOKUP(Master[[#This Row],[Patient_ID]],Hospitals[Patient_ID],Hospitals[Department])</f>
        <v>Cardiology</v>
      </c>
      <c r="N729" s="28" t="str">
        <f>_xlfn.XLOOKUP(Master[[#This Row],[Patient_ID]],Hospitals[Patient_ID],Hospitals[Medical_Condition])</f>
        <v>Heart Disease</v>
      </c>
      <c r="O729" s="28">
        <f>IFERROR(_xlfn.XLOOKUP(Master[[#This Row],[Patient_ID]],Emergency[Patient_ID],Emergency[ER_Visit_ID]),"No Visits")</f>
        <v>79</v>
      </c>
      <c r="P729" s="28">
        <f>_xlfn.XLOOKUP(Master[[#This Row],[Patient_ID]],Hospitals[Patient_ID],Hospitals[Doctor_ID])</f>
        <v>6</v>
      </c>
      <c r="Q729" s="30">
        <f>_xlfn.XLOOKUP(Master[[#This Row],[Patient_ID]],Financials[Patient_ID],Financials[Insurance_Coverage])</f>
        <v>10464.861641971989</v>
      </c>
      <c r="R729" s="30">
        <f>_xlfn.XLOOKUP(Master[[#This Row],[Patient_ID]],Financials[Patient_ID],Financials[Balance_Due])</f>
        <v>7542.1383580280144</v>
      </c>
      <c r="S729" s="28">
        <f>_xlfn.XLOOKUP(Master[[#This Row],[Doctors ID]],Medicals[Doctor_ID],Medicals[Nurse_to_Patient_Ratio])</f>
        <v>5</v>
      </c>
    </row>
    <row r="730" spans="1:19" x14ac:dyDescent="0.3">
      <c r="A730" s="1">
        <v>806</v>
      </c>
      <c r="B730" s="1" t="s">
        <v>813</v>
      </c>
      <c r="C730" s="1">
        <v>68</v>
      </c>
      <c r="D730" s="1" t="s">
        <v>1008</v>
      </c>
      <c r="E730" s="1" t="s">
        <v>1011</v>
      </c>
      <c r="F730" s="1">
        <v>18.8252636450807</v>
      </c>
      <c r="G730" s="1">
        <v>5</v>
      </c>
      <c r="H730" s="1">
        <v>8</v>
      </c>
      <c r="I730" s="10">
        <f>_xlfn.XLOOKUP(Master[[#This Row],[Patient_ID]],Hospitals[Patient_ID],Hospitals[Admission_Date])</f>
        <v>44684</v>
      </c>
      <c r="J730" s="10">
        <f>_xlfn.XLOOKUP(Master[[#This Row],[Patient_ID]],Hospitals[Patient_ID],Hospitals[Discharge_Date])</f>
        <v>44689</v>
      </c>
      <c r="K730" s="33">
        <f>_xlfn.XLOOKUP(Master[[#This Row],[Patient_ID]],Financials[Patient_ID],Financials[Total_Bill_Amount])</f>
        <v>12650</v>
      </c>
      <c r="L730" s="1" t="str">
        <f>_xlfn.XLOOKUP(Master[[#This Row],[Patient_ID]],Hospitals[Patient_ID],Hospitals[Hospital_Bed])</f>
        <v>General Ward</v>
      </c>
      <c r="M730" s="1" t="str">
        <f>_xlfn.XLOOKUP(Master[[#This Row],[Patient_ID]],Hospitals[Patient_ID],Hospitals[Department])</f>
        <v>Emergency</v>
      </c>
      <c r="N730" s="28" t="str">
        <f>_xlfn.XLOOKUP(Master[[#This Row],[Patient_ID]],Hospitals[Patient_ID],Hospitals[Medical_Condition])</f>
        <v>Severe Trauma</v>
      </c>
      <c r="O730" s="28">
        <f>IFERROR(_xlfn.XLOOKUP(Master[[#This Row],[Patient_ID]],Emergency[Patient_ID],Emergency[ER_Visit_ID]),"No Visits")</f>
        <v>1070</v>
      </c>
      <c r="P730" s="28">
        <f>_xlfn.XLOOKUP(Master[[#This Row],[Patient_ID]],Hospitals[Patient_ID],Hospitals[Doctor_ID])</f>
        <v>125</v>
      </c>
      <c r="Q730" s="30">
        <f>_xlfn.XLOOKUP(Master[[#This Row],[Patient_ID]],Financials[Patient_ID],Financials[Insurance_Coverage])</f>
        <v>7413.1474149649684</v>
      </c>
      <c r="R730" s="30">
        <f>_xlfn.XLOOKUP(Master[[#This Row],[Patient_ID]],Financials[Patient_ID],Financials[Balance_Due])</f>
        <v>5236.8525850350316</v>
      </c>
      <c r="S730" s="28">
        <f>_xlfn.XLOOKUP(Master[[#This Row],[Doctors ID]],Medicals[Doctor_ID],Medicals[Nurse_to_Patient_Ratio])</f>
        <v>27</v>
      </c>
    </row>
    <row r="731" spans="1:19" x14ac:dyDescent="0.3">
      <c r="A731" s="1">
        <v>807</v>
      </c>
      <c r="B731" s="1" t="s">
        <v>814</v>
      </c>
      <c r="C731" s="1">
        <v>48</v>
      </c>
      <c r="D731" s="1" t="s">
        <v>1008</v>
      </c>
      <c r="E731" s="1" t="s">
        <v>1010</v>
      </c>
      <c r="F731" s="1">
        <v>39.116380668856131</v>
      </c>
      <c r="G731" s="1">
        <v>1</v>
      </c>
      <c r="H731" s="1">
        <v>6</v>
      </c>
      <c r="I731" s="10">
        <f>_xlfn.XLOOKUP(Master[[#This Row],[Patient_ID]],Hospitals[Patient_ID],Hospitals[Admission_Date])</f>
        <v>44614</v>
      </c>
      <c r="J731" s="10">
        <f>_xlfn.XLOOKUP(Master[[#This Row],[Patient_ID]],Hospitals[Patient_ID],Hospitals[Discharge_Date])</f>
        <v>44627</v>
      </c>
      <c r="K731" s="33">
        <f>_xlfn.XLOOKUP(Master[[#This Row],[Patient_ID]],Financials[Patient_ID],Financials[Total_Bill_Amount])</f>
        <v>11124</v>
      </c>
      <c r="L731" s="1" t="str">
        <f>_xlfn.XLOOKUP(Master[[#This Row],[Patient_ID]],Hospitals[Patient_ID],Hospitals[Hospital_Bed])</f>
        <v>Semi-Private Room</v>
      </c>
      <c r="M731" s="1" t="str">
        <f>_xlfn.XLOOKUP(Master[[#This Row],[Patient_ID]],Hospitals[Patient_ID],Hospitals[Department])</f>
        <v>Oncology</v>
      </c>
      <c r="N731" s="28" t="str">
        <f>_xlfn.XLOOKUP(Master[[#This Row],[Patient_ID]],Hospitals[Patient_ID],Hospitals[Medical_Condition])</f>
        <v>Tumor</v>
      </c>
      <c r="O731" s="28">
        <f>IFERROR(_xlfn.XLOOKUP(Master[[#This Row],[Patient_ID]],Emergency[Patient_ID],Emergency[ER_Visit_ID]),"No Visits")</f>
        <v>936</v>
      </c>
      <c r="P731" s="28">
        <f>_xlfn.XLOOKUP(Master[[#This Row],[Patient_ID]],Hospitals[Patient_ID],Hospitals[Doctor_ID])</f>
        <v>115</v>
      </c>
      <c r="Q731" s="30">
        <f>_xlfn.XLOOKUP(Master[[#This Row],[Patient_ID]],Financials[Patient_ID],Financials[Insurance_Coverage])</f>
        <v>6248.5565390959409</v>
      </c>
      <c r="R731" s="30">
        <f>_xlfn.XLOOKUP(Master[[#This Row],[Patient_ID]],Financials[Patient_ID],Financials[Balance_Due])</f>
        <v>4875.4434609040591</v>
      </c>
      <c r="S731" s="28">
        <f>_xlfn.XLOOKUP(Master[[#This Row],[Doctors ID]],Medicals[Doctor_ID],Medicals[Nurse_to_Patient_Ratio])</f>
        <v>12</v>
      </c>
    </row>
    <row r="732" spans="1:19" x14ac:dyDescent="0.3">
      <c r="A732" s="1">
        <v>808</v>
      </c>
      <c r="B732" s="1" t="s">
        <v>815</v>
      </c>
      <c r="C732" s="1">
        <v>68</v>
      </c>
      <c r="D732" s="1" t="s">
        <v>1008</v>
      </c>
      <c r="E732" s="1" t="s">
        <v>1013</v>
      </c>
      <c r="F732" s="1">
        <v>16.11011867531877</v>
      </c>
      <c r="G732" s="1">
        <v>3</v>
      </c>
      <c r="H732" s="1">
        <v>7</v>
      </c>
      <c r="I732" s="10">
        <f>_xlfn.XLOOKUP(Master[[#This Row],[Patient_ID]],Hospitals[Patient_ID],Hospitals[Admission_Date])</f>
        <v>44732</v>
      </c>
      <c r="J732" s="10">
        <f>_xlfn.XLOOKUP(Master[[#This Row],[Patient_ID]],Hospitals[Patient_ID],Hospitals[Discharge_Date])</f>
        <v>44735</v>
      </c>
      <c r="K732" s="33">
        <f>_xlfn.XLOOKUP(Master[[#This Row],[Patient_ID]],Financials[Patient_ID],Financials[Total_Bill_Amount])</f>
        <v>21779</v>
      </c>
      <c r="L732" s="1" t="str">
        <f>_xlfn.XLOOKUP(Master[[#This Row],[Patient_ID]],Hospitals[Patient_ID],Hospitals[Hospital_Bed])</f>
        <v>Semi-Private Room</v>
      </c>
      <c r="M732" s="1" t="str">
        <f>_xlfn.XLOOKUP(Master[[#This Row],[Patient_ID]],Hospitals[Patient_ID],Hospitals[Department])</f>
        <v>Pediatrics</v>
      </c>
      <c r="N732" s="28" t="str">
        <f>_xlfn.XLOOKUP(Master[[#This Row],[Patient_ID]],Hospitals[Patient_ID],Hospitals[Medical_Condition])</f>
        <v>Asthma</v>
      </c>
      <c r="O732" s="28">
        <f>IFERROR(_xlfn.XLOOKUP(Master[[#This Row],[Patient_ID]],Emergency[Patient_ID],Emergency[ER_Visit_ID]),"No Visits")</f>
        <v>308</v>
      </c>
      <c r="P732" s="28">
        <f>_xlfn.XLOOKUP(Master[[#This Row],[Patient_ID]],Hospitals[Patient_ID],Hospitals[Doctor_ID])</f>
        <v>183</v>
      </c>
      <c r="Q732" s="30">
        <f>_xlfn.XLOOKUP(Master[[#This Row],[Patient_ID]],Financials[Patient_ID],Financials[Insurance_Coverage])</f>
        <v>11616.50312821861</v>
      </c>
      <c r="R732" s="30">
        <f>_xlfn.XLOOKUP(Master[[#This Row],[Patient_ID]],Financials[Patient_ID],Financials[Balance_Due])</f>
        <v>10162.49687178139</v>
      </c>
      <c r="S732" s="28">
        <f>_xlfn.XLOOKUP(Master[[#This Row],[Doctors ID]],Medicals[Doctor_ID],Medicals[Nurse_to_Patient_Ratio])</f>
        <v>30</v>
      </c>
    </row>
    <row r="733" spans="1:19" x14ac:dyDescent="0.3">
      <c r="A733" s="1">
        <v>809</v>
      </c>
      <c r="B733" s="1" t="s">
        <v>816</v>
      </c>
      <c r="C733" s="1">
        <v>68</v>
      </c>
      <c r="D733" s="1" t="s">
        <v>1008</v>
      </c>
      <c r="E733" s="1" t="s">
        <v>1012</v>
      </c>
      <c r="F733" s="1">
        <v>17.015141684719971</v>
      </c>
      <c r="G733" s="1">
        <v>2</v>
      </c>
      <c r="H733" s="1">
        <v>4</v>
      </c>
      <c r="I733" s="10">
        <f>_xlfn.XLOOKUP(Master[[#This Row],[Patient_ID]],Hospitals[Patient_ID],Hospitals[Admission_Date])</f>
        <v>44767</v>
      </c>
      <c r="J733" s="10">
        <f>_xlfn.XLOOKUP(Master[[#This Row],[Patient_ID]],Hospitals[Patient_ID],Hospitals[Discharge_Date])</f>
        <v>44770</v>
      </c>
      <c r="K733" s="33">
        <f>_xlfn.XLOOKUP(Master[[#This Row],[Patient_ID]],Financials[Patient_ID],Financials[Total_Bill_Amount])</f>
        <v>10130</v>
      </c>
      <c r="L733" s="1" t="str">
        <f>_xlfn.XLOOKUP(Master[[#This Row],[Patient_ID]],Hospitals[Patient_ID],Hospitals[Hospital_Bed])</f>
        <v>ICU</v>
      </c>
      <c r="M733" s="1" t="str">
        <f>_xlfn.XLOOKUP(Master[[#This Row],[Patient_ID]],Hospitals[Patient_ID],Hospitals[Department])</f>
        <v>Pediatrics</v>
      </c>
      <c r="N733" s="28" t="str">
        <f>_xlfn.XLOOKUP(Master[[#This Row],[Patient_ID]],Hospitals[Patient_ID],Hospitals[Medical_Condition])</f>
        <v>Allergies</v>
      </c>
      <c r="O733" s="28">
        <f>IFERROR(_xlfn.XLOOKUP(Master[[#This Row],[Patient_ID]],Emergency[Patient_ID],Emergency[ER_Visit_ID]),"No Visits")</f>
        <v>762</v>
      </c>
      <c r="P733" s="28">
        <f>_xlfn.XLOOKUP(Master[[#This Row],[Patient_ID]],Hospitals[Patient_ID],Hospitals[Doctor_ID])</f>
        <v>8</v>
      </c>
      <c r="Q733" s="30">
        <f>_xlfn.XLOOKUP(Master[[#This Row],[Patient_ID]],Financials[Patient_ID],Financials[Insurance_Coverage])</f>
        <v>6021.4529011994873</v>
      </c>
      <c r="R733" s="30">
        <f>_xlfn.XLOOKUP(Master[[#This Row],[Patient_ID]],Financials[Patient_ID],Financials[Balance_Due])</f>
        <v>4108.5470988005127</v>
      </c>
      <c r="S733" s="28">
        <f>_xlfn.XLOOKUP(Master[[#This Row],[Doctors ID]],Medicals[Doctor_ID],Medicals[Nurse_to_Patient_Ratio])</f>
        <v>18</v>
      </c>
    </row>
    <row r="734" spans="1:19" x14ac:dyDescent="0.3">
      <c r="A734" s="1">
        <v>810</v>
      </c>
      <c r="B734" s="1" t="s">
        <v>817</v>
      </c>
      <c r="C734" s="1">
        <v>4</v>
      </c>
      <c r="D734" s="1" t="s">
        <v>1009</v>
      </c>
      <c r="E734" s="1" t="s">
        <v>1012</v>
      </c>
      <c r="F734" s="1">
        <v>38.015291361213031</v>
      </c>
      <c r="G734" s="1">
        <v>0</v>
      </c>
      <c r="H734" s="1">
        <v>8</v>
      </c>
      <c r="I734" s="10">
        <f>_xlfn.XLOOKUP(Master[[#This Row],[Patient_ID]],Hospitals[Patient_ID],Hospitals[Admission_Date])</f>
        <v>45135</v>
      </c>
      <c r="J734" s="10">
        <f>_xlfn.XLOOKUP(Master[[#This Row],[Patient_ID]],Hospitals[Patient_ID],Hospitals[Discharge_Date])</f>
        <v>45147</v>
      </c>
      <c r="K734" s="33">
        <f>_xlfn.XLOOKUP(Master[[#This Row],[Patient_ID]],Financials[Patient_ID],Financials[Total_Bill_Amount])</f>
        <v>21035</v>
      </c>
      <c r="L734" s="1" t="str">
        <f>_xlfn.XLOOKUP(Master[[#This Row],[Patient_ID]],Hospitals[Patient_ID],Hospitals[Hospital_Bed])</f>
        <v>Private Room</v>
      </c>
      <c r="M734" s="1" t="str">
        <f>_xlfn.XLOOKUP(Master[[#This Row],[Patient_ID]],Hospitals[Patient_ID],Hospitals[Department])</f>
        <v>Neurology</v>
      </c>
      <c r="N734" s="28" t="str">
        <f>_xlfn.XLOOKUP(Master[[#This Row],[Patient_ID]],Hospitals[Patient_ID],Hospitals[Medical_Condition])</f>
        <v>Seizures</v>
      </c>
      <c r="O734" s="28">
        <f>IFERROR(_xlfn.XLOOKUP(Master[[#This Row],[Patient_ID]],Emergency[Patient_ID],Emergency[ER_Visit_ID]),"No Visits")</f>
        <v>477</v>
      </c>
      <c r="P734" s="28">
        <f>_xlfn.XLOOKUP(Master[[#This Row],[Patient_ID]],Hospitals[Patient_ID],Hospitals[Doctor_ID])</f>
        <v>171</v>
      </c>
      <c r="Q734" s="30">
        <f>_xlfn.XLOOKUP(Master[[#This Row],[Patient_ID]],Financials[Patient_ID],Financials[Insurance_Coverage])</f>
        <v>13620.125252710281</v>
      </c>
      <c r="R734" s="30">
        <f>_xlfn.XLOOKUP(Master[[#This Row],[Patient_ID]],Financials[Patient_ID],Financials[Balance_Due])</f>
        <v>7414.8747472897248</v>
      </c>
      <c r="S734" s="28">
        <f>_xlfn.XLOOKUP(Master[[#This Row],[Doctors ID]],Medicals[Doctor_ID],Medicals[Nurse_to_Patient_Ratio])</f>
        <v>14</v>
      </c>
    </row>
    <row r="735" spans="1:19" x14ac:dyDescent="0.3">
      <c r="A735" s="1">
        <v>811</v>
      </c>
      <c r="B735" s="1" t="s">
        <v>818</v>
      </c>
      <c r="C735" s="1">
        <v>21</v>
      </c>
      <c r="D735" s="1" t="s">
        <v>1009</v>
      </c>
      <c r="E735" s="1" t="s">
        <v>1011</v>
      </c>
      <c r="F735" s="1">
        <v>38.983637309829327</v>
      </c>
      <c r="G735" s="1">
        <v>5</v>
      </c>
      <c r="H735" s="1">
        <v>9</v>
      </c>
      <c r="I735" s="10">
        <f>_xlfn.XLOOKUP(Master[[#This Row],[Patient_ID]],Hospitals[Patient_ID],Hospitals[Admission_Date])</f>
        <v>44593</v>
      </c>
      <c r="J735" s="10">
        <f>_xlfn.XLOOKUP(Master[[#This Row],[Patient_ID]],Hospitals[Patient_ID],Hospitals[Discharge_Date])</f>
        <v>44597</v>
      </c>
      <c r="K735" s="33">
        <f>_xlfn.XLOOKUP(Master[[#This Row],[Patient_ID]],Financials[Patient_ID],Financials[Total_Bill_Amount])</f>
        <v>7313</v>
      </c>
      <c r="L735" s="1" t="str">
        <f>_xlfn.XLOOKUP(Master[[#This Row],[Patient_ID]],Hospitals[Patient_ID],Hospitals[Hospital_Bed])</f>
        <v>General Ward</v>
      </c>
      <c r="M735" s="1" t="str">
        <f>_xlfn.XLOOKUP(Master[[#This Row],[Patient_ID]],Hospitals[Patient_ID],Hospitals[Department])</f>
        <v>Orthopedics</v>
      </c>
      <c r="N735" s="28" t="str">
        <f>_xlfn.XLOOKUP(Master[[#This Row],[Patient_ID]],Hospitals[Patient_ID],Hospitals[Medical_Condition])</f>
        <v>Fracture</v>
      </c>
      <c r="O735" s="28">
        <f>IFERROR(_xlfn.XLOOKUP(Master[[#This Row],[Patient_ID]],Emergency[Patient_ID],Emergency[ER_Visit_ID]),"No Visits")</f>
        <v>160</v>
      </c>
      <c r="P735" s="28">
        <f>_xlfn.XLOOKUP(Master[[#This Row],[Patient_ID]],Hospitals[Patient_ID],Hospitals[Doctor_ID])</f>
        <v>195</v>
      </c>
      <c r="Q735" s="30">
        <f>_xlfn.XLOOKUP(Master[[#This Row],[Patient_ID]],Financials[Patient_ID],Financials[Insurance_Coverage])</f>
        <v>6296.5138758310577</v>
      </c>
      <c r="R735" s="30">
        <f>_xlfn.XLOOKUP(Master[[#This Row],[Patient_ID]],Financials[Patient_ID],Financials[Balance_Due])</f>
        <v>1016.486124168942</v>
      </c>
      <c r="S735" s="28">
        <f>_xlfn.XLOOKUP(Master[[#This Row],[Doctors ID]],Medicals[Doctor_ID],Medicals[Nurse_to_Patient_Ratio])</f>
        <v>11</v>
      </c>
    </row>
    <row r="736" spans="1:19" x14ac:dyDescent="0.3">
      <c r="A736" s="1">
        <v>812</v>
      </c>
      <c r="B736" s="1" t="s">
        <v>819</v>
      </c>
      <c r="C736" s="1">
        <v>87</v>
      </c>
      <c r="D736" s="1" t="s">
        <v>1008</v>
      </c>
      <c r="E736" s="1" t="s">
        <v>1010</v>
      </c>
      <c r="F736" s="1">
        <v>20.227287368921541</v>
      </c>
      <c r="G736" s="1">
        <v>2</v>
      </c>
      <c r="H736" s="1">
        <v>9</v>
      </c>
      <c r="I736" s="10">
        <f>_xlfn.XLOOKUP(Master[[#This Row],[Patient_ID]],Hospitals[Patient_ID],Hospitals[Admission_Date])</f>
        <v>44664</v>
      </c>
      <c r="J736" s="10">
        <f>_xlfn.XLOOKUP(Master[[#This Row],[Patient_ID]],Hospitals[Patient_ID],Hospitals[Discharge_Date])</f>
        <v>44676</v>
      </c>
      <c r="K736" s="33">
        <f>_xlfn.XLOOKUP(Master[[#This Row],[Patient_ID]],Financials[Patient_ID],Financials[Total_Bill_Amount])</f>
        <v>28701</v>
      </c>
      <c r="L736" s="1" t="str">
        <f>_xlfn.XLOOKUP(Master[[#This Row],[Patient_ID]],Hospitals[Patient_ID],Hospitals[Hospital_Bed])</f>
        <v>Private Room</v>
      </c>
      <c r="M736" s="1" t="str">
        <f>_xlfn.XLOOKUP(Master[[#This Row],[Patient_ID]],Hospitals[Patient_ID],Hospitals[Department])</f>
        <v>Neurology</v>
      </c>
      <c r="N736" s="28" t="str">
        <f>_xlfn.XLOOKUP(Master[[#This Row],[Patient_ID]],Hospitals[Patient_ID],Hospitals[Medical_Condition])</f>
        <v>Stroke</v>
      </c>
      <c r="O736" s="28" t="str">
        <f>IFERROR(_xlfn.XLOOKUP(Master[[#This Row],[Patient_ID]],Emergency[Patient_ID],Emergency[ER_Visit_ID]),"No Visits")</f>
        <v>No Visits</v>
      </c>
      <c r="P736" s="28">
        <f>_xlfn.XLOOKUP(Master[[#This Row],[Patient_ID]],Hospitals[Patient_ID],Hospitals[Doctor_ID])</f>
        <v>113</v>
      </c>
      <c r="Q736" s="30">
        <f>_xlfn.XLOOKUP(Master[[#This Row],[Patient_ID]],Financials[Patient_ID],Financials[Insurance_Coverage])</f>
        <v>19451.13764738206</v>
      </c>
      <c r="R736" s="30">
        <f>_xlfn.XLOOKUP(Master[[#This Row],[Patient_ID]],Financials[Patient_ID],Financials[Balance_Due])</f>
        <v>9249.8623526179435</v>
      </c>
      <c r="S736" s="28">
        <f>_xlfn.XLOOKUP(Master[[#This Row],[Doctors ID]],Medicals[Doctor_ID],Medicals[Nurse_to_Patient_Ratio])</f>
        <v>16</v>
      </c>
    </row>
    <row r="737" spans="1:19" x14ac:dyDescent="0.3">
      <c r="A737" s="1">
        <v>813</v>
      </c>
      <c r="B737" s="1" t="s">
        <v>820</v>
      </c>
      <c r="C737" s="1">
        <v>77</v>
      </c>
      <c r="D737" s="1" t="s">
        <v>1009</v>
      </c>
      <c r="E737" s="1" t="s">
        <v>1012</v>
      </c>
      <c r="F737" s="1">
        <v>20.737876495482279</v>
      </c>
      <c r="G737" s="1">
        <v>3</v>
      </c>
      <c r="H737" s="1">
        <v>6</v>
      </c>
      <c r="I737" s="10">
        <f>_xlfn.XLOOKUP(Master[[#This Row],[Patient_ID]],Hospitals[Patient_ID],Hospitals[Admission_Date])</f>
        <v>44811</v>
      </c>
      <c r="J737" s="10">
        <f>_xlfn.XLOOKUP(Master[[#This Row],[Patient_ID]],Hospitals[Patient_ID],Hospitals[Discharge_Date])</f>
        <v>44816</v>
      </c>
      <c r="K737" s="33">
        <f>_xlfn.XLOOKUP(Master[[#This Row],[Patient_ID]],Financials[Patient_ID],Financials[Total_Bill_Amount])</f>
        <v>46984</v>
      </c>
      <c r="L737" s="1" t="str">
        <f>_xlfn.XLOOKUP(Master[[#This Row],[Patient_ID]],Hospitals[Patient_ID],Hospitals[Hospital_Bed])</f>
        <v>Semi-Private Room</v>
      </c>
      <c r="M737" s="1" t="str">
        <f>_xlfn.XLOOKUP(Master[[#This Row],[Patient_ID]],Hospitals[Patient_ID],Hospitals[Department])</f>
        <v>Orthopedics</v>
      </c>
      <c r="N737" s="28" t="str">
        <f>_xlfn.XLOOKUP(Master[[#This Row],[Patient_ID]],Hospitals[Patient_ID],Hospitals[Medical_Condition])</f>
        <v>Fracture</v>
      </c>
      <c r="O737" s="28">
        <f>IFERROR(_xlfn.XLOOKUP(Master[[#This Row],[Patient_ID]],Emergency[Patient_ID],Emergency[ER_Visit_ID]),"No Visits")</f>
        <v>440</v>
      </c>
      <c r="P737" s="28">
        <f>_xlfn.XLOOKUP(Master[[#This Row],[Patient_ID]],Hospitals[Patient_ID],Hospitals[Doctor_ID])</f>
        <v>113</v>
      </c>
      <c r="Q737" s="30">
        <f>_xlfn.XLOOKUP(Master[[#This Row],[Patient_ID]],Financials[Patient_ID],Financials[Insurance_Coverage])</f>
        <v>31678.176565939069</v>
      </c>
      <c r="R737" s="30">
        <f>_xlfn.XLOOKUP(Master[[#This Row],[Patient_ID]],Financials[Patient_ID],Financials[Balance_Due])</f>
        <v>15305.823434060931</v>
      </c>
      <c r="S737" s="28">
        <f>_xlfn.XLOOKUP(Master[[#This Row],[Doctors ID]],Medicals[Doctor_ID],Medicals[Nurse_to_Patient_Ratio])</f>
        <v>16</v>
      </c>
    </row>
    <row r="738" spans="1:19" x14ac:dyDescent="0.3">
      <c r="A738" s="1">
        <v>814</v>
      </c>
      <c r="B738" s="1" t="s">
        <v>821</v>
      </c>
      <c r="C738" s="1">
        <v>72</v>
      </c>
      <c r="D738" s="1" t="s">
        <v>1009</v>
      </c>
      <c r="E738" s="1" t="s">
        <v>1012</v>
      </c>
      <c r="F738" s="1">
        <v>22.57536706106012</v>
      </c>
      <c r="G738" s="1">
        <v>0</v>
      </c>
      <c r="H738" s="1">
        <v>2</v>
      </c>
      <c r="I738" s="10">
        <f>_xlfn.XLOOKUP(Master[[#This Row],[Patient_ID]],Hospitals[Patient_ID],Hospitals[Admission_Date])</f>
        <v>45020</v>
      </c>
      <c r="J738" s="10">
        <f>_xlfn.XLOOKUP(Master[[#This Row],[Patient_ID]],Hospitals[Patient_ID],Hospitals[Discharge_Date])</f>
        <v>45026</v>
      </c>
      <c r="K738" s="33">
        <f>_xlfn.XLOOKUP(Master[[#This Row],[Patient_ID]],Financials[Patient_ID],Financials[Total_Bill_Amount])</f>
        <v>12903</v>
      </c>
      <c r="L738" s="1" t="str">
        <f>_xlfn.XLOOKUP(Master[[#This Row],[Patient_ID]],Hospitals[Patient_ID],Hospitals[Hospital_Bed])</f>
        <v>General Ward</v>
      </c>
      <c r="M738" s="1" t="str">
        <f>_xlfn.XLOOKUP(Master[[#This Row],[Patient_ID]],Hospitals[Patient_ID],Hospitals[Department])</f>
        <v>Cardiology</v>
      </c>
      <c r="N738" s="28" t="str">
        <f>_xlfn.XLOOKUP(Master[[#This Row],[Patient_ID]],Hospitals[Patient_ID],Hospitals[Medical_Condition])</f>
        <v>Heart Attack (STEMI)</v>
      </c>
      <c r="O738" s="28">
        <f>IFERROR(_xlfn.XLOOKUP(Master[[#This Row],[Patient_ID]],Emergency[Patient_ID],Emergency[ER_Visit_ID]),"No Visits")</f>
        <v>300</v>
      </c>
      <c r="P738" s="28">
        <f>_xlfn.XLOOKUP(Master[[#This Row],[Patient_ID]],Hospitals[Patient_ID],Hospitals[Doctor_ID])</f>
        <v>63</v>
      </c>
      <c r="Q738" s="30">
        <f>_xlfn.XLOOKUP(Master[[#This Row],[Patient_ID]],Financials[Patient_ID],Financials[Insurance_Coverage])</f>
        <v>10357.448700186111</v>
      </c>
      <c r="R738" s="30">
        <f>_xlfn.XLOOKUP(Master[[#This Row],[Patient_ID]],Financials[Patient_ID],Financials[Balance_Due])</f>
        <v>2545.551299813887</v>
      </c>
      <c r="S738" s="28">
        <f>_xlfn.XLOOKUP(Master[[#This Row],[Doctors ID]],Medicals[Doctor_ID],Medicals[Nurse_to_Patient_Ratio])</f>
        <v>29</v>
      </c>
    </row>
    <row r="739" spans="1:19" x14ac:dyDescent="0.3">
      <c r="A739" s="1">
        <v>815</v>
      </c>
      <c r="B739" s="1" t="s">
        <v>822</v>
      </c>
      <c r="C739" s="1">
        <v>36</v>
      </c>
      <c r="D739" s="1" t="s">
        <v>1009</v>
      </c>
      <c r="E739" s="1" t="s">
        <v>1012</v>
      </c>
      <c r="F739" s="1">
        <v>32.905689530236977</v>
      </c>
      <c r="G739" s="1">
        <v>3</v>
      </c>
      <c r="H739" s="1">
        <v>7</v>
      </c>
      <c r="I739" s="10">
        <f>_xlfn.XLOOKUP(Master[[#This Row],[Patient_ID]],Hospitals[Patient_ID],Hospitals[Admission_Date])</f>
        <v>44717</v>
      </c>
      <c r="J739" s="10">
        <f>_xlfn.XLOOKUP(Master[[#This Row],[Patient_ID]],Hospitals[Patient_ID],Hospitals[Discharge_Date])</f>
        <v>44722</v>
      </c>
      <c r="K739" s="33">
        <f>_xlfn.XLOOKUP(Master[[#This Row],[Patient_ID]],Financials[Patient_ID],Financials[Total_Bill_Amount])</f>
        <v>34507</v>
      </c>
      <c r="L739" s="1" t="str">
        <f>_xlfn.XLOOKUP(Master[[#This Row],[Patient_ID]],Hospitals[Patient_ID],Hospitals[Hospital_Bed])</f>
        <v>Private Room</v>
      </c>
      <c r="M739" s="1" t="str">
        <f>_xlfn.XLOOKUP(Master[[#This Row],[Patient_ID]],Hospitals[Patient_ID],Hospitals[Department])</f>
        <v>Orthopedics</v>
      </c>
      <c r="N739" s="28" t="str">
        <f>_xlfn.XLOOKUP(Master[[#This Row],[Patient_ID]],Hospitals[Patient_ID],Hospitals[Medical_Condition])</f>
        <v>Fracture</v>
      </c>
      <c r="O739" s="28" t="str">
        <f>IFERROR(_xlfn.XLOOKUP(Master[[#This Row],[Patient_ID]],Emergency[Patient_ID],Emergency[ER_Visit_ID]),"No Visits")</f>
        <v>No Visits</v>
      </c>
      <c r="P739" s="28">
        <f>_xlfn.XLOOKUP(Master[[#This Row],[Patient_ID]],Hospitals[Patient_ID],Hospitals[Doctor_ID])</f>
        <v>10</v>
      </c>
      <c r="Q739" s="30">
        <f>_xlfn.XLOOKUP(Master[[#This Row],[Patient_ID]],Financials[Patient_ID],Financials[Insurance_Coverage])</f>
        <v>29051.36141660417</v>
      </c>
      <c r="R739" s="30">
        <f>_xlfn.XLOOKUP(Master[[#This Row],[Patient_ID]],Financials[Patient_ID],Financials[Balance_Due])</f>
        <v>5455.6385833958266</v>
      </c>
      <c r="S739" s="28">
        <f>_xlfn.XLOOKUP(Master[[#This Row],[Doctors ID]],Medicals[Doctor_ID],Medicals[Nurse_to_Patient_Ratio])</f>
        <v>10</v>
      </c>
    </row>
    <row r="740" spans="1:19" x14ac:dyDescent="0.3">
      <c r="A740" s="1">
        <v>816</v>
      </c>
      <c r="B740" s="1" t="s">
        <v>823</v>
      </c>
      <c r="C740" s="1">
        <v>28</v>
      </c>
      <c r="D740" s="1" t="s">
        <v>1008</v>
      </c>
      <c r="E740" s="1" t="s">
        <v>1010</v>
      </c>
      <c r="F740" s="1">
        <v>25.75875452718163</v>
      </c>
      <c r="G740" s="1">
        <v>5</v>
      </c>
      <c r="H740" s="1">
        <v>1</v>
      </c>
      <c r="I740" s="10">
        <f>_xlfn.XLOOKUP(Master[[#This Row],[Patient_ID]],Hospitals[Patient_ID],Hospitals[Admission_Date])</f>
        <v>45089</v>
      </c>
      <c r="J740" s="10">
        <f>_xlfn.XLOOKUP(Master[[#This Row],[Patient_ID]],Hospitals[Patient_ID],Hospitals[Discharge_Date])</f>
        <v>45094</v>
      </c>
      <c r="K740" s="33">
        <f>_xlfn.XLOOKUP(Master[[#This Row],[Patient_ID]],Financials[Patient_ID],Financials[Total_Bill_Amount])</f>
        <v>12304</v>
      </c>
      <c r="L740" s="1" t="str">
        <f>_xlfn.XLOOKUP(Master[[#This Row],[Patient_ID]],Hospitals[Patient_ID],Hospitals[Hospital_Bed])</f>
        <v>ICU</v>
      </c>
      <c r="M740" s="1" t="str">
        <f>_xlfn.XLOOKUP(Master[[#This Row],[Patient_ID]],Hospitals[Patient_ID],Hospitals[Department])</f>
        <v>Cardiology</v>
      </c>
      <c r="N740" s="28" t="str">
        <f>_xlfn.XLOOKUP(Master[[#This Row],[Patient_ID]],Hospitals[Patient_ID],Hospitals[Medical_Condition])</f>
        <v>Hypertension</v>
      </c>
      <c r="O740" s="28">
        <f>IFERROR(_xlfn.XLOOKUP(Master[[#This Row],[Patient_ID]],Emergency[Patient_ID],Emergency[ER_Visit_ID]),"No Visits")</f>
        <v>1138</v>
      </c>
      <c r="P740" s="28">
        <f>_xlfn.XLOOKUP(Master[[#This Row],[Patient_ID]],Hospitals[Patient_ID],Hospitals[Doctor_ID])</f>
        <v>37</v>
      </c>
      <c r="Q740" s="30">
        <f>_xlfn.XLOOKUP(Master[[#This Row],[Patient_ID]],Financials[Patient_ID],Financials[Insurance_Coverage])</f>
        <v>9220.4393430752007</v>
      </c>
      <c r="R740" s="30">
        <f>_xlfn.XLOOKUP(Master[[#This Row],[Patient_ID]],Financials[Patient_ID],Financials[Balance_Due])</f>
        <v>3083.5606569247989</v>
      </c>
      <c r="S740" s="28">
        <f>_xlfn.XLOOKUP(Master[[#This Row],[Doctors ID]],Medicals[Doctor_ID],Medicals[Nurse_to_Patient_Ratio])</f>
        <v>11</v>
      </c>
    </row>
    <row r="741" spans="1:19" x14ac:dyDescent="0.3">
      <c r="A741" s="1">
        <v>817</v>
      </c>
      <c r="B741" s="1" t="s">
        <v>824</v>
      </c>
      <c r="C741" s="1">
        <v>72</v>
      </c>
      <c r="D741" s="1" t="s">
        <v>1008</v>
      </c>
      <c r="E741" s="1" t="s">
        <v>1013</v>
      </c>
      <c r="F741" s="1">
        <v>31.521293535297261</v>
      </c>
      <c r="G741" s="1">
        <v>0</v>
      </c>
      <c r="H741" s="1">
        <v>8</v>
      </c>
      <c r="I741" s="10">
        <f>_xlfn.XLOOKUP(Master[[#This Row],[Patient_ID]],Hospitals[Patient_ID],Hospitals[Admission_Date])</f>
        <v>44851</v>
      </c>
      <c r="J741" s="10">
        <f>_xlfn.XLOOKUP(Master[[#This Row],[Patient_ID]],Hospitals[Patient_ID],Hospitals[Discharge_Date])</f>
        <v>44853</v>
      </c>
      <c r="K741" s="33">
        <f>_xlfn.XLOOKUP(Master[[#This Row],[Patient_ID]],Financials[Patient_ID],Financials[Total_Bill_Amount])</f>
        <v>6526</v>
      </c>
      <c r="L741" s="1" t="str">
        <f>_xlfn.XLOOKUP(Master[[#This Row],[Patient_ID]],Hospitals[Patient_ID],Hospitals[Hospital_Bed])</f>
        <v>General Ward</v>
      </c>
      <c r="M741" s="1" t="str">
        <f>_xlfn.XLOOKUP(Master[[#This Row],[Patient_ID]],Hospitals[Patient_ID],Hospitals[Department])</f>
        <v>Orthopedics</v>
      </c>
      <c r="N741" s="28" t="str">
        <f>_xlfn.XLOOKUP(Master[[#This Row],[Patient_ID]],Hospitals[Patient_ID],Hospitals[Medical_Condition])</f>
        <v>Arthritis</v>
      </c>
      <c r="O741" s="28">
        <f>IFERROR(_xlfn.XLOOKUP(Master[[#This Row],[Patient_ID]],Emergency[Patient_ID],Emergency[ER_Visit_ID]),"No Visits")</f>
        <v>126</v>
      </c>
      <c r="P741" s="28">
        <f>_xlfn.XLOOKUP(Master[[#This Row],[Patient_ID]],Hospitals[Patient_ID],Hospitals[Doctor_ID])</f>
        <v>178</v>
      </c>
      <c r="Q741" s="30">
        <f>_xlfn.XLOOKUP(Master[[#This Row],[Patient_ID]],Financials[Patient_ID],Financials[Insurance_Coverage])</f>
        <v>4810.3413384285177</v>
      </c>
      <c r="R741" s="30">
        <f>_xlfn.XLOOKUP(Master[[#This Row],[Patient_ID]],Financials[Patient_ID],Financials[Balance_Due])</f>
        <v>1715.6586615714821</v>
      </c>
      <c r="S741" s="28">
        <f>_xlfn.XLOOKUP(Master[[#This Row],[Doctors ID]],Medicals[Doctor_ID],Medicals[Nurse_to_Patient_Ratio])</f>
        <v>21</v>
      </c>
    </row>
    <row r="742" spans="1:19" x14ac:dyDescent="0.3">
      <c r="A742" s="1">
        <v>818</v>
      </c>
      <c r="B742" s="1" t="s">
        <v>825</v>
      </c>
      <c r="C742" s="1">
        <v>13</v>
      </c>
      <c r="D742" s="1" t="s">
        <v>1009</v>
      </c>
      <c r="E742" s="1" t="s">
        <v>1011</v>
      </c>
      <c r="F742" s="1">
        <v>26.758263639581571</v>
      </c>
      <c r="G742" s="1">
        <v>0</v>
      </c>
      <c r="H742" s="1">
        <v>2</v>
      </c>
      <c r="I742" s="10">
        <f>_xlfn.XLOOKUP(Master[[#This Row],[Patient_ID]],Hospitals[Patient_ID],Hospitals[Admission_Date])</f>
        <v>44995</v>
      </c>
      <c r="J742" s="10">
        <f>_xlfn.XLOOKUP(Master[[#This Row],[Patient_ID]],Hospitals[Patient_ID],Hospitals[Discharge_Date])</f>
        <v>44996</v>
      </c>
      <c r="K742" s="33">
        <f>_xlfn.XLOOKUP(Master[[#This Row],[Patient_ID]],Financials[Patient_ID],Financials[Total_Bill_Amount])</f>
        <v>3727</v>
      </c>
      <c r="L742" s="1" t="str">
        <f>_xlfn.XLOOKUP(Master[[#This Row],[Patient_ID]],Hospitals[Patient_ID],Hospitals[Hospital_Bed])</f>
        <v>Semi-Private Room</v>
      </c>
      <c r="M742" s="1" t="str">
        <f>_xlfn.XLOOKUP(Master[[#This Row],[Patient_ID]],Hospitals[Patient_ID],Hospitals[Department])</f>
        <v>Pediatrics</v>
      </c>
      <c r="N742" s="28" t="str">
        <f>_xlfn.XLOOKUP(Master[[#This Row],[Patient_ID]],Hospitals[Patient_ID],Hospitals[Medical_Condition])</f>
        <v>Allergies</v>
      </c>
      <c r="O742" s="28">
        <f>IFERROR(_xlfn.XLOOKUP(Master[[#This Row],[Patient_ID]],Emergency[Patient_ID],Emergency[ER_Visit_ID]),"No Visits")</f>
        <v>858</v>
      </c>
      <c r="P742" s="28">
        <f>_xlfn.XLOOKUP(Master[[#This Row],[Patient_ID]],Hospitals[Patient_ID],Hospitals[Doctor_ID])</f>
        <v>163</v>
      </c>
      <c r="Q742" s="30">
        <f>_xlfn.XLOOKUP(Master[[#This Row],[Patient_ID]],Financials[Patient_ID],Financials[Insurance_Coverage])</f>
        <v>2725.144427552063</v>
      </c>
      <c r="R742" s="30">
        <f>_xlfn.XLOOKUP(Master[[#This Row],[Patient_ID]],Financials[Patient_ID],Financials[Balance_Due])</f>
        <v>1001.855572447937</v>
      </c>
      <c r="S742" s="28">
        <f>_xlfn.XLOOKUP(Master[[#This Row],[Doctors ID]],Medicals[Doctor_ID],Medicals[Nurse_to_Patient_Ratio])</f>
        <v>13</v>
      </c>
    </row>
    <row r="743" spans="1:19" x14ac:dyDescent="0.3">
      <c r="A743" s="1">
        <v>819</v>
      </c>
      <c r="B743" s="1" t="s">
        <v>826</v>
      </c>
      <c r="C743" s="1">
        <v>67</v>
      </c>
      <c r="D743" s="1" t="s">
        <v>1008</v>
      </c>
      <c r="E743" s="1" t="s">
        <v>1013</v>
      </c>
      <c r="F743" s="1">
        <v>24.7585289035645</v>
      </c>
      <c r="G743" s="1">
        <v>5</v>
      </c>
      <c r="H743" s="1">
        <v>10</v>
      </c>
      <c r="I743" s="10">
        <f>_xlfn.XLOOKUP(Master[[#This Row],[Patient_ID]],Hospitals[Patient_ID],Hospitals[Admission_Date])</f>
        <v>44664</v>
      </c>
      <c r="J743" s="10">
        <f>_xlfn.XLOOKUP(Master[[#This Row],[Patient_ID]],Hospitals[Patient_ID],Hospitals[Discharge_Date])</f>
        <v>44667</v>
      </c>
      <c r="K743" s="33">
        <f>_xlfn.XLOOKUP(Master[[#This Row],[Patient_ID]],Financials[Patient_ID],Financials[Total_Bill_Amount])</f>
        <v>26879</v>
      </c>
      <c r="L743" s="1" t="str">
        <f>_xlfn.XLOOKUP(Master[[#This Row],[Patient_ID]],Hospitals[Patient_ID],Hospitals[Hospital_Bed])</f>
        <v>Private Room</v>
      </c>
      <c r="M743" s="1" t="str">
        <f>_xlfn.XLOOKUP(Master[[#This Row],[Patient_ID]],Hospitals[Patient_ID],Hospitals[Department])</f>
        <v>Cardiology</v>
      </c>
      <c r="N743" s="28" t="str">
        <f>_xlfn.XLOOKUP(Master[[#This Row],[Patient_ID]],Hospitals[Patient_ID],Hospitals[Medical_Condition])</f>
        <v>Heart Disease</v>
      </c>
      <c r="O743" s="28">
        <f>IFERROR(_xlfn.XLOOKUP(Master[[#This Row],[Patient_ID]],Emergency[Patient_ID],Emergency[ER_Visit_ID]),"No Visits")</f>
        <v>567</v>
      </c>
      <c r="P743" s="28">
        <f>_xlfn.XLOOKUP(Master[[#This Row],[Patient_ID]],Hospitals[Patient_ID],Hospitals[Doctor_ID])</f>
        <v>114</v>
      </c>
      <c r="Q743" s="30">
        <f>_xlfn.XLOOKUP(Master[[#This Row],[Patient_ID]],Financials[Patient_ID],Financials[Insurance_Coverage])</f>
        <v>16213.94738133624</v>
      </c>
      <c r="R743" s="30">
        <f>_xlfn.XLOOKUP(Master[[#This Row],[Patient_ID]],Financials[Patient_ID],Financials[Balance_Due])</f>
        <v>10665.05261866376</v>
      </c>
      <c r="S743" s="28">
        <f>_xlfn.XLOOKUP(Master[[#This Row],[Doctors ID]],Medicals[Doctor_ID],Medicals[Nurse_to_Patient_Ratio])</f>
        <v>26</v>
      </c>
    </row>
    <row r="744" spans="1:19" x14ac:dyDescent="0.3">
      <c r="A744" s="1">
        <v>820</v>
      </c>
      <c r="B744" s="1" t="s">
        <v>827</v>
      </c>
      <c r="C744" s="1">
        <v>11</v>
      </c>
      <c r="D744" s="1" t="s">
        <v>1008</v>
      </c>
      <c r="E744" s="1" t="s">
        <v>1013</v>
      </c>
      <c r="F744" s="1">
        <v>32.317295928525482</v>
      </c>
      <c r="G744" s="1">
        <v>4</v>
      </c>
      <c r="H744" s="1">
        <v>8</v>
      </c>
      <c r="I744" s="10">
        <f>_xlfn.XLOOKUP(Master[[#This Row],[Patient_ID]],Hospitals[Patient_ID],Hospitals[Admission_Date])</f>
        <v>44668</v>
      </c>
      <c r="J744" s="10">
        <f>_xlfn.XLOOKUP(Master[[#This Row],[Patient_ID]],Hospitals[Patient_ID],Hospitals[Discharge_Date])</f>
        <v>44678</v>
      </c>
      <c r="K744" s="33">
        <f>_xlfn.XLOOKUP(Master[[#This Row],[Patient_ID]],Financials[Patient_ID],Financials[Total_Bill_Amount])</f>
        <v>17612</v>
      </c>
      <c r="L744" s="1" t="str">
        <f>_xlfn.XLOOKUP(Master[[#This Row],[Patient_ID]],Hospitals[Patient_ID],Hospitals[Hospital_Bed])</f>
        <v>Private Room</v>
      </c>
      <c r="M744" s="1" t="str">
        <f>_xlfn.XLOOKUP(Master[[#This Row],[Patient_ID]],Hospitals[Patient_ID],Hospitals[Department])</f>
        <v>Neurology</v>
      </c>
      <c r="N744" s="28" t="str">
        <f>_xlfn.XLOOKUP(Master[[#This Row],[Patient_ID]],Hospitals[Patient_ID],Hospitals[Medical_Condition])</f>
        <v>Stroke</v>
      </c>
      <c r="O744" s="28">
        <f>IFERROR(_xlfn.XLOOKUP(Master[[#This Row],[Patient_ID]],Emergency[Patient_ID],Emergency[ER_Visit_ID]),"No Visits")</f>
        <v>111</v>
      </c>
      <c r="P744" s="28">
        <f>_xlfn.XLOOKUP(Master[[#This Row],[Patient_ID]],Hospitals[Patient_ID],Hospitals[Doctor_ID])</f>
        <v>6</v>
      </c>
      <c r="Q744" s="30">
        <f>_xlfn.XLOOKUP(Master[[#This Row],[Patient_ID]],Financials[Patient_ID],Financials[Insurance_Coverage])</f>
        <v>10740.446111179759</v>
      </c>
      <c r="R744" s="30">
        <f>_xlfn.XLOOKUP(Master[[#This Row],[Patient_ID]],Financials[Patient_ID],Financials[Balance_Due])</f>
        <v>6871.5538888202427</v>
      </c>
      <c r="S744" s="28">
        <f>_xlfn.XLOOKUP(Master[[#This Row],[Doctors ID]],Medicals[Doctor_ID],Medicals[Nurse_to_Patient_Ratio])</f>
        <v>5</v>
      </c>
    </row>
    <row r="745" spans="1:19" x14ac:dyDescent="0.3">
      <c r="A745" s="1">
        <v>821</v>
      </c>
      <c r="B745" s="1" t="s">
        <v>828</v>
      </c>
      <c r="C745" s="1">
        <v>52</v>
      </c>
      <c r="D745" s="1" t="s">
        <v>1008</v>
      </c>
      <c r="E745" s="1" t="s">
        <v>1011</v>
      </c>
      <c r="F745" s="1">
        <v>31.262890341462231</v>
      </c>
      <c r="G745" s="1">
        <v>3</v>
      </c>
      <c r="H745" s="1">
        <v>9</v>
      </c>
      <c r="I745" s="10">
        <f>_xlfn.XLOOKUP(Master[[#This Row],[Patient_ID]],Hospitals[Patient_ID],Hospitals[Admission_Date])</f>
        <v>44741</v>
      </c>
      <c r="J745" s="10">
        <f>_xlfn.XLOOKUP(Master[[#This Row],[Patient_ID]],Hospitals[Patient_ID],Hospitals[Discharge_Date])</f>
        <v>44746</v>
      </c>
      <c r="K745" s="33">
        <f>_xlfn.XLOOKUP(Master[[#This Row],[Patient_ID]],Financials[Patient_ID],Financials[Total_Bill_Amount])</f>
        <v>44652</v>
      </c>
      <c r="L745" s="1" t="str">
        <f>_xlfn.XLOOKUP(Master[[#This Row],[Patient_ID]],Hospitals[Patient_ID],Hospitals[Hospital_Bed])</f>
        <v>ICU</v>
      </c>
      <c r="M745" s="1" t="str">
        <f>_xlfn.XLOOKUP(Master[[#This Row],[Patient_ID]],Hospitals[Patient_ID],Hospitals[Department])</f>
        <v>Emergency</v>
      </c>
      <c r="N745" s="28" t="str">
        <f>_xlfn.XLOOKUP(Master[[#This Row],[Patient_ID]],Hospitals[Patient_ID],Hospitals[Medical_Condition])</f>
        <v>Internal Bleeding</v>
      </c>
      <c r="O745" s="28">
        <f>IFERROR(_xlfn.XLOOKUP(Master[[#This Row],[Patient_ID]],Emergency[Patient_ID],Emergency[ER_Visit_ID]),"No Visits")</f>
        <v>46</v>
      </c>
      <c r="P745" s="28">
        <f>_xlfn.XLOOKUP(Master[[#This Row],[Patient_ID]],Hospitals[Patient_ID],Hospitals[Doctor_ID])</f>
        <v>135</v>
      </c>
      <c r="Q745" s="30">
        <f>_xlfn.XLOOKUP(Master[[#This Row],[Patient_ID]],Financials[Patient_ID],Financials[Insurance_Coverage])</f>
        <v>39476.556935530542</v>
      </c>
      <c r="R745" s="30">
        <f>_xlfn.XLOOKUP(Master[[#This Row],[Patient_ID]],Financials[Patient_ID],Financials[Balance_Due])</f>
        <v>5175.4430644694576</v>
      </c>
      <c r="S745" s="28">
        <f>_xlfn.XLOOKUP(Master[[#This Row],[Doctors ID]],Medicals[Doctor_ID],Medicals[Nurse_to_Patient_Ratio])</f>
        <v>23</v>
      </c>
    </row>
    <row r="746" spans="1:19" x14ac:dyDescent="0.3">
      <c r="A746" s="1">
        <v>822</v>
      </c>
      <c r="B746" s="1" t="s">
        <v>829</v>
      </c>
      <c r="C746" s="1">
        <v>9</v>
      </c>
      <c r="D746" s="1" t="s">
        <v>1009</v>
      </c>
      <c r="E746" s="1" t="s">
        <v>1010</v>
      </c>
      <c r="F746" s="1">
        <v>34.922243295045881</v>
      </c>
      <c r="G746" s="1">
        <v>3</v>
      </c>
      <c r="H746" s="1">
        <v>2</v>
      </c>
      <c r="I746" s="10">
        <f>_xlfn.XLOOKUP(Master[[#This Row],[Patient_ID]],Hospitals[Patient_ID],Hospitals[Admission_Date])</f>
        <v>44814</v>
      </c>
      <c r="J746" s="10">
        <f>_xlfn.XLOOKUP(Master[[#This Row],[Patient_ID]],Hospitals[Patient_ID],Hospitals[Discharge_Date])</f>
        <v>44834</v>
      </c>
      <c r="K746" s="33">
        <f>_xlfn.XLOOKUP(Master[[#This Row],[Patient_ID]],Financials[Patient_ID],Financials[Total_Bill_Amount])</f>
        <v>21101</v>
      </c>
      <c r="L746" s="1" t="str">
        <f>_xlfn.XLOOKUP(Master[[#This Row],[Patient_ID]],Hospitals[Patient_ID],Hospitals[Hospital_Bed])</f>
        <v>Private Room</v>
      </c>
      <c r="M746" s="1" t="str">
        <f>_xlfn.XLOOKUP(Master[[#This Row],[Patient_ID]],Hospitals[Patient_ID],Hospitals[Department])</f>
        <v>Oncology</v>
      </c>
      <c r="N746" s="28" t="str">
        <f>_xlfn.XLOOKUP(Master[[#This Row],[Patient_ID]],Hospitals[Patient_ID],Hospitals[Medical_Condition])</f>
        <v>Cancer</v>
      </c>
      <c r="O746" s="28">
        <f>IFERROR(_xlfn.XLOOKUP(Master[[#This Row],[Patient_ID]],Emergency[Patient_ID],Emergency[ER_Visit_ID]),"No Visits")</f>
        <v>94</v>
      </c>
      <c r="P746" s="28">
        <f>_xlfn.XLOOKUP(Master[[#This Row],[Patient_ID]],Hospitals[Patient_ID],Hospitals[Doctor_ID])</f>
        <v>143</v>
      </c>
      <c r="Q746" s="30">
        <f>_xlfn.XLOOKUP(Master[[#This Row],[Patient_ID]],Financials[Patient_ID],Financials[Insurance_Coverage])</f>
        <v>18226.29398917485</v>
      </c>
      <c r="R746" s="30">
        <f>_xlfn.XLOOKUP(Master[[#This Row],[Patient_ID]],Financials[Patient_ID],Financials[Balance_Due])</f>
        <v>2874.7060108251499</v>
      </c>
      <c r="S746" s="28">
        <f>_xlfn.XLOOKUP(Master[[#This Row],[Doctors ID]],Medicals[Doctor_ID],Medicals[Nurse_to_Patient_Ratio])</f>
        <v>8</v>
      </c>
    </row>
    <row r="747" spans="1:19" x14ac:dyDescent="0.3">
      <c r="A747" s="1">
        <v>823</v>
      </c>
      <c r="B747" s="1" t="s">
        <v>830</v>
      </c>
      <c r="C747" s="1">
        <v>14</v>
      </c>
      <c r="D747" s="1" t="s">
        <v>1009</v>
      </c>
      <c r="E747" s="1" t="s">
        <v>1010</v>
      </c>
      <c r="F747" s="1">
        <v>28.633321429329541</v>
      </c>
      <c r="G747" s="1">
        <v>2</v>
      </c>
      <c r="H747" s="1">
        <v>5</v>
      </c>
      <c r="I747" s="10">
        <f>_xlfn.XLOOKUP(Master[[#This Row],[Patient_ID]],Hospitals[Patient_ID],Hospitals[Admission_Date])</f>
        <v>44594</v>
      </c>
      <c r="J747" s="10">
        <f>_xlfn.XLOOKUP(Master[[#This Row],[Patient_ID]],Hospitals[Patient_ID],Hospitals[Discharge_Date])</f>
        <v>44604</v>
      </c>
      <c r="K747" s="33">
        <f>_xlfn.XLOOKUP(Master[[#This Row],[Patient_ID]],Financials[Patient_ID],Financials[Total_Bill_Amount])</f>
        <v>25143</v>
      </c>
      <c r="L747" s="1" t="str">
        <f>_xlfn.XLOOKUP(Master[[#This Row],[Patient_ID]],Hospitals[Patient_ID],Hospitals[Hospital_Bed])</f>
        <v>Semi-Private Room</v>
      </c>
      <c r="M747" s="1" t="str">
        <f>_xlfn.XLOOKUP(Master[[#This Row],[Patient_ID]],Hospitals[Patient_ID],Hospitals[Department])</f>
        <v>Emergency</v>
      </c>
      <c r="N747" s="28" t="str">
        <f>_xlfn.XLOOKUP(Master[[#This Row],[Patient_ID]],Hospitals[Patient_ID],Hospitals[Medical_Condition])</f>
        <v>Internal Bleeding</v>
      </c>
      <c r="O747" s="28">
        <f>IFERROR(_xlfn.XLOOKUP(Master[[#This Row],[Patient_ID]],Emergency[Patient_ID],Emergency[ER_Visit_ID]),"No Visits")</f>
        <v>104</v>
      </c>
      <c r="P747" s="28">
        <f>_xlfn.XLOOKUP(Master[[#This Row],[Patient_ID]],Hospitals[Patient_ID],Hospitals[Doctor_ID])</f>
        <v>96</v>
      </c>
      <c r="Q747" s="30">
        <f>_xlfn.XLOOKUP(Master[[#This Row],[Patient_ID]],Financials[Patient_ID],Financials[Insurance_Coverage])</f>
        <v>15422.37201936774</v>
      </c>
      <c r="R747" s="30">
        <f>_xlfn.XLOOKUP(Master[[#This Row],[Patient_ID]],Financials[Patient_ID],Financials[Balance_Due])</f>
        <v>9720.62798063226</v>
      </c>
      <c r="S747" s="28">
        <f>_xlfn.XLOOKUP(Master[[#This Row],[Doctors ID]],Medicals[Doctor_ID],Medicals[Nurse_to_Patient_Ratio])</f>
        <v>5</v>
      </c>
    </row>
    <row r="748" spans="1:19" x14ac:dyDescent="0.3">
      <c r="A748" s="1">
        <v>824</v>
      </c>
      <c r="B748" s="1" t="s">
        <v>831</v>
      </c>
      <c r="C748" s="1">
        <v>15</v>
      </c>
      <c r="D748" s="1" t="s">
        <v>1009</v>
      </c>
      <c r="E748" s="1" t="s">
        <v>1010</v>
      </c>
      <c r="F748" s="1">
        <v>30.939794324324961</v>
      </c>
      <c r="G748" s="1">
        <v>3</v>
      </c>
      <c r="H748" s="1">
        <v>6</v>
      </c>
      <c r="I748" s="10">
        <f>_xlfn.XLOOKUP(Master[[#This Row],[Patient_ID]],Hospitals[Patient_ID],Hospitals[Admission_Date])</f>
        <v>44696</v>
      </c>
      <c r="J748" s="10">
        <f>_xlfn.XLOOKUP(Master[[#This Row],[Patient_ID]],Hospitals[Patient_ID],Hospitals[Discharge_Date])</f>
        <v>44701</v>
      </c>
      <c r="K748" s="33">
        <f>_xlfn.XLOOKUP(Master[[#This Row],[Patient_ID]],Financials[Patient_ID],Financials[Total_Bill_Amount])</f>
        <v>20430</v>
      </c>
      <c r="L748" s="1" t="str">
        <f>_xlfn.XLOOKUP(Master[[#This Row],[Patient_ID]],Hospitals[Patient_ID],Hospitals[Hospital_Bed])</f>
        <v>Semi-Private Room</v>
      </c>
      <c r="M748" s="1" t="str">
        <f>_xlfn.XLOOKUP(Master[[#This Row],[Patient_ID]],Hospitals[Patient_ID],Hospitals[Department])</f>
        <v>Orthopedics</v>
      </c>
      <c r="N748" s="28" t="str">
        <f>_xlfn.XLOOKUP(Master[[#This Row],[Patient_ID]],Hospitals[Patient_ID],Hospitals[Medical_Condition])</f>
        <v>Fracture</v>
      </c>
      <c r="O748" s="28">
        <f>IFERROR(_xlfn.XLOOKUP(Master[[#This Row],[Patient_ID]],Emergency[Patient_ID],Emergency[ER_Visit_ID]),"No Visits")</f>
        <v>43</v>
      </c>
      <c r="P748" s="28">
        <f>_xlfn.XLOOKUP(Master[[#This Row],[Patient_ID]],Hospitals[Patient_ID],Hospitals[Doctor_ID])</f>
        <v>120</v>
      </c>
      <c r="Q748" s="30">
        <f>_xlfn.XLOOKUP(Master[[#This Row],[Patient_ID]],Financials[Patient_ID],Financials[Insurance_Coverage])</f>
        <v>14204.245043361891</v>
      </c>
      <c r="R748" s="30">
        <f>_xlfn.XLOOKUP(Master[[#This Row],[Patient_ID]],Financials[Patient_ID],Financials[Balance_Due])</f>
        <v>6225.7549566381149</v>
      </c>
      <c r="S748" s="28">
        <f>_xlfn.XLOOKUP(Master[[#This Row],[Doctors ID]],Medicals[Doctor_ID],Medicals[Nurse_to_Patient_Ratio])</f>
        <v>16</v>
      </c>
    </row>
    <row r="749" spans="1:19" x14ac:dyDescent="0.3">
      <c r="A749" s="1">
        <v>825</v>
      </c>
      <c r="B749" s="1" t="s">
        <v>832</v>
      </c>
      <c r="C749" s="1">
        <v>67</v>
      </c>
      <c r="D749" s="1" t="s">
        <v>1008</v>
      </c>
      <c r="E749" s="1" t="s">
        <v>1013</v>
      </c>
      <c r="F749" s="1">
        <v>15.20261638070968</v>
      </c>
      <c r="G749" s="1">
        <v>3</v>
      </c>
      <c r="H749" s="1">
        <v>10</v>
      </c>
      <c r="I749" s="10">
        <f>_xlfn.XLOOKUP(Master[[#This Row],[Patient_ID]],Hospitals[Patient_ID],Hospitals[Admission_Date])</f>
        <v>44965</v>
      </c>
      <c r="J749" s="10">
        <f>_xlfn.XLOOKUP(Master[[#This Row],[Patient_ID]],Hospitals[Patient_ID],Hospitals[Discharge_Date])</f>
        <v>44968</v>
      </c>
      <c r="K749" s="33">
        <f>_xlfn.XLOOKUP(Master[[#This Row],[Patient_ID]],Financials[Patient_ID],Financials[Total_Bill_Amount])</f>
        <v>28608</v>
      </c>
      <c r="L749" s="1" t="str">
        <f>_xlfn.XLOOKUP(Master[[#This Row],[Patient_ID]],Hospitals[Patient_ID],Hospitals[Hospital_Bed])</f>
        <v>Private Room</v>
      </c>
      <c r="M749" s="1" t="str">
        <f>_xlfn.XLOOKUP(Master[[#This Row],[Patient_ID]],Hospitals[Patient_ID],Hospitals[Department])</f>
        <v>Pediatrics</v>
      </c>
      <c r="N749" s="28" t="str">
        <f>_xlfn.XLOOKUP(Master[[#This Row],[Patient_ID]],Hospitals[Patient_ID],Hospitals[Medical_Condition])</f>
        <v>Allergies</v>
      </c>
      <c r="O749" s="28">
        <f>IFERROR(_xlfn.XLOOKUP(Master[[#This Row],[Patient_ID]],Emergency[Patient_ID],Emergency[ER_Visit_ID]),"No Visits")</f>
        <v>422</v>
      </c>
      <c r="P749" s="28">
        <f>_xlfn.XLOOKUP(Master[[#This Row],[Patient_ID]],Hospitals[Patient_ID],Hospitals[Doctor_ID])</f>
        <v>50</v>
      </c>
      <c r="Q749" s="30">
        <f>_xlfn.XLOOKUP(Master[[#This Row],[Patient_ID]],Financials[Patient_ID],Financials[Insurance_Coverage])</f>
        <v>22143.075476420821</v>
      </c>
      <c r="R749" s="30">
        <f>_xlfn.XLOOKUP(Master[[#This Row],[Patient_ID]],Financials[Patient_ID],Financials[Balance_Due])</f>
        <v>6464.924523579175</v>
      </c>
      <c r="S749" s="28">
        <f>_xlfn.XLOOKUP(Master[[#This Row],[Doctors ID]],Medicals[Doctor_ID],Medicals[Nurse_to_Patient_Ratio])</f>
        <v>21</v>
      </c>
    </row>
    <row r="750" spans="1:19" x14ac:dyDescent="0.3">
      <c r="A750" s="1">
        <v>826</v>
      </c>
      <c r="B750" s="1" t="s">
        <v>833</v>
      </c>
      <c r="C750" s="1">
        <v>74</v>
      </c>
      <c r="D750" s="1" t="s">
        <v>1009</v>
      </c>
      <c r="E750" s="1" t="s">
        <v>1012</v>
      </c>
      <c r="F750" s="1">
        <v>33.696150363489693</v>
      </c>
      <c r="G750" s="1">
        <v>2</v>
      </c>
      <c r="H750" s="1">
        <v>4</v>
      </c>
      <c r="I750" s="10">
        <f>_xlfn.XLOOKUP(Master[[#This Row],[Patient_ID]],Hospitals[Patient_ID],Hospitals[Admission_Date])</f>
        <v>44740</v>
      </c>
      <c r="J750" s="10">
        <f>_xlfn.XLOOKUP(Master[[#This Row],[Patient_ID]],Hospitals[Patient_ID],Hospitals[Discharge_Date])</f>
        <v>44742</v>
      </c>
      <c r="K750" s="33">
        <f>_xlfn.XLOOKUP(Master[[#This Row],[Patient_ID]],Financials[Patient_ID],Financials[Total_Bill_Amount])</f>
        <v>7140</v>
      </c>
      <c r="L750" s="1" t="str">
        <f>_xlfn.XLOOKUP(Master[[#This Row],[Patient_ID]],Hospitals[Patient_ID],Hospitals[Hospital_Bed])</f>
        <v>General Ward</v>
      </c>
      <c r="M750" s="1" t="str">
        <f>_xlfn.XLOOKUP(Master[[#This Row],[Patient_ID]],Hospitals[Patient_ID],Hospitals[Department])</f>
        <v>Pediatrics</v>
      </c>
      <c r="N750" s="28" t="str">
        <f>_xlfn.XLOOKUP(Master[[#This Row],[Patient_ID]],Hospitals[Patient_ID],Hospitals[Medical_Condition])</f>
        <v>Allergies</v>
      </c>
      <c r="O750" s="28">
        <f>IFERROR(_xlfn.XLOOKUP(Master[[#This Row],[Patient_ID]],Emergency[Patient_ID],Emergency[ER_Visit_ID]),"No Visits")</f>
        <v>632</v>
      </c>
      <c r="P750" s="28">
        <f>_xlfn.XLOOKUP(Master[[#This Row],[Patient_ID]],Hospitals[Patient_ID],Hospitals[Doctor_ID])</f>
        <v>19</v>
      </c>
      <c r="Q750" s="30">
        <f>_xlfn.XLOOKUP(Master[[#This Row],[Patient_ID]],Financials[Patient_ID],Financials[Insurance_Coverage])</f>
        <v>6019.2835534215874</v>
      </c>
      <c r="R750" s="30">
        <f>_xlfn.XLOOKUP(Master[[#This Row],[Patient_ID]],Financials[Patient_ID],Financials[Balance_Due])</f>
        <v>1120.7164465784131</v>
      </c>
      <c r="S750" s="28">
        <f>_xlfn.XLOOKUP(Master[[#This Row],[Doctors ID]],Medicals[Doctor_ID],Medicals[Nurse_to_Patient_Ratio])</f>
        <v>12</v>
      </c>
    </row>
    <row r="751" spans="1:19" x14ac:dyDescent="0.3">
      <c r="A751" s="1">
        <v>827</v>
      </c>
      <c r="B751" s="1" t="s">
        <v>834</v>
      </c>
      <c r="C751" s="1">
        <v>39</v>
      </c>
      <c r="D751" s="1" t="s">
        <v>1009</v>
      </c>
      <c r="E751" s="1" t="s">
        <v>1013</v>
      </c>
      <c r="F751" s="1">
        <v>24.72092189123709</v>
      </c>
      <c r="G751" s="1">
        <v>4</v>
      </c>
      <c r="H751" s="1">
        <v>10</v>
      </c>
      <c r="I751" s="10">
        <f>_xlfn.XLOOKUP(Master[[#This Row],[Patient_ID]],Hospitals[Patient_ID],Hospitals[Admission_Date])</f>
        <v>45120</v>
      </c>
      <c r="J751" s="10">
        <f>_xlfn.XLOOKUP(Master[[#This Row],[Patient_ID]],Hospitals[Patient_ID],Hospitals[Discharge_Date])</f>
        <v>45123</v>
      </c>
      <c r="K751" s="33">
        <f>_xlfn.XLOOKUP(Master[[#This Row],[Patient_ID]],Financials[Patient_ID],Financials[Total_Bill_Amount])</f>
        <v>17812</v>
      </c>
      <c r="L751" s="1" t="str">
        <f>_xlfn.XLOOKUP(Master[[#This Row],[Patient_ID]],Hospitals[Patient_ID],Hospitals[Hospital_Bed])</f>
        <v>Private Room</v>
      </c>
      <c r="M751" s="1" t="str">
        <f>_xlfn.XLOOKUP(Master[[#This Row],[Patient_ID]],Hospitals[Patient_ID],Hospitals[Department])</f>
        <v>Cardiology</v>
      </c>
      <c r="N751" s="28" t="str">
        <f>_xlfn.XLOOKUP(Master[[#This Row],[Patient_ID]],Hospitals[Patient_ID],Hospitals[Medical_Condition])</f>
        <v>Hypertension</v>
      </c>
      <c r="O751" s="28" t="str">
        <f>IFERROR(_xlfn.XLOOKUP(Master[[#This Row],[Patient_ID]],Emergency[Patient_ID],Emergency[ER_Visit_ID]),"No Visits")</f>
        <v>No Visits</v>
      </c>
      <c r="P751" s="28">
        <f>_xlfn.XLOOKUP(Master[[#This Row],[Patient_ID]],Hospitals[Patient_ID],Hospitals[Doctor_ID])</f>
        <v>156</v>
      </c>
      <c r="Q751" s="30">
        <f>_xlfn.XLOOKUP(Master[[#This Row],[Patient_ID]],Financials[Patient_ID],Financials[Insurance_Coverage])</f>
        <v>14503.935154091499</v>
      </c>
      <c r="R751" s="30">
        <f>_xlfn.XLOOKUP(Master[[#This Row],[Patient_ID]],Financials[Patient_ID],Financials[Balance_Due])</f>
        <v>3308.064845908501</v>
      </c>
      <c r="S751" s="28">
        <f>_xlfn.XLOOKUP(Master[[#This Row],[Doctors ID]],Medicals[Doctor_ID],Medicals[Nurse_to_Patient_Ratio])</f>
        <v>14</v>
      </c>
    </row>
    <row r="752" spans="1:19" x14ac:dyDescent="0.3">
      <c r="A752" s="1">
        <v>828</v>
      </c>
      <c r="B752" s="1" t="s">
        <v>835</v>
      </c>
      <c r="C752" s="1">
        <v>58</v>
      </c>
      <c r="D752" s="1" t="s">
        <v>1008</v>
      </c>
      <c r="E752" s="1" t="s">
        <v>1010</v>
      </c>
      <c r="F752" s="1">
        <v>15.862450371669141</v>
      </c>
      <c r="G752" s="1">
        <v>4</v>
      </c>
      <c r="H752" s="1">
        <v>6</v>
      </c>
      <c r="I752" s="10">
        <f>_xlfn.XLOOKUP(Master[[#This Row],[Patient_ID]],Hospitals[Patient_ID],Hospitals[Admission_Date])</f>
        <v>44723</v>
      </c>
      <c r="J752" s="10">
        <f>_xlfn.XLOOKUP(Master[[#This Row],[Patient_ID]],Hospitals[Patient_ID],Hospitals[Discharge_Date])</f>
        <v>44728</v>
      </c>
      <c r="K752" s="33">
        <f>_xlfn.XLOOKUP(Master[[#This Row],[Patient_ID]],Financials[Patient_ID],Financials[Total_Bill_Amount])</f>
        <v>5602</v>
      </c>
      <c r="L752" s="1" t="str">
        <f>_xlfn.XLOOKUP(Master[[#This Row],[Patient_ID]],Hospitals[Patient_ID],Hospitals[Hospital_Bed])</f>
        <v>General Ward</v>
      </c>
      <c r="M752" s="1" t="str">
        <f>_xlfn.XLOOKUP(Master[[#This Row],[Patient_ID]],Hospitals[Patient_ID],Hospitals[Department])</f>
        <v>Cardiology</v>
      </c>
      <c r="N752" s="28" t="str">
        <f>_xlfn.XLOOKUP(Master[[#This Row],[Patient_ID]],Hospitals[Patient_ID],Hospitals[Medical_Condition])</f>
        <v>Hypertension</v>
      </c>
      <c r="O752" s="28" t="str">
        <f>IFERROR(_xlfn.XLOOKUP(Master[[#This Row],[Patient_ID]],Emergency[Patient_ID],Emergency[ER_Visit_ID]),"No Visits")</f>
        <v>No Visits</v>
      </c>
      <c r="P752" s="28">
        <f>_xlfn.XLOOKUP(Master[[#This Row],[Patient_ID]],Hospitals[Patient_ID],Hospitals[Doctor_ID])</f>
        <v>24</v>
      </c>
      <c r="Q752" s="30">
        <f>_xlfn.XLOOKUP(Master[[#This Row],[Patient_ID]],Financials[Patient_ID],Financials[Insurance_Coverage])</f>
        <v>4114.2364490147856</v>
      </c>
      <c r="R752" s="30">
        <f>_xlfn.XLOOKUP(Master[[#This Row],[Patient_ID]],Financials[Patient_ID],Financials[Balance_Due])</f>
        <v>1487.7635509852139</v>
      </c>
      <c r="S752" s="28">
        <f>_xlfn.XLOOKUP(Master[[#This Row],[Doctors ID]],Medicals[Doctor_ID],Medicals[Nurse_to_Patient_Ratio])</f>
        <v>17</v>
      </c>
    </row>
    <row r="753" spans="1:19" x14ac:dyDescent="0.3">
      <c r="A753" s="1">
        <v>829</v>
      </c>
      <c r="B753" s="1" t="s">
        <v>836</v>
      </c>
      <c r="C753" s="1">
        <v>71</v>
      </c>
      <c r="D753" s="1" t="s">
        <v>1008</v>
      </c>
      <c r="E753" s="1" t="s">
        <v>1012</v>
      </c>
      <c r="F753" s="1">
        <v>32.094090796811599</v>
      </c>
      <c r="G753" s="1">
        <v>5</v>
      </c>
      <c r="H753" s="1">
        <v>2</v>
      </c>
      <c r="I753" s="10">
        <f>_xlfn.XLOOKUP(Master[[#This Row],[Patient_ID]],Hospitals[Patient_ID],Hospitals[Admission_Date])</f>
        <v>44955</v>
      </c>
      <c r="J753" s="10">
        <f>_xlfn.XLOOKUP(Master[[#This Row],[Patient_ID]],Hospitals[Patient_ID],Hospitals[Discharge_Date])</f>
        <v>44966</v>
      </c>
      <c r="K753" s="33">
        <f>_xlfn.XLOOKUP(Master[[#This Row],[Patient_ID]],Financials[Patient_ID],Financials[Total_Bill_Amount])</f>
        <v>11378</v>
      </c>
      <c r="L753" s="1" t="str">
        <f>_xlfn.XLOOKUP(Master[[#This Row],[Patient_ID]],Hospitals[Patient_ID],Hospitals[Hospital_Bed])</f>
        <v>Private Room</v>
      </c>
      <c r="M753" s="1" t="str">
        <f>_xlfn.XLOOKUP(Master[[#This Row],[Patient_ID]],Hospitals[Patient_ID],Hospitals[Department])</f>
        <v>Oncology</v>
      </c>
      <c r="N753" s="28" t="str">
        <f>_xlfn.XLOOKUP(Master[[#This Row],[Patient_ID]],Hospitals[Patient_ID],Hospitals[Medical_Condition])</f>
        <v>Tumor</v>
      </c>
      <c r="O753" s="28">
        <f>IFERROR(_xlfn.XLOOKUP(Master[[#This Row],[Patient_ID]],Emergency[Patient_ID],Emergency[ER_Visit_ID]),"No Visits")</f>
        <v>295</v>
      </c>
      <c r="P753" s="28">
        <f>_xlfn.XLOOKUP(Master[[#This Row],[Patient_ID]],Hospitals[Patient_ID],Hospitals[Doctor_ID])</f>
        <v>48</v>
      </c>
      <c r="Q753" s="30">
        <f>_xlfn.XLOOKUP(Master[[#This Row],[Patient_ID]],Financials[Patient_ID],Financials[Insurance_Coverage])</f>
        <v>6217.2454938380588</v>
      </c>
      <c r="R753" s="30">
        <f>_xlfn.XLOOKUP(Master[[#This Row],[Patient_ID]],Financials[Patient_ID],Financials[Balance_Due])</f>
        <v>5160.7545061619412</v>
      </c>
      <c r="S753" s="28">
        <f>_xlfn.XLOOKUP(Master[[#This Row],[Doctors ID]],Medicals[Doctor_ID],Medicals[Nurse_to_Patient_Ratio])</f>
        <v>5</v>
      </c>
    </row>
    <row r="754" spans="1:19" x14ac:dyDescent="0.3">
      <c r="A754" s="1">
        <v>830</v>
      </c>
      <c r="B754" s="1" t="s">
        <v>837</v>
      </c>
      <c r="C754" s="1">
        <v>28</v>
      </c>
      <c r="D754" s="1" t="s">
        <v>1009</v>
      </c>
      <c r="E754" s="1" t="s">
        <v>1010</v>
      </c>
      <c r="F754" s="1">
        <v>28.498196630212689</v>
      </c>
      <c r="G754" s="1">
        <v>2</v>
      </c>
      <c r="H754" s="1">
        <v>10</v>
      </c>
      <c r="I754" s="10">
        <f>_xlfn.XLOOKUP(Master[[#This Row],[Patient_ID]],Hospitals[Patient_ID],Hospitals[Admission_Date])</f>
        <v>44847</v>
      </c>
      <c r="J754" s="10">
        <f>_xlfn.XLOOKUP(Master[[#This Row],[Patient_ID]],Hospitals[Patient_ID],Hospitals[Discharge_Date])</f>
        <v>44850</v>
      </c>
      <c r="K754" s="33">
        <f>_xlfn.XLOOKUP(Master[[#This Row],[Patient_ID]],Financials[Patient_ID],Financials[Total_Bill_Amount])</f>
        <v>16525</v>
      </c>
      <c r="L754" s="1" t="str">
        <f>_xlfn.XLOOKUP(Master[[#This Row],[Patient_ID]],Hospitals[Patient_ID],Hospitals[Hospital_Bed])</f>
        <v>General Ward</v>
      </c>
      <c r="M754" s="1" t="str">
        <f>_xlfn.XLOOKUP(Master[[#This Row],[Patient_ID]],Hospitals[Patient_ID],Hospitals[Department])</f>
        <v>Cardiology</v>
      </c>
      <c r="N754" s="28" t="str">
        <f>_xlfn.XLOOKUP(Master[[#This Row],[Patient_ID]],Hospitals[Patient_ID],Hospitals[Medical_Condition])</f>
        <v>Heart Disease</v>
      </c>
      <c r="O754" s="28">
        <f>IFERROR(_xlfn.XLOOKUP(Master[[#This Row],[Patient_ID]],Emergency[Patient_ID],Emergency[ER_Visit_ID]),"No Visits")</f>
        <v>844</v>
      </c>
      <c r="P754" s="28">
        <f>_xlfn.XLOOKUP(Master[[#This Row],[Patient_ID]],Hospitals[Patient_ID],Hospitals[Doctor_ID])</f>
        <v>78</v>
      </c>
      <c r="Q754" s="30">
        <f>_xlfn.XLOOKUP(Master[[#This Row],[Patient_ID]],Financials[Patient_ID],Financials[Insurance_Coverage])</f>
        <v>9182.6521289215325</v>
      </c>
      <c r="R754" s="30">
        <f>_xlfn.XLOOKUP(Master[[#This Row],[Patient_ID]],Financials[Patient_ID],Financials[Balance_Due])</f>
        <v>7342.3478710784684</v>
      </c>
      <c r="S754" s="28">
        <f>_xlfn.XLOOKUP(Master[[#This Row],[Doctors ID]],Medicals[Doctor_ID],Medicals[Nurse_to_Patient_Ratio])</f>
        <v>11</v>
      </c>
    </row>
    <row r="755" spans="1:19" x14ac:dyDescent="0.3">
      <c r="A755" s="1">
        <v>831</v>
      </c>
      <c r="B755" s="1" t="s">
        <v>838</v>
      </c>
      <c r="C755" s="1">
        <v>66</v>
      </c>
      <c r="D755" s="1" t="s">
        <v>1008</v>
      </c>
      <c r="E755" s="1" t="s">
        <v>1012</v>
      </c>
      <c r="F755" s="1">
        <v>18.193005964289441</v>
      </c>
      <c r="G755" s="1">
        <v>1</v>
      </c>
      <c r="H755" s="1">
        <v>3</v>
      </c>
      <c r="I755" s="10">
        <f>_xlfn.XLOOKUP(Master[[#This Row],[Patient_ID]],Hospitals[Patient_ID],Hospitals[Admission_Date])</f>
        <v>45643</v>
      </c>
      <c r="J755" s="10">
        <f>_xlfn.XLOOKUP(Master[[#This Row],[Patient_ID]],Hospitals[Patient_ID],Hospitals[Discharge_Date])</f>
        <v>45647</v>
      </c>
      <c r="K755" s="33">
        <f>_xlfn.XLOOKUP(Master[[#This Row],[Patient_ID]],Financials[Patient_ID],Financials[Total_Bill_Amount])</f>
        <v>10304</v>
      </c>
      <c r="L755" s="1" t="str">
        <f>_xlfn.XLOOKUP(Master[[#This Row],[Patient_ID]],Hospitals[Patient_ID],Hospitals[Hospital_Bed])</f>
        <v>Private Room</v>
      </c>
      <c r="M755" s="1" t="str">
        <f>_xlfn.XLOOKUP(Master[[#This Row],[Patient_ID]],Hospitals[Patient_ID],Hospitals[Department])</f>
        <v>Cardiology</v>
      </c>
      <c r="N755" s="28" t="str">
        <f>_xlfn.XLOOKUP(Master[[#This Row],[Patient_ID]],Hospitals[Patient_ID],Hospitals[Medical_Condition])</f>
        <v>Heart Disease</v>
      </c>
      <c r="O755" s="28">
        <f>IFERROR(_xlfn.XLOOKUP(Master[[#This Row],[Patient_ID]],Emergency[Patient_ID],Emergency[ER_Visit_ID]),"No Visits")</f>
        <v>874</v>
      </c>
      <c r="P755" s="28">
        <f>_xlfn.XLOOKUP(Master[[#This Row],[Patient_ID]],Hospitals[Patient_ID],Hospitals[Doctor_ID])</f>
        <v>188</v>
      </c>
      <c r="Q755" s="30">
        <f>_xlfn.XLOOKUP(Master[[#This Row],[Patient_ID]],Financials[Patient_ID],Financials[Insurance_Coverage])</f>
        <v>9151.387379092319</v>
      </c>
      <c r="R755" s="30">
        <f>_xlfn.XLOOKUP(Master[[#This Row],[Patient_ID]],Financials[Patient_ID],Financials[Balance_Due])</f>
        <v>1152.612620907681</v>
      </c>
      <c r="S755" s="28">
        <f>_xlfn.XLOOKUP(Master[[#This Row],[Doctors ID]],Medicals[Doctor_ID],Medicals[Nurse_to_Patient_Ratio])</f>
        <v>8</v>
      </c>
    </row>
    <row r="756" spans="1:19" x14ac:dyDescent="0.3">
      <c r="A756" s="1">
        <v>832</v>
      </c>
      <c r="B756" s="1" t="s">
        <v>839</v>
      </c>
      <c r="C756" s="1">
        <v>86</v>
      </c>
      <c r="D756" s="1" t="s">
        <v>1009</v>
      </c>
      <c r="E756" s="1" t="s">
        <v>1010</v>
      </c>
      <c r="F756" s="1">
        <v>35.961781702159229</v>
      </c>
      <c r="G756" s="1">
        <v>1</v>
      </c>
      <c r="H756" s="1">
        <v>5</v>
      </c>
      <c r="I756" s="10">
        <f>_xlfn.XLOOKUP(Master[[#This Row],[Patient_ID]],Hospitals[Patient_ID],Hospitals[Admission_Date])</f>
        <v>44584</v>
      </c>
      <c r="J756" s="10">
        <f>_xlfn.XLOOKUP(Master[[#This Row],[Patient_ID]],Hospitals[Patient_ID],Hospitals[Discharge_Date])</f>
        <v>44586</v>
      </c>
      <c r="K756" s="33">
        <f>_xlfn.XLOOKUP(Master[[#This Row],[Patient_ID]],Financials[Patient_ID],Financials[Total_Bill_Amount])</f>
        <v>33956</v>
      </c>
      <c r="L756" s="1" t="str">
        <f>_xlfn.XLOOKUP(Master[[#This Row],[Patient_ID]],Hospitals[Patient_ID],Hospitals[Hospital_Bed])</f>
        <v>General Ward</v>
      </c>
      <c r="M756" s="1" t="str">
        <f>_xlfn.XLOOKUP(Master[[#This Row],[Patient_ID]],Hospitals[Patient_ID],Hospitals[Department])</f>
        <v>Orthopedics</v>
      </c>
      <c r="N756" s="28" t="str">
        <f>_xlfn.XLOOKUP(Master[[#This Row],[Patient_ID]],Hospitals[Patient_ID],Hospitals[Medical_Condition])</f>
        <v>Arthritis</v>
      </c>
      <c r="O756" s="28">
        <f>IFERROR(_xlfn.XLOOKUP(Master[[#This Row],[Patient_ID]],Emergency[Patient_ID],Emergency[ER_Visit_ID]),"No Visits")</f>
        <v>80</v>
      </c>
      <c r="P756" s="28">
        <f>_xlfn.XLOOKUP(Master[[#This Row],[Patient_ID]],Hospitals[Patient_ID],Hospitals[Doctor_ID])</f>
        <v>4</v>
      </c>
      <c r="Q756" s="30">
        <f>_xlfn.XLOOKUP(Master[[#This Row],[Patient_ID]],Financials[Patient_ID],Financials[Insurance_Coverage])</f>
        <v>26852.347302441642</v>
      </c>
      <c r="R756" s="30">
        <f>_xlfn.XLOOKUP(Master[[#This Row],[Patient_ID]],Financials[Patient_ID],Financials[Balance_Due])</f>
        <v>7103.6526975583583</v>
      </c>
      <c r="S756" s="28">
        <f>_xlfn.XLOOKUP(Master[[#This Row],[Doctors ID]],Medicals[Doctor_ID],Medicals[Nurse_to_Patient_Ratio])</f>
        <v>23</v>
      </c>
    </row>
    <row r="757" spans="1:19" x14ac:dyDescent="0.3">
      <c r="A757" s="1">
        <v>833</v>
      </c>
      <c r="B757" s="1" t="s">
        <v>840</v>
      </c>
      <c r="C757" s="1">
        <v>4</v>
      </c>
      <c r="D757" s="1" t="s">
        <v>1008</v>
      </c>
      <c r="E757" s="1" t="s">
        <v>1011</v>
      </c>
      <c r="F757" s="1">
        <v>38.384970702387022</v>
      </c>
      <c r="G757" s="1">
        <v>2</v>
      </c>
      <c r="H757" s="1">
        <v>4</v>
      </c>
      <c r="I757" s="10">
        <f>_xlfn.XLOOKUP(Master[[#This Row],[Patient_ID]],Hospitals[Patient_ID],Hospitals[Admission_Date])</f>
        <v>44728</v>
      </c>
      <c r="J757" s="10">
        <f>_xlfn.XLOOKUP(Master[[#This Row],[Patient_ID]],Hospitals[Patient_ID],Hospitals[Discharge_Date])</f>
        <v>44730</v>
      </c>
      <c r="K757" s="33">
        <f>_xlfn.XLOOKUP(Master[[#This Row],[Patient_ID]],Financials[Patient_ID],Financials[Total_Bill_Amount])</f>
        <v>17063</v>
      </c>
      <c r="L757" s="1" t="str">
        <f>_xlfn.XLOOKUP(Master[[#This Row],[Patient_ID]],Hospitals[Patient_ID],Hospitals[Hospital_Bed])</f>
        <v>ICU</v>
      </c>
      <c r="M757" s="1" t="str">
        <f>_xlfn.XLOOKUP(Master[[#This Row],[Patient_ID]],Hospitals[Patient_ID],Hospitals[Department])</f>
        <v>Orthopedics</v>
      </c>
      <c r="N757" s="28" t="str">
        <f>_xlfn.XLOOKUP(Master[[#This Row],[Patient_ID]],Hospitals[Patient_ID],Hospitals[Medical_Condition])</f>
        <v>Arthritis</v>
      </c>
      <c r="O757" s="28" t="str">
        <f>IFERROR(_xlfn.XLOOKUP(Master[[#This Row],[Patient_ID]],Emergency[Patient_ID],Emergency[ER_Visit_ID]),"No Visits")</f>
        <v>No Visits</v>
      </c>
      <c r="P757" s="28">
        <f>_xlfn.XLOOKUP(Master[[#This Row],[Patient_ID]],Hospitals[Patient_ID],Hospitals[Doctor_ID])</f>
        <v>111</v>
      </c>
      <c r="Q757" s="30">
        <f>_xlfn.XLOOKUP(Master[[#This Row],[Patient_ID]],Financials[Patient_ID],Financials[Insurance_Coverage])</f>
        <v>14655.62736580186</v>
      </c>
      <c r="R757" s="30">
        <f>_xlfn.XLOOKUP(Master[[#This Row],[Patient_ID]],Financials[Patient_ID],Financials[Balance_Due])</f>
        <v>2407.372634198136</v>
      </c>
      <c r="S757" s="28">
        <f>_xlfn.XLOOKUP(Master[[#This Row],[Doctors ID]],Medicals[Doctor_ID],Medicals[Nurse_to_Patient_Ratio])</f>
        <v>21</v>
      </c>
    </row>
    <row r="758" spans="1:19" x14ac:dyDescent="0.3">
      <c r="A758" s="1">
        <v>834</v>
      </c>
      <c r="B758" s="1" t="s">
        <v>841</v>
      </c>
      <c r="C758" s="1">
        <v>85</v>
      </c>
      <c r="D758" s="1" t="s">
        <v>1008</v>
      </c>
      <c r="E758" s="1" t="s">
        <v>1012</v>
      </c>
      <c r="F758" s="1">
        <v>18.611323365254119</v>
      </c>
      <c r="G758" s="1">
        <v>2</v>
      </c>
      <c r="H758" s="1">
        <v>1</v>
      </c>
      <c r="I758" s="10">
        <f>_xlfn.XLOOKUP(Master[[#This Row],[Patient_ID]],Hospitals[Patient_ID],Hospitals[Admission_Date])</f>
        <v>44674</v>
      </c>
      <c r="J758" s="10">
        <f>_xlfn.XLOOKUP(Master[[#This Row],[Patient_ID]],Hospitals[Patient_ID],Hospitals[Discharge_Date])</f>
        <v>44677</v>
      </c>
      <c r="K758" s="33">
        <f>_xlfn.XLOOKUP(Master[[#This Row],[Patient_ID]],Financials[Patient_ID],Financials[Total_Bill_Amount])</f>
        <v>6684</v>
      </c>
      <c r="L758" s="1" t="str">
        <f>_xlfn.XLOOKUP(Master[[#This Row],[Patient_ID]],Hospitals[Patient_ID],Hospitals[Hospital_Bed])</f>
        <v>Semi-Private Room</v>
      </c>
      <c r="M758" s="1" t="str">
        <f>_xlfn.XLOOKUP(Master[[#This Row],[Patient_ID]],Hospitals[Patient_ID],Hospitals[Department])</f>
        <v>Cardiology</v>
      </c>
      <c r="N758" s="28" t="str">
        <f>_xlfn.XLOOKUP(Master[[#This Row],[Patient_ID]],Hospitals[Patient_ID],Hospitals[Medical_Condition])</f>
        <v>Heart Attack (STEMI)</v>
      </c>
      <c r="O758" s="28">
        <f>IFERROR(_xlfn.XLOOKUP(Master[[#This Row],[Patient_ID]],Emergency[Patient_ID],Emergency[ER_Visit_ID]),"No Visits")</f>
        <v>627</v>
      </c>
      <c r="P758" s="28">
        <f>_xlfn.XLOOKUP(Master[[#This Row],[Patient_ID]],Hospitals[Patient_ID],Hospitals[Doctor_ID])</f>
        <v>56</v>
      </c>
      <c r="Q758" s="30">
        <f>_xlfn.XLOOKUP(Master[[#This Row],[Patient_ID]],Financials[Patient_ID],Financials[Insurance_Coverage])</f>
        <v>6004.0176285282914</v>
      </c>
      <c r="R758" s="30">
        <f>_xlfn.XLOOKUP(Master[[#This Row],[Patient_ID]],Financials[Patient_ID],Financials[Balance_Due])</f>
        <v>679.98237147170857</v>
      </c>
      <c r="S758" s="28">
        <f>_xlfn.XLOOKUP(Master[[#This Row],[Doctors ID]],Medicals[Doctor_ID],Medicals[Nurse_to_Patient_Ratio])</f>
        <v>30</v>
      </c>
    </row>
    <row r="759" spans="1:19" x14ac:dyDescent="0.3">
      <c r="A759" s="1">
        <v>835</v>
      </c>
      <c r="B759" s="1" t="s">
        <v>842</v>
      </c>
      <c r="C759" s="1">
        <v>11</v>
      </c>
      <c r="D759" s="1" t="s">
        <v>1008</v>
      </c>
      <c r="E759" s="1" t="s">
        <v>1010</v>
      </c>
      <c r="F759" s="1">
        <v>24.167894304320281</v>
      </c>
      <c r="G759" s="1">
        <v>5</v>
      </c>
      <c r="H759" s="1">
        <v>5</v>
      </c>
      <c r="I759" s="10">
        <f>_xlfn.XLOOKUP(Master[[#This Row],[Patient_ID]],Hospitals[Patient_ID],Hospitals[Admission_Date])</f>
        <v>44746</v>
      </c>
      <c r="J759" s="10">
        <f>_xlfn.XLOOKUP(Master[[#This Row],[Patient_ID]],Hospitals[Patient_ID],Hospitals[Discharge_Date])</f>
        <v>44752</v>
      </c>
      <c r="K759" s="33">
        <f>_xlfn.XLOOKUP(Master[[#This Row],[Patient_ID]],Financials[Patient_ID],Financials[Total_Bill_Amount])</f>
        <v>17548</v>
      </c>
      <c r="L759" s="1" t="str">
        <f>_xlfn.XLOOKUP(Master[[#This Row],[Patient_ID]],Hospitals[Patient_ID],Hospitals[Hospital_Bed])</f>
        <v>Semi-Private Room</v>
      </c>
      <c r="M759" s="1" t="str">
        <f>_xlfn.XLOOKUP(Master[[#This Row],[Patient_ID]],Hospitals[Patient_ID],Hospitals[Department])</f>
        <v>Neurology</v>
      </c>
      <c r="N759" s="28" t="str">
        <f>_xlfn.XLOOKUP(Master[[#This Row],[Patient_ID]],Hospitals[Patient_ID],Hospitals[Medical_Condition])</f>
        <v>Stroke</v>
      </c>
      <c r="O759" s="28" t="str">
        <f>IFERROR(_xlfn.XLOOKUP(Master[[#This Row],[Patient_ID]],Emergency[Patient_ID],Emergency[ER_Visit_ID]),"No Visits")</f>
        <v>No Visits</v>
      </c>
      <c r="P759" s="28">
        <f>_xlfn.XLOOKUP(Master[[#This Row],[Patient_ID]],Hospitals[Patient_ID],Hospitals[Doctor_ID])</f>
        <v>67</v>
      </c>
      <c r="Q759" s="30">
        <f>_xlfn.XLOOKUP(Master[[#This Row],[Patient_ID]],Financials[Patient_ID],Financials[Insurance_Coverage])</f>
        <v>12439.25748618535</v>
      </c>
      <c r="R759" s="30">
        <f>_xlfn.XLOOKUP(Master[[#This Row],[Patient_ID]],Financials[Patient_ID],Financials[Balance_Due])</f>
        <v>5108.7425138146518</v>
      </c>
      <c r="S759" s="28">
        <f>_xlfn.XLOOKUP(Master[[#This Row],[Doctors ID]],Medicals[Doctor_ID],Medicals[Nurse_to_Patient_Ratio])</f>
        <v>24</v>
      </c>
    </row>
    <row r="760" spans="1:19" x14ac:dyDescent="0.3">
      <c r="A760" s="1">
        <v>836</v>
      </c>
      <c r="B760" s="1" t="s">
        <v>843</v>
      </c>
      <c r="C760" s="1">
        <v>82</v>
      </c>
      <c r="D760" s="1" t="s">
        <v>1008</v>
      </c>
      <c r="E760" s="1" t="s">
        <v>1011</v>
      </c>
      <c r="F760" s="1">
        <v>22.792817873712959</v>
      </c>
      <c r="G760" s="1">
        <v>3</v>
      </c>
      <c r="H760" s="1">
        <v>5</v>
      </c>
      <c r="I760" s="10">
        <f>_xlfn.XLOOKUP(Master[[#This Row],[Patient_ID]],Hospitals[Patient_ID],Hospitals[Admission_Date])</f>
        <v>44667</v>
      </c>
      <c r="J760" s="10">
        <f>_xlfn.XLOOKUP(Master[[#This Row],[Patient_ID]],Hospitals[Patient_ID],Hospitals[Discharge_Date])</f>
        <v>44673</v>
      </c>
      <c r="K760" s="33">
        <f>_xlfn.XLOOKUP(Master[[#This Row],[Patient_ID]],Financials[Patient_ID],Financials[Total_Bill_Amount])</f>
        <v>22491</v>
      </c>
      <c r="L760" s="1" t="str">
        <f>_xlfn.XLOOKUP(Master[[#This Row],[Patient_ID]],Hospitals[Patient_ID],Hospitals[Hospital_Bed])</f>
        <v>Private Room</v>
      </c>
      <c r="M760" s="1" t="str">
        <f>_xlfn.XLOOKUP(Master[[#This Row],[Patient_ID]],Hospitals[Patient_ID],Hospitals[Department])</f>
        <v>Neurology</v>
      </c>
      <c r="N760" s="28" t="str">
        <f>_xlfn.XLOOKUP(Master[[#This Row],[Patient_ID]],Hospitals[Patient_ID],Hospitals[Medical_Condition])</f>
        <v>Stroke</v>
      </c>
      <c r="O760" s="28" t="str">
        <f>IFERROR(_xlfn.XLOOKUP(Master[[#This Row],[Patient_ID]],Emergency[Patient_ID],Emergency[ER_Visit_ID]),"No Visits")</f>
        <v>No Visits</v>
      </c>
      <c r="P760" s="28">
        <f>_xlfn.XLOOKUP(Master[[#This Row],[Patient_ID]],Hospitals[Patient_ID],Hospitals[Doctor_ID])</f>
        <v>178</v>
      </c>
      <c r="Q760" s="30">
        <f>_xlfn.XLOOKUP(Master[[#This Row],[Patient_ID]],Financials[Patient_ID],Financials[Insurance_Coverage])</f>
        <v>12991.74709183547</v>
      </c>
      <c r="R760" s="30">
        <f>_xlfn.XLOOKUP(Master[[#This Row],[Patient_ID]],Financials[Patient_ID],Financials[Balance_Due])</f>
        <v>9499.2529081645262</v>
      </c>
      <c r="S760" s="28">
        <f>_xlfn.XLOOKUP(Master[[#This Row],[Doctors ID]],Medicals[Doctor_ID],Medicals[Nurse_to_Patient_Ratio])</f>
        <v>21</v>
      </c>
    </row>
    <row r="761" spans="1:19" x14ac:dyDescent="0.3">
      <c r="A761" s="1">
        <v>838</v>
      </c>
      <c r="B761" s="1" t="s">
        <v>845</v>
      </c>
      <c r="C761" s="1">
        <v>50</v>
      </c>
      <c r="D761" s="1" t="s">
        <v>1009</v>
      </c>
      <c r="E761" s="1" t="s">
        <v>1011</v>
      </c>
      <c r="F761" s="1">
        <v>25.306060302105578</v>
      </c>
      <c r="G761" s="1">
        <v>2</v>
      </c>
      <c r="H761" s="1">
        <v>3</v>
      </c>
      <c r="I761" s="10">
        <f>_xlfn.XLOOKUP(Master[[#This Row],[Patient_ID]],Hospitals[Patient_ID],Hospitals[Admission_Date])</f>
        <v>44999</v>
      </c>
      <c r="J761" s="10">
        <f>_xlfn.XLOOKUP(Master[[#This Row],[Patient_ID]],Hospitals[Patient_ID],Hospitals[Discharge_Date])</f>
        <v>45015</v>
      </c>
      <c r="K761" s="33">
        <f>_xlfn.XLOOKUP(Master[[#This Row],[Patient_ID]],Financials[Patient_ID],Financials[Total_Bill_Amount])</f>
        <v>29143</v>
      </c>
      <c r="L761" s="1" t="str">
        <f>_xlfn.XLOOKUP(Master[[#This Row],[Patient_ID]],Hospitals[Patient_ID],Hospitals[Hospital_Bed])</f>
        <v>Private Room</v>
      </c>
      <c r="M761" s="1" t="str">
        <f>_xlfn.XLOOKUP(Master[[#This Row],[Patient_ID]],Hospitals[Patient_ID],Hospitals[Department])</f>
        <v>Oncology</v>
      </c>
      <c r="N761" s="28" t="str">
        <f>_xlfn.XLOOKUP(Master[[#This Row],[Patient_ID]],Hospitals[Patient_ID],Hospitals[Medical_Condition])</f>
        <v>Cancer</v>
      </c>
      <c r="O761" s="28" t="str">
        <f>IFERROR(_xlfn.XLOOKUP(Master[[#This Row],[Patient_ID]],Emergency[Patient_ID],Emergency[ER_Visit_ID]),"No Visits")</f>
        <v>No Visits</v>
      </c>
      <c r="P761" s="28">
        <f>_xlfn.XLOOKUP(Master[[#This Row],[Patient_ID]],Hospitals[Patient_ID],Hospitals[Doctor_ID])</f>
        <v>21</v>
      </c>
      <c r="Q761" s="30">
        <f>_xlfn.XLOOKUP(Master[[#This Row],[Patient_ID]],Financials[Patient_ID],Financials[Insurance_Coverage])</f>
        <v>21839.345079024759</v>
      </c>
      <c r="R761" s="30">
        <f>_xlfn.XLOOKUP(Master[[#This Row],[Patient_ID]],Financials[Patient_ID],Financials[Balance_Due])</f>
        <v>7303.6549209752447</v>
      </c>
      <c r="S761" s="28">
        <f>_xlfn.XLOOKUP(Master[[#This Row],[Doctors ID]],Medicals[Doctor_ID],Medicals[Nurse_to_Patient_Ratio])</f>
        <v>24</v>
      </c>
    </row>
    <row r="762" spans="1:19" x14ac:dyDescent="0.3">
      <c r="A762" s="1">
        <v>839</v>
      </c>
      <c r="B762" s="1" t="s">
        <v>846</v>
      </c>
      <c r="C762" s="1">
        <v>8</v>
      </c>
      <c r="D762" s="1" t="s">
        <v>1008</v>
      </c>
      <c r="E762" s="1" t="s">
        <v>1010</v>
      </c>
      <c r="F762" s="1">
        <v>22.278758759329818</v>
      </c>
      <c r="G762" s="1">
        <v>3</v>
      </c>
      <c r="H762" s="1">
        <v>10</v>
      </c>
      <c r="I762" s="10">
        <f>_xlfn.XLOOKUP(Master[[#This Row],[Patient_ID]],Hospitals[Patient_ID],Hospitals[Admission_Date])</f>
        <v>44620</v>
      </c>
      <c r="J762" s="10">
        <f>_xlfn.XLOOKUP(Master[[#This Row],[Patient_ID]],Hospitals[Patient_ID],Hospitals[Discharge_Date])</f>
        <v>44623</v>
      </c>
      <c r="K762" s="33">
        <f>_xlfn.XLOOKUP(Master[[#This Row],[Patient_ID]],Financials[Patient_ID],Financials[Total_Bill_Amount])</f>
        <v>11755</v>
      </c>
      <c r="L762" s="1" t="str">
        <f>_xlfn.XLOOKUP(Master[[#This Row],[Patient_ID]],Hospitals[Patient_ID],Hospitals[Hospital_Bed])</f>
        <v>General Ward</v>
      </c>
      <c r="M762" s="1" t="str">
        <f>_xlfn.XLOOKUP(Master[[#This Row],[Patient_ID]],Hospitals[Patient_ID],Hospitals[Department])</f>
        <v>Cardiology</v>
      </c>
      <c r="N762" s="28" t="str">
        <f>_xlfn.XLOOKUP(Master[[#This Row],[Patient_ID]],Hospitals[Patient_ID],Hospitals[Medical_Condition])</f>
        <v>Heart Attack (STEMI)</v>
      </c>
      <c r="O762" s="28">
        <f>IFERROR(_xlfn.XLOOKUP(Master[[#This Row],[Patient_ID]],Emergency[Patient_ID],Emergency[ER_Visit_ID]),"No Visits")</f>
        <v>794</v>
      </c>
      <c r="P762" s="28">
        <f>_xlfn.XLOOKUP(Master[[#This Row],[Patient_ID]],Hospitals[Patient_ID],Hospitals[Doctor_ID])</f>
        <v>18</v>
      </c>
      <c r="Q762" s="30">
        <f>_xlfn.XLOOKUP(Master[[#This Row],[Patient_ID]],Financials[Patient_ID],Financials[Insurance_Coverage])</f>
        <v>7898.9319464932196</v>
      </c>
      <c r="R762" s="30">
        <f>_xlfn.XLOOKUP(Master[[#This Row],[Patient_ID]],Financials[Patient_ID],Financials[Balance_Due])</f>
        <v>3856.06805350678</v>
      </c>
      <c r="S762" s="28">
        <f>_xlfn.XLOOKUP(Master[[#This Row],[Doctors ID]],Medicals[Doctor_ID],Medicals[Nurse_to_Patient_Ratio])</f>
        <v>22</v>
      </c>
    </row>
    <row r="763" spans="1:19" x14ac:dyDescent="0.3">
      <c r="A763" s="1">
        <v>840</v>
      </c>
      <c r="B763" s="1" t="s">
        <v>847</v>
      </c>
      <c r="C763" s="1">
        <v>34</v>
      </c>
      <c r="D763" s="1" t="s">
        <v>1008</v>
      </c>
      <c r="E763" s="1" t="s">
        <v>1011</v>
      </c>
      <c r="F763" s="1">
        <v>22.353011359756461</v>
      </c>
      <c r="G763" s="1">
        <v>5</v>
      </c>
      <c r="H763" s="1">
        <v>7</v>
      </c>
      <c r="I763" s="10">
        <f>_xlfn.XLOOKUP(Master[[#This Row],[Patient_ID]],Hospitals[Patient_ID],Hospitals[Admission_Date])</f>
        <v>44596</v>
      </c>
      <c r="J763" s="10">
        <f>_xlfn.XLOOKUP(Master[[#This Row],[Patient_ID]],Hospitals[Patient_ID],Hospitals[Discharge_Date])</f>
        <v>44606</v>
      </c>
      <c r="K763" s="33">
        <f>_xlfn.XLOOKUP(Master[[#This Row],[Patient_ID]],Financials[Patient_ID],Financials[Total_Bill_Amount])</f>
        <v>25810</v>
      </c>
      <c r="L763" s="1" t="str">
        <f>_xlfn.XLOOKUP(Master[[#This Row],[Patient_ID]],Hospitals[Patient_ID],Hospitals[Hospital_Bed])</f>
        <v>ICU</v>
      </c>
      <c r="M763" s="1" t="str">
        <f>_xlfn.XLOOKUP(Master[[#This Row],[Patient_ID]],Hospitals[Patient_ID],Hospitals[Department])</f>
        <v>Oncology</v>
      </c>
      <c r="N763" s="28" t="str">
        <f>_xlfn.XLOOKUP(Master[[#This Row],[Patient_ID]],Hospitals[Patient_ID],Hospitals[Medical_Condition])</f>
        <v>Tumor</v>
      </c>
      <c r="O763" s="28">
        <f>IFERROR(_xlfn.XLOOKUP(Master[[#This Row],[Patient_ID]],Emergency[Patient_ID],Emergency[ER_Visit_ID]),"No Visits")</f>
        <v>915</v>
      </c>
      <c r="P763" s="28">
        <f>_xlfn.XLOOKUP(Master[[#This Row],[Patient_ID]],Hospitals[Patient_ID],Hospitals[Doctor_ID])</f>
        <v>146</v>
      </c>
      <c r="Q763" s="30">
        <f>_xlfn.XLOOKUP(Master[[#This Row],[Patient_ID]],Financials[Patient_ID],Financials[Insurance_Coverage])</f>
        <v>14510.435805520079</v>
      </c>
      <c r="R763" s="30">
        <f>_xlfn.XLOOKUP(Master[[#This Row],[Patient_ID]],Financials[Patient_ID],Financials[Balance_Due])</f>
        <v>11299.564194479921</v>
      </c>
      <c r="S763" s="28">
        <f>_xlfn.XLOOKUP(Master[[#This Row],[Doctors ID]],Medicals[Doctor_ID],Medicals[Nurse_to_Patient_Ratio])</f>
        <v>9</v>
      </c>
    </row>
    <row r="764" spans="1:19" x14ac:dyDescent="0.3">
      <c r="A764" s="1">
        <v>841</v>
      </c>
      <c r="B764" s="1" t="s">
        <v>848</v>
      </c>
      <c r="C764" s="1">
        <v>69</v>
      </c>
      <c r="D764" s="1" t="s">
        <v>1009</v>
      </c>
      <c r="E764" s="1" t="s">
        <v>1013</v>
      </c>
      <c r="F764" s="1">
        <v>17.805597987822431</v>
      </c>
      <c r="G764" s="1">
        <v>0</v>
      </c>
      <c r="H764" s="1">
        <v>5</v>
      </c>
      <c r="I764" s="10">
        <f>_xlfn.XLOOKUP(Master[[#This Row],[Patient_ID]],Hospitals[Patient_ID],Hospitals[Admission_Date])</f>
        <v>44697</v>
      </c>
      <c r="J764" s="10">
        <f>_xlfn.XLOOKUP(Master[[#This Row],[Patient_ID]],Hospitals[Patient_ID],Hospitals[Discharge_Date])</f>
        <v>44704</v>
      </c>
      <c r="K764" s="33">
        <f>_xlfn.XLOOKUP(Master[[#This Row],[Patient_ID]],Financials[Patient_ID],Financials[Total_Bill_Amount])</f>
        <v>7796</v>
      </c>
      <c r="L764" s="1" t="str">
        <f>_xlfn.XLOOKUP(Master[[#This Row],[Patient_ID]],Hospitals[Patient_ID],Hospitals[Hospital_Bed])</f>
        <v>ICU</v>
      </c>
      <c r="M764" s="1" t="str">
        <f>_xlfn.XLOOKUP(Master[[#This Row],[Patient_ID]],Hospitals[Patient_ID],Hospitals[Department])</f>
        <v>Cardiology</v>
      </c>
      <c r="N764" s="28" t="str">
        <f>_xlfn.XLOOKUP(Master[[#This Row],[Patient_ID]],Hospitals[Patient_ID],Hospitals[Medical_Condition])</f>
        <v>Heart Attack (STEMI)</v>
      </c>
      <c r="O764" s="28">
        <f>IFERROR(_xlfn.XLOOKUP(Master[[#This Row],[Patient_ID]],Emergency[Patient_ID],Emergency[ER_Visit_ID]),"No Visits")</f>
        <v>1235</v>
      </c>
      <c r="P764" s="28">
        <f>_xlfn.XLOOKUP(Master[[#This Row],[Patient_ID]],Hospitals[Patient_ID],Hospitals[Doctor_ID])</f>
        <v>147</v>
      </c>
      <c r="Q764" s="30">
        <f>_xlfn.XLOOKUP(Master[[#This Row],[Patient_ID]],Financials[Patient_ID],Financials[Insurance_Coverage])</f>
        <v>4558.4080493422152</v>
      </c>
      <c r="R764" s="30">
        <f>_xlfn.XLOOKUP(Master[[#This Row],[Patient_ID]],Financials[Patient_ID],Financials[Balance_Due])</f>
        <v>3237.5919506577852</v>
      </c>
      <c r="S764" s="28">
        <f>_xlfn.XLOOKUP(Master[[#This Row],[Doctors ID]],Medicals[Doctor_ID],Medicals[Nurse_to_Patient_Ratio])</f>
        <v>22</v>
      </c>
    </row>
    <row r="765" spans="1:19" x14ac:dyDescent="0.3">
      <c r="A765" s="1">
        <v>842</v>
      </c>
      <c r="B765" s="1" t="s">
        <v>849</v>
      </c>
      <c r="C765" s="1">
        <v>68</v>
      </c>
      <c r="D765" s="1" t="s">
        <v>1008</v>
      </c>
      <c r="E765" s="1" t="s">
        <v>1010</v>
      </c>
      <c r="F765" s="1">
        <v>19.812728760867209</v>
      </c>
      <c r="G765" s="1">
        <v>1</v>
      </c>
      <c r="H765" s="1">
        <v>10</v>
      </c>
      <c r="I765" s="10">
        <f>_xlfn.XLOOKUP(Master[[#This Row],[Patient_ID]],Hospitals[Patient_ID],Hospitals[Admission_Date])</f>
        <v>44716</v>
      </c>
      <c r="J765" s="10">
        <f>_xlfn.XLOOKUP(Master[[#This Row],[Patient_ID]],Hospitals[Patient_ID],Hospitals[Discharge_Date])</f>
        <v>44726</v>
      </c>
      <c r="K765" s="33">
        <f>_xlfn.XLOOKUP(Master[[#This Row],[Patient_ID]],Financials[Patient_ID],Financials[Total_Bill_Amount])</f>
        <v>16977</v>
      </c>
      <c r="L765" s="1" t="str">
        <f>_xlfn.XLOOKUP(Master[[#This Row],[Patient_ID]],Hospitals[Patient_ID],Hospitals[Hospital_Bed])</f>
        <v>Semi-Private Room</v>
      </c>
      <c r="M765" s="1" t="str">
        <f>_xlfn.XLOOKUP(Master[[#This Row],[Patient_ID]],Hospitals[Patient_ID],Hospitals[Department])</f>
        <v>Neurology</v>
      </c>
      <c r="N765" s="28" t="str">
        <f>_xlfn.XLOOKUP(Master[[#This Row],[Patient_ID]],Hospitals[Patient_ID],Hospitals[Medical_Condition])</f>
        <v>Stroke</v>
      </c>
      <c r="O765" s="28">
        <f>IFERROR(_xlfn.XLOOKUP(Master[[#This Row],[Patient_ID]],Emergency[Patient_ID],Emergency[ER_Visit_ID]),"No Visits")</f>
        <v>1243</v>
      </c>
      <c r="P765" s="28">
        <f>_xlfn.XLOOKUP(Master[[#This Row],[Patient_ID]],Hospitals[Patient_ID],Hospitals[Doctor_ID])</f>
        <v>145</v>
      </c>
      <c r="Q765" s="30">
        <f>_xlfn.XLOOKUP(Master[[#This Row],[Patient_ID]],Financials[Patient_ID],Financials[Insurance_Coverage])</f>
        <v>11871.36973197392</v>
      </c>
      <c r="R765" s="30">
        <f>_xlfn.XLOOKUP(Master[[#This Row],[Patient_ID]],Financials[Patient_ID],Financials[Balance_Due])</f>
        <v>5105.6302680260778</v>
      </c>
      <c r="S765" s="28">
        <f>_xlfn.XLOOKUP(Master[[#This Row],[Doctors ID]],Medicals[Doctor_ID],Medicals[Nurse_to_Patient_Ratio])</f>
        <v>24</v>
      </c>
    </row>
    <row r="766" spans="1:19" x14ac:dyDescent="0.3">
      <c r="A766" s="1">
        <v>843</v>
      </c>
      <c r="B766" s="1" t="s">
        <v>850</v>
      </c>
      <c r="C766" s="1">
        <v>24</v>
      </c>
      <c r="D766" s="1" t="s">
        <v>1008</v>
      </c>
      <c r="E766" s="1" t="s">
        <v>1010</v>
      </c>
      <c r="F766" s="1">
        <v>25.110972288927709</v>
      </c>
      <c r="G766" s="1">
        <v>0</v>
      </c>
      <c r="H766" s="1">
        <v>6</v>
      </c>
      <c r="I766" s="10">
        <f>_xlfn.XLOOKUP(Master[[#This Row],[Patient_ID]],Hospitals[Patient_ID],Hospitals[Admission_Date])</f>
        <v>44701</v>
      </c>
      <c r="J766" s="10">
        <f>_xlfn.XLOOKUP(Master[[#This Row],[Patient_ID]],Hospitals[Patient_ID],Hospitals[Discharge_Date])</f>
        <v>44714</v>
      </c>
      <c r="K766" s="33">
        <f>_xlfn.XLOOKUP(Master[[#This Row],[Patient_ID]],Financials[Patient_ID],Financials[Total_Bill_Amount])</f>
        <v>28556</v>
      </c>
      <c r="L766" s="1" t="str">
        <f>_xlfn.XLOOKUP(Master[[#This Row],[Patient_ID]],Hospitals[Patient_ID],Hospitals[Hospital_Bed])</f>
        <v>Private Room</v>
      </c>
      <c r="M766" s="1" t="str">
        <f>_xlfn.XLOOKUP(Master[[#This Row],[Patient_ID]],Hospitals[Patient_ID],Hospitals[Department])</f>
        <v>Oncology</v>
      </c>
      <c r="N766" s="28" t="str">
        <f>_xlfn.XLOOKUP(Master[[#This Row],[Patient_ID]],Hospitals[Patient_ID],Hospitals[Medical_Condition])</f>
        <v>Cancer</v>
      </c>
      <c r="O766" s="28">
        <f>IFERROR(_xlfn.XLOOKUP(Master[[#This Row],[Patient_ID]],Emergency[Patient_ID],Emergency[ER_Visit_ID]),"No Visits")</f>
        <v>251</v>
      </c>
      <c r="P766" s="28">
        <f>_xlfn.XLOOKUP(Master[[#This Row],[Patient_ID]],Hospitals[Patient_ID],Hospitals[Doctor_ID])</f>
        <v>92</v>
      </c>
      <c r="Q766" s="30">
        <f>_xlfn.XLOOKUP(Master[[#This Row],[Patient_ID]],Financials[Patient_ID],Financials[Insurance_Coverage])</f>
        <v>18710.19345985345</v>
      </c>
      <c r="R766" s="30">
        <f>_xlfn.XLOOKUP(Master[[#This Row],[Patient_ID]],Financials[Patient_ID],Financials[Balance_Due])</f>
        <v>9845.8065401465465</v>
      </c>
      <c r="S766" s="28">
        <f>_xlfn.XLOOKUP(Master[[#This Row],[Doctors ID]],Medicals[Doctor_ID],Medicals[Nurse_to_Patient_Ratio])</f>
        <v>27</v>
      </c>
    </row>
    <row r="767" spans="1:19" x14ac:dyDescent="0.3">
      <c r="A767" s="1">
        <v>844</v>
      </c>
      <c r="B767" s="1" t="s">
        <v>851</v>
      </c>
      <c r="C767" s="1">
        <v>65</v>
      </c>
      <c r="D767" s="1" t="s">
        <v>1009</v>
      </c>
      <c r="E767" s="1" t="s">
        <v>1010</v>
      </c>
      <c r="F767" s="1">
        <v>38.226345871616033</v>
      </c>
      <c r="G767" s="1">
        <v>0</v>
      </c>
      <c r="H767" s="1">
        <v>2</v>
      </c>
      <c r="I767" s="10">
        <f>_xlfn.XLOOKUP(Master[[#This Row],[Patient_ID]],Hospitals[Patient_ID],Hospitals[Admission_Date])</f>
        <v>44702</v>
      </c>
      <c r="J767" s="10">
        <f>_xlfn.XLOOKUP(Master[[#This Row],[Patient_ID]],Hospitals[Patient_ID],Hospitals[Discharge_Date])</f>
        <v>44707</v>
      </c>
      <c r="K767" s="33">
        <f>_xlfn.XLOOKUP(Master[[#This Row],[Patient_ID]],Financials[Patient_ID],Financials[Total_Bill_Amount])</f>
        <v>33289</v>
      </c>
      <c r="L767" s="1" t="str">
        <f>_xlfn.XLOOKUP(Master[[#This Row],[Patient_ID]],Hospitals[Patient_ID],Hospitals[Hospital_Bed])</f>
        <v>General Ward</v>
      </c>
      <c r="M767" s="1" t="str">
        <f>_xlfn.XLOOKUP(Master[[#This Row],[Patient_ID]],Hospitals[Patient_ID],Hospitals[Department])</f>
        <v>Emergency</v>
      </c>
      <c r="N767" s="28" t="str">
        <f>_xlfn.XLOOKUP(Master[[#This Row],[Patient_ID]],Hospitals[Patient_ID],Hospitals[Medical_Condition])</f>
        <v>Severe Trauma</v>
      </c>
      <c r="O767" s="28">
        <f>IFERROR(_xlfn.XLOOKUP(Master[[#This Row],[Patient_ID]],Emergency[Patient_ID],Emergency[ER_Visit_ID]),"No Visits")</f>
        <v>544</v>
      </c>
      <c r="P767" s="28">
        <f>_xlfn.XLOOKUP(Master[[#This Row],[Patient_ID]],Hospitals[Patient_ID],Hospitals[Doctor_ID])</f>
        <v>104</v>
      </c>
      <c r="Q767" s="30">
        <f>_xlfn.XLOOKUP(Master[[#This Row],[Patient_ID]],Financials[Patient_ID],Financials[Insurance_Coverage])</f>
        <v>26252.155756029661</v>
      </c>
      <c r="R767" s="30">
        <f>_xlfn.XLOOKUP(Master[[#This Row],[Patient_ID]],Financials[Patient_ID],Financials[Balance_Due])</f>
        <v>7036.8442439703394</v>
      </c>
      <c r="S767" s="28">
        <f>_xlfn.XLOOKUP(Master[[#This Row],[Doctors ID]],Medicals[Doctor_ID],Medicals[Nurse_to_Patient_Ratio])</f>
        <v>15</v>
      </c>
    </row>
    <row r="768" spans="1:19" x14ac:dyDescent="0.3">
      <c r="A768" s="1">
        <v>845</v>
      </c>
      <c r="B768" s="1" t="s">
        <v>852</v>
      </c>
      <c r="C768" s="1">
        <v>75</v>
      </c>
      <c r="D768" s="1" t="s">
        <v>1009</v>
      </c>
      <c r="E768" s="1" t="s">
        <v>1011</v>
      </c>
      <c r="F768" s="1">
        <v>16.771144259934609</v>
      </c>
      <c r="G768" s="1">
        <v>3</v>
      </c>
      <c r="H768" s="1">
        <v>5</v>
      </c>
      <c r="I768" s="10">
        <f>_xlfn.XLOOKUP(Master[[#This Row],[Patient_ID]],Hospitals[Patient_ID],Hospitals[Admission_Date])</f>
        <v>45505</v>
      </c>
      <c r="J768" s="10">
        <f>_xlfn.XLOOKUP(Master[[#This Row],[Patient_ID]],Hospitals[Patient_ID],Hospitals[Discharge_Date])</f>
        <v>45509</v>
      </c>
      <c r="K768" s="33">
        <f>_xlfn.XLOOKUP(Master[[#This Row],[Patient_ID]],Financials[Patient_ID],Financials[Total_Bill_Amount])</f>
        <v>17663</v>
      </c>
      <c r="L768" s="1" t="str">
        <f>_xlfn.XLOOKUP(Master[[#This Row],[Patient_ID]],Hospitals[Patient_ID],Hospitals[Hospital_Bed])</f>
        <v>Private Room</v>
      </c>
      <c r="M768" s="1" t="str">
        <f>_xlfn.XLOOKUP(Master[[#This Row],[Patient_ID]],Hospitals[Patient_ID],Hospitals[Department])</f>
        <v>Cardiology</v>
      </c>
      <c r="N768" s="28" t="str">
        <f>_xlfn.XLOOKUP(Master[[#This Row],[Patient_ID]],Hospitals[Patient_ID],Hospitals[Medical_Condition])</f>
        <v>Heart Attack (STEMI)</v>
      </c>
      <c r="O768" s="28">
        <f>IFERROR(_xlfn.XLOOKUP(Master[[#This Row],[Patient_ID]],Emergency[Patient_ID],Emergency[ER_Visit_ID]),"No Visits")</f>
        <v>1063</v>
      </c>
      <c r="P768" s="28">
        <f>_xlfn.XLOOKUP(Master[[#This Row],[Patient_ID]],Hospitals[Patient_ID],Hospitals[Doctor_ID])</f>
        <v>22</v>
      </c>
      <c r="Q768" s="30">
        <f>_xlfn.XLOOKUP(Master[[#This Row],[Patient_ID]],Financials[Patient_ID],Financials[Insurance_Coverage])</f>
        <v>15088.7841559635</v>
      </c>
      <c r="R768" s="30">
        <f>_xlfn.XLOOKUP(Master[[#This Row],[Patient_ID]],Financials[Patient_ID],Financials[Balance_Due])</f>
        <v>2574.2158440365019</v>
      </c>
      <c r="S768" s="28">
        <f>_xlfn.XLOOKUP(Master[[#This Row],[Doctors ID]],Medicals[Doctor_ID],Medicals[Nurse_to_Patient_Ratio])</f>
        <v>22</v>
      </c>
    </row>
    <row r="769" spans="1:19" x14ac:dyDescent="0.3">
      <c r="A769" s="1">
        <v>846</v>
      </c>
      <c r="B769" s="1" t="s">
        <v>853</v>
      </c>
      <c r="C769" s="1">
        <v>59</v>
      </c>
      <c r="D769" s="1" t="s">
        <v>1008</v>
      </c>
      <c r="E769" s="1" t="s">
        <v>1013</v>
      </c>
      <c r="F769" s="1">
        <v>17.501418513425559</v>
      </c>
      <c r="G769" s="1">
        <v>3</v>
      </c>
      <c r="H769" s="1">
        <v>6</v>
      </c>
      <c r="I769" s="10">
        <f>_xlfn.XLOOKUP(Master[[#This Row],[Patient_ID]],Hospitals[Patient_ID],Hospitals[Admission_Date])</f>
        <v>44783</v>
      </c>
      <c r="J769" s="10">
        <f>_xlfn.XLOOKUP(Master[[#This Row],[Patient_ID]],Hospitals[Patient_ID],Hospitals[Discharge_Date])</f>
        <v>44789</v>
      </c>
      <c r="K769" s="33">
        <f>_xlfn.XLOOKUP(Master[[#This Row],[Patient_ID]],Financials[Patient_ID],Financials[Total_Bill_Amount])</f>
        <v>19511</v>
      </c>
      <c r="L769" s="1" t="str">
        <f>_xlfn.XLOOKUP(Master[[#This Row],[Patient_ID]],Hospitals[Patient_ID],Hospitals[Hospital_Bed])</f>
        <v>ICU</v>
      </c>
      <c r="M769" s="1" t="str">
        <f>_xlfn.XLOOKUP(Master[[#This Row],[Patient_ID]],Hospitals[Patient_ID],Hospitals[Department])</f>
        <v>Neurology</v>
      </c>
      <c r="N769" s="28" t="str">
        <f>_xlfn.XLOOKUP(Master[[#This Row],[Patient_ID]],Hospitals[Patient_ID],Hospitals[Medical_Condition])</f>
        <v>Seizures</v>
      </c>
      <c r="O769" s="28" t="str">
        <f>IFERROR(_xlfn.XLOOKUP(Master[[#This Row],[Patient_ID]],Emergency[Patient_ID],Emergency[ER_Visit_ID]),"No Visits")</f>
        <v>No Visits</v>
      </c>
      <c r="P769" s="28">
        <f>_xlfn.XLOOKUP(Master[[#This Row],[Patient_ID]],Hospitals[Patient_ID],Hospitals[Doctor_ID])</f>
        <v>152</v>
      </c>
      <c r="Q769" s="30">
        <f>_xlfn.XLOOKUP(Master[[#This Row],[Patient_ID]],Financials[Patient_ID],Financials[Insurance_Coverage])</f>
        <v>14134.43968731032</v>
      </c>
      <c r="R769" s="30">
        <f>_xlfn.XLOOKUP(Master[[#This Row],[Patient_ID]],Financials[Patient_ID],Financials[Balance_Due])</f>
        <v>5376.5603126896767</v>
      </c>
      <c r="S769" s="28">
        <f>_xlfn.XLOOKUP(Master[[#This Row],[Doctors ID]],Medicals[Doctor_ID],Medicals[Nurse_to_Patient_Ratio])</f>
        <v>14</v>
      </c>
    </row>
    <row r="770" spans="1:19" x14ac:dyDescent="0.3">
      <c r="A770" s="1">
        <v>847</v>
      </c>
      <c r="B770" s="1" t="s">
        <v>854</v>
      </c>
      <c r="C770" s="1">
        <v>57</v>
      </c>
      <c r="D770" s="1" t="s">
        <v>1009</v>
      </c>
      <c r="E770" s="1" t="s">
        <v>1011</v>
      </c>
      <c r="F770" s="1">
        <v>35.232205182630487</v>
      </c>
      <c r="G770" s="1">
        <v>5</v>
      </c>
      <c r="H770" s="1">
        <v>10</v>
      </c>
      <c r="I770" s="10">
        <f>_xlfn.XLOOKUP(Master[[#This Row],[Patient_ID]],Hospitals[Patient_ID],Hospitals[Admission_Date])</f>
        <v>44847</v>
      </c>
      <c r="J770" s="10">
        <f>_xlfn.XLOOKUP(Master[[#This Row],[Patient_ID]],Hospitals[Patient_ID],Hospitals[Discharge_Date])</f>
        <v>44850</v>
      </c>
      <c r="K770" s="33">
        <f>_xlfn.XLOOKUP(Master[[#This Row],[Patient_ID]],Financials[Patient_ID],Financials[Total_Bill_Amount])</f>
        <v>10661</v>
      </c>
      <c r="L770" s="1" t="str">
        <f>_xlfn.XLOOKUP(Master[[#This Row],[Patient_ID]],Hospitals[Patient_ID],Hospitals[Hospital_Bed])</f>
        <v>ICU</v>
      </c>
      <c r="M770" s="1" t="str">
        <f>_xlfn.XLOOKUP(Master[[#This Row],[Patient_ID]],Hospitals[Patient_ID],Hospitals[Department])</f>
        <v>Orthopedics</v>
      </c>
      <c r="N770" s="28" t="str">
        <f>_xlfn.XLOOKUP(Master[[#This Row],[Patient_ID]],Hospitals[Patient_ID],Hospitals[Medical_Condition])</f>
        <v>Fracture</v>
      </c>
      <c r="O770" s="28">
        <f>IFERROR(_xlfn.XLOOKUP(Master[[#This Row],[Patient_ID]],Emergency[Patient_ID],Emergency[ER_Visit_ID]),"No Visits")</f>
        <v>780</v>
      </c>
      <c r="P770" s="28">
        <f>_xlfn.XLOOKUP(Master[[#This Row],[Patient_ID]],Hospitals[Patient_ID],Hospitals[Doctor_ID])</f>
        <v>27</v>
      </c>
      <c r="Q770" s="30">
        <f>_xlfn.XLOOKUP(Master[[#This Row],[Patient_ID]],Financials[Patient_ID],Financials[Insurance_Coverage])</f>
        <v>9343.9369239548614</v>
      </c>
      <c r="R770" s="30">
        <f>_xlfn.XLOOKUP(Master[[#This Row],[Patient_ID]],Financials[Patient_ID],Financials[Balance_Due])</f>
        <v>1317.063076045139</v>
      </c>
      <c r="S770" s="28">
        <f>_xlfn.XLOOKUP(Master[[#This Row],[Doctors ID]],Medicals[Doctor_ID],Medicals[Nurse_to_Patient_Ratio])</f>
        <v>6</v>
      </c>
    </row>
    <row r="771" spans="1:19" x14ac:dyDescent="0.3">
      <c r="A771" s="1">
        <v>848</v>
      </c>
      <c r="B771" s="1" t="s">
        <v>855</v>
      </c>
      <c r="C771" s="1">
        <v>48</v>
      </c>
      <c r="D771" s="1" t="s">
        <v>1008</v>
      </c>
      <c r="E771" s="1" t="s">
        <v>1011</v>
      </c>
      <c r="F771" s="1">
        <v>29.139840145319351</v>
      </c>
      <c r="G771" s="1">
        <v>5</v>
      </c>
      <c r="H771" s="1">
        <v>2</v>
      </c>
      <c r="I771" s="10">
        <f>_xlfn.XLOOKUP(Master[[#This Row],[Patient_ID]],Hospitals[Patient_ID],Hospitals[Admission_Date])</f>
        <v>44563</v>
      </c>
      <c r="J771" s="10">
        <f>_xlfn.XLOOKUP(Master[[#This Row],[Patient_ID]],Hospitals[Patient_ID],Hospitals[Discharge_Date])</f>
        <v>44571</v>
      </c>
      <c r="K771" s="33">
        <f>_xlfn.XLOOKUP(Master[[#This Row],[Patient_ID]],Financials[Patient_ID],Financials[Total_Bill_Amount])</f>
        <v>18522</v>
      </c>
      <c r="L771" s="1" t="str">
        <f>_xlfn.XLOOKUP(Master[[#This Row],[Patient_ID]],Hospitals[Patient_ID],Hospitals[Hospital_Bed])</f>
        <v>ICU</v>
      </c>
      <c r="M771" s="1" t="str">
        <f>_xlfn.XLOOKUP(Master[[#This Row],[Patient_ID]],Hospitals[Patient_ID],Hospitals[Department])</f>
        <v>Emergency</v>
      </c>
      <c r="N771" s="28" t="str">
        <f>_xlfn.XLOOKUP(Master[[#This Row],[Patient_ID]],Hospitals[Patient_ID],Hospitals[Medical_Condition])</f>
        <v>Severe Trauma</v>
      </c>
      <c r="O771" s="28">
        <f>IFERROR(_xlfn.XLOOKUP(Master[[#This Row],[Patient_ID]],Emergency[Patient_ID],Emergency[ER_Visit_ID]),"No Visits")</f>
        <v>995</v>
      </c>
      <c r="P771" s="28">
        <f>_xlfn.XLOOKUP(Master[[#This Row],[Patient_ID]],Hospitals[Patient_ID],Hospitals[Doctor_ID])</f>
        <v>147</v>
      </c>
      <c r="Q771" s="30">
        <f>_xlfn.XLOOKUP(Master[[#This Row],[Patient_ID]],Financials[Patient_ID],Financials[Insurance_Coverage])</f>
        <v>9904.691770013691</v>
      </c>
      <c r="R771" s="30">
        <f>_xlfn.XLOOKUP(Master[[#This Row],[Patient_ID]],Financials[Patient_ID],Financials[Balance_Due])</f>
        <v>8617.308229986309</v>
      </c>
      <c r="S771" s="28">
        <f>_xlfn.XLOOKUP(Master[[#This Row],[Doctors ID]],Medicals[Doctor_ID],Medicals[Nurse_to_Patient_Ratio])</f>
        <v>22</v>
      </c>
    </row>
    <row r="772" spans="1:19" x14ac:dyDescent="0.3">
      <c r="A772" s="1">
        <v>849</v>
      </c>
      <c r="B772" s="1" t="s">
        <v>856</v>
      </c>
      <c r="C772" s="1">
        <v>87</v>
      </c>
      <c r="D772" s="1" t="s">
        <v>1009</v>
      </c>
      <c r="E772" s="1" t="s">
        <v>1010</v>
      </c>
      <c r="F772" s="1">
        <v>37.925618832334401</v>
      </c>
      <c r="G772" s="1">
        <v>2</v>
      </c>
      <c r="H772" s="1">
        <v>6</v>
      </c>
      <c r="I772" s="10">
        <f>_xlfn.XLOOKUP(Master[[#This Row],[Patient_ID]],Hospitals[Patient_ID],Hospitals[Admission_Date])</f>
        <v>44618</v>
      </c>
      <c r="J772" s="10">
        <f>_xlfn.XLOOKUP(Master[[#This Row],[Patient_ID]],Hospitals[Patient_ID],Hospitals[Discharge_Date])</f>
        <v>44626</v>
      </c>
      <c r="K772" s="33">
        <f>_xlfn.XLOOKUP(Master[[#This Row],[Patient_ID]],Financials[Patient_ID],Financials[Total_Bill_Amount])</f>
        <v>9577</v>
      </c>
      <c r="L772" s="1" t="str">
        <f>_xlfn.XLOOKUP(Master[[#This Row],[Patient_ID]],Hospitals[Patient_ID],Hospitals[Hospital_Bed])</f>
        <v>Semi-Private Room</v>
      </c>
      <c r="M772" s="1" t="str">
        <f>_xlfn.XLOOKUP(Master[[#This Row],[Patient_ID]],Hospitals[Patient_ID],Hospitals[Department])</f>
        <v>Oncology</v>
      </c>
      <c r="N772" s="28" t="str">
        <f>_xlfn.XLOOKUP(Master[[#This Row],[Patient_ID]],Hospitals[Patient_ID],Hospitals[Medical_Condition])</f>
        <v>Tumor</v>
      </c>
      <c r="O772" s="28" t="str">
        <f>IFERROR(_xlfn.XLOOKUP(Master[[#This Row],[Patient_ID]],Emergency[Patient_ID],Emergency[ER_Visit_ID]),"No Visits")</f>
        <v>No Visits</v>
      </c>
      <c r="P772" s="28">
        <f>_xlfn.XLOOKUP(Master[[#This Row],[Patient_ID]],Hospitals[Patient_ID],Hospitals[Doctor_ID])</f>
        <v>188</v>
      </c>
      <c r="Q772" s="30">
        <f>_xlfn.XLOOKUP(Master[[#This Row],[Patient_ID]],Financials[Patient_ID],Financials[Insurance_Coverage])</f>
        <v>6384.286683944355</v>
      </c>
      <c r="R772" s="30">
        <f>_xlfn.XLOOKUP(Master[[#This Row],[Patient_ID]],Financials[Patient_ID],Financials[Balance_Due])</f>
        <v>3192.713316055645</v>
      </c>
      <c r="S772" s="28">
        <f>_xlfn.XLOOKUP(Master[[#This Row],[Doctors ID]],Medicals[Doctor_ID],Medicals[Nurse_to_Patient_Ratio])</f>
        <v>8</v>
      </c>
    </row>
    <row r="773" spans="1:19" x14ac:dyDescent="0.3">
      <c r="A773" s="1">
        <v>850</v>
      </c>
      <c r="B773" s="1" t="s">
        <v>857</v>
      </c>
      <c r="C773" s="1">
        <v>83</v>
      </c>
      <c r="D773" s="1" t="s">
        <v>1009</v>
      </c>
      <c r="E773" s="1" t="s">
        <v>1012</v>
      </c>
      <c r="F773" s="1">
        <v>26.94503530429829</v>
      </c>
      <c r="G773" s="1">
        <v>1</v>
      </c>
      <c r="H773" s="1">
        <v>7</v>
      </c>
      <c r="I773" s="10">
        <f>_xlfn.XLOOKUP(Master[[#This Row],[Patient_ID]],Hospitals[Patient_ID],Hospitals[Admission_Date])</f>
        <v>45110</v>
      </c>
      <c r="J773" s="10">
        <f>_xlfn.XLOOKUP(Master[[#This Row],[Patient_ID]],Hospitals[Patient_ID],Hospitals[Discharge_Date])</f>
        <v>45116</v>
      </c>
      <c r="K773" s="33">
        <f>_xlfn.XLOOKUP(Master[[#This Row],[Patient_ID]],Financials[Patient_ID],Financials[Total_Bill_Amount])</f>
        <v>11166</v>
      </c>
      <c r="L773" s="1" t="str">
        <f>_xlfn.XLOOKUP(Master[[#This Row],[Patient_ID]],Hospitals[Patient_ID],Hospitals[Hospital_Bed])</f>
        <v>ICU</v>
      </c>
      <c r="M773" s="1" t="str">
        <f>_xlfn.XLOOKUP(Master[[#This Row],[Patient_ID]],Hospitals[Patient_ID],Hospitals[Department])</f>
        <v>Oncology</v>
      </c>
      <c r="N773" s="28" t="str">
        <f>_xlfn.XLOOKUP(Master[[#This Row],[Patient_ID]],Hospitals[Patient_ID],Hospitals[Medical_Condition])</f>
        <v>Tumor</v>
      </c>
      <c r="O773" s="28" t="str">
        <f>IFERROR(_xlfn.XLOOKUP(Master[[#This Row],[Patient_ID]],Emergency[Patient_ID],Emergency[ER_Visit_ID]),"No Visits")</f>
        <v>No Visits</v>
      </c>
      <c r="P773" s="28">
        <f>_xlfn.XLOOKUP(Master[[#This Row],[Patient_ID]],Hospitals[Patient_ID],Hospitals[Doctor_ID])</f>
        <v>87</v>
      </c>
      <c r="Q773" s="30">
        <f>_xlfn.XLOOKUP(Master[[#This Row],[Patient_ID]],Financials[Patient_ID],Financials[Insurance_Coverage])</f>
        <v>8423.465170832782</v>
      </c>
      <c r="R773" s="30">
        <f>_xlfn.XLOOKUP(Master[[#This Row],[Patient_ID]],Financials[Patient_ID],Financials[Balance_Due])</f>
        <v>2742.534829167218</v>
      </c>
      <c r="S773" s="28">
        <f>_xlfn.XLOOKUP(Master[[#This Row],[Doctors ID]],Medicals[Doctor_ID],Medicals[Nurse_to_Patient_Ratio])</f>
        <v>18</v>
      </c>
    </row>
    <row r="774" spans="1:19" x14ac:dyDescent="0.3">
      <c r="A774" s="1">
        <v>852</v>
      </c>
      <c r="B774" s="1" t="s">
        <v>859</v>
      </c>
      <c r="C774" s="1">
        <v>67</v>
      </c>
      <c r="D774" s="1" t="s">
        <v>1008</v>
      </c>
      <c r="E774" s="1" t="s">
        <v>1013</v>
      </c>
      <c r="F774" s="1">
        <v>31.95032890266112</v>
      </c>
      <c r="G774" s="1">
        <v>0</v>
      </c>
      <c r="H774" s="1">
        <v>7</v>
      </c>
      <c r="I774" s="10">
        <f>_xlfn.XLOOKUP(Master[[#This Row],[Patient_ID]],Hospitals[Patient_ID],Hospitals[Admission_Date])</f>
        <v>45013</v>
      </c>
      <c r="J774" s="10">
        <f>_xlfn.XLOOKUP(Master[[#This Row],[Patient_ID]],Hospitals[Patient_ID],Hospitals[Discharge_Date])</f>
        <v>45019</v>
      </c>
      <c r="K774" s="33">
        <f>_xlfn.XLOOKUP(Master[[#This Row],[Patient_ID]],Financials[Patient_ID],Financials[Total_Bill_Amount])</f>
        <v>22006</v>
      </c>
      <c r="L774" s="1" t="str">
        <f>_xlfn.XLOOKUP(Master[[#This Row],[Patient_ID]],Hospitals[Patient_ID],Hospitals[Hospital_Bed])</f>
        <v>General Ward</v>
      </c>
      <c r="M774" s="1" t="str">
        <f>_xlfn.XLOOKUP(Master[[#This Row],[Patient_ID]],Hospitals[Patient_ID],Hospitals[Department])</f>
        <v>Cardiology</v>
      </c>
      <c r="N774" s="28" t="str">
        <f>_xlfn.XLOOKUP(Master[[#This Row],[Patient_ID]],Hospitals[Patient_ID],Hospitals[Medical_Condition])</f>
        <v>Hypertension</v>
      </c>
      <c r="O774" s="28">
        <f>IFERROR(_xlfn.XLOOKUP(Master[[#This Row],[Patient_ID]],Emergency[Patient_ID],Emergency[ER_Visit_ID]),"No Visits")</f>
        <v>943</v>
      </c>
      <c r="P774" s="28">
        <f>_xlfn.XLOOKUP(Master[[#This Row],[Patient_ID]],Hospitals[Patient_ID],Hospitals[Doctor_ID])</f>
        <v>119</v>
      </c>
      <c r="Q774" s="30">
        <f>_xlfn.XLOOKUP(Master[[#This Row],[Patient_ID]],Financials[Patient_ID],Financials[Insurance_Coverage])</f>
        <v>11305.624354580221</v>
      </c>
      <c r="R774" s="30">
        <f>_xlfn.XLOOKUP(Master[[#This Row],[Patient_ID]],Financials[Patient_ID],Financials[Balance_Due])</f>
        <v>10700.375645419779</v>
      </c>
      <c r="S774" s="28">
        <f>_xlfn.XLOOKUP(Master[[#This Row],[Doctors ID]],Medicals[Doctor_ID],Medicals[Nurse_to_Patient_Ratio])</f>
        <v>16</v>
      </c>
    </row>
    <row r="775" spans="1:19" x14ac:dyDescent="0.3">
      <c r="A775" s="1">
        <v>853</v>
      </c>
      <c r="B775" s="1" t="s">
        <v>860</v>
      </c>
      <c r="C775" s="1">
        <v>52</v>
      </c>
      <c r="D775" s="1" t="s">
        <v>1009</v>
      </c>
      <c r="E775" s="1" t="s">
        <v>1010</v>
      </c>
      <c r="F775" s="1">
        <v>16.09333436757678</v>
      </c>
      <c r="G775" s="1">
        <v>5</v>
      </c>
      <c r="H775" s="1">
        <v>9</v>
      </c>
      <c r="I775" s="10">
        <f>_xlfn.XLOOKUP(Master[[#This Row],[Patient_ID]],Hospitals[Patient_ID],Hospitals[Admission_Date])</f>
        <v>45576</v>
      </c>
      <c r="J775" s="10">
        <f>_xlfn.XLOOKUP(Master[[#This Row],[Patient_ID]],Hospitals[Patient_ID],Hospitals[Discharge_Date])</f>
        <v>45585</v>
      </c>
      <c r="K775" s="33">
        <f>_xlfn.XLOOKUP(Master[[#This Row],[Patient_ID]],Financials[Patient_ID],Financials[Total_Bill_Amount])</f>
        <v>29704</v>
      </c>
      <c r="L775" s="1" t="str">
        <f>_xlfn.XLOOKUP(Master[[#This Row],[Patient_ID]],Hospitals[Patient_ID],Hospitals[Hospital_Bed])</f>
        <v>Semi-Private Room</v>
      </c>
      <c r="M775" s="1" t="str">
        <f>_xlfn.XLOOKUP(Master[[#This Row],[Patient_ID]],Hospitals[Patient_ID],Hospitals[Department])</f>
        <v>Neurology</v>
      </c>
      <c r="N775" s="28" t="str">
        <f>_xlfn.XLOOKUP(Master[[#This Row],[Patient_ID]],Hospitals[Patient_ID],Hospitals[Medical_Condition])</f>
        <v>Stroke</v>
      </c>
      <c r="O775" s="28">
        <f>IFERROR(_xlfn.XLOOKUP(Master[[#This Row],[Patient_ID]],Emergency[Patient_ID],Emergency[ER_Visit_ID]),"No Visits")</f>
        <v>3</v>
      </c>
      <c r="P775" s="28">
        <f>_xlfn.XLOOKUP(Master[[#This Row],[Patient_ID]],Hospitals[Patient_ID],Hospitals[Doctor_ID])</f>
        <v>42</v>
      </c>
      <c r="Q775" s="30">
        <f>_xlfn.XLOOKUP(Master[[#This Row],[Patient_ID]],Financials[Patient_ID],Financials[Insurance_Coverage])</f>
        <v>20647.244756677581</v>
      </c>
      <c r="R775" s="30">
        <f>_xlfn.XLOOKUP(Master[[#This Row],[Patient_ID]],Financials[Patient_ID],Financials[Balance_Due])</f>
        <v>9056.7552433224191</v>
      </c>
      <c r="S775" s="28">
        <f>_xlfn.XLOOKUP(Master[[#This Row],[Doctors ID]],Medicals[Doctor_ID],Medicals[Nurse_to_Patient_Ratio])</f>
        <v>30</v>
      </c>
    </row>
    <row r="776" spans="1:19" x14ac:dyDescent="0.3">
      <c r="A776" s="1">
        <v>854</v>
      </c>
      <c r="B776" s="1" t="s">
        <v>861</v>
      </c>
      <c r="C776" s="1">
        <v>24</v>
      </c>
      <c r="D776" s="1" t="s">
        <v>1009</v>
      </c>
      <c r="E776" s="1" t="s">
        <v>1013</v>
      </c>
      <c r="F776" s="1">
        <v>16.38509404054809</v>
      </c>
      <c r="G776" s="1">
        <v>1</v>
      </c>
      <c r="H776" s="1">
        <v>8</v>
      </c>
      <c r="I776" s="10">
        <f>_xlfn.XLOOKUP(Master[[#This Row],[Patient_ID]],Hospitals[Patient_ID],Hospitals[Admission_Date])</f>
        <v>44679</v>
      </c>
      <c r="J776" s="10">
        <f>_xlfn.XLOOKUP(Master[[#This Row],[Patient_ID]],Hospitals[Patient_ID],Hospitals[Discharge_Date])</f>
        <v>44684</v>
      </c>
      <c r="K776" s="33">
        <f>_xlfn.XLOOKUP(Master[[#This Row],[Patient_ID]],Financials[Patient_ID],Financials[Total_Bill_Amount])</f>
        <v>9662</v>
      </c>
      <c r="L776" s="1" t="str">
        <f>_xlfn.XLOOKUP(Master[[#This Row],[Patient_ID]],Hospitals[Patient_ID],Hospitals[Hospital_Bed])</f>
        <v>ICU</v>
      </c>
      <c r="M776" s="1" t="str">
        <f>_xlfn.XLOOKUP(Master[[#This Row],[Patient_ID]],Hospitals[Patient_ID],Hospitals[Department])</f>
        <v>Neurology</v>
      </c>
      <c r="N776" s="28" t="str">
        <f>_xlfn.XLOOKUP(Master[[#This Row],[Patient_ID]],Hospitals[Patient_ID],Hospitals[Medical_Condition])</f>
        <v>Stroke</v>
      </c>
      <c r="O776" s="28" t="str">
        <f>IFERROR(_xlfn.XLOOKUP(Master[[#This Row],[Patient_ID]],Emergency[Patient_ID],Emergency[ER_Visit_ID]),"No Visits")</f>
        <v>No Visits</v>
      </c>
      <c r="P776" s="28">
        <f>_xlfn.XLOOKUP(Master[[#This Row],[Patient_ID]],Hospitals[Patient_ID],Hospitals[Doctor_ID])</f>
        <v>160</v>
      </c>
      <c r="Q776" s="30">
        <f>_xlfn.XLOOKUP(Master[[#This Row],[Patient_ID]],Financials[Patient_ID],Financials[Insurance_Coverage])</f>
        <v>6229.0360637294079</v>
      </c>
      <c r="R776" s="30">
        <f>_xlfn.XLOOKUP(Master[[#This Row],[Patient_ID]],Financials[Patient_ID],Financials[Balance_Due])</f>
        <v>3432.9639362705921</v>
      </c>
      <c r="S776" s="28">
        <f>_xlfn.XLOOKUP(Master[[#This Row],[Doctors ID]],Medicals[Doctor_ID],Medicals[Nurse_to_Patient_Ratio])</f>
        <v>10</v>
      </c>
    </row>
    <row r="777" spans="1:19" x14ac:dyDescent="0.3">
      <c r="A777" s="1">
        <v>855</v>
      </c>
      <c r="B777" s="1" t="s">
        <v>862</v>
      </c>
      <c r="C777" s="1">
        <v>77</v>
      </c>
      <c r="D777" s="1" t="s">
        <v>1009</v>
      </c>
      <c r="E777" s="1" t="s">
        <v>1012</v>
      </c>
      <c r="F777" s="1">
        <v>33.954521586009292</v>
      </c>
      <c r="G777" s="1">
        <v>1</v>
      </c>
      <c r="H777" s="1">
        <v>1</v>
      </c>
      <c r="I777" s="10">
        <f>_xlfn.XLOOKUP(Master[[#This Row],[Patient_ID]],Hospitals[Patient_ID],Hospitals[Admission_Date])</f>
        <v>44677</v>
      </c>
      <c r="J777" s="10">
        <f>_xlfn.XLOOKUP(Master[[#This Row],[Patient_ID]],Hospitals[Patient_ID],Hospitals[Discharge_Date])</f>
        <v>44681</v>
      </c>
      <c r="K777" s="33">
        <f>_xlfn.XLOOKUP(Master[[#This Row],[Patient_ID]],Financials[Patient_ID],Financials[Total_Bill_Amount])</f>
        <v>21506</v>
      </c>
      <c r="L777" s="1" t="str">
        <f>_xlfn.XLOOKUP(Master[[#This Row],[Patient_ID]],Hospitals[Patient_ID],Hospitals[Hospital_Bed])</f>
        <v>Semi-Private Room</v>
      </c>
      <c r="M777" s="1" t="str">
        <f>_xlfn.XLOOKUP(Master[[#This Row],[Patient_ID]],Hospitals[Patient_ID],Hospitals[Department])</f>
        <v>Emergency</v>
      </c>
      <c r="N777" s="28" t="str">
        <f>_xlfn.XLOOKUP(Master[[#This Row],[Patient_ID]],Hospitals[Patient_ID],Hospitals[Medical_Condition])</f>
        <v>Severe Trauma</v>
      </c>
      <c r="O777" s="28">
        <f>IFERROR(_xlfn.XLOOKUP(Master[[#This Row],[Patient_ID]],Emergency[Patient_ID],Emergency[ER_Visit_ID]),"No Visits")</f>
        <v>573</v>
      </c>
      <c r="P777" s="28">
        <f>_xlfn.XLOOKUP(Master[[#This Row],[Patient_ID]],Hospitals[Patient_ID],Hospitals[Doctor_ID])</f>
        <v>96</v>
      </c>
      <c r="Q777" s="30">
        <f>_xlfn.XLOOKUP(Master[[#This Row],[Patient_ID]],Financials[Patient_ID],Financials[Insurance_Coverage])</f>
        <v>17641.108314991201</v>
      </c>
      <c r="R777" s="30">
        <f>_xlfn.XLOOKUP(Master[[#This Row],[Patient_ID]],Financials[Patient_ID],Financials[Balance_Due])</f>
        <v>3864.891685008799</v>
      </c>
      <c r="S777" s="28">
        <f>_xlfn.XLOOKUP(Master[[#This Row],[Doctors ID]],Medicals[Doctor_ID],Medicals[Nurse_to_Patient_Ratio])</f>
        <v>5</v>
      </c>
    </row>
    <row r="778" spans="1:19" x14ac:dyDescent="0.3">
      <c r="A778" s="1">
        <v>857</v>
      </c>
      <c r="B778" s="1" t="s">
        <v>864</v>
      </c>
      <c r="C778" s="1">
        <v>71</v>
      </c>
      <c r="D778" s="1" t="s">
        <v>1008</v>
      </c>
      <c r="E778" s="1" t="s">
        <v>1013</v>
      </c>
      <c r="F778" s="1">
        <v>31.156081511674689</v>
      </c>
      <c r="G778" s="1">
        <v>3</v>
      </c>
      <c r="H778" s="1">
        <v>8</v>
      </c>
      <c r="I778" s="10">
        <f>_xlfn.XLOOKUP(Master[[#This Row],[Patient_ID]],Hospitals[Patient_ID],Hospitals[Admission_Date])</f>
        <v>44614</v>
      </c>
      <c r="J778" s="10">
        <f>_xlfn.XLOOKUP(Master[[#This Row],[Patient_ID]],Hospitals[Patient_ID],Hospitals[Discharge_Date])</f>
        <v>44632</v>
      </c>
      <c r="K778" s="33">
        <f>_xlfn.XLOOKUP(Master[[#This Row],[Patient_ID]],Financials[Patient_ID],Financials[Total_Bill_Amount])</f>
        <v>19801</v>
      </c>
      <c r="L778" s="1" t="str">
        <f>_xlfn.XLOOKUP(Master[[#This Row],[Patient_ID]],Hospitals[Patient_ID],Hospitals[Hospital_Bed])</f>
        <v>General Ward</v>
      </c>
      <c r="M778" s="1" t="str">
        <f>_xlfn.XLOOKUP(Master[[#This Row],[Patient_ID]],Hospitals[Patient_ID],Hospitals[Department])</f>
        <v>Oncology</v>
      </c>
      <c r="N778" s="28" t="str">
        <f>_xlfn.XLOOKUP(Master[[#This Row],[Patient_ID]],Hospitals[Patient_ID],Hospitals[Medical_Condition])</f>
        <v>Tumor</v>
      </c>
      <c r="O778" s="28">
        <f>IFERROR(_xlfn.XLOOKUP(Master[[#This Row],[Patient_ID]],Emergency[Patient_ID],Emergency[ER_Visit_ID]),"No Visits")</f>
        <v>744</v>
      </c>
      <c r="P778" s="28">
        <f>_xlfn.XLOOKUP(Master[[#This Row],[Patient_ID]],Hospitals[Patient_ID],Hospitals[Doctor_ID])</f>
        <v>16</v>
      </c>
      <c r="Q778" s="30">
        <f>_xlfn.XLOOKUP(Master[[#This Row],[Patient_ID]],Financials[Patient_ID],Financials[Insurance_Coverage])</f>
        <v>14137.81335180305</v>
      </c>
      <c r="R778" s="30">
        <f>_xlfn.XLOOKUP(Master[[#This Row],[Patient_ID]],Financials[Patient_ID],Financials[Balance_Due])</f>
        <v>5663.1866481969519</v>
      </c>
      <c r="S778" s="28">
        <f>_xlfn.XLOOKUP(Master[[#This Row],[Doctors ID]],Medicals[Doctor_ID],Medicals[Nurse_to_Patient_Ratio])</f>
        <v>20</v>
      </c>
    </row>
    <row r="779" spans="1:19" x14ac:dyDescent="0.3">
      <c r="A779" s="1">
        <v>858</v>
      </c>
      <c r="B779" s="1" t="s">
        <v>865</v>
      </c>
      <c r="C779" s="1">
        <v>16</v>
      </c>
      <c r="D779" s="1" t="s">
        <v>1009</v>
      </c>
      <c r="E779" s="1" t="s">
        <v>1010</v>
      </c>
      <c r="F779" s="1">
        <v>29.31651461268909</v>
      </c>
      <c r="G779" s="1">
        <v>3</v>
      </c>
      <c r="H779" s="1">
        <v>1</v>
      </c>
      <c r="I779" s="10">
        <f>_xlfn.XLOOKUP(Master[[#This Row],[Patient_ID]],Hospitals[Patient_ID],Hospitals[Admission_Date])</f>
        <v>44581</v>
      </c>
      <c r="J779" s="10">
        <f>_xlfn.XLOOKUP(Master[[#This Row],[Patient_ID]],Hospitals[Patient_ID],Hospitals[Discharge_Date])</f>
        <v>44583</v>
      </c>
      <c r="K779" s="33">
        <f>_xlfn.XLOOKUP(Master[[#This Row],[Patient_ID]],Financials[Patient_ID],Financials[Total_Bill_Amount])</f>
        <v>41208</v>
      </c>
      <c r="L779" s="1" t="str">
        <f>_xlfn.XLOOKUP(Master[[#This Row],[Patient_ID]],Hospitals[Patient_ID],Hospitals[Hospital_Bed])</f>
        <v>ICU</v>
      </c>
      <c r="M779" s="1" t="str">
        <f>_xlfn.XLOOKUP(Master[[#This Row],[Patient_ID]],Hospitals[Patient_ID],Hospitals[Department])</f>
        <v>Pediatrics</v>
      </c>
      <c r="N779" s="28" t="str">
        <f>_xlfn.XLOOKUP(Master[[#This Row],[Patient_ID]],Hospitals[Patient_ID],Hospitals[Medical_Condition])</f>
        <v>Asthma</v>
      </c>
      <c r="O779" s="28" t="str">
        <f>IFERROR(_xlfn.XLOOKUP(Master[[#This Row],[Patient_ID]],Emergency[Patient_ID],Emergency[ER_Visit_ID]),"No Visits")</f>
        <v>No Visits</v>
      </c>
      <c r="P779" s="28">
        <f>_xlfn.XLOOKUP(Master[[#This Row],[Patient_ID]],Hospitals[Patient_ID],Hospitals[Doctor_ID])</f>
        <v>196</v>
      </c>
      <c r="Q779" s="30">
        <f>_xlfn.XLOOKUP(Master[[#This Row],[Patient_ID]],Financials[Patient_ID],Financials[Insurance_Coverage])</f>
        <v>33468.2851945121</v>
      </c>
      <c r="R779" s="30">
        <f>_xlfn.XLOOKUP(Master[[#This Row],[Patient_ID]],Financials[Patient_ID],Financials[Balance_Due])</f>
        <v>7739.7148054878999</v>
      </c>
      <c r="S779" s="28">
        <f>_xlfn.XLOOKUP(Master[[#This Row],[Doctors ID]],Medicals[Doctor_ID],Medicals[Nurse_to_Patient_Ratio])</f>
        <v>20</v>
      </c>
    </row>
    <row r="780" spans="1:19" x14ac:dyDescent="0.3">
      <c r="A780" s="1">
        <v>859</v>
      </c>
      <c r="B780" s="1" t="s">
        <v>866</v>
      </c>
      <c r="C780" s="1">
        <v>45</v>
      </c>
      <c r="D780" s="1" t="s">
        <v>1008</v>
      </c>
      <c r="E780" s="1" t="s">
        <v>1013</v>
      </c>
      <c r="F780" s="1">
        <v>21.67150904336869</v>
      </c>
      <c r="G780" s="1">
        <v>0</v>
      </c>
      <c r="H780" s="1">
        <v>5</v>
      </c>
      <c r="I780" s="10">
        <f>_xlfn.XLOOKUP(Master[[#This Row],[Patient_ID]],Hospitals[Patient_ID],Hospitals[Admission_Date])</f>
        <v>44703</v>
      </c>
      <c r="J780" s="10">
        <f>_xlfn.XLOOKUP(Master[[#This Row],[Patient_ID]],Hospitals[Patient_ID],Hospitals[Discharge_Date])</f>
        <v>44707</v>
      </c>
      <c r="K780" s="33">
        <f>_xlfn.XLOOKUP(Master[[#This Row],[Patient_ID]],Financials[Patient_ID],Financials[Total_Bill_Amount])</f>
        <v>8977</v>
      </c>
      <c r="L780" s="1" t="str">
        <f>_xlfn.XLOOKUP(Master[[#This Row],[Patient_ID]],Hospitals[Patient_ID],Hospitals[Hospital_Bed])</f>
        <v>Semi-Private Room</v>
      </c>
      <c r="M780" s="1" t="str">
        <f>_xlfn.XLOOKUP(Master[[#This Row],[Patient_ID]],Hospitals[Patient_ID],Hospitals[Department])</f>
        <v>Emergency</v>
      </c>
      <c r="N780" s="28" t="str">
        <f>_xlfn.XLOOKUP(Master[[#This Row],[Patient_ID]],Hospitals[Patient_ID],Hospitals[Medical_Condition])</f>
        <v>Internal Bleeding</v>
      </c>
      <c r="O780" s="28">
        <f>IFERROR(_xlfn.XLOOKUP(Master[[#This Row],[Patient_ID]],Emergency[Patient_ID],Emergency[ER_Visit_ID]),"No Visits")</f>
        <v>36</v>
      </c>
      <c r="P780" s="28">
        <f>_xlfn.XLOOKUP(Master[[#This Row],[Patient_ID]],Hospitals[Patient_ID],Hospitals[Doctor_ID])</f>
        <v>53</v>
      </c>
      <c r="Q780" s="30">
        <f>_xlfn.XLOOKUP(Master[[#This Row],[Patient_ID]],Financials[Patient_ID],Financials[Insurance_Coverage])</f>
        <v>6463.0908093460057</v>
      </c>
      <c r="R780" s="30">
        <f>_xlfn.XLOOKUP(Master[[#This Row],[Patient_ID]],Financials[Patient_ID],Financials[Balance_Due])</f>
        <v>2513.9091906539938</v>
      </c>
      <c r="S780" s="28">
        <f>_xlfn.XLOOKUP(Master[[#This Row],[Doctors ID]],Medicals[Doctor_ID],Medicals[Nurse_to_Patient_Ratio])</f>
        <v>26</v>
      </c>
    </row>
    <row r="781" spans="1:19" x14ac:dyDescent="0.3">
      <c r="A781" s="1">
        <v>861</v>
      </c>
      <c r="B781" s="1" t="s">
        <v>868</v>
      </c>
      <c r="C781" s="1">
        <v>73</v>
      </c>
      <c r="D781" s="1" t="s">
        <v>1009</v>
      </c>
      <c r="E781" s="1" t="s">
        <v>1011</v>
      </c>
      <c r="F781" s="1">
        <v>29.050365975636691</v>
      </c>
      <c r="G781" s="1">
        <v>5</v>
      </c>
      <c r="H781" s="1">
        <v>9</v>
      </c>
      <c r="I781" s="10">
        <f>_xlfn.XLOOKUP(Master[[#This Row],[Patient_ID]],Hospitals[Patient_ID],Hospitals[Admission_Date])</f>
        <v>44902</v>
      </c>
      <c r="J781" s="10">
        <f>_xlfn.XLOOKUP(Master[[#This Row],[Patient_ID]],Hospitals[Patient_ID],Hospitals[Discharge_Date])</f>
        <v>44903</v>
      </c>
      <c r="K781" s="33">
        <f>_xlfn.XLOOKUP(Master[[#This Row],[Patient_ID]],Financials[Patient_ID],Financials[Total_Bill_Amount])</f>
        <v>18226</v>
      </c>
      <c r="L781" s="1" t="str">
        <f>_xlfn.XLOOKUP(Master[[#This Row],[Patient_ID]],Hospitals[Patient_ID],Hospitals[Hospital_Bed])</f>
        <v>Semi-Private Room</v>
      </c>
      <c r="M781" s="1" t="str">
        <f>_xlfn.XLOOKUP(Master[[#This Row],[Patient_ID]],Hospitals[Patient_ID],Hospitals[Department])</f>
        <v>Emergency</v>
      </c>
      <c r="N781" s="28" t="str">
        <f>_xlfn.XLOOKUP(Master[[#This Row],[Patient_ID]],Hospitals[Patient_ID],Hospitals[Medical_Condition])</f>
        <v>Severe Trauma</v>
      </c>
      <c r="O781" s="28">
        <f>IFERROR(_xlfn.XLOOKUP(Master[[#This Row],[Patient_ID]],Emergency[Patient_ID],Emergency[ER_Visit_ID]),"No Visits")</f>
        <v>764</v>
      </c>
      <c r="P781" s="28">
        <f>_xlfn.XLOOKUP(Master[[#This Row],[Patient_ID]],Hospitals[Patient_ID],Hospitals[Doctor_ID])</f>
        <v>89</v>
      </c>
      <c r="Q781" s="30">
        <f>_xlfn.XLOOKUP(Master[[#This Row],[Patient_ID]],Financials[Patient_ID],Financials[Insurance_Coverage])</f>
        <v>14010.439735248699</v>
      </c>
      <c r="R781" s="30">
        <f>_xlfn.XLOOKUP(Master[[#This Row],[Patient_ID]],Financials[Patient_ID],Financials[Balance_Due])</f>
        <v>4215.5602647512951</v>
      </c>
      <c r="S781" s="28">
        <f>_xlfn.XLOOKUP(Master[[#This Row],[Doctors ID]],Medicals[Doctor_ID],Medicals[Nurse_to_Patient_Ratio])</f>
        <v>7</v>
      </c>
    </row>
    <row r="782" spans="1:19" x14ac:dyDescent="0.3">
      <c r="A782" s="1">
        <v>862</v>
      </c>
      <c r="B782" s="1" t="s">
        <v>869</v>
      </c>
      <c r="C782" s="1">
        <v>20</v>
      </c>
      <c r="D782" s="1" t="s">
        <v>1009</v>
      </c>
      <c r="E782" s="1" t="s">
        <v>1012</v>
      </c>
      <c r="F782" s="1">
        <v>19.71514181418749</v>
      </c>
      <c r="G782" s="1">
        <v>2</v>
      </c>
      <c r="H782" s="1">
        <v>3</v>
      </c>
      <c r="I782" s="10">
        <f>_xlfn.XLOOKUP(Master[[#This Row],[Patient_ID]],Hospitals[Patient_ID],Hospitals[Admission_Date])</f>
        <v>44830</v>
      </c>
      <c r="J782" s="10">
        <f>_xlfn.XLOOKUP(Master[[#This Row],[Patient_ID]],Hospitals[Patient_ID],Hospitals[Discharge_Date])</f>
        <v>44843</v>
      </c>
      <c r="K782" s="33">
        <f>_xlfn.XLOOKUP(Master[[#This Row],[Patient_ID]],Financials[Patient_ID],Financials[Total_Bill_Amount])</f>
        <v>7534</v>
      </c>
      <c r="L782" s="1" t="str">
        <f>_xlfn.XLOOKUP(Master[[#This Row],[Patient_ID]],Hospitals[Patient_ID],Hospitals[Hospital_Bed])</f>
        <v>General Ward</v>
      </c>
      <c r="M782" s="1" t="str">
        <f>_xlfn.XLOOKUP(Master[[#This Row],[Patient_ID]],Hospitals[Patient_ID],Hospitals[Department])</f>
        <v>Oncology</v>
      </c>
      <c r="N782" s="28" t="str">
        <f>_xlfn.XLOOKUP(Master[[#This Row],[Patient_ID]],Hospitals[Patient_ID],Hospitals[Medical_Condition])</f>
        <v>Cancer</v>
      </c>
      <c r="O782" s="28">
        <f>IFERROR(_xlfn.XLOOKUP(Master[[#This Row],[Patient_ID]],Emergency[Patient_ID],Emergency[ER_Visit_ID]),"No Visits")</f>
        <v>318</v>
      </c>
      <c r="P782" s="28">
        <f>_xlfn.XLOOKUP(Master[[#This Row],[Patient_ID]],Hospitals[Patient_ID],Hospitals[Doctor_ID])</f>
        <v>128</v>
      </c>
      <c r="Q782" s="30">
        <f>_xlfn.XLOOKUP(Master[[#This Row],[Patient_ID]],Financials[Patient_ID],Financials[Insurance_Coverage])</f>
        <v>3890.282718848845</v>
      </c>
      <c r="R782" s="30">
        <f>_xlfn.XLOOKUP(Master[[#This Row],[Patient_ID]],Financials[Patient_ID],Financials[Balance_Due])</f>
        <v>3643.717281151155</v>
      </c>
      <c r="S782" s="28">
        <f>_xlfn.XLOOKUP(Master[[#This Row],[Doctors ID]],Medicals[Doctor_ID],Medicals[Nurse_to_Patient_Ratio])</f>
        <v>15</v>
      </c>
    </row>
    <row r="783" spans="1:19" x14ac:dyDescent="0.3">
      <c r="A783" s="1">
        <v>863</v>
      </c>
      <c r="B783" s="1" t="s">
        <v>870</v>
      </c>
      <c r="C783" s="1">
        <v>46</v>
      </c>
      <c r="D783" s="1" t="s">
        <v>1008</v>
      </c>
      <c r="E783" s="1" t="s">
        <v>1013</v>
      </c>
      <c r="F783" s="1">
        <v>37.878752730437341</v>
      </c>
      <c r="G783" s="1">
        <v>0</v>
      </c>
      <c r="H783" s="1">
        <v>6</v>
      </c>
      <c r="I783" s="10">
        <f>_xlfn.XLOOKUP(Master[[#This Row],[Patient_ID]],Hospitals[Patient_ID],Hospitals[Admission_Date])</f>
        <v>45252</v>
      </c>
      <c r="J783" s="10">
        <f>_xlfn.XLOOKUP(Master[[#This Row],[Patient_ID]],Hospitals[Patient_ID],Hospitals[Discharge_Date])</f>
        <v>45253</v>
      </c>
      <c r="K783" s="33">
        <f>_xlfn.XLOOKUP(Master[[#This Row],[Patient_ID]],Financials[Patient_ID],Financials[Total_Bill_Amount])</f>
        <v>31607</v>
      </c>
      <c r="L783" s="1" t="str">
        <f>_xlfn.XLOOKUP(Master[[#This Row],[Patient_ID]],Hospitals[Patient_ID],Hospitals[Hospital_Bed])</f>
        <v>General Ward</v>
      </c>
      <c r="M783" s="1" t="str">
        <f>_xlfn.XLOOKUP(Master[[#This Row],[Patient_ID]],Hospitals[Patient_ID],Hospitals[Department])</f>
        <v>Pediatrics</v>
      </c>
      <c r="N783" s="28" t="str">
        <f>_xlfn.XLOOKUP(Master[[#This Row],[Patient_ID]],Hospitals[Patient_ID],Hospitals[Medical_Condition])</f>
        <v>Allergies</v>
      </c>
      <c r="O783" s="28">
        <f>IFERROR(_xlfn.XLOOKUP(Master[[#This Row],[Patient_ID]],Emergency[Patient_ID],Emergency[ER_Visit_ID]),"No Visits")</f>
        <v>122</v>
      </c>
      <c r="P783" s="28">
        <f>_xlfn.XLOOKUP(Master[[#This Row],[Patient_ID]],Hospitals[Patient_ID],Hospitals[Doctor_ID])</f>
        <v>154</v>
      </c>
      <c r="Q783" s="30">
        <f>_xlfn.XLOOKUP(Master[[#This Row],[Patient_ID]],Financials[Patient_ID],Financials[Insurance_Coverage])</f>
        <v>24024.668125196411</v>
      </c>
      <c r="R783" s="30">
        <f>_xlfn.XLOOKUP(Master[[#This Row],[Patient_ID]],Financials[Patient_ID],Financials[Balance_Due])</f>
        <v>7582.331874803589</v>
      </c>
      <c r="S783" s="28">
        <f>_xlfn.XLOOKUP(Master[[#This Row],[Doctors ID]],Medicals[Doctor_ID],Medicals[Nurse_to_Patient_Ratio])</f>
        <v>26</v>
      </c>
    </row>
    <row r="784" spans="1:19" x14ac:dyDescent="0.3">
      <c r="A784" s="1">
        <v>864</v>
      </c>
      <c r="B784" s="1" t="s">
        <v>871</v>
      </c>
      <c r="C784" s="1">
        <v>16</v>
      </c>
      <c r="D784" s="1" t="s">
        <v>1008</v>
      </c>
      <c r="E784" s="1" t="s">
        <v>1011</v>
      </c>
      <c r="F784" s="1">
        <v>34.81097264476405</v>
      </c>
      <c r="G784" s="1">
        <v>0</v>
      </c>
      <c r="H784" s="1">
        <v>7</v>
      </c>
      <c r="I784" s="10">
        <f>_xlfn.XLOOKUP(Master[[#This Row],[Patient_ID]],Hospitals[Patient_ID],Hospitals[Admission_Date])</f>
        <v>44886</v>
      </c>
      <c r="J784" s="10">
        <f>_xlfn.XLOOKUP(Master[[#This Row],[Patient_ID]],Hospitals[Patient_ID],Hospitals[Discharge_Date])</f>
        <v>44889</v>
      </c>
      <c r="K784" s="33">
        <f>_xlfn.XLOOKUP(Master[[#This Row],[Patient_ID]],Financials[Patient_ID],Financials[Total_Bill_Amount])</f>
        <v>19333</v>
      </c>
      <c r="L784" s="1" t="str">
        <f>_xlfn.XLOOKUP(Master[[#This Row],[Patient_ID]],Hospitals[Patient_ID],Hospitals[Hospital_Bed])</f>
        <v>Private Room</v>
      </c>
      <c r="M784" s="1" t="str">
        <f>_xlfn.XLOOKUP(Master[[#This Row],[Patient_ID]],Hospitals[Patient_ID],Hospitals[Department])</f>
        <v>Cardiology</v>
      </c>
      <c r="N784" s="28" t="str">
        <f>_xlfn.XLOOKUP(Master[[#This Row],[Patient_ID]],Hospitals[Patient_ID],Hospitals[Medical_Condition])</f>
        <v>Heart Disease</v>
      </c>
      <c r="O784" s="28">
        <f>IFERROR(_xlfn.XLOOKUP(Master[[#This Row],[Patient_ID]],Emergency[Patient_ID],Emergency[ER_Visit_ID]),"No Visits")</f>
        <v>1227</v>
      </c>
      <c r="P784" s="28">
        <f>_xlfn.XLOOKUP(Master[[#This Row],[Patient_ID]],Hospitals[Patient_ID],Hospitals[Doctor_ID])</f>
        <v>34</v>
      </c>
      <c r="Q784" s="30">
        <f>_xlfn.XLOOKUP(Master[[#This Row],[Patient_ID]],Financials[Patient_ID],Financials[Insurance_Coverage])</f>
        <v>11787.90146386674</v>
      </c>
      <c r="R784" s="30">
        <f>_xlfn.XLOOKUP(Master[[#This Row],[Patient_ID]],Financials[Patient_ID],Financials[Balance_Due])</f>
        <v>7545.0985361332641</v>
      </c>
      <c r="S784" s="28">
        <f>_xlfn.XLOOKUP(Master[[#This Row],[Doctors ID]],Medicals[Doctor_ID],Medicals[Nurse_to_Patient_Ratio])</f>
        <v>29</v>
      </c>
    </row>
    <row r="785" spans="1:19" x14ac:dyDescent="0.3">
      <c r="A785" s="1">
        <v>865</v>
      </c>
      <c r="B785" s="1" t="s">
        <v>872</v>
      </c>
      <c r="C785" s="1">
        <v>80</v>
      </c>
      <c r="D785" s="1" t="s">
        <v>1009</v>
      </c>
      <c r="E785" s="1" t="s">
        <v>1013</v>
      </c>
      <c r="F785" s="1">
        <v>29.085898291351899</v>
      </c>
      <c r="G785" s="1">
        <v>0</v>
      </c>
      <c r="H785" s="1">
        <v>4</v>
      </c>
      <c r="I785" s="10">
        <f>_xlfn.XLOOKUP(Master[[#This Row],[Patient_ID]],Hospitals[Patient_ID],Hospitals[Admission_Date])</f>
        <v>44848</v>
      </c>
      <c r="J785" s="10">
        <f>_xlfn.XLOOKUP(Master[[#This Row],[Patient_ID]],Hospitals[Patient_ID],Hospitals[Discharge_Date])</f>
        <v>44850</v>
      </c>
      <c r="K785" s="33">
        <f>_xlfn.XLOOKUP(Master[[#This Row],[Patient_ID]],Financials[Patient_ID],Financials[Total_Bill_Amount])</f>
        <v>4147</v>
      </c>
      <c r="L785" s="1" t="str">
        <f>_xlfn.XLOOKUP(Master[[#This Row],[Patient_ID]],Hospitals[Patient_ID],Hospitals[Hospital_Bed])</f>
        <v>Private Room</v>
      </c>
      <c r="M785" s="1" t="str">
        <f>_xlfn.XLOOKUP(Master[[#This Row],[Patient_ID]],Hospitals[Patient_ID],Hospitals[Department])</f>
        <v>Pediatrics</v>
      </c>
      <c r="N785" s="28" t="str">
        <f>_xlfn.XLOOKUP(Master[[#This Row],[Patient_ID]],Hospitals[Patient_ID],Hospitals[Medical_Condition])</f>
        <v>Asthma</v>
      </c>
      <c r="O785" s="28" t="str">
        <f>IFERROR(_xlfn.XLOOKUP(Master[[#This Row],[Patient_ID]],Emergency[Patient_ID],Emergency[ER_Visit_ID]),"No Visits")</f>
        <v>No Visits</v>
      </c>
      <c r="P785" s="28">
        <f>_xlfn.XLOOKUP(Master[[#This Row],[Patient_ID]],Hospitals[Patient_ID],Hospitals[Doctor_ID])</f>
        <v>108</v>
      </c>
      <c r="Q785" s="30">
        <f>_xlfn.XLOOKUP(Master[[#This Row],[Patient_ID]],Financials[Patient_ID],Financials[Insurance_Coverage])</f>
        <v>3106.8783519778258</v>
      </c>
      <c r="R785" s="30">
        <f>_xlfn.XLOOKUP(Master[[#This Row],[Patient_ID]],Financials[Patient_ID],Financials[Balance_Due])</f>
        <v>1040.121648022174</v>
      </c>
      <c r="S785" s="28">
        <f>_xlfn.XLOOKUP(Master[[#This Row],[Doctors ID]],Medicals[Doctor_ID],Medicals[Nurse_to_Patient_Ratio])</f>
        <v>7</v>
      </c>
    </row>
    <row r="786" spans="1:19" x14ac:dyDescent="0.3">
      <c r="A786" s="1">
        <v>866</v>
      </c>
      <c r="B786" s="1" t="s">
        <v>873</v>
      </c>
      <c r="C786" s="1">
        <v>40</v>
      </c>
      <c r="D786" s="1" t="s">
        <v>1008</v>
      </c>
      <c r="E786" s="1" t="s">
        <v>1011</v>
      </c>
      <c r="F786" s="1">
        <v>34.665458724407969</v>
      </c>
      <c r="G786" s="1">
        <v>3</v>
      </c>
      <c r="H786" s="1">
        <v>10</v>
      </c>
      <c r="I786" s="10">
        <f>_xlfn.XLOOKUP(Master[[#This Row],[Patient_ID]],Hospitals[Patient_ID],Hospitals[Admission_Date])</f>
        <v>44723</v>
      </c>
      <c r="J786" s="10">
        <f>_xlfn.XLOOKUP(Master[[#This Row],[Patient_ID]],Hospitals[Patient_ID],Hospitals[Discharge_Date])</f>
        <v>44727</v>
      </c>
      <c r="K786" s="33">
        <f>_xlfn.XLOOKUP(Master[[#This Row],[Patient_ID]],Financials[Patient_ID],Financials[Total_Bill_Amount])</f>
        <v>9378</v>
      </c>
      <c r="L786" s="1" t="str">
        <f>_xlfn.XLOOKUP(Master[[#This Row],[Patient_ID]],Hospitals[Patient_ID],Hospitals[Hospital_Bed])</f>
        <v>General Ward</v>
      </c>
      <c r="M786" s="1" t="str">
        <f>_xlfn.XLOOKUP(Master[[#This Row],[Patient_ID]],Hospitals[Patient_ID],Hospitals[Department])</f>
        <v>Cardiology</v>
      </c>
      <c r="N786" s="28" t="str">
        <f>_xlfn.XLOOKUP(Master[[#This Row],[Patient_ID]],Hospitals[Patient_ID],Hospitals[Medical_Condition])</f>
        <v>Hypertension</v>
      </c>
      <c r="O786" s="28" t="str">
        <f>IFERROR(_xlfn.XLOOKUP(Master[[#This Row],[Patient_ID]],Emergency[Patient_ID],Emergency[ER_Visit_ID]),"No Visits")</f>
        <v>No Visits</v>
      </c>
      <c r="P786" s="28">
        <f>_xlfn.XLOOKUP(Master[[#This Row],[Patient_ID]],Hospitals[Patient_ID],Hospitals[Doctor_ID])</f>
        <v>108</v>
      </c>
      <c r="Q786" s="30">
        <f>_xlfn.XLOOKUP(Master[[#This Row],[Patient_ID]],Financials[Patient_ID],Financials[Insurance_Coverage])</f>
        <v>7782.4191211726338</v>
      </c>
      <c r="R786" s="30">
        <f>_xlfn.XLOOKUP(Master[[#This Row],[Patient_ID]],Financials[Patient_ID],Financials[Balance_Due])</f>
        <v>1595.580878827366</v>
      </c>
      <c r="S786" s="28">
        <f>_xlfn.XLOOKUP(Master[[#This Row],[Doctors ID]],Medicals[Doctor_ID],Medicals[Nurse_to_Patient_Ratio])</f>
        <v>7</v>
      </c>
    </row>
    <row r="787" spans="1:19" x14ac:dyDescent="0.3">
      <c r="A787" s="1">
        <v>867</v>
      </c>
      <c r="B787" s="1" t="s">
        <v>874</v>
      </c>
      <c r="C787" s="1">
        <v>25</v>
      </c>
      <c r="D787" s="1" t="s">
        <v>1009</v>
      </c>
      <c r="E787" s="1" t="s">
        <v>1012</v>
      </c>
      <c r="F787" s="1">
        <v>33.773164598898958</v>
      </c>
      <c r="G787" s="1">
        <v>3</v>
      </c>
      <c r="H787" s="1">
        <v>4</v>
      </c>
      <c r="I787" s="10">
        <f>_xlfn.XLOOKUP(Master[[#This Row],[Patient_ID]],Hospitals[Patient_ID],Hospitals[Admission_Date])</f>
        <v>45060</v>
      </c>
      <c r="J787" s="10">
        <f>_xlfn.XLOOKUP(Master[[#This Row],[Patient_ID]],Hospitals[Patient_ID],Hospitals[Discharge_Date])</f>
        <v>45066</v>
      </c>
      <c r="K787" s="33">
        <f>_xlfn.XLOOKUP(Master[[#This Row],[Patient_ID]],Financials[Patient_ID],Financials[Total_Bill_Amount])</f>
        <v>15634</v>
      </c>
      <c r="L787" s="1" t="str">
        <f>_xlfn.XLOOKUP(Master[[#This Row],[Patient_ID]],Hospitals[Patient_ID],Hospitals[Hospital_Bed])</f>
        <v>ICU</v>
      </c>
      <c r="M787" s="1" t="str">
        <f>_xlfn.XLOOKUP(Master[[#This Row],[Patient_ID]],Hospitals[Patient_ID],Hospitals[Department])</f>
        <v>Cardiology</v>
      </c>
      <c r="N787" s="28" t="str">
        <f>_xlfn.XLOOKUP(Master[[#This Row],[Patient_ID]],Hospitals[Patient_ID],Hospitals[Medical_Condition])</f>
        <v>Heart Attack (STEMI)</v>
      </c>
      <c r="O787" s="28">
        <f>IFERROR(_xlfn.XLOOKUP(Master[[#This Row],[Patient_ID]],Emergency[Patient_ID],Emergency[ER_Visit_ID]),"No Visits")</f>
        <v>386</v>
      </c>
      <c r="P787" s="28">
        <f>_xlfn.XLOOKUP(Master[[#This Row],[Patient_ID]],Hospitals[Patient_ID],Hospitals[Doctor_ID])</f>
        <v>162</v>
      </c>
      <c r="Q787" s="30">
        <f>_xlfn.XLOOKUP(Master[[#This Row],[Patient_ID]],Financials[Patient_ID],Financials[Insurance_Coverage])</f>
        <v>9448.4065778402855</v>
      </c>
      <c r="R787" s="30">
        <f>_xlfn.XLOOKUP(Master[[#This Row],[Patient_ID]],Financials[Patient_ID],Financials[Balance_Due])</f>
        <v>6185.5934221597136</v>
      </c>
      <c r="S787" s="28">
        <f>_xlfn.XLOOKUP(Master[[#This Row],[Doctors ID]],Medicals[Doctor_ID],Medicals[Nurse_to_Patient_Ratio])</f>
        <v>7</v>
      </c>
    </row>
    <row r="788" spans="1:19" x14ac:dyDescent="0.3">
      <c r="A788" s="1">
        <v>868</v>
      </c>
      <c r="B788" s="1" t="s">
        <v>875</v>
      </c>
      <c r="C788" s="1">
        <v>69</v>
      </c>
      <c r="D788" s="1" t="s">
        <v>1008</v>
      </c>
      <c r="E788" s="1" t="s">
        <v>1012</v>
      </c>
      <c r="F788" s="1">
        <v>19.773588164670759</v>
      </c>
      <c r="G788" s="1">
        <v>4</v>
      </c>
      <c r="H788" s="1">
        <v>10</v>
      </c>
      <c r="I788" s="10">
        <f>_xlfn.XLOOKUP(Master[[#This Row],[Patient_ID]],Hospitals[Patient_ID],Hospitals[Admission_Date])</f>
        <v>44571</v>
      </c>
      <c r="J788" s="10">
        <f>_xlfn.XLOOKUP(Master[[#This Row],[Patient_ID]],Hospitals[Patient_ID],Hospitals[Discharge_Date])</f>
        <v>44578</v>
      </c>
      <c r="K788" s="33">
        <f>_xlfn.XLOOKUP(Master[[#This Row],[Patient_ID]],Financials[Patient_ID],Financials[Total_Bill_Amount])</f>
        <v>19448</v>
      </c>
      <c r="L788" s="1" t="str">
        <f>_xlfn.XLOOKUP(Master[[#This Row],[Patient_ID]],Hospitals[Patient_ID],Hospitals[Hospital_Bed])</f>
        <v>ICU</v>
      </c>
      <c r="M788" s="1" t="str">
        <f>_xlfn.XLOOKUP(Master[[#This Row],[Patient_ID]],Hospitals[Patient_ID],Hospitals[Department])</f>
        <v>Cardiology</v>
      </c>
      <c r="N788" s="28" t="str">
        <f>_xlfn.XLOOKUP(Master[[#This Row],[Patient_ID]],Hospitals[Patient_ID],Hospitals[Medical_Condition])</f>
        <v>Heart Disease</v>
      </c>
      <c r="O788" s="28">
        <f>IFERROR(_xlfn.XLOOKUP(Master[[#This Row],[Patient_ID]],Emergency[Patient_ID],Emergency[ER_Visit_ID]),"No Visits")</f>
        <v>204</v>
      </c>
      <c r="P788" s="28">
        <f>_xlfn.XLOOKUP(Master[[#This Row],[Patient_ID]],Hospitals[Patient_ID],Hospitals[Doctor_ID])</f>
        <v>98</v>
      </c>
      <c r="Q788" s="30">
        <f>_xlfn.XLOOKUP(Master[[#This Row],[Patient_ID]],Financials[Patient_ID],Financials[Insurance_Coverage])</f>
        <v>12774.492718995611</v>
      </c>
      <c r="R788" s="30">
        <f>_xlfn.XLOOKUP(Master[[#This Row],[Patient_ID]],Financials[Patient_ID],Financials[Balance_Due])</f>
        <v>6673.5072810043912</v>
      </c>
      <c r="S788" s="28">
        <f>_xlfn.XLOOKUP(Master[[#This Row],[Doctors ID]],Medicals[Doctor_ID],Medicals[Nurse_to_Patient_Ratio])</f>
        <v>5</v>
      </c>
    </row>
    <row r="789" spans="1:19" x14ac:dyDescent="0.3">
      <c r="A789" s="1">
        <v>869</v>
      </c>
      <c r="B789" s="1" t="s">
        <v>876</v>
      </c>
      <c r="C789" s="1">
        <v>6</v>
      </c>
      <c r="D789" s="1" t="s">
        <v>1008</v>
      </c>
      <c r="E789" s="1" t="s">
        <v>1012</v>
      </c>
      <c r="F789" s="1">
        <v>18.739206156956101</v>
      </c>
      <c r="G789" s="1">
        <v>3</v>
      </c>
      <c r="H789" s="1">
        <v>4</v>
      </c>
      <c r="I789" s="10">
        <f>_xlfn.XLOOKUP(Master[[#This Row],[Patient_ID]],Hospitals[Patient_ID],Hospitals[Admission_Date])</f>
        <v>44672</v>
      </c>
      <c r="J789" s="10">
        <f>_xlfn.XLOOKUP(Master[[#This Row],[Patient_ID]],Hospitals[Patient_ID],Hospitals[Discharge_Date])</f>
        <v>44678</v>
      </c>
      <c r="K789" s="33">
        <f>_xlfn.XLOOKUP(Master[[#This Row],[Patient_ID]],Financials[Patient_ID],Financials[Total_Bill_Amount])</f>
        <v>10841</v>
      </c>
      <c r="L789" s="1" t="str">
        <f>_xlfn.XLOOKUP(Master[[#This Row],[Patient_ID]],Hospitals[Patient_ID],Hospitals[Hospital_Bed])</f>
        <v>General Ward</v>
      </c>
      <c r="M789" s="1" t="str">
        <f>_xlfn.XLOOKUP(Master[[#This Row],[Patient_ID]],Hospitals[Patient_ID],Hospitals[Department])</f>
        <v>Emergency</v>
      </c>
      <c r="N789" s="28" t="str">
        <f>_xlfn.XLOOKUP(Master[[#This Row],[Patient_ID]],Hospitals[Patient_ID],Hospitals[Medical_Condition])</f>
        <v>Internal Bleeding</v>
      </c>
      <c r="O789" s="28">
        <f>IFERROR(_xlfn.XLOOKUP(Master[[#This Row],[Patient_ID]],Emergency[Patient_ID],Emergency[ER_Visit_ID]),"No Visits")</f>
        <v>49</v>
      </c>
      <c r="P789" s="28">
        <f>_xlfn.XLOOKUP(Master[[#This Row],[Patient_ID]],Hospitals[Patient_ID],Hospitals[Doctor_ID])</f>
        <v>126</v>
      </c>
      <c r="Q789" s="30">
        <f>_xlfn.XLOOKUP(Master[[#This Row],[Patient_ID]],Financials[Patient_ID],Financials[Insurance_Coverage])</f>
        <v>8582.8017312308803</v>
      </c>
      <c r="R789" s="30">
        <f>_xlfn.XLOOKUP(Master[[#This Row],[Patient_ID]],Financials[Patient_ID],Financials[Balance_Due])</f>
        <v>2258.1982687691202</v>
      </c>
      <c r="S789" s="28">
        <f>_xlfn.XLOOKUP(Master[[#This Row],[Doctors ID]],Medicals[Doctor_ID],Medicals[Nurse_to_Patient_Ratio])</f>
        <v>15</v>
      </c>
    </row>
    <row r="790" spans="1:19" x14ac:dyDescent="0.3">
      <c r="A790" s="1">
        <v>870</v>
      </c>
      <c r="B790" s="1" t="s">
        <v>877</v>
      </c>
      <c r="C790" s="1">
        <v>72</v>
      </c>
      <c r="D790" s="1" t="s">
        <v>1008</v>
      </c>
      <c r="E790" s="1" t="s">
        <v>1011</v>
      </c>
      <c r="F790" s="1">
        <v>32.085258501568639</v>
      </c>
      <c r="G790" s="1">
        <v>2</v>
      </c>
      <c r="H790" s="1">
        <v>1</v>
      </c>
      <c r="I790" s="10">
        <f>_xlfn.XLOOKUP(Master[[#This Row],[Patient_ID]],Hospitals[Patient_ID],Hospitals[Admission_Date])</f>
        <v>44598</v>
      </c>
      <c r="J790" s="10">
        <f>_xlfn.XLOOKUP(Master[[#This Row],[Patient_ID]],Hospitals[Patient_ID],Hospitals[Discharge_Date])</f>
        <v>44600</v>
      </c>
      <c r="K790" s="33">
        <f>_xlfn.XLOOKUP(Master[[#This Row],[Patient_ID]],Financials[Patient_ID],Financials[Total_Bill_Amount])</f>
        <v>5048</v>
      </c>
      <c r="L790" s="1" t="str">
        <f>_xlfn.XLOOKUP(Master[[#This Row],[Patient_ID]],Hospitals[Patient_ID],Hospitals[Hospital_Bed])</f>
        <v>Semi-Private Room</v>
      </c>
      <c r="M790" s="1" t="str">
        <f>_xlfn.XLOOKUP(Master[[#This Row],[Patient_ID]],Hospitals[Patient_ID],Hospitals[Department])</f>
        <v>Pediatrics</v>
      </c>
      <c r="N790" s="28" t="str">
        <f>_xlfn.XLOOKUP(Master[[#This Row],[Patient_ID]],Hospitals[Patient_ID],Hospitals[Medical_Condition])</f>
        <v>Asthma</v>
      </c>
      <c r="O790" s="28" t="str">
        <f>IFERROR(_xlfn.XLOOKUP(Master[[#This Row],[Patient_ID]],Emergency[Patient_ID],Emergency[ER_Visit_ID]),"No Visits")</f>
        <v>No Visits</v>
      </c>
      <c r="P790" s="28">
        <f>_xlfn.XLOOKUP(Master[[#This Row],[Patient_ID]],Hospitals[Patient_ID],Hospitals[Doctor_ID])</f>
        <v>188</v>
      </c>
      <c r="Q790" s="30">
        <f>_xlfn.XLOOKUP(Master[[#This Row],[Patient_ID]],Financials[Patient_ID],Financials[Insurance_Coverage])</f>
        <v>3456.7583770999158</v>
      </c>
      <c r="R790" s="30">
        <f>_xlfn.XLOOKUP(Master[[#This Row],[Patient_ID]],Financials[Patient_ID],Financials[Balance_Due])</f>
        <v>1591.2416229000839</v>
      </c>
      <c r="S790" s="28">
        <f>_xlfn.XLOOKUP(Master[[#This Row],[Doctors ID]],Medicals[Doctor_ID],Medicals[Nurse_to_Patient_Ratio])</f>
        <v>8</v>
      </c>
    </row>
    <row r="791" spans="1:19" x14ac:dyDescent="0.3">
      <c r="A791" s="1">
        <v>871</v>
      </c>
      <c r="B791" s="1" t="s">
        <v>878</v>
      </c>
      <c r="C791" s="1">
        <v>67</v>
      </c>
      <c r="D791" s="1" t="s">
        <v>1009</v>
      </c>
      <c r="E791" s="1" t="s">
        <v>1012</v>
      </c>
      <c r="F791" s="1">
        <v>22.222480952812109</v>
      </c>
      <c r="G791" s="1">
        <v>0</v>
      </c>
      <c r="H791" s="1">
        <v>5</v>
      </c>
      <c r="I791" s="10">
        <f>_xlfn.XLOOKUP(Master[[#This Row],[Patient_ID]],Hospitals[Patient_ID],Hospitals[Admission_Date])</f>
        <v>44580</v>
      </c>
      <c r="J791" s="10">
        <f>_xlfn.XLOOKUP(Master[[#This Row],[Patient_ID]],Hospitals[Patient_ID],Hospitals[Discharge_Date])</f>
        <v>44587</v>
      </c>
      <c r="K791" s="33">
        <f>_xlfn.XLOOKUP(Master[[#This Row],[Patient_ID]],Financials[Patient_ID],Financials[Total_Bill_Amount])</f>
        <v>18519</v>
      </c>
      <c r="L791" s="1" t="str">
        <f>_xlfn.XLOOKUP(Master[[#This Row],[Patient_ID]],Hospitals[Patient_ID],Hospitals[Hospital_Bed])</f>
        <v>ICU</v>
      </c>
      <c r="M791" s="1" t="str">
        <f>_xlfn.XLOOKUP(Master[[#This Row],[Patient_ID]],Hospitals[Patient_ID],Hospitals[Department])</f>
        <v>Neurology</v>
      </c>
      <c r="N791" s="28" t="str">
        <f>_xlfn.XLOOKUP(Master[[#This Row],[Patient_ID]],Hospitals[Patient_ID],Hospitals[Medical_Condition])</f>
        <v>Seizures</v>
      </c>
      <c r="O791" s="28">
        <f>IFERROR(_xlfn.XLOOKUP(Master[[#This Row],[Patient_ID]],Emergency[Patient_ID],Emergency[ER_Visit_ID]),"No Visits")</f>
        <v>50</v>
      </c>
      <c r="P791" s="28">
        <f>_xlfn.XLOOKUP(Master[[#This Row],[Patient_ID]],Hospitals[Patient_ID],Hospitals[Doctor_ID])</f>
        <v>54</v>
      </c>
      <c r="Q791" s="30">
        <f>_xlfn.XLOOKUP(Master[[#This Row],[Patient_ID]],Financials[Patient_ID],Financials[Insurance_Coverage])</f>
        <v>12698.231561191789</v>
      </c>
      <c r="R791" s="30">
        <f>_xlfn.XLOOKUP(Master[[#This Row],[Patient_ID]],Financials[Patient_ID],Financials[Balance_Due])</f>
        <v>5820.7684388082071</v>
      </c>
      <c r="S791" s="28">
        <f>_xlfn.XLOOKUP(Master[[#This Row],[Doctors ID]],Medicals[Doctor_ID],Medicals[Nurse_to_Patient_Ratio])</f>
        <v>18</v>
      </c>
    </row>
    <row r="792" spans="1:19" x14ac:dyDescent="0.3">
      <c r="A792" s="1">
        <v>872</v>
      </c>
      <c r="B792" s="1" t="s">
        <v>879</v>
      </c>
      <c r="C792" s="1">
        <v>65</v>
      </c>
      <c r="D792" s="1" t="s">
        <v>1009</v>
      </c>
      <c r="E792" s="1" t="s">
        <v>1012</v>
      </c>
      <c r="F792" s="1">
        <v>37.075203944009473</v>
      </c>
      <c r="G792" s="1">
        <v>2</v>
      </c>
      <c r="H792" s="1">
        <v>9</v>
      </c>
      <c r="I792" s="10">
        <f>_xlfn.XLOOKUP(Master[[#This Row],[Patient_ID]],Hospitals[Patient_ID],Hospitals[Admission_Date])</f>
        <v>45284</v>
      </c>
      <c r="J792" s="10">
        <f>_xlfn.XLOOKUP(Master[[#This Row],[Patient_ID]],Hospitals[Patient_ID],Hospitals[Discharge_Date])</f>
        <v>45285</v>
      </c>
      <c r="K792" s="33">
        <f>_xlfn.XLOOKUP(Master[[#This Row],[Patient_ID]],Financials[Patient_ID],Financials[Total_Bill_Amount])</f>
        <v>11484</v>
      </c>
      <c r="L792" s="1" t="str">
        <f>_xlfn.XLOOKUP(Master[[#This Row],[Patient_ID]],Hospitals[Patient_ID],Hospitals[Hospital_Bed])</f>
        <v>Semi-Private Room</v>
      </c>
      <c r="M792" s="1" t="str">
        <f>_xlfn.XLOOKUP(Master[[#This Row],[Patient_ID]],Hospitals[Patient_ID],Hospitals[Department])</f>
        <v>Pediatrics</v>
      </c>
      <c r="N792" s="28" t="str">
        <f>_xlfn.XLOOKUP(Master[[#This Row],[Patient_ID]],Hospitals[Patient_ID],Hospitals[Medical_Condition])</f>
        <v>Asthma</v>
      </c>
      <c r="O792" s="28" t="str">
        <f>IFERROR(_xlfn.XLOOKUP(Master[[#This Row],[Patient_ID]],Emergency[Patient_ID],Emergency[ER_Visit_ID]),"No Visits")</f>
        <v>No Visits</v>
      </c>
      <c r="P792" s="28">
        <f>_xlfn.XLOOKUP(Master[[#This Row],[Patient_ID]],Hospitals[Patient_ID],Hospitals[Doctor_ID])</f>
        <v>187</v>
      </c>
      <c r="Q792" s="30">
        <f>_xlfn.XLOOKUP(Master[[#This Row],[Patient_ID]],Financials[Patient_ID],Financials[Insurance_Coverage])</f>
        <v>8085.0016981340796</v>
      </c>
      <c r="R792" s="30">
        <f>_xlfn.XLOOKUP(Master[[#This Row],[Patient_ID]],Financials[Patient_ID],Financials[Balance_Due])</f>
        <v>3398.99830186592</v>
      </c>
      <c r="S792" s="28">
        <f>_xlfn.XLOOKUP(Master[[#This Row],[Doctors ID]],Medicals[Doctor_ID],Medicals[Nurse_to_Patient_Ratio])</f>
        <v>6</v>
      </c>
    </row>
    <row r="793" spans="1:19" x14ac:dyDescent="0.3">
      <c r="A793" s="1">
        <v>873</v>
      </c>
      <c r="B793" s="1" t="s">
        <v>880</v>
      </c>
      <c r="C793" s="1">
        <v>30</v>
      </c>
      <c r="D793" s="1" t="s">
        <v>1008</v>
      </c>
      <c r="E793" s="1" t="s">
        <v>1012</v>
      </c>
      <c r="F793" s="1">
        <v>31.496605392853368</v>
      </c>
      <c r="G793" s="1">
        <v>2</v>
      </c>
      <c r="H793" s="1">
        <v>6</v>
      </c>
      <c r="I793" s="10">
        <f>_xlfn.XLOOKUP(Master[[#This Row],[Patient_ID]],Hospitals[Patient_ID],Hospitals[Admission_Date])</f>
        <v>44634</v>
      </c>
      <c r="J793" s="10">
        <f>_xlfn.XLOOKUP(Master[[#This Row],[Patient_ID]],Hospitals[Patient_ID],Hospitals[Discharge_Date])</f>
        <v>44641</v>
      </c>
      <c r="K793" s="33">
        <f>_xlfn.XLOOKUP(Master[[#This Row],[Patient_ID]],Financials[Patient_ID],Financials[Total_Bill_Amount])</f>
        <v>23411</v>
      </c>
      <c r="L793" s="1" t="str">
        <f>_xlfn.XLOOKUP(Master[[#This Row],[Patient_ID]],Hospitals[Patient_ID],Hospitals[Hospital_Bed])</f>
        <v>ICU</v>
      </c>
      <c r="M793" s="1" t="str">
        <f>_xlfn.XLOOKUP(Master[[#This Row],[Patient_ID]],Hospitals[Patient_ID],Hospitals[Department])</f>
        <v>Cardiology</v>
      </c>
      <c r="N793" s="28" t="str">
        <f>_xlfn.XLOOKUP(Master[[#This Row],[Patient_ID]],Hospitals[Patient_ID],Hospitals[Medical_Condition])</f>
        <v>Hypertension</v>
      </c>
      <c r="O793" s="28">
        <f>IFERROR(_xlfn.XLOOKUP(Master[[#This Row],[Patient_ID]],Emergency[Patient_ID],Emergency[ER_Visit_ID]),"No Visits")</f>
        <v>269</v>
      </c>
      <c r="P793" s="28">
        <f>_xlfn.XLOOKUP(Master[[#This Row],[Patient_ID]],Hospitals[Patient_ID],Hospitals[Doctor_ID])</f>
        <v>24</v>
      </c>
      <c r="Q793" s="30">
        <f>_xlfn.XLOOKUP(Master[[#This Row],[Patient_ID]],Financials[Patient_ID],Financials[Insurance_Coverage])</f>
        <v>20157.316329253899</v>
      </c>
      <c r="R793" s="30">
        <f>_xlfn.XLOOKUP(Master[[#This Row],[Patient_ID]],Financials[Patient_ID],Financials[Balance_Due])</f>
        <v>3253.6836707461011</v>
      </c>
      <c r="S793" s="28">
        <f>_xlfn.XLOOKUP(Master[[#This Row],[Doctors ID]],Medicals[Doctor_ID],Medicals[Nurse_to_Patient_Ratio])</f>
        <v>17</v>
      </c>
    </row>
    <row r="794" spans="1:19" x14ac:dyDescent="0.3">
      <c r="A794" s="1">
        <v>874</v>
      </c>
      <c r="B794" s="1" t="s">
        <v>881</v>
      </c>
      <c r="C794" s="1">
        <v>81</v>
      </c>
      <c r="D794" s="1" t="s">
        <v>1008</v>
      </c>
      <c r="E794" s="1" t="s">
        <v>1010</v>
      </c>
      <c r="F794" s="1">
        <v>30.46692417443051</v>
      </c>
      <c r="G794" s="1">
        <v>3</v>
      </c>
      <c r="H794" s="1">
        <v>1</v>
      </c>
      <c r="I794" s="10">
        <f>_xlfn.XLOOKUP(Master[[#This Row],[Patient_ID]],Hospitals[Patient_ID],Hospitals[Admission_Date])</f>
        <v>45643</v>
      </c>
      <c r="J794" s="10">
        <f>_xlfn.XLOOKUP(Master[[#This Row],[Patient_ID]],Hospitals[Patient_ID],Hospitals[Discharge_Date])</f>
        <v>45651</v>
      </c>
      <c r="K794" s="33">
        <f>_xlfn.XLOOKUP(Master[[#This Row],[Patient_ID]],Financials[Patient_ID],Financials[Total_Bill_Amount])</f>
        <v>8011</v>
      </c>
      <c r="L794" s="1" t="str">
        <f>_xlfn.XLOOKUP(Master[[#This Row],[Patient_ID]],Hospitals[Patient_ID],Hospitals[Hospital_Bed])</f>
        <v>Semi-Private Room</v>
      </c>
      <c r="M794" s="1" t="str">
        <f>_xlfn.XLOOKUP(Master[[#This Row],[Patient_ID]],Hospitals[Patient_ID],Hospitals[Department])</f>
        <v>Emergency</v>
      </c>
      <c r="N794" s="28" t="str">
        <f>_xlfn.XLOOKUP(Master[[#This Row],[Patient_ID]],Hospitals[Patient_ID],Hospitals[Medical_Condition])</f>
        <v>Internal Bleeding</v>
      </c>
      <c r="O794" s="28">
        <f>IFERROR(_xlfn.XLOOKUP(Master[[#This Row],[Patient_ID]],Emergency[Patient_ID],Emergency[ER_Visit_ID]),"No Visits")</f>
        <v>1269</v>
      </c>
      <c r="P794" s="28">
        <f>_xlfn.XLOOKUP(Master[[#This Row],[Patient_ID]],Hospitals[Patient_ID],Hospitals[Doctor_ID])</f>
        <v>194</v>
      </c>
      <c r="Q794" s="30">
        <f>_xlfn.XLOOKUP(Master[[#This Row],[Patient_ID]],Financials[Patient_ID],Financials[Insurance_Coverage])</f>
        <v>7202.94781744385</v>
      </c>
      <c r="R794" s="30">
        <f>_xlfn.XLOOKUP(Master[[#This Row],[Patient_ID]],Financials[Patient_ID],Financials[Balance_Due])</f>
        <v>808.05218255615</v>
      </c>
      <c r="S794" s="28">
        <f>_xlfn.XLOOKUP(Master[[#This Row],[Doctors ID]],Medicals[Doctor_ID],Medicals[Nurse_to_Patient_Ratio])</f>
        <v>24</v>
      </c>
    </row>
    <row r="795" spans="1:19" x14ac:dyDescent="0.3">
      <c r="A795" s="1">
        <v>875</v>
      </c>
      <c r="B795" s="1" t="s">
        <v>882</v>
      </c>
      <c r="C795" s="1">
        <v>83</v>
      </c>
      <c r="D795" s="1" t="s">
        <v>1008</v>
      </c>
      <c r="E795" s="1" t="s">
        <v>1010</v>
      </c>
      <c r="F795" s="1">
        <v>39.664161801622441</v>
      </c>
      <c r="G795" s="1">
        <v>2</v>
      </c>
      <c r="H795" s="1">
        <v>4</v>
      </c>
      <c r="I795" s="10">
        <f>_xlfn.XLOOKUP(Master[[#This Row],[Patient_ID]],Hospitals[Patient_ID],Hospitals[Admission_Date])</f>
        <v>44904</v>
      </c>
      <c r="J795" s="10">
        <f>_xlfn.XLOOKUP(Master[[#This Row],[Patient_ID]],Hospitals[Patient_ID],Hospitals[Discharge_Date])</f>
        <v>44910</v>
      </c>
      <c r="K795" s="33">
        <f>_xlfn.XLOOKUP(Master[[#This Row],[Patient_ID]],Financials[Patient_ID],Financials[Total_Bill_Amount])</f>
        <v>11209</v>
      </c>
      <c r="L795" s="1" t="str">
        <f>_xlfn.XLOOKUP(Master[[#This Row],[Patient_ID]],Hospitals[Patient_ID],Hospitals[Hospital_Bed])</f>
        <v>Private Room</v>
      </c>
      <c r="M795" s="1" t="str">
        <f>_xlfn.XLOOKUP(Master[[#This Row],[Patient_ID]],Hospitals[Patient_ID],Hospitals[Department])</f>
        <v>Emergency</v>
      </c>
      <c r="N795" s="28" t="str">
        <f>_xlfn.XLOOKUP(Master[[#This Row],[Patient_ID]],Hospitals[Patient_ID],Hospitals[Medical_Condition])</f>
        <v>Severe Trauma</v>
      </c>
      <c r="O795" s="28">
        <f>IFERROR(_xlfn.XLOOKUP(Master[[#This Row],[Patient_ID]],Emergency[Patient_ID],Emergency[ER_Visit_ID]),"No Visits")</f>
        <v>404</v>
      </c>
      <c r="P795" s="28">
        <f>_xlfn.XLOOKUP(Master[[#This Row],[Patient_ID]],Hospitals[Patient_ID],Hospitals[Doctor_ID])</f>
        <v>48</v>
      </c>
      <c r="Q795" s="30">
        <f>_xlfn.XLOOKUP(Master[[#This Row],[Patient_ID]],Financials[Patient_ID],Financials[Insurance_Coverage])</f>
        <v>8599.8186004179533</v>
      </c>
      <c r="R795" s="30">
        <f>_xlfn.XLOOKUP(Master[[#This Row],[Patient_ID]],Financials[Patient_ID],Financials[Balance_Due])</f>
        <v>2609.1813995820471</v>
      </c>
      <c r="S795" s="28">
        <f>_xlfn.XLOOKUP(Master[[#This Row],[Doctors ID]],Medicals[Doctor_ID],Medicals[Nurse_to_Patient_Ratio])</f>
        <v>5</v>
      </c>
    </row>
    <row r="796" spans="1:19" x14ac:dyDescent="0.3">
      <c r="A796" s="1">
        <v>876</v>
      </c>
      <c r="B796" s="1" t="s">
        <v>883</v>
      </c>
      <c r="C796" s="1">
        <v>56</v>
      </c>
      <c r="D796" s="1" t="s">
        <v>1009</v>
      </c>
      <c r="E796" s="1" t="s">
        <v>1013</v>
      </c>
      <c r="F796" s="1">
        <v>16.199626220060871</v>
      </c>
      <c r="G796" s="1">
        <v>3</v>
      </c>
      <c r="H796" s="1">
        <v>10</v>
      </c>
      <c r="I796" s="10">
        <f>_xlfn.XLOOKUP(Master[[#This Row],[Patient_ID]],Hospitals[Patient_ID],Hospitals[Admission_Date])</f>
        <v>44740</v>
      </c>
      <c r="J796" s="10">
        <f>_xlfn.XLOOKUP(Master[[#This Row],[Patient_ID]],Hospitals[Patient_ID],Hospitals[Discharge_Date])</f>
        <v>44745</v>
      </c>
      <c r="K796" s="33">
        <f>_xlfn.XLOOKUP(Master[[#This Row],[Patient_ID]],Financials[Patient_ID],Financials[Total_Bill_Amount])</f>
        <v>30621</v>
      </c>
      <c r="L796" s="1" t="str">
        <f>_xlfn.XLOOKUP(Master[[#This Row],[Patient_ID]],Hospitals[Patient_ID],Hospitals[Hospital_Bed])</f>
        <v>General Ward</v>
      </c>
      <c r="M796" s="1" t="str">
        <f>_xlfn.XLOOKUP(Master[[#This Row],[Patient_ID]],Hospitals[Patient_ID],Hospitals[Department])</f>
        <v>Cardiology</v>
      </c>
      <c r="N796" s="28" t="str">
        <f>_xlfn.XLOOKUP(Master[[#This Row],[Patient_ID]],Hospitals[Patient_ID],Hospitals[Medical_Condition])</f>
        <v>Hypertension</v>
      </c>
      <c r="O796" s="28">
        <f>IFERROR(_xlfn.XLOOKUP(Master[[#This Row],[Patient_ID]],Emergency[Patient_ID],Emergency[ER_Visit_ID]),"No Visits")</f>
        <v>1387</v>
      </c>
      <c r="P796" s="28">
        <f>_xlfn.XLOOKUP(Master[[#This Row],[Patient_ID]],Hospitals[Patient_ID],Hospitals[Doctor_ID])</f>
        <v>96</v>
      </c>
      <c r="Q796" s="30">
        <f>_xlfn.XLOOKUP(Master[[#This Row],[Patient_ID]],Financials[Patient_ID],Financials[Insurance_Coverage])</f>
        <v>19794.60571522079</v>
      </c>
      <c r="R796" s="30">
        <f>_xlfn.XLOOKUP(Master[[#This Row],[Patient_ID]],Financials[Patient_ID],Financials[Balance_Due])</f>
        <v>10826.39428477921</v>
      </c>
      <c r="S796" s="28">
        <f>_xlfn.XLOOKUP(Master[[#This Row],[Doctors ID]],Medicals[Doctor_ID],Medicals[Nurse_to_Patient_Ratio])</f>
        <v>5</v>
      </c>
    </row>
    <row r="797" spans="1:19" x14ac:dyDescent="0.3">
      <c r="A797" s="1">
        <v>877</v>
      </c>
      <c r="B797" s="1" t="s">
        <v>884</v>
      </c>
      <c r="C797" s="1">
        <v>15</v>
      </c>
      <c r="D797" s="1" t="s">
        <v>1009</v>
      </c>
      <c r="E797" s="1" t="s">
        <v>1010</v>
      </c>
      <c r="F797" s="1">
        <v>21.436210381037121</v>
      </c>
      <c r="G797" s="1">
        <v>4</v>
      </c>
      <c r="H797" s="1">
        <v>9</v>
      </c>
      <c r="I797" s="10">
        <f>_xlfn.XLOOKUP(Master[[#This Row],[Patient_ID]],Hospitals[Patient_ID],Hospitals[Admission_Date])</f>
        <v>44594</v>
      </c>
      <c r="J797" s="10">
        <f>_xlfn.XLOOKUP(Master[[#This Row],[Patient_ID]],Hospitals[Patient_ID],Hospitals[Discharge_Date])</f>
        <v>44598</v>
      </c>
      <c r="K797" s="33">
        <f>_xlfn.XLOOKUP(Master[[#This Row],[Patient_ID]],Financials[Patient_ID],Financials[Total_Bill_Amount])</f>
        <v>46339</v>
      </c>
      <c r="L797" s="1" t="str">
        <f>_xlfn.XLOOKUP(Master[[#This Row],[Patient_ID]],Hospitals[Patient_ID],Hospitals[Hospital_Bed])</f>
        <v>Semi-Private Room</v>
      </c>
      <c r="M797" s="1" t="str">
        <f>_xlfn.XLOOKUP(Master[[#This Row],[Patient_ID]],Hospitals[Patient_ID],Hospitals[Department])</f>
        <v>Neurology</v>
      </c>
      <c r="N797" s="28" t="str">
        <f>_xlfn.XLOOKUP(Master[[#This Row],[Patient_ID]],Hospitals[Patient_ID],Hospitals[Medical_Condition])</f>
        <v>Seizures</v>
      </c>
      <c r="O797" s="28">
        <f>IFERROR(_xlfn.XLOOKUP(Master[[#This Row],[Patient_ID]],Emergency[Patient_ID],Emergency[ER_Visit_ID]),"No Visits")</f>
        <v>694</v>
      </c>
      <c r="P797" s="28">
        <f>_xlfn.XLOOKUP(Master[[#This Row],[Patient_ID]],Hospitals[Patient_ID],Hospitals[Doctor_ID])</f>
        <v>160</v>
      </c>
      <c r="Q797" s="30">
        <f>_xlfn.XLOOKUP(Master[[#This Row],[Patient_ID]],Financials[Patient_ID],Financials[Insurance_Coverage])</f>
        <v>26579.2743499479</v>
      </c>
      <c r="R797" s="30">
        <f>_xlfn.XLOOKUP(Master[[#This Row],[Patient_ID]],Financials[Patient_ID],Financials[Balance_Due])</f>
        <v>19759.7256500521</v>
      </c>
      <c r="S797" s="28">
        <f>_xlfn.XLOOKUP(Master[[#This Row],[Doctors ID]],Medicals[Doctor_ID],Medicals[Nurse_to_Patient_Ratio])</f>
        <v>10</v>
      </c>
    </row>
    <row r="798" spans="1:19" x14ac:dyDescent="0.3">
      <c r="A798" s="1">
        <v>878</v>
      </c>
      <c r="B798" s="1" t="s">
        <v>885</v>
      </c>
      <c r="C798" s="1">
        <v>25</v>
      </c>
      <c r="D798" s="1" t="s">
        <v>1008</v>
      </c>
      <c r="E798" s="1" t="s">
        <v>1011</v>
      </c>
      <c r="F798" s="1">
        <v>33.259781097509489</v>
      </c>
      <c r="G798" s="1">
        <v>1</v>
      </c>
      <c r="H798" s="1">
        <v>2</v>
      </c>
      <c r="I798" s="10">
        <f>_xlfn.XLOOKUP(Master[[#This Row],[Patient_ID]],Hospitals[Patient_ID],Hospitals[Admission_Date])</f>
        <v>44631</v>
      </c>
      <c r="J798" s="10">
        <f>_xlfn.XLOOKUP(Master[[#This Row],[Patient_ID]],Hospitals[Patient_ID],Hospitals[Discharge_Date])</f>
        <v>44635</v>
      </c>
      <c r="K798" s="33">
        <f>_xlfn.XLOOKUP(Master[[#This Row],[Patient_ID]],Financials[Patient_ID],Financials[Total_Bill_Amount])</f>
        <v>5323</v>
      </c>
      <c r="L798" s="1" t="str">
        <f>_xlfn.XLOOKUP(Master[[#This Row],[Patient_ID]],Hospitals[Patient_ID],Hospitals[Hospital_Bed])</f>
        <v>General Ward</v>
      </c>
      <c r="M798" s="1" t="str">
        <f>_xlfn.XLOOKUP(Master[[#This Row],[Patient_ID]],Hospitals[Patient_ID],Hospitals[Department])</f>
        <v>Orthopedics</v>
      </c>
      <c r="N798" s="28" t="str">
        <f>_xlfn.XLOOKUP(Master[[#This Row],[Patient_ID]],Hospitals[Patient_ID],Hospitals[Medical_Condition])</f>
        <v>Arthritis</v>
      </c>
      <c r="O798" s="28">
        <f>IFERROR(_xlfn.XLOOKUP(Master[[#This Row],[Patient_ID]],Emergency[Patient_ID],Emergency[ER_Visit_ID]),"No Visits")</f>
        <v>551</v>
      </c>
      <c r="P798" s="28">
        <f>_xlfn.XLOOKUP(Master[[#This Row],[Patient_ID]],Hospitals[Patient_ID],Hospitals[Doctor_ID])</f>
        <v>30</v>
      </c>
      <c r="Q798" s="30">
        <f>_xlfn.XLOOKUP(Master[[#This Row],[Patient_ID]],Financials[Patient_ID],Financials[Insurance_Coverage])</f>
        <v>3333.3293454948189</v>
      </c>
      <c r="R798" s="30">
        <f>_xlfn.XLOOKUP(Master[[#This Row],[Patient_ID]],Financials[Patient_ID],Financials[Balance_Due])</f>
        <v>1989.6706545051809</v>
      </c>
      <c r="S798" s="28">
        <f>_xlfn.XLOOKUP(Master[[#This Row],[Doctors ID]],Medicals[Doctor_ID],Medicals[Nurse_to_Patient_Ratio])</f>
        <v>22</v>
      </c>
    </row>
    <row r="799" spans="1:19" x14ac:dyDescent="0.3">
      <c r="A799" s="1">
        <v>879</v>
      </c>
      <c r="B799" s="1" t="s">
        <v>886</v>
      </c>
      <c r="C799" s="1">
        <v>56</v>
      </c>
      <c r="D799" s="1" t="s">
        <v>1008</v>
      </c>
      <c r="E799" s="1" t="s">
        <v>1013</v>
      </c>
      <c r="F799" s="1">
        <v>26.949067873141249</v>
      </c>
      <c r="G799" s="1">
        <v>4</v>
      </c>
      <c r="H799" s="1">
        <v>10</v>
      </c>
      <c r="I799" s="10">
        <f>_xlfn.XLOOKUP(Master[[#This Row],[Patient_ID]],Hospitals[Patient_ID],Hospitals[Admission_Date])</f>
        <v>44698</v>
      </c>
      <c r="J799" s="10">
        <f>_xlfn.XLOOKUP(Master[[#This Row],[Patient_ID]],Hospitals[Patient_ID],Hospitals[Discharge_Date])</f>
        <v>44703</v>
      </c>
      <c r="K799" s="33">
        <f>_xlfn.XLOOKUP(Master[[#This Row],[Patient_ID]],Financials[Patient_ID],Financials[Total_Bill_Amount])</f>
        <v>5144</v>
      </c>
      <c r="L799" s="1" t="str">
        <f>_xlfn.XLOOKUP(Master[[#This Row],[Patient_ID]],Hospitals[Patient_ID],Hospitals[Hospital_Bed])</f>
        <v>ICU</v>
      </c>
      <c r="M799" s="1" t="str">
        <f>_xlfn.XLOOKUP(Master[[#This Row],[Patient_ID]],Hospitals[Patient_ID],Hospitals[Department])</f>
        <v>Neurology</v>
      </c>
      <c r="N799" s="28" t="str">
        <f>_xlfn.XLOOKUP(Master[[#This Row],[Patient_ID]],Hospitals[Patient_ID],Hospitals[Medical_Condition])</f>
        <v>Stroke</v>
      </c>
      <c r="O799" s="28" t="str">
        <f>IFERROR(_xlfn.XLOOKUP(Master[[#This Row],[Patient_ID]],Emergency[Patient_ID],Emergency[ER_Visit_ID]),"No Visits")</f>
        <v>No Visits</v>
      </c>
      <c r="P799" s="28">
        <f>_xlfn.XLOOKUP(Master[[#This Row],[Patient_ID]],Hospitals[Patient_ID],Hospitals[Doctor_ID])</f>
        <v>151</v>
      </c>
      <c r="Q799" s="30">
        <f>_xlfn.XLOOKUP(Master[[#This Row],[Patient_ID]],Financials[Patient_ID],Financials[Insurance_Coverage])</f>
        <v>3169.8406643523481</v>
      </c>
      <c r="R799" s="30">
        <f>_xlfn.XLOOKUP(Master[[#This Row],[Patient_ID]],Financials[Patient_ID],Financials[Balance_Due])</f>
        <v>1974.1593356476519</v>
      </c>
      <c r="S799" s="28">
        <f>_xlfn.XLOOKUP(Master[[#This Row],[Doctors ID]],Medicals[Doctor_ID],Medicals[Nurse_to_Patient_Ratio])</f>
        <v>29</v>
      </c>
    </row>
    <row r="800" spans="1:19" x14ac:dyDescent="0.3">
      <c r="A800" s="1">
        <v>880</v>
      </c>
      <c r="B800" s="1" t="s">
        <v>887</v>
      </c>
      <c r="C800" s="1">
        <v>42</v>
      </c>
      <c r="D800" s="1" t="s">
        <v>1009</v>
      </c>
      <c r="E800" s="1" t="s">
        <v>1012</v>
      </c>
      <c r="F800" s="1">
        <v>26.571707312665449</v>
      </c>
      <c r="G800" s="1">
        <v>3</v>
      </c>
      <c r="H800" s="1">
        <v>6</v>
      </c>
      <c r="I800" s="10">
        <f>_xlfn.XLOOKUP(Master[[#This Row],[Patient_ID]],Hospitals[Patient_ID],Hospitals[Admission_Date])</f>
        <v>45311</v>
      </c>
      <c r="J800" s="10">
        <f>_xlfn.XLOOKUP(Master[[#This Row],[Patient_ID]],Hospitals[Patient_ID],Hospitals[Discharge_Date])</f>
        <v>45318</v>
      </c>
      <c r="K800" s="33">
        <f>_xlfn.XLOOKUP(Master[[#This Row],[Patient_ID]],Financials[Patient_ID],Financials[Total_Bill_Amount])</f>
        <v>5623</v>
      </c>
      <c r="L800" s="1" t="str">
        <f>_xlfn.XLOOKUP(Master[[#This Row],[Patient_ID]],Hospitals[Patient_ID],Hospitals[Hospital_Bed])</f>
        <v>ICU</v>
      </c>
      <c r="M800" s="1" t="str">
        <f>_xlfn.XLOOKUP(Master[[#This Row],[Patient_ID]],Hospitals[Patient_ID],Hospitals[Department])</f>
        <v>Cardiology</v>
      </c>
      <c r="N800" s="28" t="str">
        <f>_xlfn.XLOOKUP(Master[[#This Row],[Patient_ID]],Hospitals[Patient_ID],Hospitals[Medical_Condition])</f>
        <v>Hypertension</v>
      </c>
      <c r="O800" s="28">
        <f>IFERROR(_xlfn.XLOOKUP(Master[[#This Row],[Patient_ID]],Emergency[Patient_ID],Emergency[ER_Visit_ID]),"No Visits")</f>
        <v>1041</v>
      </c>
      <c r="P800" s="28">
        <f>_xlfn.XLOOKUP(Master[[#This Row],[Patient_ID]],Hospitals[Patient_ID],Hospitals[Doctor_ID])</f>
        <v>55</v>
      </c>
      <c r="Q800" s="30">
        <f>_xlfn.XLOOKUP(Master[[#This Row],[Patient_ID]],Financials[Patient_ID],Financials[Insurance_Coverage])</f>
        <v>4261.4660331800551</v>
      </c>
      <c r="R800" s="30">
        <f>_xlfn.XLOOKUP(Master[[#This Row],[Patient_ID]],Financials[Patient_ID],Financials[Balance_Due])</f>
        <v>1361.5339668199449</v>
      </c>
      <c r="S800" s="28">
        <f>_xlfn.XLOOKUP(Master[[#This Row],[Doctors ID]],Medicals[Doctor_ID],Medicals[Nurse_to_Patient_Ratio])</f>
        <v>6</v>
      </c>
    </row>
    <row r="801" spans="1:19" x14ac:dyDescent="0.3">
      <c r="A801" s="1">
        <v>881</v>
      </c>
      <c r="B801" s="1" t="s">
        <v>888</v>
      </c>
      <c r="C801" s="1">
        <v>27</v>
      </c>
      <c r="D801" s="1" t="s">
        <v>1009</v>
      </c>
      <c r="E801" s="1" t="s">
        <v>1011</v>
      </c>
      <c r="F801" s="1">
        <v>36.500357276651798</v>
      </c>
      <c r="G801" s="1">
        <v>4</v>
      </c>
      <c r="H801" s="1">
        <v>10</v>
      </c>
      <c r="I801" s="10">
        <f>_xlfn.XLOOKUP(Master[[#This Row],[Patient_ID]],Hospitals[Patient_ID],Hospitals[Admission_Date])</f>
        <v>44974</v>
      </c>
      <c r="J801" s="10">
        <f>_xlfn.XLOOKUP(Master[[#This Row],[Patient_ID]],Hospitals[Patient_ID],Hospitals[Discharge_Date])</f>
        <v>44977</v>
      </c>
      <c r="K801" s="33">
        <f>_xlfn.XLOOKUP(Master[[#This Row],[Patient_ID]],Financials[Patient_ID],Financials[Total_Bill_Amount])</f>
        <v>26964</v>
      </c>
      <c r="L801" s="1" t="str">
        <f>_xlfn.XLOOKUP(Master[[#This Row],[Patient_ID]],Hospitals[Patient_ID],Hospitals[Hospital_Bed])</f>
        <v>Semi-Private Room</v>
      </c>
      <c r="M801" s="1" t="str">
        <f>_xlfn.XLOOKUP(Master[[#This Row],[Patient_ID]],Hospitals[Patient_ID],Hospitals[Department])</f>
        <v>Emergency</v>
      </c>
      <c r="N801" s="28" t="str">
        <f>_xlfn.XLOOKUP(Master[[#This Row],[Patient_ID]],Hospitals[Patient_ID],Hospitals[Medical_Condition])</f>
        <v>Internal Bleeding</v>
      </c>
      <c r="O801" s="28">
        <f>IFERROR(_xlfn.XLOOKUP(Master[[#This Row],[Patient_ID]],Emergency[Patient_ID],Emergency[ER_Visit_ID]),"No Visits")</f>
        <v>383</v>
      </c>
      <c r="P801" s="28">
        <f>_xlfn.XLOOKUP(Master[[#This Row],[Patient_ID]],Hospitals[Patient_ID],Hospitals[Doctor_ID])</f>
        <v>95</v>
      </c>
      <c r="Q801" s="30">
        <f>_xlfn.XLOOKUP(Master[[#This Row],[Patient_ID]],Financials[Patient_ID],Financials[Insurance_Coverage])</f>
        <v>16512.452299412442</v>
      </c>
      <c r="R801" s="30">
        <f>_xlfn.XLOOKUP(Master[[#This Row],[Patient_ID]],Financials[Patient_ID],Financials[Balance_Due])</f>
        <v>10451.54770058756</v>
      </c>
      <c r="S801" s="28">
        <f>_xlfn.XLOOKUP(Master[[#This Row],[Doctors ID]],Medicals[Doctor_ID],Medicals[Nurse_to_Patient_Ratio])</f>
        <v>8</v>
      </c>
    </row>
    <row r="802" spans="1:19" x14ac:dyDescent="0.3">
      <c r="A802" s="1">
        <v>882</v>
      </c>
      <c r="B802" s="1" t="s">
        <v>889</v>
      </c>
      <c r="C802" s="1">
        <v>71</v>
      </c>
      <c r="D802" s="1" t="s">
        <v>1009</v>
      </c>
      <c r="E802" s="1" t="s">
        <v>1011</v>
      </c>
      <c r="F802" s="1">
        <v>17.584135495518829</v>
      </c>
      <c r="G802" s="1">
        <v>1</v>
      </c>
      <c r="H802" s="1">
        <v>1</v>
      </c>
      <c r="I802" s="10">
        <f>_xlfn.XLOOKUP(Master[[#This Row],[Patient_ID]],Hospitals[Patient_ID],Hospitals[Admission_Date])</f>
        <v>44730</v>
      </c>
      <c r="J802" s="10">
        <f>_xlfn.XLOOKUP(Master[[#This Row],[Patient_ID]],Hospitals[Patient_ID],Hospitals[Discharge_Date])</f>
        <v>44735</v>
      </c>
      <c r="K802" s="33">
        <f>_xlfn.XLOOKUP(Master[[#This Row],[Patient_ID]],Financials[Patient_ID],Financials[Total_Bill_Amount])</f>
        <v>9969</v>
      </c>
      <c r="L802" s="1" t="str">
        <f>_xlfn.XLOOKUP(Master[[#This Row],[Patient_ID]],Hospitals[Patient_ID],Hospitals[Hospital_Bed])</f>
        <v>General Ward</v>
      </c>
      <c r="M802" s="1" t="str">
        <f>_xlfn.XLOOKUP(Master[[#This Row],[Patient_ID]],Hospitals[Patient_ID],Hospitals[Department])</f>
        <v>Neurology</v>
      </c>
      <c r="N802" s="28" t="str">
        <f>_xlfn.XLOOKUP(Master[[#This Row],[Patient_ID]],Hospitals[Patient_ID],Hospitals[Medical_Condition])</f>
        <v>Stroke</v>
      </c>
      <c r="O802" s="28">
        <f>IFERROR(_xlfn.XLOOKUP(Master[[#This Row],[Patient_ID]],Emergency[Patient_ID],Emergency[ER_Visit_ID]),"No Visits")</f>
        <v>421</v>
      </c>
      <c r="P802" s="28">
        <f>_xlfn.XLOOKUP(Master[[#This Row],[Patient_ID]],Hospitals[Patient_ID],Hospitals[Doctor_ID])</f>
        <v>7</v>
      </c>
      <c r="Q802" s="30">
        <f>_xlfn.XLOOKUP(Master[[#This Row],[Patient_ID]],Financials[Patient_ID],Financials[Insurance_Coverage])</f>
        <v>8121.0033479957383</v>
      </c>
      <c r="R802" s="30">
        <f>_xlfn.XLOOKUP(Master[[#This Row],[Patient_ID]],Financials[Patient_ID],Financials[Balance_Due])</f>
        <v>1847.9966520042619</v>
      </c>
      <c r="S802" s="28">
        <f>_xlfn.XLOOKUP(Master[[#This Row],[Doctors ID]],Medicals[Doctor_ID],Medicals[Nurse_to_Patient_Ratio])</f>
        <v>20</v>
      </c>
    </row>
    <row r="803" spans="1:19" x14ac:dyDescent="0.3">
      <c r="A803" s="1">
        <v>883</v>
      </c>
      <c r="B803" s="1" t="s">
        <v>890</v>
      </c>
      <c r="C803" s="1">
        <v>63</v>
      </c>
      <c r="D803" s="1" t="s">
        <v>1009</v>
      </c>
      <c r="E803" s="1" t="s">
        <v>1013</v>
      </c>
      <c r="F803" s="1">
        <v>23.556558955635321</v>
      </c>
      <c r="G803" s="1">
        <v>5</v>
      </c>
      <c r="H803" s="1">
        <v>6</v>
      </c>
      <c r="I803" s="10">
        <f>_xlfn.XLOOKUP(Master[[#This Row],[Patient_ID]],Hospitals[Patient_ID],Hospitals[Admission_Date])</f>
        <v>44935</v>
      </c>
      <c r="J803" s="10">
        <f>_xlfn.XLOOKUP(Master[[#This Row],[Patient_ID]],Hospitals[Patient_ID],Hospitals[Discharge_Date])</f>
        <v>44938</v>
      </c>
      <c r="K803" s="33">
        <f>_xlfn.XLOOKUP(Master[[#This Row],[Patient_ID]],Financials[Patient_ID],Financials[Total_Bill_Amount])</f>
        <v>17535</v>
      </c>
      <c r="L803" s="1" t="str">
        <f>_xlfn.XLOOKUP(Master[[#This Row],[Patient_ID]],Hospitals[Patient_ID],Hospitals[Hospital_Bed])</f>
        <v>General Ward</v>
      </c>
      <c r="M803" s="1" t="str">
        <f>_xlfn.XLOOKUP(Master[[#This Row],[Patient_ID]],Hospitals[Patient_ID],Hospitals[Department])</f>
        <v>Pediatrics</v>
      </c>
      <c r="N803" s="28" t="str">
        <f>_xlfn.XLOOKUP(Master[[#This Row],[Patient_ID]],Hospitals[Patient_ID],Hospitals[Medical_Condition])</f>
        <v>Allergies</v>
      </c>
      <c r="O803" s="28">
        <f>IFERROR(_xlfn.XLOOKUP(Master[[#This Row],[Patient_ID]],Emergency[Patient_ID],Emergency[ER_Visit_ID]),"No Visits")</f>
        <v>702</v>
      </c>
      <c r="P803" s="28">
        <f>_xlfn.XLOOKUP(Master[[#This Row],[Patient_ID]],Hospitals[Patient_ID],Hospitals[Doctor_ID])</f>
        <v>194</v>
      </c>
      <c r="Q803" s="30">
        <f>_xlfn.XLOOKUP(Master[[#This Row],[Patient_ID]],Financials[Patient_ID],Financials[Insurance_Coverage])</f>
        <v>9573.3718864855073</v>
      </c>
      <c r="R803" s="30">
        <f>_xlfn.XLOOKUP(Master[[#This Row],[Patient_ID]],Financials[Patient_ID],Financials[Balance_Due])</f>
        <v>7961.6281135144927</v>
      </c>
      <c r="S803" s="28">
        <f>_xlfn.XLOOKUP(Master[[#This Row],[Doctors ID]],Medicals[Doctor_ID],Medicals[Nurse_to_Patient_Ratio])</f>
        <v>24</v>
      </c>
    </row>
    <row r="804" spans="1:19" x14ac:dyDescent="0.3">
      <c r="A804" s="1">
        <v>884</v>
      </c>
      <c r="B804" s="1" t="s">
        <v>891</v>
      </c>
      <c r="C804" s="1">
        <v>37</v>
      </c>
      <c r="D804" s="1" t="s">
        <v>1009</v>
      </c>
      <c r="E804" s="1" t="s">
        <v>1012</v>
      </c>
      <c r="F804" s="1">
        <v>27.28299235790211</v>
      </c>
      <c r="G804" s="1">
        <v>1</v>
      </c>
      <c r="H804" s="1">
        <v>1</v>
      </c>
      <c r="I804" s="10">
        <f>_xlfn.XLOOKUP(Master[[#This Row],[Patient_ID]],Hospitals[Patient_ID],Hospitals[Admission_Date])</f>
        <v>44620</v>
      </c>
      <c r="J804" s="10">
        <f>_xlfn.XLOOKUP(Master[[#This Row],[Patient_ID]],Hospitals[Patient_ID],Hospitals[Discharge_Date])</f>
        <v>44636</v>
      </c>
      <c r="K804" s="33">
        <f>_xlfn.XLOOKUP(Master[[#This Row],[Patient_ID]],Financials[Patient_ID],Financials[Total_Bill_Amount])</f>
        <v>23584</v>
      </c>
      <c r="L804" s="1" t="str">
        <f>_xlfn.XLOOKUP(Master[[#This Row],[Patient_ID]],Hospitals[Patient_ID],Hospitals[Hospital_Bed])</f>
        <v>Semi-Private Room</v>
      </c>
      <c r="M804" s="1" t="str">
        <f>_xlfn.XLOOKUP(Master[[#This Row],[Patient_ID]],Hospitals[Patient_ID],Hospitals[Department])</f>
        <v>Oncology</v>
      </c>
      <c r="N804" s="28" t="str">
        <f>_xlfn.XLOOKUP(Master[[#This Row],[Patient_ID]],Hospitals[Patient_ID],Hospitals[Medical_Condition])</f>
        <v>Tumor</v>
      </c>
      <c r="O804" s="28">
        <f>IFERROR(_xlfn.XLOOKUP(Master[[#This Row],[Patient_ID]],Emergency[Patient_ID],Emergency[ER_Visit_ID]),"No Visits")</f>
        <v>194</v>
      </c>
      <c r="P804" s="28">
        <f>_xlfn.XLOOKUP(Master[[#This Row],[Patient_ID]],Hospitals[Patient_ID],Hospitals[Doctor_ID])</f>
        <v>57</v>
      </c>
      <c r="Q804" s="30">
        <f>_xlfn.XLOOKUP(Master[[#This Row],[Patient_ID]],Financials[Patient_ID],Financials[Insurance_Coverage])</f>
        <v>16950.579179211891</v>
      </c>
      <c r="R804" s="30">
        <f>_xlfn.XLOOKUP(Master[[#This Row],[Patient_ID]],Financials[Patient_ID],Financials[Balance_Due])</f>
        <v>6633.4208207881056</v>
      </c>
      <c r="S804" s="28">
        <f>_xlfn.XLOOKUP(Master[[#This Row],[Doctors ID]],Medicals[Doctor_ID],Medicals[Nurse_to_Patient_Ratio])</f>
        <v>7</v>
      </c>
    </row>
    <row r="805" spans="1:19" x14ac:dyDescent="0.3">
      <c r="A805" s="1">
        <v>885</v>
      </c>
      <c r="B805" s="1" t="s">
        <v>892</v>
      </c>
      <c r="C805" s="1">
        <v>59</v>
      </c>
      <c r="D805" s="1" t="s">
        <v>1008</v>
      </c>
      <c r="E805" s="1" t="s">
        <v>1011</v>
      </c>
      <c r="F805" s="1">
        <v>35.420100101075022</v>
      </c>
      <c r="G805" s="1">
        <v>0</v>
      </c>
      <c r="H805" s="1">
        <v>2</v>
      </c>
      <c r="I805" s="10">
        <f>_xlfn.XLOOKUP(Master[[#This Row],[Patient_ID]],Hospitals[Patient_ID],Hospitals[Admission_Date])</f>
        <v>45115</v>
      </c>
      <c r="J805" s="10">
        <f>_xlfn.XLOOKUP(Master[[#This Row],[Patient_ID]],Hospitals[Patient_ID],Hospitals[Discharge_Date])</f>
        <v>45121</v>
      </c>
      <c r="K805" s="33">
        <f>_xlfn.XLOOKUP(Master[[#This Row],[Patient_ID]],Financials[Patient_ID],Financials[Total_Bill_Amount])</f>
        <v>8139</v>
      </c>
      <c r="L805" s="1" t="str">
        <f>_xlfn.XLOOKUP(Master[[#This Row],[Patient_ID]],Hospitals[Patient_ID],Hospitals[Hospital_Bed])</f>
        <v>General Ward</v>
      </c>
      <c r="M805" s="1" t="str">
        <f>_xlfn.XLOOKUP(Master[[#This Row],[Patient_ID]],Hospitals[Patient_ID],Hospitals[Department])</f>
        <v>Cardiology</v>
      </c>
      <c r="N805" s="28" t="str">
        <f>_xlfn.XLOOKUP(Master[[#This Row],[Patient_ID]],Hospitals[Patient_ID],Hospitals[Medical_Condition])</f>
        <v>Heart Disease</v>
      </c>
      <c r="O805" s="28">
        <f>IFERROR(_xlfn.XLOOKUP(Master[[#This Row],[Patient_ID]],Emergency[Patient_ID],Emergency[ER_Visit_ID]),"No Visits")</f>
        <v>214</v>
      </c>
      <c r="P805" s="28">
        <f>_xlfn.XLOOKUP(Master[[#This Row],[Patient_ID]],Hospitals[Patient_ID],Hospitals[Doctor_ID])</f>
        <v>179</v>
      </c>
      <c r="Q805" s="30">
        <f>_xlfn.XLOOKUP(Master[[#This Row],[Patient_ID]],Financials[Patient_ID],Financials[Insurance_Coverage])</f>
        <v>6910.355580559687</v>
      </c>
      <c r="R805" s="30">
        <f>_xlfn.XLOOKUP(Master[[#This Row],[Patient_ID]],Financials[Patient_ID],Financials[Balance_Due])</f>
        <v>1228.644419440313</v>
      </c>
      <c r="S805" s="28">
        <f>_xlfn.XLOOKUP(Master[[#This Row],[Doctors ID]],Medicals[Doctor_ID],Medicals[Nurse_to_Patient_Ratio])</f>
        <v>7</v>
      </c>
    </row>
    <row r="806" spans="1:19" x14ac:dyDescent="0.3">
      <c r="A806" s="1">
        <v>886</v>
      </c>
      <c r="B806" s="1" t="s">
        <v>893</v>
      </c>
      <c r="C806" s="1">
        <v>49</v>
      </c>
      <c r="D806" s="1" t="s">
        <v>1009</v>
      </c>
      <c r="E806" s="1" t="s">
        <v>1011</v>
      </c>
      <c r="F806" s="1">
        <v>28.638441685011941</v>
      </c>
      <c r="G806" s="1">
        <v>1</v>
      </c>
      <c r="H806" s="1">
        <v>9</v>
      </c>
      <c r="I806" s="10">
        <f>_xlfn.XLOOKUP(Master[[#This Row],[Patient_ID]],Hospitals[Patient_ID],Hospitals[Admission_Date])</f>
        <v>44823</v>
      </c>
      <c r="J806" s="10">
        <f>_xlfn.XLOOKUP(Master[[#This Row],[Patient_ID]],Hospitals[Patient_ID],Hospitals[Discharge_Date])</f>
        <v>44826</v>
      </c>
      <c r="K806" s="33">
        <f>_xlfn.XLOOKUP(Master[[#This Row],[Patient_ID]],Financials[Patient_ID],Financials[Total_Bill_Amount])</f>
        <v>15812</v>
      </c>
      <c r="L806" s="1" t="str">
        <f>_xlfn.XLOOKUP(Master[[#This Row],[Patient_ID]],Hospitals[Patient_ID],Hospitals[Hospital_Bed])</f>
        <v>General Ward</v>
      </c>
      <c r="M806" s="1" t="str">
        <f>_xlfn.XLOOKUP(Master[[#This Row],[Patient_ID]],Hospitals[Patient_ID],Hospitals[Department])</f>
        <v>Cardiology</v>
      </c>
      <c r="N806" s="28" t="str">
        <f>_xlfn.XLOOKUP(Master[[#This Row],[Patient_ID]],Hospitals[Patient_ID],Hospitals[Medical_Condition])</f>
        <v>Hypertension</v>
      </c>
      <c r="O806" s="28">
        <f>IFERROR(_xlfn.XLOOKUP(Master[[#This Row],[Patient_ID]],Emergency[Patient_ID],Emergency[ER_Visit_ID]),"No Visits")</f>
        <v>1401</v>
      </c>
      <c r="P806" s="28">
        <f>_xlfn.XLOOKUP(Master[[#This Row],[Patient_ID]],Hospitals[Patient_ID],Hospitals[Doctor_ID])</f>
        <v>60</v>
      </c>
      <c r="Q806" s="30">
        <f>_xlfn.XLOOKUP(Master[[#This Row],[Patient_ID]],Financials[Patient_ID],Financials[Insurance_Coverage])</f>
        <v>9322.9726110600823</v>
      </c>
      <c r="R806" s="30">
        <f>_xlfn.XLOOKUP(Master[[#This Row],[Patient_ID]],Financials[Patient_ID],Financials[Balance_Due])</f>
        <v>6489.0273889399177</v>
      </c>
      <c r="S806" s="28">
        <f>_xlfn.XLOOKUP(Master[[#This Row],[Doctors ID]],Medicals[Doctor_ID],Medicals[Nurse_to_Patient_Ratio])</f>
        <v>8</v>
      </c>
    </row>
    <row r="807" spans="1:19" x14ac:dyDescent="0.3">
      <c r="A807" s="1">
        <v>887</v>
      </c>
      <c r="B807" s="1" t="s">
        <v>894</v>
      </c>
      <c r="C807" s="1">
        <v>15</v>
      </c>
      <c r="D807" s="1" t="s">
        <v>1008</v>
      </c>
      <c r="E807" s="1" t="s">
        <v>1013</v>
      </c>
      <c r="F807" s="1">
        <v>35.105056269424068</v>
      </c>
      <c r="G807" s="1">
        <v>2</v>
      </c>
      <c r="H807" s="1">
        <v>1</v>
      </c>
      <c r="I807" s="10">
        <f>_xlfn.XLOOKUP(Master[[#This Row],[Patient_ID]],Hospitals[Patient_ID],Hospitals[Admission_Date])</f>
        <v>44823</v>
      </c>
      <c r="J807" s="10">
        <f>_xlfn.XLOOKUP(Master[[#This Row],[Patient_ID]],Hospitals[Patient_ID],Hospitals[Discharge_Date])</f>
        <v>44826</v>
      </c>
      <c r="K807" s="33">
        <f>_xlfn.XLOOKUP(Master[[#This Row],[Patient_ID]],Financials[Patient_ID],Financials[Total_Bill_Amount])</f>
        <v>16503</v>
      </c>
      <c r="L807" s="1" t="str">
        <f>_xlfn.XLOOKUP(Master[[#This Row],[Patient_ID]],Hospitals[Patient_ID],Hospitals[Hospital_Bed])</f>
        <v>Semi-Private Room</v>
      </c>
      <c r="M807" s="1" t="str">
        <f>_xlfn.XLOOKUP(Master[[#This Row],[Patient_ID]],Hospitals[Patient_ID],Hospitals[Department])</f>
        <v>Orthopedics</v>
      </c>
      <c r="N807" s="28" t="str">
        <f>_xlfn.XLOOKUP(Master[[#This Row],[Patient_ID]],Hospitals[Patient_ID],Hospitals[Medical_Condition])</f>
        <v>Fracture</v>
      </c>
      <c r="O807" s="28">
        <f>IFERROR(_xlfn.XLOOKUP(Master[[#This Row],[Patient_ID]],Emergency[Patient_ID],Emergency[ER_Visit_ID]),"No Visits")</f>
        <v>922</v>
      </c>
      <c r="P807" s="28">
        <f>_xlfn.XLOOKUP(Master[[#This Row],[Patient_ID]],Hospitals[Patient_ID],Hospitals[Doctor_ID])</f>
        <v>91</v>
      </c>
      <c r="Q807" s="30">
        <f>_xlfn.XLOOKUP(Master[[#This Row],[Patient_ID]],Financials[Patient_ID],Financials[Insurance_Coverage])</f>
        <v>14644.63360538907</v>
      </c>
      <c r="R807" s="30">
        <f>_xlfn.XLOOKUP(Master[[#This Row],[Patient_ID]],Financials[Patient_ID],Financials[Balance_Due])</f>
        <v>1858.3663946109341</v>
      </c>
      <c r="S807" s="28">
        <f>_xlfn.XLOOKUP(Master[[#This Row],[Doctors ID]],Medicals[Doctor_ID],Medicals[Nurse_to_Patient_Ratio])</f>
        <v>29</v>
      </c>
    </row>
    <row r="808" spans="1:19" x14ac:dyDescent="0.3">
      <c r="A808" s="1">
        <v>888</v>
      </c>
      <c r="B808" s="1" t="s">
        <v>895</v>
      </c>
      <c r="C808" s="1">
        <v>25</v>
      </c>
      <c r="D808" s="1" t="s">
        <v>1009</v>
      </c>
      <c r="E808" s="1" t="s">
        <v>1011</v>
      </c>
      <c r="F808" s="1">
        <v>30.862022414450848</v>
      </c>
      <c r="G808" s="1">
        <v>4</v>
      </c>
      <c r="H808" s="1">
        <v>6</v>
      </c>
      <c r="I808" s="10">
        <f>_xlfn.XLOOKUP(Master[[#This Row],[Patient_ID]],Hospitals[Patient_ID],Hospitals[Admission_Date])</f>
        <v>44583</v>
      </c>
      <c r="J808" s="10">
        <f>_xlfn.XLOOKUP(Master[[#This Row],[Patient_ID]],Hospitals[Patient_ID],Hospitals[Discharge_Date])</f>
        <v>44588</v>
      </c>
      <c r="K808" s="33">
        <f>_xlfn.XLOOKUP(Master[[#This Row],[Patient_ID]],Financials[Patient_ID],Financials[Total_Bill_Amount])</f>
        <v>12836</v>
      </c>
      <c r="L808" s="1" t="str">
        <f>_xlfn.XLOOKUP(Master[[#This Row],[Patient_ID]],Hospitals[Patient_ID],Hospitals[Hospital_Bed])</f>
        <v>Semi-Private Room</v>
      </c>
      <c r="M808" s="1" t="str">
        <f>_xlfn.XLOOKUP(Master[[#This Row],[Patient_ID]],Hospitals[Patient_ID],Hospitals[Department])</f>
        <v>Neurology</v>
      </c>
      <c r="N808" s="28" t="str">
        <f>_xlfn.XLOOKUP(Master[[#This Row],[Patient_ID]],Hospitals[Patient_ID],Hospitals[Medical_Condition])</f>
        <v>Stroke</v>
      </c>
      <c r="O808" s="28">
        <f>IFERROR(_xlfn.XLOOKUP(Master[[#This Row],[Patient_ID]],Emergency[Patient_ID],Emergency[ER_Visit_ID]),"No Visits")</f>
        <v>646</v>
      </c>
      <c r="P808" s="28">
        <f>_xlfn.XLOOKUP(Master[[#This Row],[Patient_ID]],Hospitals[Patient_ID],Hospitals[Doctor_ID])</f>
        <v>73</v>
      </c>
      <c r="Q808" s="30">
        <f>_xlfn.XLOOKUP(Master[[#This Row],[Patient_ID]],Financials[Patient_ID],Financials[Insurance_Coverage])</f>
        <v>6533.982209946621</v>
      </c>
      <c r="R808" s="30">
        <f>_xlfn.XLOOKUP(Master[[#This Row],[Patient_ID]],Financials[Patient_ID],Financials[Balance_Due])</f>
        <v>6302.017790053379</v>
      </c>
      <c r="S808" s="28">
        <f>_xlfn.XLOOKUP(Master[[#This Row],[Doctors ID]],Medicals[Doctor_ID],Medicals[Nurse_to_Patient_Ratio])</f>
        <v>8</v>
      </c>
    </row>
    <row r="809" spans="1:19" x14ac:dyDescent="0.3">
      <c r="A809" s="1">
        <v>889</v>
      </c>
      <c r="B809" s="1" t="s">
        <v>896</v>
      </c>
      <c r="C809" s="1">
        <v>77</v>
      </c>
      <c r="D809" s="1" t="s">
        <v>1008</v>
      </c>
      <c r="E809" s="1" t="s">
        <v>1013</v>
      </c>
      <c r="F809" s="1">
        <v>20.017285321176871</v>
      </c>
      <c r="G809" s="1">
        <v>2</v>
      </c>
      <c r="H809" s="1">
        <v>10</v>
      </c>
      <c r="I809" s="10">
        <f>_xlfn.XLOOKUP(Master[[#This Row],[Patient_ID]],Hospitals[Patient_ID],Hospitals[Admission_Date])</f>
        <v>44740</v>
      </c>
      <c r="J809" s="10">
        <f>_xlfn.XLOOKUP(Master[[#This Row],[Patient_ID]],Hospitals[Patient_ID],Hospitals[Discharge_Date])</f>
        <v>44747</v>
      </c>
      <c r="K809" s="33">
        <f>_xlfn.XLOOKUP(Master[[#This Row],[Patient_ID]],Financials[Patient_ID],Financials[Total_Bill_Amount])</f>
        <v>41134</v>
      </c>
      <c r="L809" s="1" t="str">
        <f>_xlfn.XLOOKUP(Master[[#This Row],[Patient_ID]],Hospitals[Patient_ID],Hospitals[Hospital_Bed])</f>
        <v>Semi-Private Room</v>
      </c>
      <c r="M809" s="1" t="str">
        <f>_xlfn.XLOOKUP(Master[[#This Row],[Patient_ID]],Hospitals[Patient_ID],Hospitals[Department])</f>
        <v>Oncology</v>
      </c>
      <c r="N809" s="28" t="str">
        <f>_xlfn.XLOOKUP(Master[[#This Row],[Patient_ID]],Hospitals[Patient_ID],Hospitals[Medical_Condition])</f>
        <v>Tumor</v>
      </c>
      <c r="O809" s="28" t="str">
        <f>IFERROR(_xlfn.XLOOKUP(Master[[#This Row],[Patient_ID]],Emergency[Patient_ID],Emergency[ER_Visit_ID]),"No Visits")</f>
        <v>No Visits</v>
      </c>
      <c r="P809" s="28">
        <f>_xlfn.XLOOKUP(Master[[#This Row],[Patient_ID]],Hospitals[Patient_ID],Hospitals[Doctor_ID])</f>
        <v>60</v>
      </c>
      <c r="Q809" s="30">
        <f>_xlfn.XLOOKUP(Master[[#This Row],[Patient_ID]],Financials[Patient_ID],Financials[Insurance_Coverage])</f>
        <v>29271.602930032019</v>
      </c>
      <c r="R809" s="30">
        <f>_xlfn.XLOOKUP(Master[[#This Row],[Patient_ID]],Financials[Patient_ID],Financials[Balance_Due])</f>
        <v>11862.397069967979</v>
      </c>
      <c r="S809" s="28">
        <f>_xlfn.XLOOKUP(Master[[#This Row],[Doctors ID]],Medicals[Doctor_ID],Medicals[Nurse_to_Patient_Ratio])</f>
        <v>8</v>
      </c>
    </row>
    <row r="810" spans="1:19" x14ac:dyDescent="0.3">
      <c r="A810" s="1">
        <v>890</v>
      </c>
      <c r="B810" s="1" t="s">
        <v>897</v>
      </c>
      <c r="C810" s="1">
        <v>14</v>
      </c>
      <c r="D810" s="1" t="s">
        <v>1009</v>
      </c>
      <c r="E810" s="1" t="s">
        <v>1010</v>
      </c>
      <c r="F810" s="1">
        <v>31.501185249503209</v>
      </c>
      <c r="G810" s="1">
        <v>3</v>
      </c>
      <c r="H810" s="1">
        <v>4</v>
      </c>
      <c r="I810" s="10">
        <f>_xlfn.XLOOKUP(Master[[#This Row],[Patient_ID]],Hospitals[Patient_ID],Hospitals[Admission_Date])</f>
        <v>45250</v>
      </c>
      <c r="J810" s="10">
        <f>_xlfn.XLOOKUP(Master[[#This Row],[Patient_ID]],Hospitals[Patient_ID],Hospitals[Discharge_Date])</f>
        <v>45252</v>
      </c>
      <c r="K810" s="33">
        <f>_xlfn.XLOOKUP(Master[[#This Row],[Patient_ID]],Financials[Patient_ID],Financials[Total_Bill_Amount])</f>
        <v>18483</v>
      </c>
      <c r="L810" s="1" t="str">
        <f>_xlfn.XLOOKUP(Master[[#This Row],[Patient_ID]],Hospitals[Patient_ID],Hospitals[Hospital_Bed])</f>
        <v>Semi-Private Room</v>
      </c>
      <c r="M810" s="1" t="str">
        <f>_xlfn.XLOOKUP(Master[[#This Row],[Patient_ID]],Hospitals[Patient_ID],Hospitals[Department])</f>
        <v>Pediatrics</v>
      </c>
      <c r="N810" s="28" t="str">
        <f>_xlfn.XLOOKUP(Master[[#This Row],[Patient_ID]],Hospitals[Patient_ID],Hospitals[Medical_Condition])</f>
        <v>Asthma</v>
      </c>
      <c r="O810" s="28">
        <f>IFERROR(_xlfn.XLOOKUP(Master[[#This Row],[Patient_ID]],Emergency[Patient_ID],Emergency[ER_Visit_ID]),"No Visits")</f>
        <v>546</v>
      </c>
      <c r="P810" s="28">
        <f>_xlfn.XLOOKUP(Master[[#This Row],[Patient_ID]],Hospitals[Patient_ID],Hospitals[Doctor_ID])</f>
        <v>116</v>
      </c>
      <c r="Q810" s="30">
        <f>_xlfn.XLOOKUP(Master[[#This Row],[Patient_ID]],Financials[Patient_ID],Financials[Insurance_Coverage])</f>
        <v>11184.350036972201</v>
      </c>
      <c r="R810" s="30">
        <f>_xlfn.XLOOKUP(Master[[#This Row],[Patient_ID]],Financials[Patient_ID],Financials[Balance_Due])</f>
        <v>7298.6499630278049</v>
      </c>
      <c r="S810" s="28">
        <f>_xlfn.XLOOKUP(Master[[#This Row],[Doctors ID]],Medicals[Doctor_ID],Medicals[Nurse_to_Patient_Ratio])</f>
        <v>19</v>
      </c>
    </row>
    <row r="811" spans="1:19" x14ac:dyDescent="0.3">
      <c r="A811" s="1">
        <v>891</v>
      </c>
      <c r="B811" s="1" t="s">
        <v>898</v>
      </c>
      <c r="C811" s="1">
        <v>28</v>
      </c>
      <c r="D811" s="1" t="s">
        <v>1008</v>
      </c>
      <c r="E811" s="1" t="s">
        <v>1010</v>
      </c>
      <c r="F811" s="1">
        <v>25.69354985715184</v>
      </c>
      <c r="G811" s="1">
        <v>5</v>
      </c>
      <c r="H811" s="1">
        <v>6</v>
      </c>
      <c r="I811" s="10">
        <f>_xlfn.XLOOKUP(Master[[#This Row],[Patient_ID]],Hospitals[Patient_ID],Hospitals[Admission_Date])</f>
        <v>45162</v>
      </c>
      <c r="J811" s="10">
        <f>_xlfn.XLOOKUP(Master[[#This Row],[Patient_ID]],Hospitals[Patient_ID],Hospitals[Discharge_Date])</f>
        <v>45173</v>
      </c>
      <c r="K811" s="33">
        <f>_xlfn.XLOOKUP(Master[[#This Row],[Patient_ID]],Financials[Patient_ID],Financials[Total_Bill_Amount])</f>
        <v>12027</v>
      </c>
      <c r="L811" s="1" t="str">
        <f>_xlfn.XLOOKUP(Master[[#This Row],[Patient_ID]],Hospitals[Patient_ID],Hospitals[Hospital_Bed])</f>
        <v>ICU</v>
      </c>
      <c r="M811" s="1" t="str">
        <f>_xlfn.XLOOKUP(Master[[#This Row],[Patient_ID]],Hospitals[Patient_ID],Hospitals[Department])</f>
        <v>Oncology</v>
      </c>
      <c r="N811" s="28" t="str">
        <f>_xlfn.XLOOKUP(Master[[#This Row],[Patient_ID]],Hospitals[Patient_ID],Hospitals[Medical_Condition])</f>
        <v>Cancer</v>
      </c>
      <c r="O811" s="28">
        <f>IFERROR(_xlfn.XLOOKUP(Master[[#This Row],[Patient_ID]],Emergency[Patient_ID],Emergency[ER_Visit_ID]),"No Visits")</f>
        <v>310</v>
      </c>
      <c r="P811" s="28">
        <f>_xlfn.XLOOKUP(Master[[#This Row],[Patient_ID]],Hospitals[Patient_ID],Hospitals[Doctor_ID])</f>
        <v>91</v>
      </c>
      <c r="Q811" s="30">
        <f>_xlfn.XLOOKUP(Master[[#This Row],[Patient_ID]],Financials[Patient_ID],Financials[Insurance_Coverage])</f>
        <v>7498.8655740933827</v>
      </c>
      <c r="R811" s="30">
        <f>_xlfn.XLOOKUP(Master[[#This Row],[Patient_ID]],Financials[Patient_ID],Financials[Balance_Due])</f>
        <v>4528.1344259066173</v>
      </c>
      <c r="S811" s="28">
        <f>_xlfn.XLOOKUP(Master[[#This Row],[Doctors ID]],Medicals[Doctor_ID],Medicals[Nurse_to_Patient_Ratio])</f>
        <v>29</v>
      </c>
    </row>
    <row r="812" spans="1:19" x14ac:dyDescent="0.3">
      <c r="A812" s="1">
        <v>892</v>
      </c>
      <c r="B812" s="1" t="s">
        <v>899</v>
      </c>
      <c r="C812" s="1">
        <v>84</v>
      </c>
      <c r="D812" s="1" t="s">
        <v>1008</v>
      </c>
      <c r="E812" s="1" t="s">
        <v>1010</v>
      </c>
      <c r="F812" s="1">
        <v>26.723205747921408</v>
      </c>
      <c r="G812" s="1">
        <v>5</v>
      </c>
      <c r="H812" s="1">
        <v>5</v>
      </c>
      <c r="I812" s="10">
        <f>_xlfn.XLOOKUP(Master[[#This Row],[Patient_ID]],Hospitals[Patient_ID],Hospitals[Admission_Date])</f>
        <v>44804</v>
      </c>
      <c r="J812" s="10">
        <f>_xlfn.XLOOKUP(Master[[#This Row],[Patient_ID]],Hospitals[Patient_ID],Hospitals[Discharge_Date])</f>
        <v>44808</v>
      </c>
      <c r="K812" s="33">
        <f>_xlfn.XLOOKUP(Master[[#This Row],[Patient_ID]],Financials[Patient_ID],Financials[Total_Bill_Amount])</f>
        <v>19482</v>
      </c>
      <c r="L812" s="1" t="str">
        <f>_xlfn.XLOOKUP(Master[[#This Row],[Patient_ID]],Hospitals[Patient_ID],Hospitals[Hospital_Bed])</f>
        <v>ICU</v>
      </c>
      <c r="M812" s="1" t="str">
        <f>_xlfn.XLOOKUP(Master[[#This Row],[Patient_ID]],Hospitals[Patient_ID],Hospitals[Department])</f>
        <v>Orthopedics</v>
      </c>
      <c r="N812" s="28" t="str">
        <f>_xlfn.XLOOKUP(Master[[#This Row],[Patient_ID]],Hospitals[Patient_ID],Hospitals[Medical_Condition])</f>
        <v>Fracture</v>
      </c>
      <c r="O812" s="28">
        <f>IFERROR(_xlfn.XLOOKUP(Master[[#This Row],[Patient_ID]],Emergency[Patient_ID],Emergency[ER_Visit_ID]),"No Visits")</f>
        <v>171</v>
      </c>
      <c r="P812" s="28">
        <f>_xlfn.XLOOKUP(Master[[#This Row],[Patient_ID]],Hospitals[Patient_ID],Hospitals[Doctor_ID])</f>
        <v>126</v>
      </c>
      <c r="Q812" s="30">
        <f>_xlfn.XLOOKUP(Master[[#This Row],[Patient_ID]],Financials[Patient_ID],Financials[Insurance_Coverage])</f>
        <v>16892.03616277214</v>
      </c>
      <c r="R812" s="30">
        <f>_xlfn.XLOOKUP(Master[[#This Row],[Patient_ID]],Financials[Patient_ID],Financials[Balance_Due])</f>
        <v>2589.9638372278569</v>
      </c>
      <c r="S812" s="28">
        <f>_xlfn.XLOOKUP(Master[[#This Row],[Doctors ID]],Medicals[Doctor_ID],Medicals[Nurse_to_Patient_Ratio])</f>
        <v>15</v>
      </c>
    </row>
    <row r="813" spans="1:19" x14ac:dyDescent="0.3">
      <c r="A813" s="1">
        <v>893</v>
      </c>
      <c r="B813" s="1" t="s">
        <v>900</v>
      </c>
      <c r="C813" s="1">
        <v>53</v>
      </c>
      <c r="D813" s="1" t="s">
        <v>1009</v>
      </c>
      <c r="E813" s="1" t="s">
        <v>1011</v>
      </c>
      <c r="F813" s="1">
        <v>37.779290923057253</v>
      </c>
      <c r="G813" s="1">
        <v>5</v>
      </c>
      <c r="H813" s="1">
        <v>3</v>
      </c>
      <c r="I813" s="10">
        <f>_xlfn.XLOOKUP(Master[[#This Row],[Patient_ID]],Hospitals[Patient_ID],Hospitals[Admission_Date])</f>
        <v>44872</v>
      </c>
      <c r="J813" s="10">
        <f>_xlfn.XLOOKUP(Master[[#This Row],[Patient_ID]],Hospitals[Patient_ID],Hospitals[Discharge_Date])</f>
        <v>44878</v>
      </c>
      <c r="K813" s="33">
        <f>_xlfn.XLOOKUP(Master[[#This Row],[Patient_ID]],Financials[Patient_ID],Financials[Total_Bill_Amount])</f>
        <v>15931</v>
      </c>
      <c r="L813" s="1" t="str">
        <f>_xlfn.XLOOKUP(Master[[#This Row],[Patient_ID]],Hospitals[Patient_ID],Hospitals[Hospital_Bed])</f>
        <v>ICU</v>
      </c>
      <c r="M813" s="1" t="str">
        <f>_xlfn.XLOOKUP(Master[[#This Row],[Patient_ID]],Hospitals[Patient_ID],Hospitals[Department])</f>
        <v>Neurology</v>
      </c>
      <c r="N813" s="28" t="str">
        <f>_xlfn.XLOOKUP(Master[[#This Row],[Patient_ID]],Hospitals[Patient_ID],Hospitals[Medical_Condition])</f>
        <v>Seizures</v>
      </c>
      <c r="O813" s="28">
        <f>IFERROR(_xlfn.XLOOKUP(Master[[#This Row],[Patient_ID]],Emergency[Patient_ID],Emergency[ER_Visit_ID]),"No Visits")</f>
        <v>770</v>
      </c>
      <c r="P813" s="28">
        <f>_xlfn.XLOOKUP(Master[[#This Row],[Patient_ID]],Hospitals[Patient_ID],Hospitals[Doctor_ID])</f>
        <v>66</v>
      </c>
      <c r="Q813" s="30">
        <f>_xlfn.XLOOKUP(Master[[#This Row],[Patient_ID]],Financials[Patient_ID],Financials[Insurance_Coverage])</f>
        <v>13165.356981485091</v>
      </c>
      <c r="R813" s="30">
        <f>_xlfn.XLOOKUP(Master[[#This Row],[Patient_ID]],Financials[Patient_ID],Financials[Balance_Due])</f>
        <v>2765.6430185149088</v>
      </c>
      <c r="S813" s="28">
        <f>_xlfn.XLOOKUP(Master[[#This Row],[Doctors ID]],Medicals[Doctor_ID],Medicals[Nurse_to_Patient_Ratio])</f>
        <v>19</v>
      </c>
    </row>
    <row r="814" spans="1:19" x14ac:dyDescent="0.3">
      <c r="A814" s="1">
        <v>894</v>
      </c>
      <c r="B814" s="1" t="s">
        <v>901</v>
      </c>
      <c r="C814" s="1">
        <v>70</v>
      </c>
      <c r="D814" s="1" t="s">
        <v>1009</v>
      </c>
      <c r="E814" s="1" t="s">
        <v>1010</v>
      </c>
      <c r="F814" s="1">
        <v>34.02479297676345</v>
      </c>
      <c r="G814" s="1">
        <v>0</v>
      </c>
      <c r="H814" s="1">
        <v>5</v>
      </c>
      <c r="I814" s="10">
        <f>_xlfn.XLOOKUP(Master[[#This Row],[Patient_ID]],Hospitals[Patient_ID],Hospitals[Admission_Date])</f>
        <v>44902</v>
      </c>
      <c r="J814" s="10">
        <f>_xlfn.XLOOKUP(Master[[#This Row],[Patient_ID]],Hospitals[Patient_ID],Hospitals[Discharge_Date])</f>
        <v>44906</v>
      </c>
      <c r="K814" s="33">
        <f>_xlfn.XLOOKUP(Master[[#This Row],[Patient_ID]],Financials[Patient_ID],Financials[Total_Bill_Amount])</f>
        <v>37558</v>
      </c>
      <c r="L814" s="1" t="str">
        <f>_xlfn.XLOOKUP(Master[[#This Row],[Patient_ID]],Hospitals[Patient_ID],Hospitals[Hospital_Bed])</f>
        <v>Semi-Private Room</v>
      </c>
      <c r="M814" s="1" t="str">
        <f>_xlfn.XLOOKUP(Master[[#This Row],[Patient_ID]],Hospitals[Patient_ID],Hospitals[Department])</f>
        <v>Cardiology</v>
      </c>
      <c r="N814" s="28" t="str">
        <f>_xlfn.XLOOKUP(Master[[#This Row],[Patient_ID]],Hospitals[Patient_ID],Hospitals[Medical_Condition])</f>
        <v>Hypertension</v>
      </c>
      <c r="O814" s="28">
        <f>IFERROR(_xlfn.XLOOKUP(Master[[#This Row],[Patient_ID]],Emergency[Patient_ID],Emergency[ER_Visit_ID]),"No Visits")</f>
        <v>1415</v>
      </c>
      <c r="P814" s="28">
        <f>_xlfn.XLOOKUP(Master[[#This Row],[Patient_ID]],Hospitals[Patient_ID],Hospitals[Doctor_ID])</f>
        <v>87</v>
      </c>
      <c r="Q814" s="30">
        <f>_xlfn.XLOOKUP(Master[[#This Row],[Patient_ID]],Financials[Patient_ID],Financials[Insurance_Coverage])</f>
        <v>19719.153359833159</v>
      </c>
      <c r="R814" s="30">
        <f>_xlfn.XLOOKUP(Master[[#This Row],[Patient_ID]],Financials[Patient_ID],Financials[Balance_Due])</f>
        <v>17838.846640166841</v>
      </c>
      <c r="S814" s="28">
        <f>_xlfn.XLOOKUP(Master[[#This Row],[Doctors ID]],Medicals[Doctor_ID],Medicals[Nurse_to_Patient_Ratio])</f>
        <v>18</v>
      </c>
    </row>
    <row r="815" spans="1:19" x14ac:dyDescent="0.3">
      <c r="A815" s="1">
        <v>895</v>
      </c>
      <c r="B815" s="1" t="s">
        <v>902</v>
      </c>
      <c r="C815" s="1">
        <v>71</v>
      </c>
      <c r="D815" s="1" t="s">
        <v>1009</v>
      </c>
      <c r="E815" s="1" t="s">
        <v>1013</v>
      </c>
      <c r="F815" s="1">
        <v>29.293012013423411</v>
      </c>
      <c r="G815" s="1">
        <v>4</v>
      </c>
      <c r="H815" s="1">
        <v>9</v>
      </c>
      <c r="I815" s="10">
        <f>_xlfn.XLOOKUP(Master[[#This Row],[Patient_ID]],Hospitals[Patient_ID],Hospitals[Admission_Date])</f>
        <v>45419</v>
      </c>
      <c r="J815" s="10">
        <f>_xlfn.XLOOKUP(Master[[#This Row],[Patient_ID]],Hospitals[Patient_ID],Hospitals[Discharge_Date])</f>
        <v>45427</v>
      </c>
      <c r="K815" s="33">
        <f>_xlfn.XLOOKUP(Master[[#This Row],[Patient_ID]],Financials[Patient_ID],Financials[Total_Bill_Amount])</f>
        <v>22014</v>
      </c>
      <c r="L815" s="1" t="str">
        <f>_xlfn.XLOOKUP(Master[[#This Row],[Patient_ID]],Hospitals[Patient_ID],Hospitals[Hospital_Bed])</f>
        <v>Private Room</v>
      </c>
      <c r="M815" s="1" t="str">
        <f>_xlfn.XLOOKUP(Master[[#This Row],[Patient_ID]],Hospitals[Patient_ID],Hospitals[Department])</f>
        <v>Oncology</v>
      </c>
      <c r="N815" s="28" t="str">
        <f>_xlfn.XLOOKUP(Master[[#This Row],[Patient_ID]],Hospitals[Patient_ID],Hospitals[Medical_Condition])</f>
        <v>Tumor</v>
      </c>
      <c r="O815" s="28">
        <f>IFERROR(_xlfn.XLOOKUP(Master[[#This Row],[Patient_ID]],Emergency[Patient_ID],Emergency[ER_Visit_ID]),"No Visits")</f>
        <v>510</v>
      </c>
      <c r="P815" s="28">
        <f>_xlfn.XLOOKUP(Master[[#This Row],[Patient_ID]],Hospitals[Patient_ID],Hospitals[Doctor_ID])</f>
        <v>135</v>
      </c>
      <c r="Q815" s="30">
        <f>_xlfn.XLOOKUP(Master[[#This Row],[Patient_ID]],Financials[Patient_ID],Financials[Insurance_Coverage])</f>
        <v>19161.56090646797</v>
      </c>
      <c r="R815" s="30">
        <f>_xlfn.XLOOKUP(Master[[#This Row],[Patient_ID]],Financials[Patient_ID],Financials[Balance_Due])</f>
        <v>2852.4390935320262</v>
      </c>
      <c r="S815" s="28">
        <f>_xlfn.XLOOKUP(Master[[#This Row],[Doctors ID]],Medicals[Doctor_ID],Medicals[Nurse_to_Patient_Ratio])</f>
        <v>23</v>
      </c>
    </row>
    <row r="816" spans="1:19" x14ac:dyDescent="0.3">
      <c r="A816" s="1">
        <v>896</v>
      </c>
      <c r="B816" s="1" t="s">
        <v>903</v>
      </c>
      <c r="C816" s="1">
        <v>45</v>
      </c>
      <c r="D816" s="1" t="s">
        <v>1009</v>
      </c>
      <c r="E816" s="1" t="s">
        <v>1011</v>
      </c>
      <c r="F816" s="1">
        <v>22.044800260441971</v>
      </c>
      <c r="G816" s="1">
        <v>2</v>
      </c>
      <c r="H816" s="1">
        <v>5</v>
      </c>
      <c r="I816" s="10">
        <f>_xlfn.XLOOKUP(Master[[#This Row],[Patient_ID]],Hospitals[Patient_ID],Hospitals[Admission_Date])</f>
        <v>44858</v>
      </c>
      <c r="J816" s="10">
        <f>_xlfn.XLOOKUP(Master[[#This Row],[Patient_ID]],Hospitals[Patient_ID],Hospitals[Discharge_Date])</f>
        <v>44863</v>
      </c>
      <c r="K816" s="33">
        <f>_xlfn.XLOOKUP(Master[[#This Row],[Patient_ID]],Financials[Patient_ID],Financials[Total_Bill_Amount])</f>
        <v>12706</v>
      </c>
      <c r="L816" s="1" t="str">
        <f>_xlfn.XLOOKUP(Master[[#This Row],[Patient_ID]],Hospitals[Patient_ID],Hospitals[Hospital_Bed])</f>
        <v>Semi-Private Room</v>
      </c>
      <c r="M816" s="1" t="str">
        <f>_xlfn.XLOOKUP(Master[[#This Row],[Patient_ID]],Hospitals[Patient_ID],Hospitals[Department])</f>
        <v>Oncology</v>
      </c>
      <c r="N816" s="28" t="str">
        <f>_xlfn.XLOOKUP(Master[[#This Row],[Patient_ID]],Hospitals[Patient_ID],Hospitals[Medical_Condition])</f>
        <v>Cancer</v>
      </c>
      <c r="O816" s="28" t="str">
        <f>IFERROR(_xlfn.XLOOKUP(Master[[#This Row],[Patient_ID]],Emergency[Patient_ID],Emergency[ER_Visit_ID]),"No Visits")</f>
        <v>No Visits</v>
      </c>
      <c r="P816" s="28">
        <f>_xlfn.XLOOKUP(Master[[#This Row],[Patient_ID]],Hospitals[Patient_ID],Hospitals[Doctor_ID])</f>
        <v>89</v>
      </c>
      <c r="Q816" s="30">
        <f>_xlfn.XLOOKUP(Master[[#This Row],[Patient_ID]],Financials[Patient_ID],Financials[Insurance_Coverage])</f>
        <v>7531.6158611899482</v>
      </c>
      <c r="R816" s="30">
        <f>_xlfn.XLOOKUP(Master[[#This Row],[Patient_ID]],Financials[Patient_ID],Financials[Balance_Due])</f>
        <v>5174.3841388100518</v>
      </c>
      <c r="S816" s="28">
        <f>_xlfn.XLOOKUP(Master[[#This Row],[Doctors ID]],Medicals[Doctor_ID],Medicals[Nurse_to_Patient_Ratio])</f>
        <v>7</v>
      </c>
    </row>
    <row r="817" spans="1:19" x14ac:dyDescent="0.3">
      <c r="A817" s="1">
        <v>897</v>
      </c>
      <c r="B817" s="1" t="s">
        <v>904</v>
      </c>
      <c r="C817" s="1">
        <v>53</v>
      </c>
      <c r="D817" s="1" t="s">
        <v>1008</v>
      </c>
      <c r="E817" s="1" t="s">
        <v>1010</v>
      </c>
      <c r="F817" s="1">
        <v>24.884857755282852</v>
      </c>
      <c r="G817" s="1">
        <v>1</v>
      </c>
      <c r="H817" s="1">
        <v>8</v>
      </c>
      <c r="I817" s="10">
        <f>_xlfn.XLOOKUP(Master[[#This Row],[Patient_ID]],Hospitals[Patient_ID],Hospitals[Admission_Date])</f>
        <v>45178</v>
      </c>
      <c r="J817" s="10">
        <f>_xlfn.XLOOKUP(Master[[#This Row],[Patient_ID]],Hospitals[Patient_ID],Hospitals[Discharge_Date])</f>
        <v>45181</v>
      </c>
      <c r="K817" s="33">
        <f>_xlfn.XLOOKUP(Master[[#This Row],[Patient_ID]],Financials[Patient_ID],Financials[Total_Bill_Amount])</f>
        <v>8122</v>
      </c>
      <c r="L817" s="1" t="str">
        <f>_xlfn.XLOOKUP(Master[[#This Row],[Patient_ID]],Hospitals[Patient_ID],Hospitals[Hospital_Bed])</f>
        <v>Private Room</v>
      </c>
      <c r="M817" s="1" t="str">
        <f>_xlfn.XLOOKUP(Master[[#This Row],[Patient_ID]],Hospitals[Patient_ID],Hospitals[Department])</f>
        <v>Cardiology</v>
      </c>
      <c r="N817" s="28" t="str">
        <f>_xlfn.XLOOKUP(Master[[#This Row],[Patient_ID]],Hospitals[Patient_ID],Hospitals[Medical_Condition])</f>
        <v>Hypertension</v>
      </c>
      <c r="O817" s="28">
        <f>IFERROR(_xlfn.XLOOKUP(Master[[#This Row],[Patient_ID]],Emergency[Patient_ID],Emergency[ER_Visit_ID]),"No Visits")</f>
        <v>6</v>
      </c>
      <c r="P817" s="28">
        <f>_xlfn.XLOOKUP(Master[[#This Row],[Patient_ID]],Hospitals[Patient_ID],Hospitals[Doctor_ID])</f>
        <v>76</v>
      </c>
      <c r="Q817" s="30">
        <f>_xlfn.XLOOKUP(Master[[#This Row],[Patient_ID]],Financials[Patient_ID],Financials[Insurance_Coverage])</f>
        <v>6981.8845658095361</v>
      </c>
      <c r="R817" s="30">
        <f>_xlfn.XLOOKUP(Master[[#This Row],[Patient_ID]],Financials[Patient_ID],Financials[Balance_Due])</f>
        <v>1140.1154341904639</v>
      </c>
      <c r="S817" s="28">
        <f>_xlfn.XLOOKUP(Master[[#This Row],[Doctors ID]],Medicals[Doctor_ID],Medicals[Nurse_to_Patient_Ratio])</f>
        <v>30</v>
      </c>
    </row>
    <row r="818" spans="1:19" x14ac:dyDescent="0.3">
      <c r="A818" s="1">
        <v>898</v>
      </c>
      <c r="B818" s="1" t="s">
        <v>905</v>
      </c>
      <c r="C818" s="1">
        <v>3</v>
      </c>
      <c r="D818" s="1" t="s">
        <v>1008</v>
      </c>
      <c r="E818" s="1" t="s">
        <v>1013</v>
      </c>
      <c r="F818" s="1">
        <v>24.05263868311016</v>
      </c>
      <c r="G818" s="1">
        <v>0</v>
      </c>
      <c r="H818" s="1">
        <v>6</v>
      </c>
      <c r="I818" s="10">
        <f>_xlfn.XLOOKUP(Master[[#This Row],[Patient_ID]],Hospitals[Patient_ID],Hospitals[Admission_Date])</f>
        <v>44645</v>
      </c>
      <c r="J818" s="10">
        <f>_xlfn.XLOOKUP(Master[[#This Row],[Patient_ID]],Hospitals[Patient_ID],Hospitals[Discharge_Date])</f>
        <v>44648</v>
      </c>
      <c r="K818" s="33">
        <f>_xlfn.XLOOKUP(Master[[#This Row],[Patient_ID]],Financials[Patient_ID],Financials[Total_Bill_Amount])</f>
        <v>18650</v>
      </c>
      <c r="L818" s="1" t="str">
        <f>_xlfn.XLOOKUP(Master[[#This Row],[Patient_ID]],Hospitals[Patient_ID],Hospitals[Hospital_Bed])</f>
        <v>General Ward</v>
      </c>
      <c r="M818" s="1" t="str">
        <f>_xlfn.XLOOKUP(Master[[#This Row],[Patient_ID]],Hospitals[Patient_ID],Hospitals[Department])</f>
        <v>Pediatrics</v>
      </c>
      <c r="N818" s="28" t="str">
        <f>_xlfn.XLOOKUP(Master[[#This Row],[Patient_ID]],Hospitals[Patient_ID],Hospitals[Medical_Condition])</f>
        <v>Asthma</v>
      </c>
      <c r="O818" s="28">
        <f>IFERROR(_xlfn.XLOOKUP(Master[[#This Row],[Patient_ID]],Emergency[Patient_ID],Emergency[ER_Visit_ID]),"No Visits")</f>
        <v>1076</v>
      </c>
      <c r="P818" s="28">
        <f>_xlfn.XLOOKUP(Master[[#This Row],[Patient_ID]],Hospitals[Patient_ID],Hospitals[Doctor_ID])</f>
        <v>146</v>
      </c>
      <c r="Q818" s="30">
        <f>_xlfn.XLOOKUP(Master[[#This Row],[Patient_ID]],Financials[Patient_ID],Financials[Insurance_Coverage])</f>
        <v>9930.4365785956343</v>
      </c>
      <c r="R818" s="30">
        <f>_xlfn.XLOOKUP(Master[[#This Row],[Patient_ID]],Financials[Patient_ID],Financials[Balance_Due])</f>
        <v>8719.5634214043657</v>
      </c>
      <c r="S818" s="28">
        <f>_xlfn.XLOOKUP(Master[[#This Row],[Doctors ID]],Medicals[Doctor_ID],Medicals[Nurse_to_Patient_Ratio])</f>
        <v>9</v>
      </c>
    </row>
    <row r="819" spans="1:19" x14ac:dyDescent="0.3">
      <c r="A819" s="1">
        <v>899</v>
      </c>
      <c r="B819" s="1" t="s">
        <v>906</v>
      </c>
      <c r="C819" s="1">
        <v>48</v>
      </c>
      <c r="D819" s="1" t="s">
        <v>1008</v>
      </c>
      <c r="E819" s="1" t="s">
        <v>1010</v>
      </c>
      <c r="F819" s="1">
        <v>19.851594221225579</v>
      </c>
      <c r="G819" s="1">
        <v>1</v>
      </c>
      <c r="H819" s="1">
        <v>8</v>
      </c>
      <c r="I819" s="10">
        <f>_xlfn.XLOOKUP(Master[[#This Row],[Patient_ID]],Hospitals[Patient_ID],Hospitals[Admission_Date])</f>
        <v>44581</v>
      </c>
      <c r="J819" s="10">
        <f>_xlfn.XLOOKUP(Master[[#This Row],[Patient_ID]],Hospitals[Patient_ID],Hospitals[Discharge_Date])</f>
        <v>44584</v>
      </c>
      <c r="K819" s="33">
        <f>_xlfn.XLOOKUP(Master[[#This Row],[Patient_ID]],Financials[Patient_ID],Financials[Total_Bill_Amount])</f>
        <v>6628</v>
      </c>
      <c r="L819" s="1" t="str">
        <f>_xlfn.XLOOKUP(Master[[#This Row],[Patient_ID]],Hospitals[Patient_ID],Hospitals[Hospital_Bed])</f>
        <v>General Ward</v>
      </c>
      <c r="M819" s="1" t="str">
        <f>_xlfn.XLOOKUP(Master[[#This Row],[Patient_ID]],Hospitals[Patient_ID],Hospitals[Department])</f>
        <v>Emergency</v>
      </c>
      <c r="N819" s="28" t="str">
        <f>_xlfn.XLOOKUP(Master[[#This Row],[Patient_ID]],Hospitals[Patient_ID],Hospitals[Medical_Condition])</f>
        <v>Internal Bleeding</v>
      </c>
      <c r="O819" s="28">
        <f>IFERROR(_xlfn.XLOOKUP(Master[[#This Row],[Patient_ID]],Emergency[Patient_ID],Emergency[ER_Visit_ID]),"No Visits")</f>
        <v>267</v>
      </c>
      <c r="P819" s="28">
        <f>_xlfn.XLOOKUP(Master[[#This Row],[Patient_ID]],Hospitals[Patient_ID],Hospitals[Doctor_ID])</f>
        <v>137</v>
      </c>
      <c r="Q819" s="30">
        <f>_xlfn.XLOOKUP(Master[[#This Row],[Patient_ID]],Financials[Patient_ID],Financials[Insurance_Coverage])</f>
        <v>3720.4710648336868</v>
      </c>
      <c r="R819" s="30">
        <f>_xlfn.XLOOKUP(Master[[#This Row],[Patient_ID]],Financials[Patient_ID],Financials[Balance_Due])</f>
        <v>2907.5289351663132</v>
      </c>
      <c r="S819" s="28">
        <f>_xlfn.XLOOKUP(Master[[#This Row],[Doctors ID]],Medicals[Doctor_ID],Medicals[Nurse_to_Patient_Ratio])</f>
        <v>30</v>
      </c>
    </row>
    <row r="820" spans="1:19" x14ac:dyDescent="0.3">
      <c r="A820" s="1">
        <v>900</v>
      </c>
      <c r="B820" s="1" t="s">
        <v>907</v>
      </c>
      <c r="C820" s="1">
        <v>15</v>
      </c>
      <c r="D820" s="1" t="s">
        <v>1008</v>
      </c>
      <c r="E820" s="1" t="s">
        <v>1011</v>
      </c>
      <c r="F820" s="1">
        <v>35.857564391843333</v>
      </c>
      <c r="G820" s="1">
        <v>1</v>
      </c>
      <c r="H820" s="1">
        <v>5</v>
      </c>
      <c r="I820" s="10">
        <f>_xlfn.XLOOKUP(Master[[#This Row],[Patient_ID]],Hospitals[Patient_ID],Hospitals[Admission_Date])</f>
        <v>45177</v>
      </c>
      <c r="J820" s="10">
        <f>_xlfn.XLOOKUP(Master[[#This Row],[Patient_ID]],Hospitals[Patient_ID],Hospitals[Discharge_Date])</f>
        <v>45184</v>
      </c>
      <c r="K820" s="33">
        <f>_xlfn.XLOOKUP(Master[[#This Row],[Patient_ID]],Financials[Patient_ID],Financials[Total_Bill_Amount])</f>
        <v>12952</v>
      </c>
      <c r="L820" s="1" t="str">
        <f>_xlfn.XLOOKUP(Master[[#This Row],[Patient_ID]],Hospitals[Patient_ID],Hospitals[Hospital_Bed])</f>
        <v>Private Room</v>
      </c>
      <c r="M820" s="1" t="str">
        <f>_xlfn.XLOOKUP(Master[[#This Row],[Patient_ID]],Hospitals[Patient_ID],Hospitals[Department])</f>
        <v>Cardiology</v>
      </c>
      <c r="N820" s="28" t="str">
        <f>_xlfn.XLOOKUP(Master[[#This Row],[Patient_ID]],Hospitals[Patient_ID],Hospitals[Medical_Condition])</f>
        <v>Hypertension</v>
      </c>
      <c r="O820" s="28">
        <f>IFERROR(_xlfn.XLOOKUP(Master[[#This Row],[Patient_ID]],Emergency[Patient_ID],Emergency[ER_Visit_ID]),"No Visits")</f>
        <v>273</v>
      </c>
      <c r="P820" s="28">
        <f>_xlfn.XLOOKUP(Master[[#This Row],[Patient_ID]],Hospitals[Patient_ID],Hospitals[Doctor_ID])</f>
        <v>64</v>
      </c>
      <c r="Q820" s="30">
        <f>_xlfn.XLOOKUP(Master[[#This Row],[Patient_ID]],Financials[Patient_ID],Financials[Insurance_Coverage])</f>
        <v>11529.672686870021</v>
      </c>
      <c r="R820" s="30">
        <f>_xlfn.XLOOKUP(Master[[#This Row],[Patient_ID]],Financials[Patient_ID],Financials[Balance_Due])</f>
        <v>1422.3273131299759</v>
      </c>
      <c r="S820" s="28">
        <f>_xlfn.XLOOKUP(Master[[#This Row],[Doctors ID]],Medicals[Doctor_ID],Medicals[Nurse_to_Patient_Ratio])</f>
        <v>5</v>
      </c>
    </row>
    <row r="821" spans="1:19" x14ac:dyDescent="0.3">
      <c r="A821" s="1">
        <v>901</v>
      </c>
      <c r="B821" s="1" t="s">
        <v>908</v>
      </c>
      <c r="C821" s="1">
        <v>31</v>
      </c>
      <c r="D821" s="1" t="s">
        <v>1008</v>
      </c>
      <c r="E821" s="1" t="s">
        <v>1011</v>
      </c>
      <c r="F821" s="1">
        <v>23.955842422373099</v>
      </c>
      <c r="G821" s="1">
        <v>3</v>
      </c>
      <c r="H821" s="1">
        <v>1</v>
      </c>
      <c r="I821" s="10">
        <f>_xlfn.XLOOKUP(Master[[#This Row],[Patient_ID]],Hospitals[Patient_ID],Hospitals[Admission_Date])</f>
        <v>44774</v>
      </c>
      <c r="J821" s="10">
        <f>_xlfn.XLOOKUP(Master[[#This Row],[Patient_ID]],Hospitals[Patient_ID],Hospitals[Discharge_Date])</f>
        <v>44783</v>
      </c>
      <c r="K821" s="33">
        <f>_xlfn.XLOOKUP(Master[[#This Row],[Patient_ID]],Financials[Patient_ID],Financials[Total_Bill_Amount])</f>
        <v>19424</v>
      </c>
      <c r="L821" s="1" t="str">
        <f>_xlfn.XLOOKUP(Master[[#This Row],[Patient_ID]],Hospitals[Patient_ID],Hospitals[Hospital_Bed])</f>
        <v>General Ward</v>
      </c>
      <c r="M821" s="1" t="str">
        <f>_xlfn.XLOOKUP(Master[[#This Row],[Patient_ID]],Hospitals[Patient_ID],Hospitals[Department])</f>
        <v>Neurology</v>
      </c>
      <c r="N821" s="28" t="str">
        <f>_xlfn.XLOOKUP(Master[[#This Row],[Patient_ID]],Hospitals[Patient_ID],Hospitals[Medical_Condition])</f>
        <v>Seizures</v>
      </c>
      <c r="O821" s="28">
        <f>IFERROR(_xlfn.XLOOKUP(Master[[#This Row],[Patient_ID]],Emergency[Patient_ID],Emergency[ER_Visit_ID]),"No Visits")</f>
        <v>436</v>
      </c>
      <c r="P821" s="28">
        <f>_xlfn.XLOOKUP(Master[[#This Row],[Patient_ID]],Hospitals[Patient_ID],Hospitals[Doctor_ID])</f>
        <v>104</v>
      </c>
      <c r="Q821" s="30">
        <f>_xlfn.XLOOKUP(Master[[#This Row],[Patient_ID]],Financials[Patient_ID],Financials[Insurance_Coverage])</f>
        <v>10207.17364074473</v>
      </c>
      <c r="R821" s="30">
        <f>_xlfn.XLOOKUP(Master[[#This Row],[Patient_ID]],Financials[Patient_ID],Financials[Balance_Due])</f>
        <v>9216.8263592552685</v>
      </c>
      <c r="S821" s="28">
        <f>_xlfn.XLOOKUP(Master[[#This Row],[Doctors ID]],Medicals[Doctor_ID],Medicals[Nurse_to_Patient_Ratio])</f>
        <v>15</v>
      </c>
    </row>
    <row r="822" spans="1:19" x14ac:dyDescent="0.3">
      <c r="A822" s="1">
        <v>902</v>
      </c>
      <c r="B822" s="1" t="s">
        <v>909</v>
      </c>
      <c r="C822" s="1">
        <v>70</v>
      </c>
      <c r="D822" s="1" t="s">
        <v>1009</v>
      </c>
      <c r="E822" s="1" t="s">
        <v>1011</v>
      </c>
      <c r="F822" s="1">
        <v>38.466392841517212</v>
      </c>
      <c r="G822" s="1">
        <v>1</v>
      </c>
      <c r="H822" s="1">
        <v>4</v>
      </c>
      <c r="I822" s="10">
        <f>_xlfn.XLOOKUP(Master[[#This Row],[Patient_ID]],Hospitals[Patient_ID],Hospitals[Admission_Date])</f>
        <v>44854</v>
      </c>
      <c r="J822" s="10">
        <f>_xlfn.XLOOKUP(Master[[#This Row],[Patient_ID]],Hospitals[Patient_ID],Hospitals[Discharge_Date])</f>
        <v>44856</v>
      </c>
      <c r="K822" s="33">
        <f>_xlfn.XLOOKUP(Master[[#This Row],[Patient_ID]],Financials[Patient_ID],Financials[Total_Bill_Amount])</f>
        <v>10609</v>
      </c>
      <c r="L822" s="1" t="str">
        <f>_xlfn.XLOOKUP(Master[[#This Row],[Patient_ID]],Hospitals[Patient_ID],Hospitals[Hospital_Bed])</f>
        <v>ICU</v>
      </c>
      <c r="M822" s="1" t="str">
        <f>_xlfn.XLOOKUP(Master[[#This Row],[Patient_ID]],Hospitals[Patient_ID],Hospitals[Department])</f>
        <v>Emergency</v>
      </c>
      <c r="N822" s="28" t="str">
        <f>_xlfn.XLOOKUP(Master[[#This Row],[Patient_ID]],Hospitals[Patient_ID],Hospitals[Medical_Condition])</f>
        <v>Internal Bleeding</v>
      </c>
      <c r="O822" s="28" t="str">
        <f>IFERROR(_xlfn.XLOOKUP(Master[[#This Row],[Patient_ID]],Emergency[Patient_ID],Emergency[ER_Visit_ID]),"No Visits")</f>
        <v>No Visits</v>
      </c>
      <c r="P822" s="28">
        <f>_xlfn.XLOOKUP(Master[[#This Row],[Patient_ID]],Hospitals[Patient_ID],Hospitals[Doctor_ID])</f>
        <v>25</v>
      </c>
      <c r="Q822" s="30">
        <f>_xlfn.XLOOKUP(Master[[#This Row],[Patient_ID]],Financials[Patient_ID],Financials[Insurance_Coverage])</f>
        <v>5317.9461988758567</v>
      </c>
      <c r="R822" s="30">
        <f>_xlfn.XLOOKUP(Master[[#This Row],[Patient_ID]],Financials[Patient_ID],Financials[Balance_Due])</f>
        <v>5291.0538011241433</v>
      </c>
      <c r="S822" s="28">
        <f>_xlfn.XLOOKUP(Master[[#This Row],[Doctors ID]],Medicals[Doctor_ID],Medicals[Nurse_to_Patient_Ratio])</f>
        <v>9</v>
      </c>
    </row>
    <row r="823" spans="1:19" x14ac:dyDescent="0.3">
      <c r="A823" s="1">
        <v>903</v>
      </c>
      <c r="B823" s="1" t="s">
        <v>910</v>
      </c>
      <c r="C823" s="1">
        <v>6</v>
      </c>
      <c r="D823" s="1" t="s">
        <v>1009</v>
      </c>
      <c r="E823" s="1" t="s">
        <v>1011</v>
      </c>
      <c r="F823" s="1">
        <v>28.76783384909389</v>
      </c>
      <c r="G823" s="1">
        <v>5</v>
      </c>
      <c r="H823" s="1">
        <v>1</v>
      </c>
      <c r="I823" s="10">
        <f>_xlfn.XLOOKUP(Master[[#This Row],[Patient_ID]],Hospitals[Patient_ID],Hospitals[Admission_Date])</f>
        <v>44682</v>
      </c>
      <c r="J823" s="10">
        <f>_xlfn.XLOOKUP(Master[[#This Row],[Patient_ID]],Hospitals[Patient_ID],Hospitals[Discharge_Date])</f>
        <v>44701</v>
      </c>
      <c r="K823" s="33">
        <f>_xlfn.XLOOKUP(Master[[#This Row],[Patient_ID]],Financials[Patient_ID],Financials[Total_Bill_Amount])</f>
        <v>18598</v>
      </c>
      <c r="L823" s="1" t="str">
        <f>_xlfn.XLOOKUP(Master[[#This Row],[Patient_ID]],Hospitals[Patient_ID],Hospitals[Hospital_Bed])</f>
        <v>ICU</v>
      </c>
      <c r="M823" s="1" t="str">
        <f>_xlfn.XLOOKUP(Master[[#This Row],[Patient_ID]],Hospitals[Patient_ID],Hospitals[Department])</f>
        <v>Oncology</v>
      </c>
      <c r="N823" s="28" t="str">
        <f>_xlfn.XLOOKUP(Master[[#This Row],[Patient_ID]],Hospitals[Patient_ID],Hospitals[Medical_Condition])</f>
        <v>Tumor</v>
      </c>
      <c r="O823" s="28">
        <f>IFERROR(_xlfn.XLOOKUP(Master[[#This Row],[Patient_ID]],Emergency[Patient_ID],Emergency[ER_Visit_ID]),"No Visits")</f>
        <v>889</v>
      </c>
      <c r="P823" s="28">
        <f>_xlfn.XLOOKUP(Master[[#This Row],[Patient_ID]],Hospitals[Patient_ID],Hospitals[Doctor_ID])</f>
        <v>10</v>
      </c>
      <c r="Q823" s="30">
        <f>_xlfn.XLOOKUP(Master[[#This Row],[Patient_ID]],Financials[Patient_ID],Financials[Insurance_Coverage])</f>
        <v>11481.287668579511</v>
      </c>
      <c r="R823" s="30">
        <f>_xlfn.XLOOKUP(Master[[#This Row],[Patient_ID]],Financials[Patient_ID],Financials[Balance_Due])</f>
        <v>7116.7123314204891</v>
      </c>
      <c r="S823" s="28">
        <f>_xlfn.XLOOKUP(Master[[#This Row],[Doctors ID]],Medicals[Doctor_ID],Medicals[Nurse_to_Patient_Ratio])</f>
        <v>10</v>
      </c>
    </row>
    <row r="824" spans="1:19" x14ac:dyDescent="0.3">
      <c r="A824" s="1">
        <v>904</v>
      </c>
      <c r="B824" s="1" t="s">
        <v>911</v>
      </c>
      <c r="C824" s="1">
        <v>37</v>
      </c>
      <c r="D824" s="1" t="s">
        <v>1008</v>
      </c>
      <c r="E824" s="1" t="s">
        <v>1011</v>
      </c>
      <c r="F824" s="1">
        <v>15.585721964211981</v>
      </c>
      <c r="G824" s="1">
        <v>5</v>
      </c>
      <c r="H824" s="1">
        <v>5</v>
      </c>
      <c r="I824" s="10">
        <f>_xlfn.XLOOKUP(Master[[#This Row],[Patient_ID]],Hospitals[Patient_ID],Hospitals[Admission_Date])</f>
        <v>44589</v>
      </c>
      <c r="J824" s="10">
        <f>_xlfn.XLOOKUP(Master[[#This Row],[Patient_ID]],Hospitals[Patient_ID],Hospitals[Discharge_Date])</f>
        <v>44593</v>
      </c>
      <c r="K824" s="33">
        <f>_xlfn.XLOOKUP(Master[[#This Row],[Patient_ID]],Financials[Patient_ID],Financials[Total_Bill_Amount])</f>
        <v>9209</v>
      </c>
      <c r="L824" s="1" t="str">
        <f>_xlfn.XLOOKUP(Master[[#This Row],[Patient_ID]],Hospitals[Patient_ID],Hospitals[Hospital_Bed])</f>
        <v>ICU</v>
      </c>
      <c r="M824" s="1" t="str">
        <f>_xlfn.XLOOKUP(Master[[#This Row],[Patient_ID]],Hospitals[Patient_ID],Hospitals[Department])</f>
        <v>Emergency</v>
      </c>
      <c r="N824" s="28" t="str">
        <f>_xlfn.XLOOKUP(Master[[#This Row],[Patient_ID]],Hospitals[Patient_ID],Hospitals[Medical_Condition])</f>
        <v>Internal Bleeding</v>
      </c>
      <c r="O824" s="28">
        <f>IFERROR(_xlfn.XLOOKUP(Master[[#This Row],[Patient_ID]],Emergency[Patient_ID],Emergency[ER_Visit_ID]),"No Visits")</f>
        <v>924</v>
      </c>
      <c r="P824" s="28">
        <f>_xlfn.XLOOKUP(Master[[#This Row],[Patient_ID]],Hospitals[Patient_ID],Hospitals[Doctor_ID])</f>
        <v>199</v>
      </c>
      <c r="Q824" s="30">
        <f>_xlfn.XLOOKUP(Master[[#This Row],[Patient_ID]],Financials[Patient_ID],Financials[Insurance_Coverage])</f>
        <v>8208.9301658557924</v>
      </c>
      <c r="R824" s="30">
        <f>_xlfn.XLOOKUP(Master[[#This Row],[Patient_ID]],Financials[Patient_ID],Financials[Balance_Due])</f>
        <v>1000.069834144208</v>
      </c>
      <c r="S824" s="28">
        <f>_xlfn.XLOOKUP(Master[[#This Row],[Doctors ID]],Medicals[Doctor_ID],Medicals[Nurse_to_Patient_Ratio])</f>
        <v>30</v>
      </c>
    </row>
    <row r="825" spans="1:19" x14ac:dyDescent="0.3">
      <c r="A825" s="1">
        <v>905</v>
      </c>
      <c r="B825" s="1" t="s">
        <v>912</v>
      </c>
      <c r="C825" s="1">
        <v>54</v>
      </c>
      <c r="D825" s="1" t="s">
        <v>1009</v>
      </c>
      <c r="E825" s="1" t="s">
        <v>1010</v>
      </c>
      <c r="F825" s="1">
        <v>29.6035336065849</v>
      </c>
      <c r="G825" s="1">
        <v>4</v>
      </c>
      <c r="H825" s="1">
        <v>10</v>
      </c>
      <c r="I825" s="10">
        <f>_xlfn.XLOOKUP(Master[[#This Row],[Patient_ID]],Hospitals[Patient_ID],Hospitals[Admission_Date])</f>
        <v>44861</v>
      </c>
      <c r="J825" s="10">
        <f>_xlfn.XLOOKUP(Master[[#This Row],[Patient_ID]],Hospitals[Patient_ID],Hospitals[Discharge_Date])</f>
        <v>44863</v>
      </c>
      <c r="K825" s="33">
        <f>_xlfn.XLOOKUP(Master[[#This Row],[Patient_ID]],Financials[Patient_ID],Financials[Total_Bill_Amount])</f>
        <v>16794</v>
      </c>
      <c r="L825" s="1" t="str">
        <f>_xlfn.XLOOKUP(Master[[#This Row],[Patient_ID]],Hospitals[Patient_ID],Hospitals[Hospital_Bed])</f>
        <v>Private Room</v>
      </c>
      <c r="M825" s="1" t="str">
        <f>_xlfn.XLOOKUP(Master[[#This Row],[Patient_ID]],Hospitals[Patient_ID],Hospitals[Department])</f>
        <v>Pediatrics</v>
      </c>
      <c r="N825" s="28" t="str">
        <f>_xlfn.XLOOKUP(Master[[#This Row],[Patient_ID]],Hospitals[Patient_ID],Hospitals[Medical_Condition])</f>
        <v>Allergies</v>
      </c>
      <c r="O825" s="28">
        <f>IFERROR(_xlfn.XLOOKUP(Master[[#This Row],[Patient_ID]],Emergency[Patient_ID],Emergency[ER_Visit_ID]),"No Visits")</f>
        <v>773</v>
      </c>
      <c r="P825" s="28">
        <f>_xlfn.XLOOKUP(Master[[#This Row],[Patient_ID]],Hospitals[Patient_ID],Hospitals[Doctor_ID])</f>
        <v>182</v>
      </c>
      <c r="Q825" s="30">
        <f>_xlfn.XLOOKUP(Master[[#This Row],[Patient_ID]],Financials[Patient_ID],Financials[Insurance_Coverage])</f>
        <v>12312.36641306729</v>
      </c>
      <c r="R825" s="30">
        <f>_xlfn.XLOOKUP(Master[[#This Row],[Patient_ID]],Financials[Patient_ID],Financials[Balance_Due])</f>
        <v>4481.6335869327122</v>
      </c>
      <c r="S825" s="28">
        <f>_xlfn.XLOOKUP(Master[[#This Row],[Doctors ID]],Medicals[Doctor_ID],Medicals[Nurse_to_Patient_Ratio])</f>
        <v>12</v>
      </c>
    </row>
    <row r="826" spans="1:19" x14ac:dyDescent="0.3">
      <c r="A826" s="1">
        <v>906</v>
      </c>
      <c r="B826" s="1" t="s">
        <v>913</v>
      </c>
      <c r="C826" s="1">
        <v>29</v>
      </c>
      <c r="D826" s="1" t="s">
        <v>1008</v>
      </c>
      <c r="E826" s="1" t="s">
        <v>1012</v>
      </c>
      <c r="F826" s="1">
        <v>29.977708640001989</v>
      </c>
      <c r="G826" s="1">
        <v>1</v>
      </c>
      <c r="H826" s="1">
        <v>8</v>
      </c>
      <c r="I826" s="10">
        <f>_xlfn.XLOOKUP(Master[[#This Row],[Patient_ID]],Hospitals[Patient_ID],Hospitals[Admission_Date])</f>
        <v>44715</v>
      </c>
      <c r="J826" s="10">
        <f>_xlfn.XLOOKUP(Master[[#This Row],[Patient_ID]],Hospitals[Patient_ID],Hospitals[Discharge_Date])</f>
        <v>44719</v>
      </c>
      <c r="K826" s="33">
        <f>_xlfn.XLOOKUP(Master[[#This Row],[Patient_ID]],Financials[Patient_ID],Financials[Total_Bill_Amount])</f>
        <v>9790</v>
      </c>
      <c r="L826" s="1" t="str">
        <f>_xlfn.XLOOKUP(Master[[#This Row],[Patient_ID]],Hospitals[Patient_ID],Hospitals[Hospital_Bed])</f>
        <v>Private Room</v>
      </c>
      <c r="M826" s="1" t="str">
        <f>_xlfn.XLOOKUP(Master[[#This Row],[Patient_ID]],Hospitals[Patient_ID],Hospitals[Department])</f>
        <v>Neurology</v>
      </c>
      <c r="N826" s="28" t="str">
        <f>_xlfn.XLOOKUP(Master[[#This Row],[Patient_ID]],Hospitals[Patient_ID],Hospitals[Medical_Condition])</f>
        <v>Seizures</v>
      </c>
      <c r="O826" s="28">
        <f>IFERROR(_xlfn.XLOOKUP(Master[[#This Row],[Patient_ID]],Emergency[Patient_ID],Emergency[ER_Visit_ID]),"No Visits")</f>
        <v>822</v>
      </c>
      <c r="P826" s="28">
        <f>_xlfn.XLOOKUP(Master[[#This Row],[Patient_ID]],Hospitals[Patient_ID],Hospitals[Doctor_ID])</f>
        <v>72</v>
      </c>
      <c r="Q826" s="30">
        <f>_xlfn.XLOOKUP(Master[[#This Row],[Patient_ID]],Financials[Patient_ID],Financials[Insurance_Coverage])</f>
        <v>8034.2126312478558</v>
      </c>
      <c r="R826" s="30">
        <f>_xlfn.XLOOKUP(Master[[#This Row],[Patient_ID]],Financials[Patient_ID],Financials[Balance_Due])</f>
        <v>1755.7873687521439</v>
      </c>
      <c r="S826" s="28">
        <f>_xlfn.XLOOKUP(Master[[#This Row],[Doctors ID]],Medicals[Doctor_ID],Medicals[Nurse_to_Patient_Ratio])</f>
        <v>27</v>
      </c>
    </row>
    <row r="827" spans="1:19" x14ac:dyDescent="0.3">
      <c r="A827" s="1">
        <v>908</v>
      </c>
      <c r="B827" s="1" t="s">
        <v>915</v>
      </c>
      <c r="C827" s="1">
        <v>79</v>
      </c>
      <c r="D827" s="1" t="s">
        <v>1009</v>
      </c>
      <c r="E827" s="1" t="s">
        <v>1011</v>
      </c>
      <c r="F827" s="1">
        <v>38.779441300416451</v>
      </c>
      <c r="G827" s="1">
        <v>0</v>
      </c>
      <c r="H827" s="1">
        <v>3</v>
      </c>
      <c r="I827" s="10">
        <f>_xlfn.XLOOKUP(Master[[#This Row],[Patient_ID]],Hospitals[Patient_ID],Hospitals[Admission_Date])</f>
        <v>44616</v>
      </c>
      <c r="J827" s="10">
        <f>_xlfn.XLOOKUP(Master[[#This Row],[Patient_ID]],Hospitals[Patient_ID],Hospitals[Discharge_Date])</f>
        <v>44622</v>
      </c>
      <c r="K827" s="33">
        <f>_xlfn.XLOOKUP(Master[[#This Row],[Patient_ID]],Financials[Patient_ID],Financials[Total_Bill_Amount])</f>
        <v>39009</v>
      </c>
      <c r="L827" s="1" t="str">
        <f>_xlfn.XLOOKUP(Master[[#This Row],[Patient_ID]],Hospitals[Patient_ID],Hospitals[Hospital_Bed])</f>
        <v>General Ward</v>
      </c>
      <c r="M827" s="1" t="str">
        <f>_xlfn.XLOOKUP(Master[[#This Row],[Patient_ID]],Hospitals[Patient_ID],Hospitals[Department])</f>
        <v>Emergency</v>
      </c>
      <c r="N827" s="28" t="str">
        <f>_xlfn.XLOOKUP(Master[[#This Row],[Patient_ID]],Hospitals[Patient_ID],Hospitals[Medical_Condition])</f>
        <v>Severe Trauma</v>
      </c>
      <c r="O827" s="28">
        <f>IFERROR(_xlfn.XLOOKUP(Master[[#This Row],[Patient_ID]],Emergency[Patient_ID],Emergency[ER_Visit_ID]),"No Visits")</f>
        <v>330</v>
      </c>
      <c r="P827" s="28">
        <f>_xlfn.XLOOKUP(Master[[#This Row],[Patient_ID]],Hospitals[Patient_ID],Hospitals[Doctor_ID])</f>
        <v>115</v>
      </c>
      <c r="Q827" s="30">
        <f>_xlfn.XLOOKUP(Master[[#This Row],[Patient_ID]],Financials[Patient_ID],Financials[Insurance_Coverage])</f>
        <v>21398.932446626219</v>
      </c>
      <c r="R827" s="30">
        <f>_xlfn.XLOOKUP(Master[[#This Row],[Patient_ID]],Financials[Patient_ID],Financials[Balance_Due])</f>
        <v>17610.067553373781</v>
      </c>
      <c r="S827" s="28">
        <f>_xlfn.XLOOKUP(Master[[#This Row],[Doctors ID]],Medicals[Doctor_ID],Medicals[Nurse_to_Patient_Ratio])</f>
        <v>12</v>
      </c>
    </row>
    <row r="828" spans="1:19" x14ac:dyDescent="0.3">
      <c r="A828" s="1">
        <v>909</v>
      </c>
      <c r="B828" s="1" t="s">
        <v>916</v>
      </c>
      <c r="C828" s="1">
        <v>69</v>
      </c>
      <c r="D828" s="1" t="s">
        <v>1008</v>
      </c>
      <c r="E828" s="1" t="s">
        <v>1010</v>
      </c>
      <c r="F828" s="1">
        <v>16.039460574958881</v>
      </c>
      <c r="G828" s="1">
        <v>4</v>
      </c>
      <c r="H828" s="1">
        <v>10</v>
      </c>
      <c r="I828" s="10">
        <f>_xlfn.XLOOKUP(Master[[#This Row],[Patient_ID]],Hospitals[Patient_ID],Hospitals[Admission_Date])</f>
        <v>45209</v>
      </c>
      <c r="J828" s="10">
        <f>_xlfn.XLOOKUP(Master[[#This Row],[Patient_ID]],Hospitals[Patient_ID],Hospitals[Discharge_Date])</f>
        <v>45222</v>
      </c>
      <c r="K828" s="33">
        <f>_xlfn.XLOOKUP(Master[[#This Row],[Patient_ID]],Financials[Patient_ID],Financials[Total_Bill_Amount])</f>
        <v>16058</v>
      </c>
      <c r="L828" s="1" t="str">
        <f>_xlfn.XLOOKUP(Master[[#This Row],[Patient_ID]],Hospitals[Patient_ID],Hospitals[Hospital_Bed])</f>
        <v>General Ward</v>
      </c>
      <c r="M828" s="1" t="str">
        <f>_xlfn.XLOOKUP(Master[[#This Row],[Patient_ID]],Hospitals[Patient_ID],Hospitals[Department])</f>
        <v>Oncology</v>
      </c>
      <c r="N828" s="28" t="str">
        <f>_xlfn.XLOOKUP(Master[[#This Row],[Patient_ID]],Hospitals[Patient_ID],Hospitals[Medical_Condition])</f>
        <v>Cancer</v>
      </c>
      <c r="O828" s="28">
        <f>IFERROR(_xlfn.XLOOKUP(Master[[#This Row],[Patient_ID]],Emergency[Patient_ID],Emergency[ER_Visit_ID]),"No Visits")</f>
        <v>961</v>
      </c>
      <c r="P828" s="28">
        <f>_xlfn.XLOOKUP(Master[[#This Row],[Patient_ID]],Hospitals[Patient_ID],Hospitals[Doctor_ID])</f>
        <v>103</v>
      </c>
      <c r="Q828" s="30">
        <f>_xlfn.XLOOKUP(Master[[#This Row],[Patient_ID]],Financials[Patient_ID],Financials[Insurance_Coverage])</f>
        <v>8239.2175759276361</v>
      </c>
      <c r="R828" s="30">
        <f>_xlfn.XLOOKUP(Master[[#This Row],[Patient_ID]],Financials[Patient_ID],Financials[Balance_Due])</f>
        <v>7818.7824240723639</v>
      </c>
      <c r="S828" s="28">
        <f>_xlfn.XLOOKUP(Master[[#This Row],[Doctors ID]],Medicals[Doctor_ID],Medicals[Nurse_to_Patient_Ratio])</f>
        <v>30</v>
      </c>
    </row>
    <row r="829" spans="1:19" x14ac:dyDescent="0.3">
      <c r="A829" s="1">
        <v>911</v>
      </c>
      <c r="B829" s="1" t="s">
        <v>918</v>
      </c>
      <c r="C829" s="1">
        <v>1</v>
      </c>
      <c r="D829" s="1" t="s">
        <v>1009</v>
      </c>
      <c r="E829" s="1" t="s">
        <v>1010</v>
      </c>
      <c r="F829" s="1">
        <v>21.03192961788783</v>
      </c>
      <c r="G829" s="1">
        <v>4</v>
      </c>
      <c r="H829" s="1">
        <v>9</v>
      </c>
      <c r="I829" s="10">
        <f>_xlfn.XLOOKUP(Master[[#This Row],[Patient_ID]],Hospitals[Patient_ID],Hospitals[Admission_Date])</f>
        <v>44766</v>
      </c>
      <c r="J829" s="10">
        <f>_xlfn.XLOOKUP(Master[[#This Row],[Patient_ID]],Hospitals[Patient_ID],Hospitals[Discharge_Date])</f>
        <v>44770</v>
      </c>
      <c r="K829" s="33">
        <f>_xlfn.XLOOKUP(Master[[#This Row],[Patient_ID]],Financials[Patient_ID],Financials[Total_Bill_Amount])</f>
        <v>11548</v>
      </c>
      <c r="L829" s="1" t="str">
        <f>_xlfn.XLOOKUP(Master[[#This Row],[Patient_ID]],Hospitals[Patient_ID],Hospitals[Hospital_Bed])</f>
        <v>ICU</v>
      </c>
      <c r="M829" s="1" t="str">
        <f>_xlfn.XLOOKUP(Master[[#This Row],[Patient_ID]],Hospitals[Patient_ID],Hospitals[Department])</f>
        <v>Cardiology</v>
      </c>
      <c r="N829" s="28" t="str">
        <f>_xlfn.XLOOKUP(Master[[#This Row],[Patient_ID]],Hospitals[Patient_ID],Hospitals[Medical_Condition])</f>
        <v>Hypertension</v>
      </c>
      <c r="O829" s="28">
        <f>IFERROR(_xlfn.XLOOKUP(Master[[#This Row],[Patient_ID]],Emergency[Patient_ID],Emergency[ER_Visit_ID]),"No Visits")</f>
        <v>1258</v>
      </c>
      <c r="P829" s="28">
        <f>_xlfn.XLOOKUP(Master[[#This Row],[Patient_ID]],Hospitals[Patient_ID],Hospitals[Doctor_ID])</f>
        <v>6</v>
      </c>
      <c r="Q829" s="30">
        <f>_xlfn.XLOOKUP(Master[[#This Row],[Patient_ID]],Financials[Patient_ID],Financials[Insurance_Coverage])</f>
        <v>7801.3369683853043</v>
      </c>
      <c r="R829" s="30">
        <f>_xlfn.XLOOKUP(Master[[#This Row],[Patient_ID]],Financials[Patient_ID],Financials[Balance_Due])</f>
        <v>3746.6630316146961</v>
      </c>
      <c r="S829" s="28">
        <f>_xlfn.XLOOKUP(Master[[#This Row],[Doctors ID]],Medicals[Doctor_ID],Medicals[Nurse_to_Patient_Ratio])</f>
        <v>5</v>
      </c>
    </row>
    <row r="830" spans="1:19" x14ac:dyDescent="0.3">
      <c r="A830" s="1">
        <v>912</v>
      </c>
      <c r="B830" s="1" t="s">
        <v>919</v>
      </c>
      <c r="C830" s="1">
        <v>84</v>
      </c>
      <c r="D830" s="1" t="s">
        <v>1008</v>
      </c>
      <c r="E830" s="1" t="s">
        <v>1011</v>
      </c>
      <c r="F830" s="1">
        <v>33.424138481071992</v>
      </c>
      <c r="G830" s="1">
        <v>4</v>
      </c>
      <c r="H830" s="1">
        <v>9</v>
      </c>
      <c r="I830" s="10">
        <f>_xlfn.XLOOKUP(Master[[#This Row],[Patient_ID]],Hospitals[Patient_ID],Hospitals[Admission_Date])</f>
        <v>44878</v>
      </c>
      <c r="J830" s="10">
        <f>_xlfn.XLOOKUP(Master[[#This Row],[Patient_ID]],Hospitals[Patient_ID],Hospitals[Discharge_Date])</f>
        <v>44881</v>
      </c>
      <c r="K830" s="33">
        <f>_xlfn.XLOOKUP(Master[[#This Row],[Patient_ID]],Financials[Patient_ID],Financials[Total_Bill_Amount])</f>
        <v>4389</v>
      </c>
      <c r="L830" s="1" t="str">
        <f>_xlfn.XLOOKUP(Master[[#This Row],[Patient_ID]],Hospitals[Patient_ID],Hospitals[Hospital_Bed])</f>
        <v>Private Room</v>
      </c>
      <c r="M830" s="1" t="str">
        <f>_xlfn.XLOOKUP(Master[[#This Row],[Patient_ID]],Hospitals[Patient_ID],Hospitals[Department])</f>
        <v>Orthopedics</v>
      </c>
      <c r="N830" s="28" t="str">
        <f>_xlfn.XLOOKUP(Master[[#This Row],[Patient_ID]],Hospitals[Patient_ID],Hospitals[Medical_Condition])</f>
        <v>Fracture</v>
      </c>
      <c r="O830" s="28">
        <f>IFERROR(_xlfn.XLOOKUP(Master[[#This Row],[Patient_ID]],Emergency[Patient_ID],Emergency[ER_Visit_ID]),"No Visits")</f>
        <v>500</v>
      </c>
      <c r="P830" s="28">
        <f>_xlfn.XLOOKUP(Master[[#This Row],[Patient_ID]],Hospitals[Patient_ID],Hospitals[Doctor_ID])</f>
        <v>147</v>
      </c>
      <c r="Q830" s="30">
        <f>_xlfn.XLOOKUP(Master[[#This Row],[Patient_ID]],Financials[Patient_ID],Financials[Insurance_Coverage])</f>
        <v>3362.9717291726952</v>
      </c>
      <c r="R830" s="30">
        <f>_xlfn.XLOOKUP(Master[[#This Row],[Patient_ID]],Financials[Patient_ID],Financials[Balance_Due])</f>
        <v>1026.0282708273051</v>
      </c>
      <c r="S830" s="28">
        <f>_xlfn.XLOOKUP(Master[[#This Row],[Doctors ID]],Medicals[Doctor_ID],Medicals[Nurse_to_Patient_Ratio])</f>
        <v>22</v>
      </c>
    </row>
    <row r="831" spans="1:19" x14ac:dyDescent="0.3">
      <c r="A831" s="1">
        <v>913</v>
      </c>
      <c r="B831" s="1" t="s">
        <v>920</v>
      </c>
      <c r="C831" s="1">
        <v>59</v>
      </c>
      <c r="D831" s="1" t="s">
        <v>1008</v>
      </c>
      <c r="E831" s="1" t="s">
        <v>1012</v>
      </c>
      <c r="F831" s="1">
        <v>22.819232963055221</v>
      </c>
      <c r="G831" s="1">
        <v>3</v>
      </c>
      <c r="H831" s="1">
        <v>1</v>
      </c>
      <c r="I831" s="10">
        <f>_xlfn.XLOOKUP(Master[[#This Row],[Patient_ID]],Hospitals[Patient_ID],Hospitals[Admission_Date])</f>
        <v>45332</v>
      </c>
      <c r="J831" s="10">
        <f>_xlfn.XLOOKUP(Master[[#This Row],[Patient_ID]],Hospitals[Patient_ID],Hospitals[Discharge_Date])</f>
        <v>45340</v>
      </c>
      <c r="K831" s="33">
        <f>_xlfn.XLOOKUP(Master[[#This Row],[Patient_ID]],Financials[Patient_ID],Financials[Total_Bill_Amount])</f>
        <v>47506</v>
      </c>
      <c r="L831" s="1" t="str">
        <f>_xlfn.XLOOKUP(Master[[#This Row],[Patient_ID]],Hospitals[Patient_ID],Hospitals[Hospital_Bed])</f>
        <v>Semi-Private Room</v>
      </c>
      <c r="M831" s="1" t="str">
        <f>_xlfn.XLOOKUP(Master[[#This Row],[Patient_ID]],Hospitals[Patient_ID],Hospitals[Department])</f>
        <v>Emergency</v>
      </c>
      <c r="N831" s="28" t="str">
        <f>_xlfn.XLOOKUP(Master[[#This Row],[Patient_ID]],Hospitals[Patient_ID],Hospitals[Medical_Condition])</f>
        <v>Internal Bleeding</v>
      </c>
      <c r="O831" s="28">
        <f>IFERROR(_xlfn.XLOOKUP(Master[[#This Row],[Patient_ID]],Emergency[Patient_ID],Emergency[ER_Visit_ID]),"No Visits")</f>
        <v>1160</v>
      </c>
      <c r="P831" s="28">
        <f>_xlfn.XLOOKUP(Master[[#This Row],[Patient_ID]],Hospitals[Patient_ID],Hospitals[Doctor_ID])</f>
        <v>55</v>
      </c>
      <c r="Q831" s="30">
        <f>_xlfn.XLOOKUP(Master[[#This Row],[Patient_ID]],Financials[Patient_ID],Financials[Insurance_Coverage])</f>
        <v>32056.369250773962</v>
      </c>
      <c r="R831" s="30">
        <f>_xlfn.XLOOKUP(Master[[#This Row],[Patient_ID]],Financials[Patient_ID],Financials[Balance_Due])</f>
        <v>15449.63074922604</v>
      </c>
      <c r="S831" s="28">
        <f>_xlfn.XLOOKUP(Master[[#This Row],[Doctors ID]],Medicals[Doctor_ID],Medicals[Nurse_to_Patient_Ratio])</f>
        <v>6</v>
      </c>
    </row>
    <row r="832" spans="1:19" x14ac:dyDescent="0.3">
      <c r="A832" s="1">
        <v>914</v>
      </c>
      <c r="B832" s="1" t="s">
        <v>921</v>
      </c>
      <c r="C832" s="1">
        <v>89</v>
      </c>
      <c r="D832" s="1" t="s">
        <v>1008</v>
      </c>
      <c r="E832" s="1" t="s">
        <v>1011</v>
      </c>
      <c r="F832" s="1">
        <v>38.85663185576896</v>
      </c>
      <c r="G832" s="1">
        <v>0</v>
      </c>
      <c r="H832" s="1">
        <v>9</v>
      </c>
      <c r="I832" s="10">
        <f>_xlfn.XLOOKUP(Master[[#This Row],[Patient_ID]],Hospitals[Patient_ID],Hospitals[Admission_Date])</f>
        <v>44581</v>
      </c>
      <c r="J832" s="10">
        <f>_xlfn.XLOOKUP(Master[[#This Row],[Patient_ID]],Hospitals[Patient_ID],Hospitals[Discharge_Date])</f>
        <v>44584</v>
      </c>
      <c r="K832" s="33">
        <f>_xlfn.XLOOKUP(Master[[#This Row],[Patient_ID]],Financials[Patient_ID],Financials[Total_Bill_Amount])</f>
        <v>16904</v>
      </c>
      <c r="L832" s="1" t="str">
        <f>_xlfn.XLOOKUP(Master[[#This Row],[Patient_ID]],Hospitals[Patient_ID],Hospitals[Hospital_Bed])</f>
        <v>ICU</v>
      </c>
      <c r="M832" s="1" t="str">
        <f>_xlfn.XLOOKUP(Master[[#This Row],[Patient_ID]],Hospitals[Patient_ID],Hospitals[Department])</f>
        <v>Pediatrics</v>
      </c>
      <c r="N832" s="28" t="str">
        <f>_xlfn.XLOOKUP(Master[[#This Row],[Patient_ID]],Hospitals[Patient_ID],Hospitals[Medical_Condition])</f>
        <v>Allergies</v>
      </c>
      <c r="O832" s="28">
        <f>IFERROR(_xlfn.XLOOKUP(Master[[#This Row],[Patient_ID]],Emergency[Patient_ID],Emergency[ER_Visit_ID]),"No Visits")</f>
        <v>674</v>
      </c>
      <c r="P832" s="28">
        <f>_xlfn.XLOOKUP(Master[[#This Row],[Patient_ID]],Hospitals[Patient_ID],Hospitals[Doctor_ID])</f>
        <v>179</v>
      </c>
      <c r="Q832" s="30">
        <f>_xlfn.XLOOKUP(Master[[#This Row],[Patient_ID]],Financials[Patient_ID],Financials[Insurance_Coverage])</f>
        <v>11182.83369932944</v>
      </c>
      <c r="R832" s="30">
        <f>_xlfn.XLOOKUP(Master[[#This Row],[Patient_ID]],Financials[Patient_ID],Financials[Balance_Due])</f>
        <v>5721.1663006705603</v>
      </c>
      <c r="S832" s="28">
        <f>_xlfn.XLOOKUP(Master[[#This Row],[Doctors ID]],Medicals[Doctor_ID],Medicals[Nurse_to_Patient_Ratio])</f>
        <v>7</v>
      </c>
    </row>
    <row r="833" spans="1:19" x14ac:dyDescent="0.3">
      <c r="A833" s="1">
        <v>915</v>
      </c>
      <c r="B833" s="1" t="s">
        <v>922</v>
      </c>
      <c r="C833" s="1">
        <v>77</v>
      </c>
      <c r="D833" s="1" t="s">
        <v>1008</v>
      </c>
      <c r="E833" s="1" t="s">
        <v>1011</v>
      </c>
      <c r="F833" s="1">
        <v>17.883790478574731</v>
      </c>
      <c r="G833" s="1">
        <v>1</v>
      </c>
      <c r="H833" s="1">
        <v>6</v>
      </c>
      <c r="I833" s="10">
        <f>_xlfn.XLOOKUP(Master[[#This Row],[Patient_ID]],Hospitals[Patient_ID],Hospitals[Admission_Date])</f>
        <v>45067</v>
      </c>
      <c r="J833" s="10">
        <f>_xlfn.XLOOKUP(Master[[#This Row],[Patient_ID]],Hospitals[Patient_ID],Hospitals[Discharge_Date])</f>
        <v>45069</v>
      </c>
      <c r="K833" s="33">
        <f>_xlfn.XLOOKUP(Master[[#This Row],[Patient_ID]],Financials[Patient_ID],Financials[Total_Bill_Amount])</f>
        <v>5231</v>
      </c>
      <c r="L833" s="1" t="str">
        <f>_xlfn.XLOOKUP(Master[[#This Row],[Patient_ID]],Hospitals[Patient_ID],Hospitals[Hospital_Bed])</f>
        <v>ICU</v>
      </c>
      <c r="M833" s="1" t="str">
        <f>_xlfn.XLOOKUP(Master[[#This Row],[Patient_ID]],Hospitals[Patient_ID],Hospitals[Department])</f>
        <v>Pediatrics</v>
      </c>
      <c r="N833" s="28" t="str">
        <f>_xlfn.XLOOKUP(Master[[#This Row],[Patient_ID]],Hospitals[Patient_ID],Hospitals[Medical_Condition])</f>
        <v>Asthma</v>
      </c>
      <c r="O833" s="28">
        <f>IFERROR(_xlfn.XLOOKUP(Master[[#This Row],[Patient_ID]],Emergency[Patient_ID],Emergency[ER_Visit_ID]),"No Visits")</f>
        <v>26</v>
      </c>
      <c r="P833" s="28">
        <f>_xlfn.XLOOKUP(Master[[#This Row],[Patient_ID]],Hospitals[Patient_ID],Hospitals[Doctor_ID])</f>
        <v>178</v>
      </c>
      <c r="Q833" s="30">
        <f>_xlfn.XLOOKUP(Master[[#This Row],[Patient_ID]],Financials[Patient_ID],Financials[Insurance_Coverage])</f>
        <v>3475.964645233626</v>
      </c>
      <c r="R833" s="30">
        <f>_xlfn.XLOOKUP(Master[[#This Row],[Patient_ID]],Financials[Patient_ID],Financials[Balance_Due])</f>
        <v>1755.035354766374</v>
      </c>
      <c r="S833" s="28">
        <f>_xlfn.XLOOKUP(Master[[#This Row],[Doctors ID]],Medicals[Doctor_ID],Medicals[Nurse_to_Patient_Ratio])</f>
        <v>21</v>
      </c>
    </row>
    <row r="834" spans="1:19" x14ac:dyDescent="0.3">
      <c r="A834" s="1">
        <v>916</v>
      </c>
      <c r="B834" s="1" t="s">
        <v>923</v>
      </c>
      <c r="C834" s="1">
        <v>52</v>
      </c>
      <c r="D834" s="1" t="s">
        <v>1009</v>
      </c>
      <c r="E834" s="1" t="s">
        <v>1013</v>
      </c>
      <c r="F834" s="1">
        <v>31.914397226417542</v>
      </c>
      <c r="G834" s="1">
        <v>4</v>
      </c>
      <c r="H834" s="1">
        <v>8</v>
      </c>
      <c r="I834" s="10">
        <f>_xlfn.XLOOKUP(Master[[#This Row],[Patient_ID]],Hospitals[Patient_ID],Hospitals[Admission_Date])</f>
        <v>44833</v>
      </c>
      <c r="J834" s="10">
        <f>_xlfn.XLOOKUP(Master[[#This Row],[Patient_ID]],Hospitals[Patient_ID],Hospitals[Discharge_Date])</f>
        <v>44853</v>
      </c>
      <c r="K834" s="33">
        <f>_xlfn.XLOOKUP(Master[[#This Row],[Patient_ID]],Financials[Patient_ID],Financials[Total_Bill_Amount])</f>
        <v>21544</v>
      </c>
      <c r="L834" s="1" t="str">
        <f>_xlfn.XLOOKUP(Master[[#This Row],[Patient_ID]],Hospitals[Patient_ID],Hospitals[Hospital_Bed])</f>
        <v>Private Room</v>
      </c>
      <c r="M834" s="1" t="str">
        <f>_xlfn.XLOOKUP(Master[[#This Row],[Patient_ID]],Hospitals[Patient_ID],Hospitals[Department])</f>
        <v>Oncology</v>
      </c>
      <c r="N834" s="28" t="str">
        <f>_xlfn.XLOOKUP(Master[[#This Row],[Patient_ID]],Hospitals[Patient_ID],Hospitals[Medical_Condition])</f>
        <v>Cancer</v>
      </c>
      <c r="O834" s="28" t="str">
        <f>IFERROR(_xlfn.XLOOKUP(Master[[#This Row],[Patient_ID]],Emergency[Patient_ID],Emergency[ER_Visit_ID]),"No Visits")</f>
        <v>No Visits</v>
      </c>
      <c r="P834" s="28">
        <f>_xlfn.XLOOKUP(Master[[#This Row],[Patient_ID]],Hospitals[Patient_ID],Hospitals[Doctor_ID])</f>
        <v>113</v>
      </c>
      <c r="Q834" s="30">
        <f>_xlfn.XLOOKUP(Master[[#This Row],[Patient_ID]],Financials[Patient_ID],Financials[Insurance_Coverage])</f>
        <v>17566.26893082113</v>
      </c>
      <c r="R834" s="30">
        <f>_xlfn.XLOOKUP(Master[[#This Row],[Patient_ID]],Financials[Patient_ID],Financials[Balance_Due])</f>
        <v>3977.7310691788662</v>
      </c>
      <c r="S834" s="28">
        <f>_xlfn.XLOOKUP(Master[[#This Row],[Doctors ID]],Medicals[Doctor_ID],Medicals[Nurse_to_Patient_Ratio])</f>
        <v>16</v>
      </c>
    </row>
    <row r="835" spans="1:19" x14ac:dyDescent="0.3">
      <c r="A835" s="1">
        <v>917</v>
      </c>
      <c r="B835" s="1" t="s">
        <v>924</v>
      </c>
      <c r="C835" s="1">
        <v>30</v>
      </c>
      <c r="D835" s="1" t="s">
        <v>1009</v>
      </c>
      <c r="E835" s="1" t="s">
        <v>1012</v>
      </c>
      <c r="F835" s="1">
        <v>27.68923983297973</v>
      </c>
      <c r="G835" s="1">
        <v>1</v>
      </c>
      <c r="H835" s="1">
        <v>6</v>
      </c>
      <c r="I835" s="10">
        <f>_xlfn.XLOOKUP(Master[[#This Row],[Patient_ID]],Hospitals[Patient_ID],Hospitals[Admission_Date])</f>
        <v>44593</v>
      </c>
      <c r="J835" s="10">
        <f>_xlfn.XLOOKUP(Master[[#This Row],[Patient_ID]],Hospitals[Patient_ID],Hospitals[Discharge_Date])</f>
        <v>44604</v>
      </c>
      <c r="K835" s="33">
        <f>_xlfn.XLOOKUP(Master[[#This Row],[Patient_ID]],Financials[Patient_ID],Financials[Total_Bill_Amount])</f>
        <v>30189</v>
      </c>
      <c r="L835" s="1" t="str">
        <f>_xlfn.XLOOKUP(Master[[#This Row],[Patient_ID]],Hospitals[Patient_ID],Hospitals[Hospital_Bed])</f>
        <v>General Ward</v>
      </c>
      <c r="M835" s="1" t="str">
        <f>_xlfn.XLOOKUP(Master[[#This Row],[Patient_ID]],Hospitals[Patient_ID],Hospitals[Department])</f>
        <v>Oncology</v>
      </c>
      <c r="N835" s="28" t="str">
        <f>_xlfn.XLOOKUP(Master[[#This Row],[Patient_ID]],Hospitals[Patient_ID],Hospitals[Medical_Condition])</f>
        <v>Cancer</v>
      </c>
      <c r="O835" s="28">
        <f>IFERROR(_xlfn.XLOOKUP(Master[[#This Row],[Patient_ID]],Emergency[Patient_ID],Emergency[ER_Visit_ID]),"No Visits")</f>
        <v>172</v>
      </c>
      <c r="P835" s="28">
        <f>_xlfn.XLOOKUP(Master[[#This Row],[Patient_ID]],Hospitals[Patient_ID],Hospitals[Doctor_ID])</f>
        <v>64</v>
      </c>
      <c r="Q835" s="30">
        <f>_xlfn.XLOOKUP(Master[[#This Row],[Patient_ID]],Financials[Patient_ID],Financials[Insurance_Coverage])</f>
        <v>16697.215319025559</v>
      </c>
      <c r="R835" s="30">
        <f>_xlfn.XLOOKUP(Master[[#This Row],[Patient_ID]],Financials[Patient_ID],Financials[Balance_Due])</f>
        <v>13491.784680974441</v>
      </c>
      <c r="S835" s="28">
        <f>_xlfn.XLOOKUP(Master[[#This Row],[Doctors ID]],Medicals[Doctor_ID],Medicals[Nurse_to_Patient_Ratio])</f>
        <v>5</v>
      </c>
    </row>
    <row r="836" spans="1:19" x14ac:dyDescent="0.3">
      <c r="A836" s="1">
        <v>918</v>
      </c>
      <c r="B836" s="1" t="s">
        <v>925</v>
      </c>
      <c r="C836" s="1">
        <v>8</v>
      </c>
      <c r="D836" s="1" t="s">
        <v>1008</v>
      </c>
      <c r="E836" s="1" t="s">
        <v>1013</v>
      </c>
      <c r="F836" s="1">
        <v>33.994532812853393</v>
      </c>
      <c r="G836" s="1">
        <v>5</v>
      </c>
      <c r="H836" s="1">
        <v>2</v>
      </c>
      <c r="I836" s="10">
        <f>_xlfn.XLOOKUP(Master[[#This Row],[Patient_ID]],Hospitals[Patient_ID],Hospitals[Admission_Date])</f>
        <v>44577</v>
      </c>
      <c r="J836" s="10">
        <f>_xlfn.XLOOKUP(Master[[#This Row],[Patient_ID]],Hospitals[Patient_ID],Hospitals[Discharge_Date])</f>
        <v>44580</v>
      </c>
      <c r="K836" s="33">
        <f>_xlfn.XLOOKUP(Master[[#This Row],[Patient_ID]],Financials[Patient_ID],Financials[Total_Bill_Amount])</f>
        <v>7334</v>
      </c>
      <c r="L836" s="1" t="str">
        <f>_xlfn.XLOOKUP(Master[[#This Row],[Patient_ID]],Hospitals[Patient_ID],Hospitals[Hospital_Bed])</f>
        <v>ICU</v>
      </c>
      <c r="M836" s="1" t="str">
        <f>_xlfn.XLOOKUP(Master[[#This Row],[Patient_ID]],Hospitals[Patient_ID],Hospitals[Department])</f>
        <v>Pediatrics</v>
      </c>
      <c r="N836" s="28" t="str">
        <f>_xlfn.XLOOKUP(Master[[#This Row],[Patient_ID]],Hospitals[Patient_ID],Hospitals[Medical_Condition])</f>
        <v>Asthma</v>
      </c>
      <c r="O836" s="28">
        <f>IFERROR(_xlfn.XLOOKUP(Master[[#This Row],[Patient_ID]],Emergency[Patient_ID],Emergency[ER_Visit_ID]),"No Visits")</f>
        <v>584</v>
      </c>
      <c r="P836" s="28">
        <f>_xlfn.XLOOKUP(Master[[#This Row],[Patient_ID]],Hospitals[Patient_ID],Hospitals[Doctor_ID])</f>
        <v>183</v>
      </c>
      <c r="Q836" s="30">
        <f>_xlfn.XLOOKUP(Master[[#This Row],[Patient_ID]],Financials[Patient_ID],Financials[Insurance_Coverage])</f>
        <v>4790.196795602611</v>
      </c>
      <c r="R836" s="30">
        <f>_xlfn.XLOOKUP(Master[[#This Row],[Patient_ID]],Financials[Patient_ID],Financials[Balance_Due])</f>
        <v>2543.803204397389</v>
      </c>
      <c r="S836" s="28">
        <f>_xlfn.XLOOKUP(Master[[#This Row],[Doctors ID]],Medicals[Doctor_ID],Medicals[Nurse_to_Patient_Ratio])</f>
        <v>30</v>
      </c>
    </row>
    <row r="837" spans="1:19" x14ac:dyDescent="0.3">
      <c r="A837" s="1">
        <v>919</v>
      </c>
      <c r="B837" s="1" t="s">
        <v>926</v>
      </c>
      <c r="C837" s="1">
        <v>47</v>
      </c>
      <c r="D837" s="1" t="s">
        <v>1008</v>
      </c>
      <c r="E837" s="1" t="s">
        <v>1012</v>
      </c>
      <c r="F837" s="1">
        <v>30.714725335118711</v>
      </c>
      <c r="G837" s="1">
        <v>4</v>
      </c>
      <c r="H837" s="1">
        <v>7</v>
      </c>
      <c r="I837" s="10">
        <f>_xlfn.XLOOKUP(Master[[#This Row],[Patient_ID]],Hospitals[Patient_ID],Hospitals[Admission_Date])</f>
        <v>45009</v>
      </c>
      <c r="J837" s="10">
        <f>_xlfn.XLOOKUP(Master[[#This Row],[Patient_ID]],Hospitals[Patient_ID],Hospitals[Discharge_Date])</f>
        <v>45015</v>
      </c>
      <c r="K837" s="33">
        <f>_xlfn.XLOOKUP(Master[[#This Row],[Patient_ID]],Financials[Patient_ID],Financials[Total_Bill_Amount])</f>
        <v>7857</v>
      </c>
      <c r="L837" s="1" t="str">
        <f>_xlfn.XLOOKUP(Master[[#This Row],[Patient_ID]],Hospitals[Patient_ID],Hospitals[Hospital_Bed])</f>
        <v>Semi-Private Room</v>
      </c>
      <c r="M837" s="1" t="str">
        <f>_xlfn.XLOOKUP(Master[[#This Row],[Patient_ID]],Hospitals[Patient_ID],Hospitals[Department])</f>
        <v>Emergency</v>
      </c>
      <c r="N837" s="28" t="str">
        <f>_xlfn.XLOOKUP(Master[[#This Row],[Patient_ID]],Hospitals[Patient_ID],Hospitals[Medical_Condition])</f>
        <v>Severe Trauma</v>
      </c>
      <c r="O837" s="28">
        <f>IFERROR(_xlfn.XLOOKUP(Master[[#This Row],[Patient_ID]],Emergency[Patient_ID],Emergency[ER_Visit_ID]),"No Visits")</f>
        <v>1015</v>
      </c>
      <c r="P837" s="28">
        <f>_xlfn.XLOOKUP(Master[[#This Row],[Patient_ID]],Hospitals[Patient_ID],Hospitals[Doctor_ID])</f>
        <v>125</v>
      </c>
      <c r="Q837" s="30">
        <f>_xlfn.XLOOKUP(Master[[#This Row],[Patient_ID]],Financials[Patient_ID],Financials[Insurance_Coverage])</f>
        <v>5013.6997127409213</v>
      </c>
      <c r="R837" s="30">
        <f>_xlfn.XLOOKUP(Master[[#This Row],[Patient_ID]],Financials[Patient_ID],Financials[Balance_Due])</f>
        <v>2843.3002872590791</v>
      </c>
      <c r="S837" s="28">
        <f>_xlfn.XLOOKUP(Master[[#This Row],[Doctors ID]],Medicals[Doctor_ID],Medicals[Nurse_to_Patient_Ratio])</f>
        <v>27</v>
      </c>
    </row>
    <row r="838" spans="1:19" x14ac:dyDescent="0.3">
      <c r="A838" s="1">
        <v>920</v>
      </c>
      <c r="B838" s="1" t="s">
        <v>927</v>
      </c>
      <c r="C838" s="1">
        <v>15</v>
      </c>
      <c r="D838" s="1" t="s">
        <v>1008</v>
      </c>
      <c r="E838" s="1" t="s">
        <v>1010</v>
      </c>
      <c r="F838" s="1">
        <v>20.25743032295064</v>
      </c>
      <c r="G838" s="1">
        <v>0</v>
      </c>
      <c r="H838" s="1">
        <v>4</v>
      </c>
      <c r="I838" s="10">
        <f>_xlfn.XLOOKUP(Master[[#This Row],[Patient_ID]],Hospitals[Patient_ID],Hospitals[Admission_Date])</f>
        <v>44881</v>
      </c>
      <c r="J838" s="10">
        <f>_xlfn.XLOOKUP(Master[[#This Row],[Patient_ID]],Hospitals[Patient_ID],Hospitals[Discharge_Date])</f>
        <v>44898</v>
      </c>
      <c r="K838" s="33">
        <f>_xlfn.XLOOKUP(Master[[#This Row],[Patient_ID]],Financials[Patient_ID],Financials[Total_Bill_Amount])</f>
        <v>3093</v>
      </c>
      <c r="L838" s="1" t="str">
        <f>_xlfn.XLOOKUP(Master[[#This Row],[Patient_ID]],Hospitals[Patient_ID],Hospitals[Hospital_Bed])</f>
        <v>ICU</v>
      </c>
      <c r="M838" s="1" t="str">
        <f>_xlfn.XLOOKUP(Master[[#This Row],[Patient_ID]],Hospitals[Patient_ID],Hospitals[Department])</f>
        <v>Oncology</v>
      </c>
      <c r="N838" s="28" t="str">
        <f>_xlfn.XLOOKUP(Master[[#This Row],[Patient_ID]],Hospitals[Patient_ID],Hospitals[Medical_Condition])</f>
        <v>Cancer</v>
      </c>
      <c r="O838" s="28">
        <f>IFERROR(_xlfn.XLOOKUP(Master[[#This Row],[Patient_ID]],Emergency[Patient_ID],Emergency[ER_Visit_ID]),"No Visits")</f>
        <v>655</v>
      </c>
      <c r="P838" s="28">
        <f>_xlfn.XLOOKUP(Master[[#This Row],[Patient_ID]],Hospitals[Patient_ID],Hospitals[Doctor_ID])</f>
        <v>177</v>
      </c>
      <c r="Q838" s="30">
        <f>_xlfn.XLOOKUP(Master[[#This Row],[Patient_ID]],Financials[Patient_ID],Financials[Insurance_Coverage])</f>
        <v>1668.8986315864961</v>
      </c>
      <c r="R838" s="30">
        <f>_xlfn.XLOOKUP(Master[[#This Row],[Patient_ID]],Financials[Patient_ID],Financials[Balance_Due])</f>
        <v>1424.1013684135039</v>
      </c>
      <c r="S838" s="28">
        <f>_xlfn.XLOOKUP(Master[[#This Row],[Doctors ID]],Medicals[Doctor_ID],Medicals[Nurse_to_Patient_Ratio])</f>
        <v>18</v>
      </c>
    </row>
    <row r="839" spans="1:19" x14ac:dyDescent="0.3">
      <c r="A839" s="1">
        <v>921</v>
      </c>
      <c r="B839" s="1" t="s">
        <v>928</v>
      </c>
      <c r="C839" s="1">
        <v>49</v>
      </c>
      <c r="D839" s="1" t="s">
        <v>1009</v>
      </c>
      <c r="E839" s="1" t="s">
        <v>1012</v>
      </c>
      <c r="F839" s="1">
        <v>26.9934880147587</v>
      </c>
      <c r="G839" s="1">
        <v>0</v>
      </c>
      <c r="H839" s="1">
        <v>2</v>
      </c>
      <c r="I839" s="10">
        <f>_xlfn.XLOOKUP(Master[[#This Row],[Patient_ID]],Hospitals[Patient_ID],Hospitals[Admission_Date])</f>
        <v>44577</v>
      </c>
      <c r="J839" s="10">
        <f>_xlfn.XLOOKUP(Master[[#This Row],[Patient_ID]],Hospitals[Patient_ID],Hospitals[Discharge_Date])</f>
        <v>44589</v>
      </c>
      <c r="K839" s="33">
        <f>_xlfn.XLOOKUP(Master[[#This Row],[Patient_ID]],Financials[Patient_ID],Financials[Total_Bill_Amount])</f>
        <v>15379</v>
      </c>
      <c r="L839" s="1" t="str">
        <f>_xlfn.XLOOKUP(Master[[#This Row],[Patient_ID]],Hospitals[Patient_ID],Hospitals[Hospital_Bed])</f>
        <v>ICU</v>
      </c>
      <c r="M839" s="1" t="str">
        <f>_xlfn.XLOOKUP(Master[[#This Row],[Patient_ID]],Hospitals[Patient_ID],Hospitals[Department])</f>
        <v>Oncology</v>
      </c>
      <c r="N839" s="28" t="str">
        <f>_xlfn.XLOOKUP(Master[[#This Row],[Patient_ID]],Hospitals[Patient_ID],Hospitals[Medical_Condition])</f>
        <v>Tumor</v>
      </c>
      <c r="O839" s="28">
        <f>IFERROR(_xlfn.XLOOKUP(Master[[#This Row],[Patient_ID]],Emergency[Patient_ID],Emergency[ER_Visit_ID]),"No Visits")</f>
        <v>954</v>
      </c>
      <c r="P839" s="28">
        <f>_xlfn.XLOOKUP(Master[[#This Row],[Patient_ID]],Hospitals[Patient_ID],Hospitals[Doctor_ID])</f>
        <v>97</v>
      </c>
      <c r="Q839" s="30">
        <f>_xlfn.XLOOKUP(Master[[#This Row],[Patient_ID]],Financials[Patient_ID],Financials[Insurance_Coverage])</f>
        <v>13082.64552599524</v>
      </c>
      <c r="R839" s="30">
        <f>_xlfn.XLOOKUP(Master[[#This Row],[Patient_ID]],Financials[Patient_ID],Financials[Balance_Due])</f>
        <v>2296.3544740047578</v>
      </c>
      <c r="S839" s="28">
        <f>_xlfn.XLOOKUP(Master[[#This Row],[Doctors ID]],Medicals[Doctor_ID],Medicals[Nurse_to_Patient_Ratio])</f>
        <v>15</v>
      </c>
    </row>
    <row r="840" spans="1:19" x14ac:dyDescent="0.3">
      <c r="A840" s="1">
        <v>922</v>
      </c>
      <c r="B840" s="1" t="s">
        <v>929</v>
      </c>
      <c r="C840" s="1">
        <v>46</v>
      </c>
      <c r="D840" s="1" t="s">
        <v>1009</v>
      </c>
      <c r="E840" s="1" t="s">
        <v>1013</v>
      </c>
      <c r="F840" s="1">
        <v>15.409395687020989</v>
      </c>
      <c r="G840" s="1">
        <v>5</v>
      </c>
      <c r="H840" s="1">
        <v>1</v>
      </c>
      <c r="I840" s="10">
        <f>_xlfn.XLOOKUP(Master[[#This Row],[Patient_ID]],Hospitals[Patient_ID],Hospitals[Admission_Date])</f>
        <v>44855</v>
      </c>
      <c r="J840" s="10">
        <f>_xlfn.XLOOKUP(Master[[#This Row],[Patient_ID]],Hospitals[Patient_ID],Hospitals[Discharge_Date])</f>
        <v>44862</v>
      </c>
      <c r="K840" s="33">
        <f>_xlfn.XLOOKUP(Master[[#This Row],[Patient_ID]],Financials[Patient_ID],Financials[Total_Bill_Amount])</f>
        <v>15247</v>
      </c>
      <c r="L840" s="1" t="str">
        <f>_xlfn.XLOOKUP(Master[[#This Row],[Patient_ID]],Hospitals[Patient_ID],Hospitals[Hospital_Bed])</f>
        <v>ICU</v>
      </c>
      <c r="M840" s="1" t="str">
        <f>_xlfn.XLOOKUP(Master[[#This Row],[Patient_ID]],Hospitals[Patient_ID],Hospitals[Department])</f>
        <v>Emergency</v>
      </c>
      <c r="N840" s="28" t="str">
        <f>_xlfn.XLOOKUP(Master[[#This Row],[Patient_ID]],Hospitals[Patient_ID],Hospitals[Medical_Condition])</f>
        <v>Severe Trauma</v>
      </c>
      <c r="O840" s="28" t="str">
        <f>IFERROR(_xlfn.XLOOKUP(Master[[#This Row],[Patient_ID]],Emergency[Patient_ID],Emergency[ER_Visit_ID]),"No Visits")</f>
        <v>No Visits</v>
      </c>
      <c r="P840" s="28">
        <f>_xlfn.XLOOKUP(Master[[#This Row],[Patient_ID]],Hospitals[Patient_ID],Hospitals[Doctor_ID])</f>
        <v>183</v>
      </c>
      <c r="Q840" s="30">
        <f>_xlfn.XLOOKUP(Master[[#This Row],[Patient_ID]],Financials[Patient_ID],Financials[Insurance_Coverage])</f>
        <v>12142.976410575189</v>
      </c>
      <c r="R840" s="30">
        <f>_xlfn.XLOOKUP(Master[[#This Row],[Patient_ID]],Financials[Patient_ID],Financials[Balance_Due])</f>
        <v>3104.023589424809</v>
      </c>
      <c r="S840" s="28">
        <f>_xlfn.XLOOKUP(Master[[#This Row],[Doctors ID]],Medicals[Doctor_ID],Medicals[Nurse_to_Patient_Ratio])</f>
        <v>30</v>
      </c>
    </row>
    <row r="841" spans="1:19" x14ac:dyDescent="0.3">
      <c r="A841" s="1">
        <v>924</v>
      </c>
      <c r="B841" s="1" t="s">
        <v>931</v>
      </c>
      <c r="C841" s="1">
        <v>25</v>
      </c>
      <c r="D841" s="1" t="s">
        <v>1008</v>
      </c>
      <c r="E841" s="1" t="s">
        <v>1011</v>
      </c>
      <c r="F841" s="1">
        <v>33.486155951225477</v>
      </c>
      <c r="G841" s="1">
        <v>1</v>
      </c>
      <c r="H841" s="1">
        <v>8</v>
      </c>
      <c r="I841" s="10">
        <f>_xlfn.XLOOKUP(Master[[#This Row],[Patient_ID]],Hospitals[Patient_ID],Hospitals[Admission_Date])</f>
        <v>44948</v>
      </c>
      <c r="J841" s="10">
        <f>_xlfn.XLOOKUP(Master[[#This Row],[Patient_ID]],Hospitals[Patient_ID],Hospitals[Discharge_Date])</f>
        <v>44954</v>
      </c>
      <c r="K841" s="33">
        <f>_xlfn.XLOOKUP(Master[[#This Row],[Patient_ID]],Financials[Patient_ID],Financials[Total_Bill_Amount])</f>
        <v>8044</v>
      </c>
      <c r="L841" s="1" t="str">
        <f>_xlfn.XLOOKUP(Master[[#This Row],[Patient_ID]],Hospitals[Patient_ID],Hospitals[Hospital_Bed])</f>
        <v>Private Room</v>
      </c>
      <c r="M841" s="1" t="str">
        <f>_xlfn.XLOOKUP(Master[[#This Row],[Patient_ID]],Hospitals[Patient_ID],Hospitals[Department])</f>
        <v>Emergency</v>
      </c>
      <c r="N841" s="28" t="str">
        <f>_xlfn.XLOOKUP(Master[[#This Row],[Patient_ID]],Hospitals[Patient_ID],Hospitals[Medical_Condition])</f>
        <v>Severe Trauma</v>
      </c>
      <c r="O841" s="28">
        <f>IFERROR(_xlfn.XLOOKUP(Master[[#This Row],[Patient_ID]],Emergency[Patient_ID],Emergency[ER_Visit_ID]),"No Visits")</f>
        <v>1248</v>
      </c>
      <c r="P841" s="28">
        <f>_xlfn.XLOOKUP(Master[[#This Row],[Patient_ID]],Hospitals[Patient_ID],Hospitals[Doctor_ID])</f>
        <v>71</v>
      </c>
      <c r="Q841" s="30">
        <f>_xlfn.XLOOKUP(Master[[#This Row],[Patient_ID]],Financials[Patient_ID],Financials[Insurance_Coverage])</f>
        <v>6328.0276793628454</v>
      </c>
      <c r="R841" s="30">
        <f>_xlfn.XLOOKUP(Master[[#This Row],[Patient_ID]],Financials[Patient_ID],Financials[Balance_Due])</f>
        <v>1715.972320637155</v>
      </c>
      <c r="S841" s="28">
        <f>_xlfn.XLOOKUP(Master[[#This Row],[Doctors ID]],Medicals[Doctor_ID],Medicals[Nurse_to_Patient_Ratio])</f>
        <v>18</v>
      </c>
    </row>
    <row r="842" spans="1:19" x14ac:dyDescent="0.3">
      <c r="A842" s="1">
        <v>926</v>
      </c>
      <c r="B842" s="1" t="s">
        <v>933</v>
      </c>
      <c r="C842" s="1">
        <v>65</v>
      </c>
      <c r="D842" s="1" t="s">
        <v>1008</v>
      </c>
      <c r="E842" s="1" t="s">
        <v>1012</v>
      </c>
      <c r="F842" s="1">
        <v>32.119144389867003</v>
      </c>
      <c r="G842" s="1">
        <v>0</v>
      </c>
      <c r="H842" s="1">
        <v>7</v>
      </c>
      <c r="I842" s="10">
        <f>_xlfn.XLOOKUP(Master[[#This Row],[Patient_ID]],Hospitals[Patient_ID],Hospitals[Admission_Date])</f>
        <v>44776</v>
      </c>
      <c r="J842" s="10">
        <f>_xlfn.XLOOKUP(Master[[#This Row],[Patient_ID]],Hospitals[Patient_ID],Hospitals[Discharge_Date])</f>
        <v>44781</v>
      </c>
      <c r="K842" s="33">
        <f>_xlfn.XLOOKUP(Master[[#This Row],[Patient_ID]],Financials[Patient_ID],Financials[Total_Bill_Amount])</f>
        <v>29444</v>
      </c>
      <c r="L842" s="1" t="str">
        <f>_xlfn.XLOOKUP(Master[[#This Row],[Patient_ID]],Hospitals[Patient_ID],Hospitals[Hospital_Bed])</f>
        <v>Private Room</v>
      </c>
      <c r="M842" s="1" t="str">
        <f>_xlfn.XLOOKUP(Master[[#This Row],[Patient_ID]],Hospitals[Patient_ID],Hospitals[Department])</f>
        <v>Cardiology</v>
      </c>
      <c r="N842" s="28" t="str">
        <f>_xlfn.XLOOKUP(Master[[#This Row],[Patient_ID]],Hospitals[Patient_ID],Hospitals[Medical_Condition])</f>
        <v>Hypertension</v>
      </c>
      <c r="O842" s="28">
        <f>IFERROR(_xlfn.XLOOKUP(Master[[#This Row],[Patient_ID]],Emergency[Patient_ID],Emergency[ER_Visit_ID]),"No Visits")</f>
        <v>801</v>
      </c>
      <c r="P842" s="28">
        <f>_xlfn.XLOOKUP(Master[[#This Row],[Patient_ID]],Hospitals[Patient_ID],Hospitals[Doctor_ID])</f>
        <v>44</v>
      </c>
      <c r="Q842" s="30">
        <f>_xlfn.XLOOKUP(Master[[#This Row],[Patient_ID]],Financials[Patient_ID],Financials[Insurance_Coverage])</f>
        <v>25565.196902431398</v>
      </c>
      <c r="R842" s="30">
        <f>_xlfn.XLOOKUP(Master[[#This Row],[Patient_ID]],Financials[Patient_ID],Financials[Balance_Due])</f>
        <v>3878.803097568602</v>
      </c>
      <c r="S842" s="28">
        <f>_xlfn.XLOOKUP(Master[[#This Row],[Doctors ID]],Medicals[Doctor_ID],Medicals[Nurse_to_Patient_Ratio])</f>
        <v>23</v>
      </c>
    </row>
    <row r="843" spans="1:19" x14ac:dyDescent="0.3">
      <c r="A843" s="1">
        <v>927</v>
      </c>
      <c r="B843" s="1" t="s">
        <v>934</v>
      </c>
      <c r="C843" s="1">
        <v>4</v>
      </c>
      <c r="D843" s="1" t="s">
        <v>1008</v>
      </c>
      <c r="E843" s="1" t="s">
        <v>1011</v>
      </c>
      <c r="F843" s="1">
        <v>25.564211591720319</v>
      </c>
      <c r="G843" s="1">
        <v>3</v>
      </c>
      <c r="H843" s="1">
        <v>5</v>
      </c>
      <c r="I843" s="10">
        <f>_xlfn.XLOOKUP(Master[[#This Row],[Patient_ID]],Hospitals[Patient_ID],Hospitals[Admission_Date])</f>
        <v>44744</v>
      </c>
      <c r="J843" s="10">
        <f>_xlfn.XLOOKUP(Master[[#This Row],[Patient_ID]],Hospitals[Patient_ID],Hospitals[Discharge_Date])</f>
        <v>44752</v>
      </c>
      <c r="K843" s="33">
        <f>_xlfn.XLOOKUP(Master[[#This Row],[Patient_ID]],Financials[Patient_ID],Financials[Total_Bill_Amount])</f>
        <v>7668</v>
      </c>
      <c r="L843" s="1" t="str">
        <f>_xlfn.XLOOKUP(Master[[#This Row],[Patient_ID]],Hospitals[Patient_ID],Hospitals[Hospital_Bed])</f>
        <v>ICU</v>
      </c>
      <c r="M843" s="1" t="str">
        <f>_xlfn.XLOOKUP(Master[[#This Row],[Patient_ID]],Hospitals[Patient_ID],Hospitals[Department])</f>
        <v>Emergency</v>
      </c>
      <c r="N843" s="28" t="str">
        <f>_xlfn.XLOOKUP(Master[[#This Row],[Patient_ID]],Hospitals[Patient_ID],Hospitals[Medical_Condition])</f>
        <v>Internal Bleeding</v>
      </c>
      <c r="O843" s="28">
        <f>IFERROR(_xlfn.XLOOKUP(Master[[#This Row],[Patient_ID]],Emergency[Patient_ID],Emergency[ER_Visit_ID]),"No Visits")</f>
        <v>20</v>
      </c>
      <c r="P843" s="28">
        <f>_xlfn.XLOOKUP(Master[[#This Row],[Patient_ID]],Hospitals[Patient_ID],Hospitals[Doctor_ID])</f>
        <v>136</v>
      </c>
      <c r="Q843" s="30">
        <f>_xlfn.XLOOKUP(Master[[#This Row],[Patient_ID]],Financials[Patient_ID],Financials[Insurance_Coverage])</f>
        <v>6797.1954445862493</v>
      </c>
      <c r="R843" s="30">
        <f>_xlfn.XLOOKUP(Master[[#This Row],[Patient_ID]],Financials[Patient_ID],Financials[Balance_Due])</f>
        <v>870.80455541375068</v>
      </c>
      <c r="S843" s="28">
        <f>_xlfn.XLOOKUP(Master[[#This Row],[Doctors ID]],Medicals[Doctor_ID],Medicals[Nurse_to_Patient_Ratio])</f>
        <v>11</v>
      </c>
    </row>
    <row r="844" spans="1:19" x14ac:dyDescent="0.3">
      <c r="A844" s="1">
        <v>928</v>
      </c>
      <c r="B844" s="1" t="s">
        <v>935</v>
      </c>
      <c r="C844" s="1">
        <v>68</v>
      </c>
      <c r="D844" s="1" t="s">
        <v>1009</v>
      </c>
      <c r="E844" s="1" t="s">
        <v>1013</v>
      </c>
      <c r="F844" s="1">
        <v>23.136630821543569</v>
      </c>
      <c r="G844" s="1">
        <v>5</v>
      </c>
      <c r="H844" s="1">
        <v>9</v>
      </c>
      <c r="I844" s="10">
        <f>_xlfn.XLOOKUP(Master[[#This Row],[Patient_ID]],Hospitals[Patient_ID],Hospitals[Admission_Date])</f>
        <v>45308</v>
      </c>
      <c r="J844" s="10">
        <f>_xlfn.XLOOKUP(Master[[#This Row],[Patient_ID]],Hospitals[Patient_ID],Hospitals[Discharge_Date])</f>
        <v>45311</v>
      </c>
      <c r="K844" s="33">
        <f>_xlfn.XLOOKUP(Master[[#This Row],[Patient_ID]],Financials[Patient_ID],Financials[Total_Bill_Amount])</f>
        <v>16211</v>
      </c>
      <c r="L844" s="1" t="str">
        <f>_xlfn.XLOOKUP(Master[[#This Row],[Patient_ID]],Hospitals[Patient_ID],Hospitals[Hospital_Bed])</f>
        <v>Private Room</v>
      </c>
      <c r="M844" s="1" t="str">
        <f>_xlfn.XLOOKUP(Master[[#This Row],[Patient_ID]],Hospitals[Patient_ID],Hospitals[Department])</f>
        <v>Pediatrics</v>
      </c>
      <c r="N844" s="28" t="str">
        <f>_xlfn.XLOOKUP(Master[[#This Row],[Patient_ID]],Hospitals[Patient_ID],Hospitals[Medical_Condition])</f>
        <v>Asthma</v>
      </c>
      <c r="O844" s="28" t="str">
        <f>IFERROR(_xlfn.XLOOKUP(Master[[#This Row],[Patient_ID]],Emergency[Patient_ID],Emergency[ER_Visit_ID]),"No Visits")</f>
        <v>No Visits</v>
      </c>
      <c r="P844" s="28">
        <f>_xlfn.XLOOKUP(Master[[#This Row],[Patient_ID]],Hospitals[Patient_ID],Hospitals[Doctor_ID])</f>
        <v>153</v>
      </c>
      <c r="Q844" s="30">
        <f>_xlfn.XLOOKUP(Master[[#This Row],[Patient_ID]],Financials[Patient_ID],Financials[Insurance_Coverage])</f>
        <v>10931.731364111451</v>
      </c>
      <c r="R844" s="30">
        <f>_xlfn.XLOOKUP(Master[[#This Row],[Patient_ID]],Financials[Patient_ID],Financials[Balance_Due])</f>
        <v>5279.2686358885549</v>
      </c>
      <c r="S844" s="28">
        <f>_xlfn.XLOOKUP(Master[[#This Row],[Doctors ID]],Medicals[Doctor_ID],Medicals[Nurse_to_Patient_Ratio])</f>
        <v>26</v>
      </c>
    </row>
    <row r="845" spans="1:19" x14ac:dyDescent="0.3">
      <c r="A845" s="1">
        <v>929</v>
      </c>
      <c r="B845" s="1" t="s">
        <v>936</v>
      </c>
      <c r="C845" s="1">
        <v>46</v>
      </c>
      <c r="D845" s="1" t="s">
        <v>1009</v>
      </c>
      <c r="E845" s="1" t="s">
        <v>1011</v>
      </c>
      <c r="F845" s="1">
        <v>24.790235259122198</v>
      </c>
      <c r="G845" s="1">
        <v>2</v>
      </c>
      <c r="H845" s="1">
        <v>7</v>
      </c>
      <c r="I845" s="10">
        <f>_xlfn.XLOOKUP(Master[[#This Row],[Patient_ID]],Hospitals[Patient_ID],Hospitals[Admission_Date])</f>
        <v>44625</v>
      </c>
      <c r="J845" s="10">
        <f>_xlfn.XLOOKUP(Master[[#This Row],[Patient_ID]],Hospitals[Patient_ID],Hospitals[Discharge_Date])</f>
        <v>44645</v>
      </c>
      <c r="K845" s="33">
        <f>_xlfn.XLOOKUP(Master[[#This Row],[Patient_ID]],Financials[Patient_ID],Financials[Total_Bill_Amount])</f>
        <v>23094</v>
      </c>
      <c r="L845" s="1" t="str">
        <f>_xlfn.XLOOKUP(Master[[#This Row],[Patient_ID]],Hospitals[Patient_ID],Hospitals[Hospital_Bed])</f>
        <v>General Ward</v>
      </c>
      <c r="M845" s="1" t="str">
        <f>_xlfn.XLOOKUP(Master[[#This Row],[Patient_ID]],Hospitals[Patient_ID],Hospitals[Department])</f>
        <v>Oncology</v>
      </c>
      <c r="N845" s="28" t="str">
        <f>_xlfn.XLOOKUP(Master[[#This Row],[Patient_ID]],Hospitals[Patient_ID],Hospitals[Medical_Condition])</f>
        <v>Cancer</v>
      </c>
      <c r="O845" s="28">
        <f>IFERROR(_xlfn.XLOOKUP(Master[[#This Row],[Patient_ID]],Emergency[Patient_ID],Emergency[ER_Visit_ID]),"No Visits")</f>
        <v>69</v>
      </c>
      <c r="P845" s="28">
        <f>_xlfn.XLOOKUP(Master[[#This Row],[Patient_ID]],Hospitals[Patient_ID],Hospitals[Doctor_ID])</f>
        <v>155</v>
      </c>
      <c r="Q845" s="30">
        <f>_xlfn.XLOOKUP(Master[[#This Row],[Patient_ID]],Financials[Patient_ID],Financials[Insurance_Coverage])</f>
        <v>19313.478226790481</v>
      </c>
      <c r="R845" s="30">
        <f>_xlfn.XLOOKUP(Master[[#This Row],[Patient_ID]],Financials[Patient_ID],Financials[Balance_Due])</f>
        <v>3780.5217732095148</v>
      </c>
      <c r="S845" s="28">
        <f>_xlfn.XLOOKUP(Master[[#This Row],[Doctors ID]],Medicals[Doctor_ID],Medicals[Nurse_to_Patient_Ratio])</f>
        <v>12</v>
      </c>
    </row>
    <row r="846" spans="1:19" x14ac:dyDescent="0.3">
      <c r="A846" s="1">
        <v>930</v>
      </c>
      <c r="B846" s="1" t="s">
        <v>937</v>
      </c>
      <c r="C846" s="1">
        <v>81</v>
      </c>
      <c r="D846" s="1" t="s">
        <v>1008</v>
      </c>
      <c r="E846" s="1" t="s">
        <v>1010</v>
      </c>
      <c r="F846" s="1">
        <v>36.086658392412133</v>
      </c>
      <c r="G846" s="1">
        <v>5</v>
      </c>
      <c r="H846" s="1">
        <v>4</v>
      </c>
      <c r="I846" s="10">
        <f>_xlfn.XLOOKUP(Master[[#This Row],[Patient_ID]],Hospitals[Patient_ID],Hospitals[Admission_Date])</f>
        <v>44618</v>
      </c>
      <c r="J846" s="10">
        <f>_xlfn.XLOOKUP(Master[[#This Row],[Patient_ID]],Hospitals[Patient_ID],Hospitals[Discharge_Date])</f>
        <v>44634</v>
      </c>
      <c r="K846" s="33">
        <f>_xlfn.XLOOKUP(Master[[#This Row],[Patient_ID]],Financials[Patient_ID],Financials[Total_Bill_Amount])</f>
        <v>10108</v>
      </c>
      <c r="L846" s="1" t="str">
        <f>_xlfn.XLOOKUP(Master[[#This Row],[Patient_ID]],Hospitals[Patient_ID],Hospitals[Hospital_Bed])</f>
        <v>Semi-Private Room</v>
      </c>
      <c r="M846" s="1" t="str">
        <f>_xlfn.XLOOKUP(Master[[#This Row],[Patient_ID]],Hospitals[Patient_ID],Hospitals[Department])</f>
        <v>Oncology</v>
      </c>
      <c r="N846" s="28" t="str">
        <f>_xlfn.XLOOKUP(Master[[#This Row],[Patient_ID]],Hospitals[Patient_ID],Hospitals[Medical_Condition])</f>
        <v>Tumor</v>
      </c>
      <c r="O846" s="28">
        <f>IFERROR(_xlfn.XLOOKUP(Master[[#This Row],[Patient_ID]],Emergency[Patient_ID],Emergency[ER_Visit_ID]),"No Visits")</f>
        <v>199</v>
      </c>
      <c r="P846" s="28">
        <f>_xlfn.XLOOKUP(Master[[#This Row],[Patient_ID]],Hospitals[Patient_ID],Hospitals[Doctor_ID])</f>
        <v>57</v>
      </c>
      <c r="Q846" s="30">
        <f>_xlfn.XLOOKUP(Master[[#This Row],[Patient_ID]],Financials[Patient_ID],Financials[Insurance_Coverage])</f>
        <v>6626.7275150654286</v>
      </c>
      <c r="R846" s="30">
        <f>_xlfn.XLOOKUP(Master[[#This Row],[Patient_ID]],Financials[Patient_ID],Financials[Balance_Due])</f>
        <v>3481.2724849345709</v>
      </c>
      <c r="S846" s="28">
        <f>_xlfn.XLOOKUP(Master[[#This Row],[Doctors ID]],Medicals[Doctor_ID],Medicals[Nurse_to_Patient_Ratio])</f>
        <v>7</v>
      </c>
    </row>
    <row r="847" spans="1:19" x14ac:dyDescent="0.3">
      <c r="A847" s="1">
        <v>931</v>
      </c>
      <c r="B847" s="1" t="s">
        <v>938</v>
      </c>
      <c r="C847" s="1">
        <v>39</v>
      </c>
      <c r="D847" s="1" t="s">
        <v>1008</v>
      </c>
      <c r="E847" s="1" t="s">
        <v>1011</v>
      </c>
      <c r="F847" s="1">
        <v>18.246270430099749</v>
      </c>
      <c r="G847" s="1">
        <v>5</v>
      </c>
      <c r="H847" s="1">
        <v>6</v>
      </c>
      <c r="I847" s="10">
        <f>_xlfn.XLOOKUP(Master[[#This Row],[Patient_ID]],Hospitals[Patient_ID],Hospitals[Admission_Date])</f>
        <v>44632</v>
      </c>
      <c r="J847" s="10">
        <f>_xlfn.XLOOKUP(Master[[#This Row],[Patient_ID]],Hospitals[Patient_ID],Hospitals[Discharge_Date])</f>
        <v>44640</v>
      </c>
      <c r="K847" s="33">
        <f>_xlfn.XLOOKUP(Master[[#This Row],[Patient_ID]],Financials[Patient_ID],Financials[Total_Bill_Amount])</f>
        <v>27388</v>
      </c>
      <c r="L847" s="1" t="str">
        <f>_xlfn.XLOOKUP(Master[[#This Row],[Patient_ID]],Hospitals[Patient_ID],Hospitals[Hospital_Bed])</f>
        <v>ICU</v>
      </c>
      <c r="M847" s="1" t="str">
        <f>_xlfn.XLOOKUP(Master[[#This Row],[Patient_ID]],Hospitals[Patient_ID],Hospitals[Department])</f>
        <v>Emergency</v>
      </c>
      <c r="N847" s="28" t="str">
        <f>_xlfn.XLOOKUP(Master[[#This Row],[Patient_ID]],Hospitals[Patient_ID],Hospitals[Medical_Condition])</f>
        <v>Internal Bleeding</v>
      </c>
      <c r="O847" s="28">
        <f>IFERROR(_xlfn.XLOOKUP(Master[[#This Row],[Patient_ID]],Emergency[Patient_ID],Emergency[ER_Visit_ID]),"No Visits")</f>
        <v>1335</v>
      </c>
      <c r="P847" s="28">
        <f>_xlfn.XLOOKUP(Master[[#This Row],[Patient_ID]],Hospitals[Patient_ID],Hospitals[Doctor_ID])</f>
        <v>107</v>
      </c>
      <c r="Q847" s="30">
        <f>_xlfn.XLOOKUP(Master[[#This Row],[Patient_ID]],Financials[Patient_ID],Financials[Insurance_Coverage])</f>
        <v>23096.970783992099</v>
      </c>
      <c r="R847" s="30">
        <f>_xlfn.XLOOKUP(Master[[#This Row],[Patient_ID]],Financials[Patient_ID],Financials[Balance_Due])</f>
        <v>4291.0292160079043</v>
      </c>
      <c r="S847" s="28">
        <f>_xlfn.XLOOKUP(Master[[#This Row],[Doctors ID]],Medicals[Doctor_ID],Medicals[Nurse_to_Patient_Ratio])</f>
        <v>24</v>
      </c>
    </row>
    <row r="848" spans="1:19" x14ac:dyDescent="0.3">
      <c r="A848" s="1">
        <v>932</v>
      </c>
      <c r="B848" s="1" t="s">
        <v>939</v>
      </c>
      <c r="C848" s="1">
        <v>33</v>
      </c>
      <c r="D848" s="1" t="s">
        <v>1008</v>
      </c>
      <c r="E848" s="1" t="s">
        <v>1010</v>
      </c>
      <c r="F848" s="1">
        <v>23.771534434535159</v>
      </c>
      <c r="G848" s="1">
        <v>4</v>
      </c>
      <c r="H848" s="1">
        <v>10</v>
      </c>
      <c r="I848" s="10">
        <f>_xlfn.XLOOKUP(Master[[#This Row],[Patient_ID]],Hospitals[Patient_ID],Hospitals[Admission_Date])</f>
        <v>44994</v>
      </c>
      <c r="J848" s="10">
        <f>_xlfn.XLOOKUP(Master[[#This Row],[Patient_ID]],Hospitals[Patient_ID],Hospitals[Discharge_Date])</f>
        <v>44999</v>
      </c>
      <c r="K848" s="33">
        <f>_xlfn.XLOOKUP(Master[[#This Row],[Patient_ID]],Financials[Patient_ID],Financials[Total_Bill_Amount])</f>
        <v>25716</v>
      </c>
      <c r="L848" s="1" t="str">
        <f>_xlfn.XLOOKUP(Master[[#This Row],[Patient_ID]],Hospitals[Patient_ID],Hospitals[Hospital_Bed])</f>
        <v>General Ward</v>
      </c>
      <c r="M848" s="1" t="str">
        <f>_xlfn.XLOOKUP(Master[[#This Row],[Patient_ID]],Hospitals[Patient_ID],Hospitals[Department])</f>
        <v>Cardiology</v>
      </c>
      <c r="N848" s="28" t="str">
        <f>_xlfn.XLOOKUP(Master[[#This Row],[Patient_ID]],Hospitals[Patient_ID],Hospitals[Medical_Condition])</f>
        <v>Hypertension</v>
      </c>
      <c r="O848" s="28" t="str">
        <f>IFERROR(_xlfn.XLOOKUP(Master[[#This Row],[Patient_ID]],Emergency[Patient_ID],Emergency[ER_Visit_ID]),"No Visits")</f>
        <v>No Visits</v>
      </c>
      <c r="P848" s="28">
        <f>_xlfn.XLOOKUP(Master[[#This Row],[Patient_ID]],Hospitals[Patient_ID],Hospitals[Doctor_ID])</f>
        <v>132</v>
      </c>
      <c r="Q848" s="30">
        <f>_xlfn.XLOOKUP(Master[[#This Row],[Patient_ID]],Financials[Patient_ID],Financials[Insurance_Coverage])</f>
        <v>16159.587097562469</v>
      </c>
      <c r="R848" s="30">
        <f>_xlfn.XLOOKUP(Master[[#This Row],[Patient_ID]],Financials[Patient_ID],Financials[Balance_Due])</f>
        <v>9556.4129024375306</v>
      </c>
      <c r="S848" s="28">
        <f>_xlfn.XLOOKUP(Master[[#This Row],[Doctors ID]],Medicals[Doctor_ID],Medicals[Nurse_to_Patient_Ratio])</f>
        <v>14</v>
      </c>
    </row>
    <row r="849" spans="1:19" x14ac:dyDescent="0.3">
      <c r="A849" s="1">
        <v>933</v>
      </c>
      <c r="B849" s="1" t="s">
        <v>940</v>
      </c>
      <c r="C849" s="1">
        <v>35</v>
      </c>
      <c r="D849" s="1" t="s">
        <v>1009</v>
      </c>
      <c r="E849" s="1" t="s">
        <v>1011</v>
      </c>
      <c r="F849" s="1">
        <v>28.068254592499489</v>
      </c>
      <c r="G849" s="1">
        <v>3</v>
      </c>
      <c r="H849" s="1">
        <v>1</v>
      </c>
      <c r="I849" s="10">
        <f>_xlfn.XLOOKUP(Master[[#This Row],[Patient_ID]],Hospitals[Patient_ID],Hospitals[Admission_Date])</f>
        <v>44580</v>
      </c>
      <c r="J849" s="10">
        <f>_xlfn.XLOOKUP(Master[[#This Row],[Patient_ID]],Hospitals[Patient_ID],Hospitals[Discharge_Date])</f>
        <v>44582</v>
      </c>
      <c r="K849" s="33">
        <f>_xlfn.XLOOKUP(Master[[#This Row],[Patient_ID]],Financials[Patient_ID],Financials[Total_Bill_Amount])</f>
        <v>26749</v>
      </c>
      <c r="L849" s="1" t="str">
        <f>_xlfn.XLOOKUP(Master[[#This Row],[Patient_ID]],Hospitals[Patient_ID],Hospitals[Hospital_Bed])</f>
        <v>General Ward</v>
      </c>
      <c r="M849" s="1" t="str">
        <f>_xlfn.XLOOKUP(Master[[#This Row],[Patient_ID]],Hospitals[Patient_ID],Hospitals[Department])</f>
        <v>Orthopedics</v>
      </c>
      <c r="N849" s="28" t="str">
        <f>_xlfn.XLOOKUP(Master[[#This Row],[Patient_ID]],Hospitals[Patient_ID],Hospitals[Medical_Condition])</f>
        <v>Arthritis</v>
      </c>
      <c r="O849" s="28">
        <f>IFERROR(_xlfn.XLOOKUP(Master[[#This Row],[Patient_ID]],Emergency[Patient_ID],Emergency[ER_Visit_ID]),"No Visits")</f>
        <v>248</v>
      </c>
      <c r="P849" s="28">
        <f>_xlfn.XLOOKUP(Master[[#This Row],[Patient_ID]],Hospitals[Patient_ID],Hospitals[Doctor_ID])</f>
        <v>75</v>
      </c>
      <c r="Q849" s="30">
        <f>_xlfn.XLOOKUP(Master[[#This Row],[Patient_ID]],Financials[Patient_ID],Financials[Insurance_Coverage])</f>
        <v>14254.800776284301</v>
      </c>
      <c r="R849" s="30">
        <f>_xlfn.XLOOKUP(Master[[#This Row],[Patient_ID]],Financials[Patient_ID],Financials[Balance_Due])</f>
        <v>12494.199223715699</v>
      </c>
      <c r="S849" s="28">
        <f>_xlfn.XLOOKUP(Master[[#This Row],[Doctors ID]],Medicals[Doctor_ID],Medicals[Nurse_to_Patient_Ratio])</f>
        <v>10</v>
      </c>
    </row>
    <row r="850" spans="1:19" x14ac:dyDescent="0.3">
      <c r="A850" s="1">
        <v>934</v>
      </c>
      <c r="B850" s="1" t="s">
        <v>941</v>
      </c>
      <c r="C850" s="1">
        <v>80</v>
      </c>
      <c r="D850" s="1" t="s">
        <v>1009</v>
      </c>
      <c r="E850" s="1" t="s">
        <v>1010</v>
      </c>
      <c r="F850" s="1">
        <v>15.84706575636385</v>
      </c>
      <c r="G850" s="1">
        <v>1</v>
      </c>
      <c r="H850" s="1">
        <v>4</v>
      </c>
      <c r="I850" s="10">
        <f>_xlfn.XLOOKUP(Master[[#This Row],[Patient_ID]],Hospitals[Patient_ID],Hospitals[Admission_Date])</f>
        <v>44826</v>
      </c>
      <c r="J850" s="10">
        <f>_xlfn.XLOOKUP(Master[[#This Row],[Patient_ID]],Hospitals[Patient_ID],Hospitals[Discharge_Date])</f>
        <v>44831</v>
      </c>
      <c r="K850" s="33">
        <f>_xlfn.XLOOKUP(Master[[#This Row],[Patient_ID]],Financials[Patient_ID],Financials[Total_Bill_Amount])</f>
        <v>16424</v>
      </c>
      <c r="L850" s="1" t="str">
        <f>_xlfn.XLOOKUP(Master[[#This Row],[Patient_ID]],Hospitals[Patient_ID],Hospitals[Hospital_Bed])</f>
        <v>General Ward</v>
      </c>
      <c r="M850" s="1" t="str">
        <f>_xlfn.XLOOKUP(Master[[#This Row],[Patient_ID]],Hospitals[Patient_ID],Hospitals[Department])</f>
        <v>Neurology</v>
      </c>
      <c r="N850" s="28" t="str">
        <f>_xlfn.XLOOKUP(Master[[#This Row],[Patient_ID]],Hospitals[Patient_ID],Hospitals[Medical_Condition])</f>
        <v>Stroke</v>
      </c>
      <c r="O850" s="28">
        <f>IFERROR(_xlfn.XLOOKUP(Master[[#This Row],[Patient_ID]],Emergency[Patient_ID],Emergency[ER_Visit_ID]),"No Visits")</f>
        <v>1429</v>
      </c>
      <c r="P850" s="28">
        <f>_xlfn.XLOOKUP(Master[[#This Row],[Patient_ID]],Hospitals[Patient_ID],Hospitals[Doctor_ID])</f>
        <v>99</v>
      </c>
      <c r="Q850" s="30">
        <f>_xlfn.XLOOKUP(Master[[#This Row],[Patient_ID]],Financials[Patient_ID],Financials[Insurance_Coverage])</f>
        <v>14112.441753032081</v>
      </c>
      <c r="R850" s="30">
        <f>_xlfn.XLOOKUP(Master[[#This Row],[Patient_ID]],Financials[Patient_ID],Financials[Balance_Due])</f>
        <v>2311.558246967918</v>
      </c>
      <c r="S850" s="28">
        <f>_xlfn.XLOOKUP(Master[[#This Row],[Doctors ID]],Medicals[Doctor_ID],Medicals[Nurse_to_Patient_Ratio])</f>
        <v>13</v>
      </c>
    </row>
    <row r="851" spans="1:19" x14ac:dyDescent="0.3">
      <c r="A851" s="1">
        <v>935</v>
      </c>
      <c r="B851" s="1" t="s">
        <v>942</v>
      </c>
      <c r="C851" s="1">
        <v>50</v>
      </c>
      <c r="D851" s="1" t="s">
        <v>1008</v>
      </c>
      <c r="E851" s="1" t="s">
        <v>1011</v>
      </c>
      <c r="F851" s="1">
        <v>34.978717544955089</v>
      </c>
      <c r="G851" s="1">
        <v>4</v>
      </c>
      <c r="H851" s="1">
        <v>2</v>
      </c>
      <c r="I851" s="10">
        <f>_xlfn.XLOOKUP(Master[[#This Row],[Patient_ID]],Hospitals[Patient_ID],Hospitals[Admission_Date])</f>
        <v>44776</v>
      </c>
      <c r="J851" s="10">
        <f>_xlfn.XLOOKUP(Master[[#This Row],[Patient_ID]],Hospitals[Patient_ID],Hospitals[Discharge_Date])</f>
        <v>44780</v>
      </c>
      <c r="K851" s="33">
        <f>_xlfn.XLOOKUP(Master[[#This Row],[Patient_ID]],Financials[Patient_ID],Financials[Total_Bill_Amount])</f>
        <v>20281</v>
      </c>
      <c r="L851" s="1" t="str">
        <f>_xlfn.XLOOKUP(Master[[#This Row],[Patient_ID]],Hospitals[Patient_ID],Hospitals[Hospital_Bed])</f>
        <v>Semi-Private Room</v>
      </c>
      <c r="M851" s="1" t="str">
        <f>_xlfn.XLOOKUP(Master[[#This Row],[Patient_ID]],Hospitals[Patient_ID],Hospitals[Department])</f>
        <v>Emergency</v>
      </c>
      <c r="N851" s="28" t="str">
        <f>_xlfn.XLOOKUP(Master[[#This Row],[Patient_ID]],Hospitals[Patient_ID],Hospitals[Medical_Condition])</f>
        <v>Severe Trauma</v>
      </c>
      <c r="O851" s="28" t="str">
        <f>IFERROR(_xlfn.XLOOKUP(Master[[#This Row],[Patient_ID]],Emergency[Patient_ID],Emergency[ER_Visit_ID]),"No Visits")</f>
        <v>No Visits</v>
      </c>
      <c r="P851" s="28">
        <f>_xlfn.XLOOKUP(Master[[#This Row],[Patient_ID]],Hospitals[Patient_ID],Hospitals[Doctor_ID])</f>
        <v>8</v>
      </c>
      <c r="Q851" s="30">
        <f>_xlfn.XLOOKUP(Master[[#This Row],[Patient_ID]],Financials[Patient_ID],Financials[Insurance_Coverage])</f>
        <v>14839.13131280671</v>
      </c>
      <c r="R851" s="30">
        <f>_xlfn.XLOOKUP(Master[[#This Row],[Patient_ID]],Financials[Patient_ID],Financials[Balance_Due])</f>
        <v>5441.8686871932896</v>
      </c>
      <c r="S851" s="28">
        <f>_xlfn.XLOOKUP(Master[[#This Row],[Doctors ID]],Medicals[Doctor_ID],Medicals[Nurse_to_Patient_Ratio])</f>
        <v>18</v>
      </c>
    </row>
    <row r="852" spans="1:19" x14ac:dyDescent="0.3">
      <c r="A852" s="1">
        <v>936</v>
      </c>
      <c r="B852" s="1" t="s">
        <v>943</v>
      </c>
      <c r="C852" s="1">
        <v>20</v>
      </c>
      <c r="D852" s="1" t="s">
        <v>1009</v>
      </c>
      <c r="E852" s="1" t="s">
        <v>1013</v>
      </c>
      <c r="F852" s="1">
        <v>18.18995837143223</v>
      </c>
      <c r="G852" s="1">
        <v>3</v>
      </c>
      <c r="H852" s="1">
        <v>9</v>
      </c>
      <c r="I852" s="10">
        <f>_xlfn.XLOOKUP(Master[[#This Row],[Patient_ID]],Hospitals[Patient_ID],Hospitals[Admission_Date])</f>
        <v>45406</v>
      </c>
      <c r="J852" s="10">
        <f>_xlfn.XLOOKUP(Master[[#This Row],[Patient_ID]],Hospitals[Patient_ID],Hospitals[Discharge_Date])</f>
        <v>45410</v>
      </c>
      <c r="K852" s="33">
        <f>_xlfn.XLOOKUP(Master[[#This Row],[Patient_ID]],Financials[Patient_ID],Financials[Total_Bill_Amount])</f>
        <v>5814</v>
      </c>
      <c r="L852" s="1" t="str">
        <f>_xlfn.XLOOKUP(Master[[#This Row],[Patient_ID]],Hospitals[Patient_ID],Hospitals[Hospital_Bed])</f>
        <v>ICU</v>
      </c>
      <c r="M852" s="1" t="str">
        <f>_xlfn.XLOOKUP(Master[[#This Row],[Patient_ID]],Hospitals[Patient_ID],Hospitals[Department])</f>
        <v>Emergency</v>
      </c>
      <c r="N852" s="28" t="str">
        <f>_xlfn.XLOOKUP(Master[[#This Row],[Patient_ID]],Hospitals[Patient_ID],Hospitals[Medical_Condition])</f>
        <v>Severe Trauma</v>
      </c>
      <c r="O852" s="28" t="str">
        <f>IFERROR(_xlfn.XLOOKUP(Master[[#This Row],[Patient_ID]],Emergency[Patient_ID],Emergency[ER_Visit_ID]),"No Visits")</f>
        <v>No Visits</v>
      </c>
      <c r="P852" s="28">
        <f>_xlfn.XLOOKUP(Master[[#This Row],[Patient_ID]],Hospitals[Patient_ID],Hospitals[Doctor_ID])</f>
        <v>190</v>
      </c>
      <c r="Q852" s="30">
        <f>_xlfn.XLOOKUP(Master[[#This Row],[Patient_ID]],Financials[Patient_ID],Financials[Insurance_Coverage])</f>
        <v>4863.5818019568651</v>
      </c>
      <c r="R852" s="30">
        <f>_xlfn.XLOOKUP(Master[[#This Row],[Patient_ID]],Financials[Patient_ID],Financials[Balance_Due])</f>
        <v>950.41819804313491</v>
      </c>
      <c r="S852" s="28">
        <f>_xlfn.XLOOKUP(Master[[#This Row],[Doctors ID]],Medicals[Doctor_ID],Medicals[Nurse_to_Patient_Ratio])</f>
        <v>9</v>
      </c>
    </row>
    <row r="853" spans="1:19" x14ac:dyDescent="0.3">
      <c r="A853" s="1">
        <v>937</v>
      </c>
      <c r="B853" s="1" t="s">
        <v>944</v>
      </c>
      <c r="C853" s="1">
        <v>2</v>
      </c>
      <c r="D853" s="1" t="s">
        <v>1008</v>
      </c>
      <c r="E853" s="1" t="s">
        <v>1013</v>
      </c>
      <c r="F853" s="1">
        <v>18.607296270660719</v>
      </c>
      <c r="G853" s="1">
        <v>0</v>
      </c>
      <c r="H853" s="1">
        <v>9</v>
      </c>
      <c r="I853" s="10">
        <f>_xlfn.XLOOKUP(Master[[#This Row],[Patient_ID]],Hospitals[Patient_ID],Hospitals[Admission_Date])</f>
        <v>44940</v>
      </c>
      <c r="J853" s="10">
        <f>_xlfn.XLOOKUP(Master[[#This Row],[Patient_ID]],Hospitals[Patient_ID],Hospitals[Discharge_Date])</f>
        <v>44950</v>
      </c>
      <c r="K853" s="33">
        <f>_xlfn.XLOOKUP(Master[[#This Row],[Patient_ID]],Financials[Patient_ID],Financials[Total_Bill_Amount])</f>
        <v>13437</v>
      </c>
      <c r="L853" s="1" t="str">
        <f>_xlfn.XLOOKUP(Master[[#This Row],[Patient_ID]],Hospitals[Patient_ID],Hospitals[Hospital_Bed])</f>
        <v>General Ward</v>
      </c>
      <c r="M853" s="1" t="str">
        <f>_xlfn.XLOOKUP(Master[[#This Row],[Patient_ID]],Hospitals[Patient_ID],Hospitals[Department])</f>
        <v>Emergency</v>
      </c>
      <c r="N853" s="28" t="str">
        <f>_xlfn.XLOOKUP(Master[[#This Row],[Patient_ID]],Hospitals[Patient_ID],Hospitals[Medical_Condition])</f>
        <v>Internal Bleeding</v>
      </c>
      <c r="O853" s="28" t="str">
        <f>IFERROR(_xlfn.XLOOKUP(Master[[#This Row],[Patient_ID]],Emergency[Patient_ID],Emergency[ER_Visit_ID]),"No Visits")</f>
        <v>No Visits</v>
      </c>
      <c r="P853" s="28">
        <f>_xlfn.XLOOKUP(Master[[#This Row],[Patient_ID]],Hospitals[Patient_ID],Hospitals[Doctor_ID])</f>
        <v>28</v>
      </c>
      <c r="Q853" s="30">
        <f>_xlfn.XLOOKUP(Master[[#This Row],[Patient_ID]],Financials[Patient_ID],Financials[Insurance_Coverage])</f>
        <v>10231.680733615531</v>
      </c>
      <c r="R853" s="30">
        <f>_xlfn.XLOOKUP(Master[[#This Row],[Patient_ID]],Financials[Patient_ID],Financials[Balance_Due])</f>
        <v>3205.3192663844688</v>
      </c>
      <c r="S853" s="28">
        <f>_xlfn.XLOOKUP(Master[[#This Row],[Doctors ID]],Medicals[Doctor_ID],Medicals[Nurse_to_Patient_Ratio])</f>
        <v>20</v>
      </c>
    </row>
    <row r="854" spans="1:19" x14ac:dyDescent="0.3">
      <c r="A854" s="1">
        <v>938</v>
      </c>
      <c r="B854" s="1" t="s">
        <v>945</v>
      </c>
      <c r="C854" s="1">
        <v>21</v>
      </c>
      <c r="D854" s="1" t="s">
        <v>1008</v>
      </c>
      <c r="E854" s="1" t="s">
        <v>1010</v>
      </c>
      <c r="F854" s="1">
        <v>36.978240933865663</v>
      </c>
      <c r="G854" s="1">
        <v>2</v>
      </c>
      <c r="H854" s="1">
        <v>2</v>
      </c>
      <c r="I854" s="10">
        <f>_xlfn.XLOOKUP(Master[[#This Row],[Patient_ID]],Hospitals[Patient_ID],Hospitals[Admission_Date])</f>
        <v>44579</v>
      </c>
      <c r="J854" s="10">
        <f>_xlfn.XLOOKUP(Master[[#This Row],[Patient_ID]],Hospitals[Patient_ID],Hospitals[Discharge_Date])</f>
        <v>44582</v>
      </c>
      <c r="K854" s="33">
        <f>_xlfn.XLOOKUP(Master[[#This Row],[Patient_ID]],Financials[Patient_ID],Financials[Total_Bill_Amount])</f>
        <v>26276</v>
      </c>
      <c r="L854" s="1" t="str">
        <f>_xlfn.XLOOKUP(Master[[#This Row],[Patient_ID]],Hospitals[Patient_ID],Hospitals[Hospital_Bed])</f>
        <v>General Ward</v>
      </c>
      <c r="M854" s="1" t="str">
        <f>_xlfn.XLOOKUP(Master[[#This Row],[Patient_ID]],Hospitals[Patient_ID],Hospitals[Department])</f>
        <v>Emergency</v>
      </c>
      <c r="N854" s="28" t="str">
        <f>_xlfn.XLOOKUP(Master[[#This Row],[Patient_ID]],Hospitals[Patient_ID],Hospitals[Medical_Condition])</f>
        <v>Internal Bleeding</v>
      </c>
      <c r="O854" s="28">
        <f>IFERROR(_xlfn.XLOOKUP(Master[[#This Row],[Patient_ID]],Emergency[Patient_ID],Emergency[ER_Visit_ID]),"No Visits")</f>
        <v>1207</v>
      </c>
      <c r="P854" s="28">
        <f>_xlfn.XLOOKUP(Master[[#This Row],[Patient_ID]],Hospitals[Patient_ID],Hospitals[Doctor_ID])</f>
        <v>169</v>
      </c>
      <c r="Q854" s="30">
        <f>_xlfn.XLOOKUP(Master[[#This Row],[Patient_ID]],Financials[Patient_ID],Financials[Insurance_Coverage])</f>
        <v>23510.338610918701</v>
      </c>
      <c r="R854" s="30">
        <f>_xlfn.XLOOKUP(Master[[#This Row],[Patient_ID]],Financials[Patient_ID],Financials[Balance_Due])</f>
        <v>2765.6613890812951</v>
      </c>
      <c r="S854" s="28">
        <f>_xlfn.XLOOKUP(Master[[#This Row],[Doctors ID]],Medicals[Doctor_ID],Medicals[Nurse_to_Patient_Ratio])</f>
        <v>12</v>
      </c>
    </row>
    <row r="855" spans="1:19" x14ac:dyDescent="0.3">
      <c r="A855" s="1">
        <v>939</v>
      </c>
      <c r="B855" s="1" t="s">
        <v>946</v>
      </c>
      <c r="C855" s="1">
        <v>8</v>
      </c>
      <c r="D855" s="1" t="s">
        <v>1009</v>
      </c>
      <c r="E855" s="1" t="s">
        <v>1011</v>
      </c>
      <c r="F855" s="1">
        <v>30.276599668793551</v>
      </c>
      <c r="G855" s="1">
        <v>5</v>
      </c>
      <c r="H855" s="1">
        <v>6</v>
      </c>
      <c r="I855" s="10">
        <f>_xlfn.XLOOKUP(Master[[#This Row],[Patient_ID]],Hospitals[Patient_ID],Hospitals[Admission_Date])</f>
        <v>44934</v>
      </c>
      <c r="J855" s="10">
        <f>_xlfn.XLOOKUP(Master[[#This Row],[Patient_ID]],Hospitals[Patient_ID],Hospitals[Discharge_Date])</f>
        <v>44953</v>
      </c>
      <c r="K855" s="33">
        <f>_xlfn.XLOOKUP(Master[[#This Row],[Patient_ID]],Financials[Patient_ID],Financials[Total_Bill_Amount])</f>
        <v>25287</v>
      </c>
      <c r="L855" s="1" t="str">
        <f>_xlfn.XLOOKUP(Master[[#This Row],[Patient_ID]],Hospitals[Patient_ID],Hospitals[Hospital_Bed])</f>
        <v>Private Room</v>
      </c>
      <c r="M855" s="1" t="str">
        <f>_xlfn.XLOOKUP(Master[[#This Row],[Patient_ID]],Hospitals[Patient_ID],Hospitals[Department])</f>
        <v>Oncology</v>
      </c>
      <c r="N855" s="28" t="str">
        <f>_xlfn.XLOOKUP(Master[[#This Row],[Patient_ID]],Hospitals[Patient_ID],Hospitals[Medical_Condition])</f>
        <v>Cancer</v>
      </c>
      <c r="O855" s="28">
        <f>IFERROR(_xlfn.XLOOKUP(Master[[#This Row],[Patient_ID]],Emergency[Patient_ID],Emergency[ER_Visit_ID]),"No Visits")</f>
        <v>761</v>
      </c>
      <c r="P855" s="28">
        <f>_xlfn.XLOOKUP(Master[[#This Row],[Patient_ID]],Hospitals[Patient_ID],Hospitals[Doctor_ID])</f>
        <v>52</v>
      </c>
      <c r="Q855" s="30">
        <f>_xlfn.XLOOKUP(Master[[#This Row],[Patient_ID]],Financials[Patient_ID],Financials[Insurance_Coverage])</f>
        <v>22604.201696852731</v>
      </c>
      <c r="R855" s="30">
        <f>_xlfn.XLOOKUP(Master[[#This Row],[Patient_ID]],Financials[Patient_ID],Financials[Balance_Due])</f>
        <v>2682.7983031472691</v>
      </c>
      <c r="S855" s="28">
        <f>_xlfn.XLOOKUP(Master[[#This Row],[Doctors ID]],Medicals[Doctor_ID],Medicals[Nurse_to_Patient_Ratio])</f>
        <v>30</v>
      </c>
    </row>
    <row r="856" spans="1:19" x14ac:dyDescent="0.3">
      <c r="A856" s="1">
        <v>940</v>
      </c>
      <c r="B856" s="1" t="s">
        <v>947</v>
      </c>
      <c r="C856" s="1">
        <v>1</v>
      </c>
      <c r="D856" s="1" t="s">
        <v>1008</v>
      </c>
      <c r="E856" s="1" t="s">
        <v>1010</v>
      </c>
      <c r="F856" s="1">
        <v>20.672035508397229</v>
      </c>
      <c r="G856" s="1">
        <v>3</v>
      </c>
      <c r="H856" s="1">
        <v>2</v>
      </c>
      <c r="I856" s="10">
        <f>_xlfn.XLOOKUP(Master[[#This Row],[Patient_ID]],Hospitals[Patient_ID],Hospitals[Admission_Date])</f>
        <v>44681</v>
      </c>
      <c r="J856" s="10">
        <f>_xlfn.XLOOKUP(Master[[#This Row],[Patient_ID]],Hospitals[Patient_ID],Hospitals[Discharge_Date])</f>
        <v>44684</v>
      </c>
      <c r="K856" s="33">
        <f>_xlfn.XLOOKUP(Master[[#This Row],[Patient_ID]],Financials[Patient_ID],Financials[Total_Bill_Amount])</f>
        <v>33982</v>
      </c>
      <c r="L856" s="1" t="str">
        <f>_xlfn.XLOOKUP(Master[[#This Row],[Patient_ID]],Hospitals[Patient_ID],Hospitals[Hospital_Bed])</f>
        <v>ICU</v>
      </c>
      <c r="M856" s="1" t="str">
        <f>_xlfn.XLOOKUP(Master[[#This Row],[Patient_ID]],Hospitals[Patient_ID],Hospitals[Department])</f>
        <v>Cardiology</v>
      </c>
      <c r="N856" s="28" t="str">
        <f>_xlfn.XLOOKUP(Master[[#This Row],[Patient_ID]],Hospitals[Patient_ID],Hospitals[Medical_Condition])</f>
        <v>Heart Attack (STEMI)</v>
      </c>
      <c r="O856" s="28">
        <f>IFERROR(_xlfn.XLOOKUP(Master[[#This Row],[Patient_ID]],Emergency[Patient_ID],Emergency[ER_Visit_ID]),"No Visits")</f>
        <v>496</v>
      </c>
      <c r="P856" s="28">
        <f>_xlfn.XLOOKUP(Master[[#This Row],[Patient_ID]],Hospitals[Patient_ID],Hospitals[Doctor_ID])</f>
        <v>39</v>
      </c>
      <c r="Q856" s="30">
        <f>_xlfn.XLOOKUP(Master[[#This Row],[Patient_ID]],Financials[Patient_ID],Financials[Insurance_Coverage])</f>
        <v>17492.15523390047</v>
      </c>
      <c r="R856" s="30">
        <f>_xlfn.XLOOKUP(Master[[#This Row],[Patient_ID]],Financials[Patient_ID],Financials[Balance_Due])</f>
        <v>16489.84476609953</v>
      </c>
      <c r="S856" s="28">
        <f>_xlfn.XLOOKUP(Master[[#This Row],[Doctors ID]],Medicals[Doctor_ID],Medicals[Nurse_to_Patient_Ratio])</f>
        <v>7</v>
      </c>
    </row>
    <row r="857" spans="1:19" x14ac:dyDescent="0.3">
      <c r="A857" s="1">
        <v>941</v>
      </c>
      <c r="B857" s="1" t="s">
        <v>948</v>
      </c>
      <c r="C857" s="1">
        <v>74</v>
      </c>
      <c r="D857" s="1" t="s">
        <v>1009</v>
      </c>
      <c r="E857" s="1" t="s">
        <v>1011</v>
      </c>
      <c r="F857" s="1">
        <v>35.904691629323139</v>
      </c>
      <c r="G857" s="1">
        <v>3</v>
      </c>
      <c r="H857" s="1">
        <v>3</v>
      </c>
      <c r="I857" s="10">
        <f>_xlfn.XLOOKUP(Master[[#This Row],[Patient_ID]],Hospitals[Patient_ID],Hospitals[Admission_Date])</f>
        <v>44663</v>
      </c>
      <c r="J857" s="10">
        <f>_xlfn.XLOOKUP(Master[[#This Row],[Patient_ID]],Hospitals[Patient_ID],Hospitals[Discharge_Date])</f>
        <v>44667</v>
      </c>
      <c r="K857" s="33">
        <f>_xlfn.XLOOKUP(Master[[#This Row],[Patient_ID]],Financials[Patient_ID],Financials[Total_Bill_Amount])</f>
        <v>10624</v>
      </c>
      <c r="L857" s="1" t="str">
        <f>_xlfn.XLOOKUP(Master[[#This Row],[Patient_ID]],Hospitals[Patient_ID],Hospitals[Hospital_Bed])</f>
        <v>Semi-Private Room</v>
      </c>
      <c r="M857" s="1" t="str">
        <f>_xlfn.XLOOKUP(Master[[#This Row],[Patient_ID]],Hospitals[Patient_ID],Hospitals[Department])</f>
        <v>Orthopedics</v>
      </c>
      <c r="N857" s="28" t="str">
        <f>_xlfn.XLOOKUP(Master[[#This Row],[Patient_ID]],Hospitals[Patient_ID],Hospitals[Medical_Condition])</f>
        <v>Arthritis</v>
      </c>
      <c r="O857" s="28">
        <f>IFERROR(_xlfn.XLOOKUP(Master[[#This Row],[Patient_ID]],Emergency[Patient_ID],Emergency[ER_Visit_ID]),"No Visits")</f>
        <v>535</v>
      </c>
      <c r="P857" s="28">
        <f>_xlfn.XLOOKUP(Master[[#This Row],[Patient_ID]],Hospitals[Patient_ID],Hospitals[Doctor_ID])</f>
        <v>123</v>
      </c>
      <c r="Q857" s="30">
        <f>_xlfn.XLOOKUP(Master[[#This Row],[Patient_ID]],Financials[Patient_ID],Financials[Insurance_Coverage])</f>
        <v>8487.0564859864498</v>
      </c>
      <c r="R857" s="30">
        <f>_xlfn.XLOOKUP(Master[[#This Row],[Patient_ID]],Financials[Patient_ID],Financials[Balance_Due])</f>
        <v>2136.9435140135502</v>
      </c>
      <c r="S857" s="28">
        <f>_xlfn.XLOOKUP(Master[[#This Row],[Doctors ID]],Medicals[Doctor_ID],Medicals[Nurse_to_Patient_Ratio])</f>
        <v>5</v>
      </c>
    </row>
    <row r="858" spans="1:19" x14ac:dyDescent="0.3">
      <c r="A858" s="1">
        <v>943</v>
      </c>
      <c r="B858" s="1" t="s">
        <v>950</v>
      </c>
      <c r="C858" s="1">
        <v>70</v>
      </c>
      <c r="D858" s="1" t="s">
        <v>1008</v>
      </c>
      <c r="E858" s="1" t="s">
        <v>1010</v>
      </c>
      <c r="F858" s="1">
        <v>32.077057283762677</v>
      </c>
      <c r="G858" s="1">
        <v>0</v>
      </c>
      <c r="H858" s="1">
        <v>2</v>
      </c>
      <c r="I858" s="10">
        <f>_xlfn.XLOOKUP(Master[[#This Row],[Patient_ID]],Hospitals[Patient_ID],Hospitals[Admission_Date])</f>
        <v>45181</v>
      </c>
      <c r="J858" s="10">
        <f>_xlfn.XLOOKUP(Master[[#This Row],[Patient_ID]],Hospitals[Patient_ID],Hospitals[Discharge_Date])</f>
        <v>45199</v>
      </c>
      <c r="K858" s="33">
        <f>_xlfn.XLOOKUP(Master[[#This Row],[Patient_ID]],Financials[Patient_ID],Financials[Total_Bill_Amount])</f>
        <v>37153</v>
      </c>
      <c r="L858" s="1" t="str">
        <f>_xlfn.XLOOKUP(Master[[#This Row],[Patient_ID]],Hospitals[Patient_ID],Hospitals[Hospital_Bed])</f>
        <v>Private Room</v>
      </c>
      <c r="M858" s="1" t="str">
        <f>_xlfn.XLOOKUP(Master[[#This Row],[Patient_ID]],Hospitals[Patient_ID],Hospitals[Department])</f>
        <v>Oncology</v>
      </c>
      <c r="N858" s="28" t="str">
        <f>_xlfn.XLOOKUP(Master[[#This Row],[Patient_ID]],Hospitals[Patient_ID],Hospitals[Medical_Condition])</f>
        <v>Cancer</v>
      </c>
      <c r="O858" s="28">
        <f>IFERROR(_xlfn.XLOOKUP(Master[[#This Row],[Patient_ID]],Emergency[Patient_ID],Emergency[ER_Visit_ID]),"No Visits")</f>
        <v>70</v>
      </c>
      <c r="P858" s="28">
        <f>_xlfn.XLOOKUP(Master[[#This Row],[Patient_ID]],Hospitals[Patient_ID],Hospitals[Doctor_ID])</f>
        <v>105</v>
      </c>
      <c r="Q858" s="30">
        <f>_xlfn.XLOOKUP(Master[[#This Row],[Patient_ID]],Financials[Patient_ID],Financials[Insurance_Coverage])</f>
        <v>29965.777923936541</v>
      </c>
      <c r="R858" s="30">
        <f>_xlfn.XLOOKUP(Master[[#This Row],[Patient_ID]],Financials[Patient_ID],Financials[Balance_Due])</f>
        <v>7187.2220760634627</v>
      </c>
      <c r="S858" s="28">
        <f>_xlfn.XLOOKUP(Master[[#This Row],[Doctors ID]],Medicals[Doctor_ID],Medicals[Nurse_to_Patient_Ratio])</f>
        <v>15</v>
      </c>
    </row>
    <row r="859" spans="1:19" x14ac:dyDescent="0.3">
      <c r="A859" s="1">
        <v>944</v>
      </c>
      <c r="B859" s="1" t="s">
        <v>951</v>
      </c>
      <c r="C859" s="1">
        <v>39</v>
      </c>
      <c r="D859" s="1" t="s">
        <v>1008</v>
      </c>
      <c r="E859" s="1" t="s">
        <v>1012</v>
      </c>
      <c r="F859" s="1">
        <v>29.54771589898284</v>
      </c>
      <c r="G859" s="1">
        <v>5</v>
      </c>
      <c r="H859" s="1">
        <v>10</v>
      </c>
      <c r="I859" s="10">
        <f>_xlfn.XLOOKUP(Master[[#This Row],[Patient_ID]],Hospitals[Patient_ID],Hospitals[Admission_Date])</f>
        <v>44565</v>
      </c>
      <c r="J859" s="10">
        <f>_xlfn.XLOOKUP(Master[[#This Row],[Patient_ID]],Hospitals[Patient_ID],Hospitals[Discharge_Date])</f>
        <v>44569</v>
      </c>
      <c r="K859" s="33">
        <f>_xlfn.XLOOKUP(Master[[#This Row],[Patient_ID]],Financials[Patient_ID],Financials[Total_Bill_Amount])</f>
        <v>9575</v>
      </c>
      <c r="L859" s="1" t="str">
        <f>_xlfn.XLOOKUP(Master[[#This Row],[Patient_ID]],Hospitals[Patient_ID],Hospitals[Hospital_Bed])</f>
        <v>ICU</v>
      </c>
      <c r="M859" s="1" t="str">
        <f>_xlfn.XLOOKUP(Master[[#This Row],[Patient_ID]],Hospitals[Patient_ID],Hospitals[Department])</f>
        <v>Neurology</v>
      </c>
      <c r="N859" s="28" t="str">
        <f>_xlfn.XLOOKUP(Master[[#This Row],[Patient_ID]],Hospitals[Patient_ID],Hospitals[Medical_Condition])</f>
        <v>Seizures</v>
      </c>
      <c r="O859" s="28">
        <f>IFERROR(_xlfn.XLOOKUP(Master[[#This Row],[Patient_ID]],Emergency[Patient_ID],Emergency[ER_Visit_ID]),"No Visits")</f>
        <v>731</v>
      </c>
      <c r="P859" s="28">
        <f>_xlfn.XLOOKUP(Master[[#This Row],[Patient_ID]],Hospitals[Patient_ID],Hospitals[Doctor_ID])</f>
        <v>141</v>
      </c>
      <c r="Q859" s="30">
        <f>_xlfn.XLOOKUP(Master[[#This Row],[Patient_ID]],Financials[Patient_ID],Financials[Insurance_Coverage])</f>
        <v>8168.5101476935124</v>
      </c>
      <c r="R859" s="30">
        <f>_xlfn.XLOOKUP(Master[[#This Row],[Patient_ID]],Financials[Patient_ID],Financials[Balance_Due])</f>
        <v>1406.489852306488</v>
      </c>
      <c r="S859" s="28">
        <f>_xlfn.XLOOKUP(Master[[#This Row],[Doctors ID]],Medicals[Doctor_ID],Medicals[Nurse_to_Patient_Ratio])</f>
        <v>7</v>
      </c>
    </row>
    <row r="860" spans="1:19" x14ac:dyDescent="0.3">
      <c r="A860" s="1">
        <v>945</v>
      </c>
      <c r="B860" s="1" t="s">
        <v>952</v>
      </c>
      <c r="C860" s="1">
        <v>20</v>
      </c>
      <c r="D860" s="1" t="s">
        <v>1009</v>
      </c>
      <c r="E860" s="1" t="s">
        <v>1012</v>
      </c>
      <c r="F860" s="1">
        <v>33.721149417764153</v>
      </c>
      <c r="G860" s="1">
        <v>3</v>
      </c>
      <c r="H860" s="1">
        <v>5</v>
      </c>
      <c r="I860" s="10">
        <f>_xlfn.XLOOKUP(Master[[#This Row],[Patient_ID]],Hospitals[Patient_ID],Hospitals[Admission_Date])</f>
        <v>44958</v>
      </c>
      <c r="J860" s="10">
        <f>_xlfn.XLOOKUP(Master[[#This Row],[Patient_ID]],Hospitals[Patient_ID],Hospitals[Discharge_Date])</f>
        <v>44968</v>
      </c>
      <c r="K860" s="33">
        <f>_xlfn.XLOOKUP(Master[[#This Row],[Patient_ID]],Financials[Patient_ID],Financials[Total_Bill_Amount])</f>
        <v>14062</v>
      </c>
      <c r="L860" s="1" t="str">
        <f>_xlfn.XLOOKUP(Master[[#This Row],[Patient_ID]],Hospitals[Patient_ID],Hospitals[Hospital_Bed])</f>
        <v>Private Room</v>
      </c>
      <c r="M860" s="1" t="str">
        <f>_xlfn.XLOOKUP(Master[[#This Row],[Patient_ID]],Hospitals[Patient_ID],Hospitals[Department])</f>
        <v>Neurology</v>
      </c>
      <c r="N860" s="28" t="str">
        <f>_xlfn.XLOOKUP(Master[[#This Row],[Patient_ID]],Hospitals[Patient_ID],Hospitals[Medical_Condition])</f>
        <v>Seizures</v>
      </c>
      <c r="O860" s="28">
        <f>IFERROR(_xlfn.XLOOKUP(Master[[#This Row],[Patient_ID]],Emergency[Patient_ID],Emergency[ER_Visit_ID]),"No Visits")</f>
        <v>148</v>
      </c>
      <c r="P860" s="28">
        <f>_xlfn.XLOOKUP(Master[[#This Row],[Patient_ID]],Hospitals[Patient_ID],Hospitals[Doctor_ID])</f>
        <v>50</v>
      </c>
      <c r="Q860" s="30">
        <f>_xlfn.XLOOKUP(Master[[#This Row],[Patient_ID]],Financials[Patient_ID],Financials[Insurance_Coverage])</f>
        <v>10439.67590044208</v>
      </c>
      <c r="R860" s="30">
        <f>_xlfn.XLOOKUP(Master[[#This Row],[Patient_ID]],Financials[Patient_ID],Financials[Balance_Due])</f>
        <v>3622.3240995579158</v>
      </c>
      <c r="S860" s="28">
        <f>_xlfn.XLOOKUP(Master[[#This Row],[Doctors ID]],Medicals[Doctor_ID],Medicals[Nurse_to_Patient_Ratio])</f>
        <v>21</v>
      </c>
    </row>
    <row r="861" spans="1:19" x14ac:dyDescent="0.3">
      <c r="A861" s="1">
        <v>946</v>
      </c>
      <c r="B861" s="1" t="s">
        <v>953</v>
      </c>
      <c r="C861" s="1">
        <v>85</v>
      </c>
      <c r="D861" s="1" t="s">
        <v>1008</v>
      </c>
      <c r="E861" s="1" t="s">
        <v>1010</v>
      </c>
      <c r="F861" s="1">
        <v>21.467345307765189</v>
      </c>
      <c r="G861" s="1">
        <v>5</v>
      </c>
      <c r="H861" s="1">
        <v>2</v>
      </c>
      <c r="I861" s="10">
        <f>_xlfn.XLOOKUP(Master[[#This Row],[Patient_ID]],Hospitals[Patient_ID],Hospitals[Admission_Date])</f>
        <v>44970</v>
      </c>
      <c r="J861" s="10">
        <f>_xlfn.XLOOKUP(Master[[#This Row],[Patient_ID]],Hospitals[Patient_ID],Hospitals[Discharge_Date])</f>
        <v>44983</v>
      </c>
      <c r="K861" s="33">
        <f>_xlfn.XLOOKUP(Master[[#This Row],[Patient_ID]],Financials[Patient_ID],Financials[Total_Bill_Amount])</f>
        <v>17204</v>
      </c>
      <c r="L861" s="1" t="str">
        <f>_xlfn.XLOOKUP(Master[[#This Row],[Patient_ID]],Hospitals[Patient_ID],Hospitals[Hospital_Bed])</f>
        <v>General Ward</v>
      </c>
      <c r="M861" s="1" t="str">
        <f>_xlfn.XLOOKUP(Master[[#This Row],[Patient_ID]],Hospitals[Patient_ID],Hospitals[Department])</f>
        <v>Oncology</v>
      </c>
      <c r="N861" s="28" t="str">
        <f>_xlfn.XLOOKUP(Master[[#This Row],[Patient_ID]],Hospitals[Patient_ID],Hospitals[Medical_Condition])</f>
        <v>Tumor</v>
      </c>
      <c r="O861" s="28" t="str">
        <f>IFERROR(_xlfn.XLOOKUP(Master[[#This Row],[Patient_ID]],Emergency[Patient_ID],Emergency[ER_Visit_ID]),"No Visits")</f>
        <v>No Visits</v>
      </c>
      <c r="P861" s="28">
        <f>_xlfn.XLOOKUP(Master[[#This Row],[Patient_ID]],Hospitals[Patient_ID],Hospitals[Doctor_ID])</f>
        <v>21</v>
      </c>
      <c r="Q861" s="30">
        <f>_xlfn.XLOOKUP(Master[[#This Row],[Patient_ID]],Financials[Patient_ID],Financials[Insurance_Coverage])</f>
        <v>11364.66357466286</v>
      </c>
      <c r="R861" s="30">
        <f>_xlfn.XLOOKUP(Master[[#This Row],[Patient_ID]],Financials[Patient_ID],Financials[Balance_Due])</f>
        <v>5839.3364253371437</v>
      </c>
      <c r="S861" s="28">
        <f>_xlfn.XLOOKUP(Master[[#This Row],[Doctors ID]],Medicals[Doctor_ID],Medicals[Nurse_to_Patient_Ratio])</f>
        <v>24</v>
      </c>
    </row>
    <row r="862" spans="1:19" x14ac:dyDescent="0.3">
      <c r="A862" s="1">
        <v>948</v>
      </c>
      <c r="B862" s="1" t="s">
        <v>955</v>
      </c>
      <c r="C862" s="1">
        <v>88</v>
      </c>
      <c r="D862" s="1" t="s">
        <v>1008</v>
      </c>
      <c r="E862" s="1" t="s">
        <v>1012</v>
      </c>
      <c r="F862" s="1">
        <v>27.06194623233803</v>
      </c>
      <c r="G862" s="1">
        <v>4</v>
      </c>
      <c r="H862" s="1">
        <v>8</v>
      </c>
      <c r="I862" s="10">
        <f>_xlfn.XLOOKUP(Master[[#This Row],[Patient_ID]],Hospitals[Patient_ID],Hospitals[Admission_Date])</f>
        <v>44668</v>
      </c>
      <c r="J862" s="10">
        <f>_xlfn.XLOOKUP(Master[[#This Row],[Patient_ID]],Hospitals[Patient_ID],Hospitals[Discharge_Date])</f>
        <v>44671</v>
      </c>
      <c r="K862" s="33">
        <f>_xlfn.XLOOKUP(Master[[#This Row],[Patient_ID]],Financials[Patient_ID],Financials[Total_Bill_Amount])</f>
        <v>19623</v>
      </c>
      <c r="L862" s="1" t="str">
        <f>_xlfn.XLOOKUP(Master[[#This Row],[Patient_ID]],Hospitals[Patient_ID],Hospitals[Hospital_Bed])</f>
        <v>Private Room</v>
      </c>
      <c r="M862" s="1" t="str">
        <f>_xlfn.XLOOKUP(Master[[#This Row],[Patient_ID]],Hospitals[Patient_ID],Hospitals[Department])</f>
        <v>Orthopedics</v>
      </c>
      <c r="N862" s="28" t="str">
        <f>_xlfn.XLOOKUP(Master[[#This Row],[Patient_ID]],Hospitals[Patient_ID],Hospitals[Medical_Condition])</f>
        <v>Fracture</v>
      </c>
      <c r="O862" s="28">
        <f>IFERROR(_xlfn.XLOOKUP(Master[[#This Row],[Patient_ID]],Emergency[Patient_ID],Emergency[ER_Visit_ID]),"No Visits")</f>
        <v>12</v>
      </c>
      <c r="P862" s="28">
        <f>_xlfn.XLOOKUP(Master[[#This Row],[Patient_ID]],Hospitals[Patient_ID],Hospitals[Doctor_ID])</f>
        <v>138</v>
      </c>
      <c r="Q862" s="30">
        <f>_xlfn.XLOOKUP(Master[[#This Row],[Patient_ID]],Financials[Patient_ID],Financials[Insurance_Coverage])</f>
        <v>14629.81284402163</v>
      </c>
      <c r="R862" s="30">
        <f>_xlfn.XLOOKUP(Master[[#This Row],[Patient_ID]],Financials[Patient_ID],Financials[Balance_Due])</f>
        <v>4993.1871559783704</v>
      </c>
      <c r="S862" s="28">
        <f>_xlfn.XLOOKUP(Master[[#This Row],[Doctors ID]],Medicals[Doctor_ID],Medicals[Nurse_to_Patient_Ratio])</f>
        <v>23</v>
      </c>
    </row>
    <row r="863" spans="1:19" x14ac:dyDescent="0.3">
      <c r="A863" s="1">
        <v>949</v>
      </c>
      <c r="B863" s="1" t="s">
        <v>956</v>
      </c>
      <c r="C863" s="1">
        <v>48</v>
      </c>
      <c r="D863" s="1" t="s">
        <v>1009</v>
      </c>
      <c r="E863" s="1" t="s">
        <v>1011</v>
      </c>
      <c r="F863" s="1">
        <v>16.030159772543399</v>
      </c>
      <c r="G863" s="1">
        <v>2</v>
      </c>
      <c r="H863" s="1">
        <v>8</v>
      </c>
      <c r="I863" s="10">
        <f>_xlfn.XLOOKUP(Master[[#This Row],[Patient_ID]],Hospitals[Patient_ID],Hospitals[Admission_Date])</f>
        <v>45046</v>
      </c>
      <c r="J863" s="10">
        <f>_xlfn.XLOOKUP(Master[[#This Row],[Patient_ID]],Hospitals[Patient_ID],Hospitals[Discharge_Date])</f>
        <v>45062</v>
      </c>
      <c r="K863" s="33">
        <f>_xlfn.XLOOKUP(Master[[#This Row],[Patient_ID]],Financials[Patient_ID],Financials[Total_Bill_Amount])</f>
        <v>26392</v>
      </c>
      <c r="L863" s="1" t="str">
        <f>_xlfn.XLOOKUP(Master[[#This Row],[Patient_ID]],Hospitals[Patient_ID],Hospitals[Hospital_Bed])</f>
        <v>Semi-Private Room</v>
      </c>
      <c r="M863" s="1" t="str">
        <f>_xlfn.XLOOKUP(Master[[#This Row],[Patient_ID]],Hospitals[Patient_ID],Hospitals[Department])</f>
        <v>Oncology</v>
      </c>
      <c r="N863" s="28" t="str">
        <f>_xlfn.XLOOKUP(Master[[#This Row],[Patient_ID]],Hospitals[Patient_ID],Hospitals[Medical_Condition])</f>
        <v>Cancer</v>
      </c>
      <c r="O863" s="28" t="str">
        <f>IFERROR(_xlfn.XLOOKUP(Master[[#This Row],[Patient_ID]],Emergency[Patient_ID],Emergency[ER_Visit_ID]),"No Visits")</f>
        <v>No Visits</v>
      </c>
      <c r="P863" s="28">
        <f>_xlfn.XLOOKUP(Master[[#This Row],[Patient_ID]],Hospitals[Patient_ID],Hospitals[Doctor_ID])</f>
        <v>164</v>
      </c>
      <c r="Q863" s="30">
        <f>_xlfn.XLOOKUP(Master[[#This Row],[Patient_ID]],Financials[Patient_ID],Financials[Insurance_Coverage])</f>
        <v>16294.606584877371</v>
      </c>
      <c r="R863" s="30">
        <f>_xlfn.XLOOKUP(Master[[#This Row],[Patient_ID]],Financials[Patient_ID],Financials[Balance_Due])</f>
        <v>10097.393415122629</v>
      </c>
      <c r="S863" s="28">
        <f>_xlfn.XLOOKUP(Master[[#This Row],[Doctors ID]],Medicals[Doctor_ID],Medicals[Nurse_to_Patient_Ratio])</f>
        <v>7</v>
      </c>
    </row>
    <row r="864" spans="1:19" x14ac:dyDescent="0.3">
      <c r="A864" s="1">
        <v>950</v>
      </c>
      <c r="B864" s="1" t="s">
        <v>957</v>
      </c>
      <c r="C864" s="1">
        <v>55</v>
      </c>
      <c r="D864" s="1" t="s">
        <v>1008</v>
      </c>
      <c r="E864" s="1" t="s">
        <v>1010</v>
      </c>
      <c r="F864" s="1">
        <v>21.205642580559541</v>
      </c>
      <c r="G864" s="1">
        <v>4</v>
      </c>
      <c r="H864" s="1">
        <v>6</v>
      </c>
      <c r="I864" s="10">
        <f>_xlfn.XLOOKUP(Master[[#This Row],[Patient_ID]],Hospitals[Patient_ID],Hospitals[Admission_Date])</f>
        <v>44762</v>
      </c>
      <c r="J864" s="10">
        <f>_xlfn.XLOOKUP(Master[[#This Row],[Patient_ID]],Hospitals[Patient_ID],Hospitals[Discharge_Date])</f>
        <v>44769</v>
      </c>
      <c r="K864" s="33">
        <f>_xlfn.XLOOKUP(Master[[#This Row],[Patient_ID]],Financials[Patient_ID],Financials[Total_Bill_Amount])</f>
        <v>16889</v>
      </c>
      <c r="L864" s="1" t="str">
        <f>_xlfn.XLOOKUP(Master[[#This Row],[Patient_ID]],Hospitals[Patient_ID],Hospitals[Hospital_Bed])</f>
        <v>General Ward</v>
      </c>
      <c r="M864" s="1" t="str">
        <f>_xlfn.XLOOKUP(Master[[#This Row],[Patient_ID]],Hospitals[Patient_ID],Hospitals[Department])</f>
        <v>Neurology</v>
      </c>
      <c r="N864" s="28" t="str">
        <f>_xlfn.XLOOKUP(Master[[#This Row],[Patient_ID]],Hospitals[Patient_ID],Hospitals[Medical_Condition])</f>
        <v>Seizures</v>
      </c>
      <c r="O864" s="28">
        <f>IFERROR(_xlfn.XLOOKUP(Master[[#This Row],[Patient_ID]],Emergency[Patient_ID],Emergency[ER_Visit_ID]),"No Visits")</f>
        <v>447</v>
      </c>
      <c r="P864" s="28">
        <f>_xlfn.XLOOKUP(Master[[#This Row],[Patient_ID]],Hospitals[Patient_ID],Hospitals[Doctor_ID])</f>
        <v>136</v>
      </c>
      <c r="Q864" s="30">
        <f>_xlfn.XLOOKUP(Master[[#This Row],[Patient_ID]],Financials[Patient_ID],Financials[Insurance_Coverage])</f>
        <v>13083.73076644136</v>
      </c>
      <c r="R864" s="30">
        <f>_xlfn.XLOOKUP(Master[[#This Row],[Patient_ID]],Financials[Patient_ID],Financials[Balance_Due])</f>
        <v>3805.269233558638</v>
      </c>
      <c r="S864" s="28">
        <f>_xlfn.XLOOKUP(Master[[#This Row],[Doctors ID]],Medicals[Doctor_ID],Medicals[Nurse_to_Patient_Ratio])</f>
        <v>11</v>
      </c>
    </row>
    <row r="865" spans="1:19" x14ac:dyDescent="0.3">
      <c r="A865" s="1">
        <v>951</v>
      </c>
      <c r="B865" s="1" t="s">
        <v>958</v>
      </c>
      <c r="C865" s="1">
        <v>74</v>
      </c>
      <c r="D865" s="1" t="s">
        <v>1009</v>
      </c>
      <c r="E865" s="1" t="s">
        <v>1012</v>
      </c>
      <c r="F865" s="1">
        <v>39.809338504852448</v>
      </c>
      <c r="G865" s="1">
        <v>3</v>
      </c>
      <c r="H865" s="1">
        <v>1</v>
      </c>
      <c r="I865" s="10">
        <f>_xlfn.XLOOKUP(Master[[#This Row],[Patient_ID]],Hospitals[Patient_ID],Hospitals[Admission_Date])</f>
        <v>44828</v>
      </c>
      <c r="J865" s="10">
        <f>_xlfn.XLOOKUP(Master[[#This Row],[Patient_ID]],Hospitals[Patient_ID],Hospitals[Discharge_Date])</f>
        <v>44831</v>
      </c>
      <c r="K865" s="33">
        <f>_xlfn.XLOOKUP(Master[[#This Row],[Patient_ID]],Financials[Patient_ID],Financials[Total_Bill_Amount])</f>
        <v>11468</v>
      </c>
      <c r="L865" s="1" t="str">
        <f>_xlfn.XLOOKUP(Master[[#This Row],[Patient_ID]],Hospitals[Patient_ID],Hospitals[Hospital_Bed])</f>
        <v>Private Room</v>
      </c>
      <c r="M865" s="1" t="str">
        <f>_xlfn.XLOOKUP(Master[[#This Row],[Patient_ID]],Hospitals[Patient_ID],Hospitals[Department])</f>
        <v>Orthopedics</v>
      </c>
      <c r="N865" s="28" t="str">
        <f>_xlfn.XLOOKUP(Master[[#This Row],[Patient_ID]],Hospitals[Patient_ID],Hospitals[Medical_Condition])</f>
        <v>Arthritis</v>
      </c>
      <c r="O865" s="28" t="str">
        <f>IFERROR(_xlfn.XLOOKUP(Master[[#This Row],[Patient_ID]],Emergency[Patient_ID],Emergency[ER_Visit_ID]),"No Visits")</f>
        <v>No Visits</v>
      </c>
      <c r="P865" s="28">
        <f>_xlfn.XLOOKUP(Master[[#This Row],[Patient_ID]],Hospitals[Patient_ID],Hospitals[Doctor_ID])</f>
        <v>106</v>
      </c>
      <c r="Q865" s="30">
        <f>_xlfn.XLOOKUP(Master[[#This Row],[Patient_ID]],Financials[Patient_ID],Financials[Insurance_Coverage])</f>
        <v>8470.6749322140186</v>
      </c>
      <c r="R865" s="30">
        <f>_xlfn.XLOOKUP(Master[[#This Row],[Patient_ID]],Financials[Patient_ID],Financials[Balance_Due])</f>
        <v>2997.325067785981</v>
      </c>
      <c r="S865" s="28">
        <f>_xlfn.XLOOKUP(Master[[#This Row],[Doctors ID]],Medicals[Doctor_ID],Medicals[Nurse_to_Patient_Ratio])</f>
        <v>21</v>
      </c>
    </row>
    <row r="866" spans="1:19" x14ac:dyDescent="0.3">
      <c r="A866" s="1">
        <v>952</v>
      </c>
      <c r="B866" s="1" t="s">
        <v>959</v>
      </c>
      <c r="C866" s="1">
        <v>17</v>
      </c>
      <c r="D866" s="1" t="s">
        <v>1008</v>
      </c>
      <c r="E866" s="1" t="s">
        <v>1012</v>
      </c>
      <c r="F866" s="1">
        <v>22.51289688395358</v>
      </c>
      <c r="G866" s="1">
        <v>2</v>
      </c>
      <c r="H866" s="1">
        <v>6</v>
      </c>
      <c r="I866" s="10">
        <f>_xlfn.XLOOKUP(Master[[#This Row],[Patient_ID]],Hospitals[Patient_ID],Hospitals[Admission_Date])</f>
        <v>44676</v>
      </c>
      <c r="J866" s="10">
        <f>_xlfn.XLOOKUP(Master[[#This Row],[Patient_ID]],Hospitals[Patient_ID],Hospitals[Discharge_Date])</f>
        <v>44680</v>
      </c>
      <c r="K866" s="33">
        <f>_xlfn.XLOOKUP(Master[[#This Row],[Patient_ID]],Financials[Patient_ID],Financials[Total_Bill_Amount])</f>
        <v>25994</v>
      </c>
      <c r="L866" s="1" t="str">
        <f>_xlfn.XLOOKUP(Master[[#This Row],[Patient_ID]],Hospitals[Patient_ID],Hospitals[Hospital_Bed])</f>
        <v>General Ward</v>
      </c>
      <c r="M866" s="1" t="str">
        <f>_xlfn.XLOOKUP(Master[[#This Row],[Patient_ID]],Hospitals[Patient_ID],Hospitals[Department])</f>
        <v>Orthopedics</v>
      </c>
      <c r="N866" s="28" t="str">
        <f>_xlfn.XLOOKUP(Master[[#This Row],[Patient_ID]],Hospitals[Patient_ID],Hospitals[Medical_Condition])</f>
        <v>Fracture</v>
      </c>
      <c r="O866" s="28">
        <f>IFERROR(_xlfn.XLOOKUP(Master[[#This Row],[Patient_ID]],Emergency[Patient_ID],Emergency[ER_Visit_ID]),"No Visits")</f>
        <v>127</v>
      </c>
      <c r="P866" s="28">
        <f>_xlfn.XLOOKUP(Master[[#This Row],[Patient_ID]],Hospitals[Patient_ID],Hospitals[Doctor_ID])</f>
        <v>42</v>
      </c>
      <c r="Q866" s="30">
        <f>_xlfn.XLOOKUP(Master[[#This Row],[Patient_ID]],Financials[Patient_ID],Financials[Insurance_Coverage])</f>
        <v>22657.520292407931</v>
      </c>
      <c r="R866" s="30">
        <f>_xlfn.XLOOKUP(Master[[#This Row],[Patient_ID]],Financials[Patient_ID],Financials[Balance_Due])</f>
        <v>3336.4797075920651</v>
      </c>
      <c r="S866" s="28">
        <f>_xlfn.XLOOKUP(Master[[#This Row],[Doctors ID]],Medicals[Doctor_ID],Medicals[Nurse_to_Patient_Ratio])</f>
        <v>30</v>
      </c>
    </row>
    <row r="867" spans="1:19" x14ac:dyDescent="0.3">
      <c r="A867" s="1">
        <v>953</v>
      </c>
      <c r="B867" s="1" t="s">
        <v>960</v>
      </c>
      <c r="C867" s="1">
        <v>43</v>
      </c>
      <c r="D867" s="1" t="s">
        <v>1009</v>
      </c>
      <c r="E867" s="1" t="s">
        <v>1013</v>
      </c>
      <c r="F867" s="1">
        <v>25.040486170948309</v>
      </c>
      <c r="G867" s="1">
        <v>5</v>
      </c>
      <c r="H867" s="1">
        <v>2</v>
      </c>
      <c r="I867" s="10">
        <f>_xlfn.XLOOKUP(Master[[#This Row],[Patient_ID]],Hospitals[Patient_ID],Hospitals[Admission_Date])</f>
        <v>44667</v>
      </c>
      <c r="J867" s="10">
        <f>_xlfn.XLOOKUP(Master[[#This Row],[Patient_ID]],Hospitals[Patient_ID],Hospitals[Discharge_Date])</f>
        <v>44677</v>
      </c>
      <c r="K867" s="33">
        <f>_xlfn.XLOOKUP(Master[[#This Row],[Patient_ID]],Financials[Patient_ID],Financials[Total_Bill_Amount])</f>
        <v>25889</v>
      </c>
      <c r="L867" s="1" t="str">
        <f>_xlfn.XLOOKUP(Master[[#This Row],[Patient_ID]],Hospitals[Patient_ID],Hospitals[Hospital_Bed])</f>
        <v>Private Room</v>
      </c>
      <c r="M867" s="1" t="str">
        <f>_xlfn.XLOOKUP(Master[[#This Row],[Patient_ID]],Hospitals[Patient_ID],Hospitals[Department])</f>
        <v>Emergency</v>
      </c>
      <c r="N867" s="28" t="str">
        <f>_xlfn.XLOOKUP(Master[[#This Row],[Patient_ID]],Hospitals[Patient_ID],Hospitals[Medical_Condition])</f>
        <v>Internal Bleeding</v>
      </c>
      <c r="O867" s="28">
        <f>IFERROR(_xlfn.XLOOKUP(Master[[#This Row],[Patient_ID]],Emergency[Patient_ID],Emergency[ER_Visit_ID]),"No Visits")</f>
        <v>717</v>
      </c>
      <c r="P867" s="28">
        <f>_xlfn.XLOOKUP(Master[[#This Row],[Patient_ID]],Hospitals[Patient_ID],Hospitals[Doctor_ID])</f>
        <v>135</v>
      </c>
      <c r="Q867" s="30">
        <f>_xlfn.XLOOKUP(Master[[#This Row],[Patient_ID]],Financials[Patient_ID],Financials[Insurance_Coverage])</f>
        <v>22565.18041990733</v>
      </c>
      <c r="R867" s="30">
        <f>_xlfn.XLOOKUP(Master[[#This Row],[Patient_ID]],Financials[Patient_ID],Financials[Balance_Due])</f>
        <v>3323.819580092666</v>
      </c>
      <c r="S867" s="28">
        <f>_xlfn.XLOOKUP(Master[[#This Row],[Doctors ID]],Medicals[Doctor_ID],Medicals[Nurse_to_Patient_Ratio])</f>
        <v>23</v>
      </c>
    </row>
    <row r="868" spans="1:19" x14ac:dyDescent="0.3">
      <c r="A868" s="1">
        <v>954</v>
      </c>
      <c r="B868" s="1" t="s">
        <v>961</v>
      </c>
      <c r="C868" s="1">
        <v>15</v>
      </c>
      <c r="D868" s="1" t="s">
        <v>1009</v>
      </c>
      <c r="E868" s="1" t="s">
        <v>1010</v>
      </c>
      <c r="F868" s="1">
        <v>25.980198060685019</v>
      </c>
      <c r="G868" s="1">
        <v>2</v>
      </c>
      <c r="H868" s="1">
        <v>1</v>
      </c>
      <c r="I868" s="10">
        <f>_xlfn.XLOOKUP(Master[[#This Row],[Patient_ID]],Hospitals[Patient_ID],Hospitals[Admission_Date])</f>
        <v>45175</v>
      </c>
      <c r="J868" s="10">
        <f>_xlfn.XLOOKUP(Master[[#This Row],[Patient_ID]],Hospitals[Patient_ID],Hospitals[Discharge_Date])</f>
        <v>45176</v>
      </c>
      <c r="K868" s="33">
        <f>_xlfn.XLOOKUP(Master[[#This Row],[Patient_ID]],Financials[Patient_ID],Financials[Total_Bill_Amount])</f>
        <v>6516</v>
      </c>
      <c r="L868" s="1" t="str">
        <f>_xlfn.XLOOKUP(Master[[#This Row],[Patient_ID]],Hospitals[Patient_ID],Hospitals[Hospital_Bed])</f>
        <v>ICU</v>
      </c>
      <c r="M868" s="1" t="str">
        <f>_xlfn.XLOOKUP(Master[[#This Row],[Patient_ID]],Hospitals[Patient_ID],Hospitals[Department])</f>
        <v>Pediatrics</v>
      </c>
      <c r="N868" s="28" t="str">
        <f>_xlfn.XLOOKUP(Master[[#This Row],[Patient_ID]],Hospitals[Patient_ID],Hospitals[Medical_Condition])</f>
        <v>Allergies</v>
      </c>
      <c r="O868" s="28">
        <f>IFERROR(_xlfn.XLOOKUP(Master[[#This Row],[Patient_ID]],Emergency[Patient_ID],Emergency[ER_Visit_ID]),"No Visits")</f>
        <v>162</v>
      </c>
      <c r="P868" s="28">
        <f>_xlfn.XLOOKUP(Master[[#This Row],[Patient_ID]],Hospitals[Patient_ID],Hospitals[Doctor_ID])</f>
        <v>185</v>
      </c>
      <c r="Q868" s="30">
        <f>_xlfn.XLOOKUP(Master[[#This Row],[Patient_ID]],Financials[Patient_ID],Financials[Insurance_Coverage])</f>
        <v>5682.3962734312581</v>
      </c>
      <c r="R868" s="30">
        <f>_xlfn.XLOOKUP(Master[[#This Row],[Patient_ID]],Financials[Patient_ID],Financials[Balance_Due])</f>
        <v>833.60372656874188</v>
      </c>
      <c r="S868" s="28">
        <f>_xlfn.XLOOKUP(Master[[#This Row],[Doctors ID]],Medicals[Doctor_ID],Medicals[Nurse_to_Patient_Ratio])</f>
        <v>21</v>
      </c>
    </row>
    <row r="869" spans="1:19" x14ac:dyDescent="0.3">
      <c r="A869" s="1">
        <v>956</v>
      </c>
      <c r="B869" s="1" t="s">
        <v>963</v>
      </c>
      <c r="C869" s="1">
        <v>32</v>
      </c>
      <c r="D869" s="1" t="s">
        <v>1009</v>
      </c>
      <c r="E869" s="1" t="s">
        <v>1012</v>
      </c>
      <c r="F869" s="1">
        <v>24.68347935631687</v>
      </c>
      <c r="G869" s="1">
        <v>2</v>
      </c>
      <c r="H869" s="1">
        <v>7</v>
      </c>
      <c r="I869" s="10">
        <f>_xlfn.XLOOKUP(Master[[#This Row],[Patient_ID]],Hospitals[Patient_ID],Hospitals[Admission_Date])</f>
        <v>44790</v>
      </c>
      <c r="J869" s="10">
        <f>_xlfn.XLOOKUP(Master[[#This Row],[Patient_ID]],Hospitals[Patient_ID],Hospitals[Discharge_Date])</f>
        <v>44801</v>
      </c>
      <c r="K869" s="33">
        <f>_xlfn.XLOOKUP(Master[[#This Row],[Patient_ID]],Financials[Patient_ID],Financials[Total_Bill_Amount])</f>
        <v>14212</v>
      </c>
      <c r="L869" s="1" t="str">
        <f>_xlfn.XLOOKUP(Master[[#This Row],[Patient_ID]],Hospitals[Patient_ID],Hospitals[Hospital_Bed])</f>
        <v>Private Room</v>
      </c>
      <c r="M869" s="1" t="str">
        <f>_xlfn.XLOOKUP(Master[[#This Row],[Patient_ID]],Hospitals[Patient_ID],Hospitals[Department])</f>
        <v>Neurology</v>
      </c>
      <c r="N869" s="28" t="str">
        <f>_xlfn.XLOOKUP(Master[[#This Row],[Patient_ID]],Hospitals[Patient_ID],Hospitals[Medical_Condition])</f>
        <v>Stroke</v>
      </c>
      <c r="O869" s="28">
        <f>IFERROR(_xlfn.XLOOKUP(Master[[#This Row],[Patient_ID]],Emergency[Patient_ID],Emergency[ER_Visit_ID]),"No Visits")</f>
        <v>458</v>
      </c>
      <c r="P869" s="28">
        <f>_xlfn.XLOOKUP(Master[[#This Row],[Patient_ID]],Hospitals[Patient_ID],Hospitals[Doctor_ID])</f>
        <v>177</v>
      </c>
      <c r="Q869" s="30">
        <f>_xlfn.XLOOKUP(Master[[#This Row],[Patient_ID]],Financials[Patient_ID],Financials[Insurance_Coverage])</f>
        <v>11035.28280452818</v>
      </c>
      <c r="R869" s="30">
        <f>_xlfn.XLOOKUP(Master[[#This Row],[Patient_ID]],Financials[Patient_ID],Financials[Balance_Due])</f>
        <v>3176.7171954718201</v>
      </c>
      <c r="S869" s="28">
        <f>_xlfn.XLOOKUP(Master[[#This Row],[Doctors ID]],Medicals[Doctor_ID],Medicals[Nurse_to_Patient_Ratio])</f>
        <v>18</v>
      </c>
    </row>
    <row r="870" spans="1:19" x14ac:dyDescent="0.3">
      <c r="A870" s="1">
        <v>957</v>
      </c>
      <c r="B870" s="1" t="s">
        <v>964</v>
      </c>
      <c r="C870" s="1">
        <v>25</v>
      </c>
      <c r="D870" s="1" t="s">
        <v>1008</v>
      </c>
      <c r="E870" s="1" t="s">
        <v>1013</v>
      </c>
      <c r="F870" s="1">
        <v>34.372085903234037</v>
      </c>
      <c r="G870" s="1">
        <v>0</v>
      </c>
      <c r="H870" s="1">
        <v>10</v>
      </c>
      <c r="I870" s="10">
        <f>_xlfn.XLOOKUP(Master[[#This Row],[Patient_ID]],Hospitals[Patient_ID],Hospitals[Admission_Date])</f>
        <v>44598</v>
      </c>
      <c r="J870" s="10">
        <f>_xlfn.XLOOKUP(Master[[#This Row],[Patient_ID]],Hospitals[Patient_ID],Hospitals[Discharge_Date])</f>
        <v>44617</v>
      </c>
      <c r="K870" s="33">
        <f>_xlfn.XLOOKUP(Master[[#This Row],[Patient_ID]],Financials[Patient_ID],Financials[Total_Bill_Amount])</f>
        <v>15206</v>
      </c>
      <c r="L870" s="1" t="str">
        <f>_xlfn.XLOOKUP(Master[[#This Row],[Patient_ID]],Hospitals[Patient_ID],Hospitals[Hospital_Bed])</f>
        <v>ICU</v>
      </c>
      <c r="M870" s="1" t="str">
        <f>_xlfn.XLOOKUP(Master[[#This Row],[Patient_ID]],Hospitals[Patient_ID],Hospitals[Department])</f>
        <v>Oncology</v>
      </c>
      <c r="N870" s="28" t="str">
        <f>_xlfn.XLOOKUP(Master[[#This Row],[Patient_ID]],Hospitals[Patient_ID],Hospitals[Medical_Condition])</f>
        <v>Tumor</v>
      </c>
      <c r="O870" s="28">
        <f>IFERROR(_xlfn.XLOOKUP(Master[[#This Row],[Patient_ID]],Emergency[Patient_ID],Emergency[ER_Visit_ID]),"No Visits")</f>
        <v>681</v>
      </c>
      <c r="P870" s="28">
        <f>_xlfn.XLOOKUP(Master[[#This Row],[Patient_ID]],Hospitals[Patient_ID],Hospitals[Doctor_ID])</f>
        <v>120</v>
      </c>
      <c r="Q870" s="30">
        <f>_xlfn.XLOOKUP(Master[[#This Row],[Patient_ID]],Financials[Patient_ID],Financials[Insurance_Coverage])</f>
        <v>8911.2561956793488</v>
      </c>
      <c r="R870" s="30">
        <f>_xlfn.XLOOKUP(Master[[#This Row],[Patient_ID]],Financials[Patient_ID],Financials[Balance_Due])</f>
        <v>6294.7438043206512</v>
      </c>
      <c r="S870" s="28">
        <f>_xlfn.XLOOKUP(Master[[#This Row],[Doctors ID]],Medicals[Doctor_ID],Medicals[Nurse_to_Patient_Ratio])</f>
        <v>16</v>
      </c>
    </row>
    <row r="871" spans="1:19" x14ac:dyDescent="0.3">
      <c r="A871" s="1">
        <v>958</v>
      </c>
      <c r="B871" s="1" t="s">
        <v>965</v>
      </c>
      <c r="C871" s="1">
        <v>67</v>
      </c>
      <c r="D871" s="1" t="s">
        <v>1009</v>
      </c>
      <c r="E871" s="1" t="s">
        <v>1011</v>
      </c>
      <c r="F871" s="1">
        <v>23.94140358881231</v>
      </c>
      <c r="G871" s="1">
        <v>3</v>
      </c>
      <c r="H871" s="1">
        <v>9</v>
      </c>
      <c r="I871" s="10">
        <f>_xlfn.XLOOKUP(Master[[#This Row],[Patient_ID]],Hospitals[Patient_ID],Hospitals[Admission_Date])</f>
        <v>44698</v>
      </c>
      <c r="J871" s="10">
        <f>_xlfn.XLOOKUP(Master[[#This Row],[Patient_ID]],Hospitals[Patient_ID],Hospitals[Discharge_Date])</f>
        <v>44715</v>
      </c>
      <c r="K871" s="33">
        <f>_xlfn.XLOOKUP(Master[[#This Row],[Patient_ID]],Financials[Patient_ID],Financials[Total_Bill_Amount])</f>
        <v>26896</v>
      </c>
      <c r="L871" s="1" t="str">
        <f>_xlfn.XLOOKUP(Master[[#This Row],[Patient_ID]],Hospitals[Patient_ID],Hospitals[Hospital_Bed])</f>
        <v>General Ward</v>
      </c>
      <c r="M871" s="1" t="str">
        <f>_xlfn.XLOOKUP(Master[[#This Row],[Patient_ID]],Hospitals[Patient_ID],Hospitals[Department])</f>
        <v>Oncology</v>
      </c>
      <c r="N871" s="28" t="str">
        <f>_xlfn.XLOOKUP(Master[[#This Row],[Patient_ID]],Hospitals[Patient_ID],Hospitals[Medical_Condition])</f>
        <v>Cancer</v>
      </c>
      <c r="O871" s="28">
        <f>IFERROR(_xlfn.XLOOKUP(Master[[#This Row],[Patient_ID]],Emergency[Patient_ID],Emergency[ER_Visit_ID]),"No Visits")</f>
        <v>559</v>
      </c>
      <c r="P871" s="28">
        <f>_xlfn.XLOOKUP(Master[[#This Row],[Patient_ID]],Hospitals[Patient_ID],Hospitals[Doctor_ID])</f>
        <v>120</v>
      </c>
      <c r="Q871" s="30">
        <f>_xlfn.XLOOKUP(Master[[#This Row],[Patient_ID]],Financials[Patient_ID],Financials[Insurance_Coverage])</f>
        <v>13952.473062597841</v>
      </c>
      <c r="R871" s="30">
        <f>_xlfn.XLOOKUP(Master[[#This Row],[Patient_ID]],Financials[Patient_ID],Financials[Balance_Due])</f>
        <v>12943.526937402159</v>
      </c>
      <c r="S871" s="28">
        <f>_xlfn.XLOOKUP(Master[[#This Row],[Doctors ID]],Medicals[Doctor_ID],Medicals[Nurse_to_Patient_Ratio])</f>
        <v>16</v>
      </c>
    </row>
    <row r="872" spans="1:19" x14ac:dyDescent="0.3">
      <c r="A872" s="1">
        <v>959</v>
      </c>
      <c r="B872" s="1" t="s">
        <v>966</v>
      </c>
      <c r="C872" s="1">
        <v>90</v>
      </c>
      <c r="D872" s="1" t="s">
        <v>1008</v>
      </c>
      <c r="E872" s="1" t="s">
        <v>1012</v>
      </c>
      <c r="F872" s="1">
        <v>35.407757297944947</v>
      </c>
      <c r="G872" s="1">
        <v>1</v>
      </c>
      <c r="H872" s="1">
        <v>4</v>
      </c>
      <c r="I872" s="10">
        <f>_xlfn.XLOOKUP(Master[[#This Row],[Patient_ID]],Hospitals[Patient_ID],Hospitals[Admission_Date])</f>
        <v>44632</v>
      </c>
      <c r="J872" s="10">
        <f>_xlfn.XLOOKUP(Master[[#This Row],[Patient_ID]],Hospitals[Patient_ID],Hospitals[Discharge_Date])</f>
        <v>44644</v>
      </c>
      <c r="K872" s="33">
        <f>_xlfn.XLOOKUP(Master[[#This Row],[Patient_ID]],Financials[Patient_ID],Financials[Total_Bill_Amount])</f>
        <v>30520</v>
      </c>
      <c r="L872" s="1" t="str">
        <f>_xlfn.XLOOKUP(Master[[#This Row],[Patient_ID]],Hospitals[Patient_ID],Hospitals[Hospital_Bed])</f>
        <v>General Ward</v>
      </c>
      <c r="M872" s="1" t="str">
        <f>_xlfn.XLOOKUP(Master[[#This Row],[Patient_ID]],Hospitals[Patient_ID],Hospitals[Department])</f>
        <v>Oncology</v>
      </c>
      <c r="N872" s="28" t="str">
        <f>_xlfn.XLOOKUP(Master[[#This Row],[Patient_ID]],Hospitals[Patient_ID],Hospitals[Medical_Condition])</f>
        <v>Tumor</v>
      </c>
      <c r="O872" s="28">
        <f>IFERROR(_xlfn.XLOOKUP(Master[[#This Row],[Patient_ID]],Emergency[Patient_ID],Emergency[ER_Visit_ID]),"No Visits")</f>
        <v>977</v>
      </c>
      <c r="P872" s="28">
        <f>_xlfn.XLOOKUP(Master[[#This Row],[Patient_ID]],Hospitals[Patient_ID],Hospitals[Doctor_ID])</f>
        <v>183</v>
      </c>
      <c r="Q872" s="30">
        <f>_xlfn.XLOOKUP(Master[[#This Row],[Patient_ID]],Financials[Patient_ID],Financials[Insurance_Coverage])</f>
        <v>22882.80119052884</v>
      </c>
      <c r="R872" s="30">
        <f>_xlfn.XLOOKUP(Master[[#This Row],[Patient_ID]],Financials[Patient_ID],Financials[Balance_Due])</f>
        <v>7637.1988094711596</v>
      </c>
      <c r="S872" s="28">
        <f>_xlfn.XLOOKUP(Master[[#This Row],[Doctors ID]],Medicals[Doctor_ID],Medicals[Nurse_to_Patient_Ratio])</f>
        <v>30</v>
      </c>
    </row>
    <row r="873" spans="1:19" x14ac:dyDescent="0.3">
      <c r="A873" s="1">
        <v>960</v>
      </c>
      <c r="B873" s="1" t="s">
        <v>967</v>
      </c>
      <c r="C873" s="1">
        <v>88</v>
      </c>
      <c r="D873" s="1" t="s">
        <v>1009</v>
      </c>
      <c r="E873" s="1" t="s">
        <v>1011</v>
      </c>
      <c r="F873" s="1">
        <v>28.032934153313729</v>
      </c>
      <c r="G873" s="1">
        <v>1</v>
      </c>
      <c r="H873" s="1">
        <v>8</v>
      </c>
      <c r="I873" s="10">
        <f>_xlfn.XLOOKUP(Master[[#This Row],[Patient_ID]],Hospitals[Patient_ID],Hospitals[Admission_Date])</f>
        <v>44575</v>
      </c>
      <c r="J873" s="10">
        <f>_xlfn.XLOOKUP(Master[[#This Row],[Patient_ID]],Hospitals[Patient_ID],Hospitals[Discharge_Date])</f>
        <v>44579</v>
      </c>
      <c r="K873" s="33">
        <f>_xlfn.XLOOKUP(Master[[#This Row],[Patient_ID]],Financials[Patient_ID],Financials[Total_Bill_Amount])</f>
        <v>18089</v>
      </c>
      <c r="L873" s="1" t="str">
        <f>_xlfn.XLOOKUP(Master[[#This Row],[Patient_ID]],Hospitals[Patient_ID],Hospitals[Hospital_Bed])</f>
        <v>Semi-Private Room</v>
      </c>
      <c r="M873" s="1" t="str">
        <f>_xlfn.XLOOKUP(Master[[#This Row],[Patient_ID]],Hospitals[Patient_ID],Hospitals[Department])</f>
        <v>Cardiology</v>
      </c>
      <c r="N873" s="28" t="str">
        <f>_xlfn.XLOOKUP(Master[[#This Row],[Patient_ID]],Hospitals[Patient_ID],Hospitals[Medical_Condition])</f>
        <v>Heart Attack (STEMI)</v>
      </c>
      <c r="O873" s="28" t="str">
        <f>IFERROR(_xlfn.XLOOKUP(Master[[#This Row],[Patient_ID]],Emergency[Patient_ID],Emergency[ER_Visit_ID]),"No Visits")</f>
        <v>No Visits</v>
      </c>
      <c r="P873" s="28">
        <f>_xlfn.XLOOKUP(Master[[#This Row],[Patient_ID]],Hospitals[Patient_ID],Hospitals[Doctor_ID])</f>
        <v>71</v>
      </c>
      <c r="Q873" s="30">
        <f>_xlfn.XLOOKUP(Master[[#This Row],[Patient_ID]],Financials[Patient_ID],Financials[Insurance_Coverage])</f>
        <v>13621.42348132366</v>
      </c>
      <c r="R873" s="30">
        <f>_xlfn.XLOOKUP(Master[[#This Row],[Patient_ID]],Financials[Patient_ID],Financials[Balance_Due])</f>
        <v>4467.5765186763401</v>
      </c>
      <c r="S873" s="28">
        <f>_xlfn.XLOOKUP(Master[[#This Row],[Doctors ID]],Medicals[Doctor_ID],Medicals[Nurse_to_Patient_Ratio])</f>
        <v>18</v>
      </c>
    </row>
    <row r="874" spans="1:19" x14ac:dyDescent="0.3">
      <c r="A874" s="1">
        <v>961</v>
      </c>
      <c r="B874" s="1" t="s">
        <v>968</v>
      </c>
      <c r="C874" s="1">
        <v>61</v>
      </c>
      <c r="D874" s="1" t="s">
        <v>1008</v>
      </c>
      <c r="E874" s="1" t="s">
        <v>1011</v>
      </c>
      <c r="F874" s="1">
        <v>18.93486869800822</v>
      </c>
      <c r="G874" s="1">
        <v>0</v>
      </c>
      <c r="H874" s="1">
        <v>10</v>
      </c>
      <c r="I874" s="10">
        <f>_xlfn.XLOOKUP(Master[[#This Row],[Patient_ID]],Hospitals[Patient_ID],Hospitals[Admission_Date])</f>
        <v>44756</v>
      </c>
      <c r="J874" s="10">
        <f>_xlfn.XLOOKUP(Master[[#This Row],[Patient_ID]],Hospitals[Patient_ID],Hospitals[Discharge_Date])</f>
        <v>44766</v>
      </c>
      <c r="K874" s="33">
        <f>_xlfn.XLOOKUP(Master[[#This Row],[Patient_ID]],Financials[Patient_ID],Financials[Total_Bill_Amount])</f>
        <v>10196</v>
      </c>
      <c r="L874" s="1" t="str">
        <f>_xlfn.XLOOKUP(Master[[#This Row],[Patient_ID]],Hospitals[Patient_ID],Hospitals[Hospital_Bed])</f>
        <v>ICU</v>
      </c>
      <c r="M874" s="1" t="str">
        <f>_xlfn.XLOOKUP(Master[[#This Row],[Patient_ID]],Hospitals[Patient_ID],Hospitals[Department])</f>
        <v>Oncology</v>
      </c>
      <c r="N874" s="28" t="str">
        <f>_xlfn.XLOOKUP(Master[[#This Row],[Patient_ID]],Hospitals[Patient_ID],Hospitals[Medical_Condition])</f>
        <v>Tumor</v>
      </c>
      <c r="O874" s="28">
        <f>IFERROR(_xlfn.XLOOKUP(Master[[#This Row],[Patient_ID]],Emergency[Patient_ID],Emergency[ER_Visit_ID]),"No Visits")</f>
        <v>554</v>
      </c>
      <c r="P874" s="28">
        <f>_xlfn.XLOOKUP(Master[[#This Row],[Patient_ID]],Hospitals[Patient_ID],Hospitals[Doctor_ID])</f>
        <v>78</v>
      </c>
      <c r="Q874" s="30">
        <f>_xlfn.XLOOKUP(Master[[#This Row],[Patient_ID]],Financials[Patient_ID],Financials[Insurance_Coverage])</f>
        <v>8951.57076029977</v>
      </c>
      <c r="R874" s="30">
        <f>_xlfn.XLOOKUP(Master[[#This Row],[Patient_ID]],Financials[Patient_ID],Financials[Balance_Due])</f>
        <v>1244.42923970023</v>
      </c>
      <c r="S874" s="28">
        <f>_xlfn.XLOOKUP(Master[[#This Row],[Doctors ID]],Medicals[Doctor_ID],Medicals[Nurse_to_Patient_Ratio])</f>
        <v>11</v>
      </c>
    </row>
    <row r="875" spans="1:19" x14ac:dyDescent="0.3">
      <c r="A875" s="1">
        <v>962</v>
      </c>
      <c r="B875" s="1" t="s">
        <v>969</v>
      </c>
      <c r="C875" s="1">
        <v>34</v>
      </c>
      <c r="D875" s="1" t="s">
        <v>1008</v>
      </c>
      <c r="E875" s="1" t="s">
        <v>1012</v>
      </c>
      <c r="F875" s="1">
        <v>32.206167441159849</v>
      </c>
      <c r="G875" s="1">
        <v>3</v>
      </c>
      <c r="H875" s="1">
        <v>6</v>
      </c>
      <c r="I875" s="10">
        <f>_xlfn.XLOOKUP(Master[[#This Row],[Patient_ID]],Hospitals[Patient_ID],Hospitals[Admission_Date])</f>
        <v>44651</v>
      </c>
      <c r="J875" s="10">
        <f>_xlfn.XLOOKUP(Master[[#This Row],[Patient_ID]],Hospitals[Patient_ID],Hospitals[Discharge_Date])</f>
        <v>44653</v>
      </c>
      <c r="K875" s="33">
        <f>_xlfn.XLOOKUP(Master[[#This Row],[Patient_ID]],Financials[Patient_ID],Financials[Total_Bill_Amount])</f>
        <v>22520</v>
      </c>
      <c r="L875" s="1" t="str">
        <f>_xlfn.XLOOKUP(Master[[#This Row],[Patient_ID]],Hospitals[Patient_ID],Hospitals[Hospital_Bed])</f>
        <v>ICU</v>
      </c>
      <c r="M875" s="1" t="str">
        <f>_xlfn.XLOOKUP(Master[[#This Row],[Patient_ID]],Hospitals[Patient_ID],Hospitals[Department])</f>
        <v>Pediatrics</v>
      </c>
      <c r="N875" s="28" t="str">
        <f>_xlfn.XLOOKUP(Master[[#This Row],[Patient_ID]],Hospitals[Patient_ID],Hospitals[Medical_Condition])</f>
        <v>Allergies</v>
      </c>
      <c r="O875" s="28" t="str">
        <f>IFERROR(_xlfn.XLOOKUP(Master[[#This Row],[Patient_ID]],Emergency[Patient_ID],Emergency[ER_Visit_ID]),"No Visits")</f>
        <v>No Visits</v>
      </c>
      <c r="P875" s="28">
        <f>_xlfn.XLOOKUP(Master[[#This Row],[Patient_ID]],Hospitals[Patient_ID],Hospitals[Doctor_ID])</f>
        <v>66</v>
      </c>
      <c r="Q875" s="30">
        <f>_xlfn.XLOOKUP(Master[[#This Row],[Patient_ID]],Financials[Patient_ID],Financials[Insurance_Coverage])</f>
        <v>19160.54307047516</v>
      </c>
      <c r="R875" s="30">
        <f>_xlfn.XLOOKUP(Master[[#This Row],[Patient_ID]],Financials[Patient_ID],Financials[Balance_Due])</f>
        <v>3359.4569295248371</v>
      </c>
      <c r="S875" s="28">
        <f>_xlfn.XLOOKUP(Master[[#This Row],[Doctors ID]],Medicals[Doctor_ID],Medicals[Nurse_to_Patient_Ratio])</f>
        <v>19</v>
      </c>
    </row>
    <row r="876" spans="1:19" x14ac:dyDescent="0.3">
      <c r="A876" s="1">
        <v>963</v>
      </c>
      <c r="B876" s="1" t="s">
        <v>970</v>
      </c>
      <c r="C876" s="1">
        <v>18</v>
      </c>
      <c r="D876" s="1" t="s">
        <v>1009</v>
      </c>
      <c r="E876" s="1" t="s">
        <v>1013</v>
      </c>
      <c r="F876" s="1">
        <v>31.237688119380341</v>
      </c>
      <c r="G876" s="1">
        <v>4</v>
      </c>
      <c r="H876" s="1">
        <v>7</v>
      </c>
      <c r="I876" s="10">
        <f>_xlfn.XLOOKUP(Master[[#This Row],[Patient_ID]],Hospitals[Patient_ID],Hospitals[Admission_Date])</f>
        <v>45555</v>
      </c>
      <c r="J876" s="10">
        <f>_xlfn.XLOOKUP(Master[[#This Row],[Patient_ID]],Hospitals[Patient_ID],Hospitals[Discharge_Date])</f>
        <v>45566</v>
      </c>
      <c r="K876" s="33">
        <f>_xlfn.XLOOKUP(Master[[#This Row],[Patient_ID]],Financials[Patient_ID],Financials[Total_Bill_Amount])</f>
        <v>8145</v>
      </c>
      <c r="L876" s="1" t="str">
        <f>_xlfn.XLOOKUP(Master[[#This Row],[Patient_ID]],Hospitals[Patient_ID],Hospitals[Hospital_Bed])</f>
        <v>ICU</v>
      </c>
      <c r="M876" s="1" t="str">
        <f>_xlfn.XLOOKUP(Master[[#This Row],[Patient_ID]],Hospitals[Patient_ID],Hospitals[Department])</f>
        <v>Neurology</v>
      </c>
      <c r="N876" s="28" t="str">
        <f>_xlfn.XLOOKUP(Master[[#This Row],[Patient_ID]],Hospitals[Patient_ID],Hospitals[Medical_Condition])</f>
        <v>Stroke</v>
      </c>
      <c r="O876" s="28">
        <f>IFERROR(_xlfn.XLOOKUP(Master[[#This Row],[Patient_ID]],Emergency[Patient_ID],Emergency[ER_Visit_ID]),"No Visits")</f>
        <v>143</v>
      </c>
      <c r="P876" s="28">
        <f>_xlfn.XLOOKUP(Master[[#This Row],[Patient_ID]],Hospitals[Patient_ID],Hospitals[Doctor_ID])</f>
        <v>157</v>
      </c>
      <c r="Q876" s="30">
        <f>_xlfn.XLOOKUP(Master[[#This Row],[Patient_ID]],Financials[Patient_ID],Financials[Insurance_Coverage])</f>
        <v>4841.0900408262969</v>
      </c>
      <c r="R876" s="30">
        <f>_xlfn.XLOOKUP(Master[[#This Row],[Patient_ID]],Financials[Patient_ID],Financials[Balance_Due])</f>
        <v>3303.9099591737031</v>
      </c>
      <c r="S876" s="28">
        <f>_xlfn.XLOOKUP(Master[[#This Row],[Doctors ID]],Medicals[Doctor_ID],Medicals[Nurse_to_Patient_Ratio])</f>
        <v>26</v>
      </c>
    </row>
    <row r="877" spans="1:19" x14ac:dyDescent="0.3">
      <c r="A877" s="1">
        <v>964</v>
      </c>
      <c r="B877" s="1" t="s">
        <v>971</v>
      </c>
      <c r="C877" s="1">
        <v>81</v>
      </c>
      <c r="D877" s="1" t="s">
        <v>1008</v>
      </c>
      <c r="E877" s="1" t="s">
        <v>1012</v>
      </c>
      <c r="F877" s="1">
        <v>28.78989390911148</v>
      </c>
      <c r="G877" s="1">
        <v>3</v>
      </c>
      <c r="H877" s="1">
        <v>4</v>
      </c>
      <c r="I877" s="10">
        <f>_xlfn.XLOOKUP(Master[[#This Row],[Patient_ID]],Hospitals[Patient_ID],Hospitals[Admission_Date])</f>
        <v>44585</v>
      </c>
      <c r="J877" s="10">
        <f>_xlfn.XLOOKUP(Master[[#This Row],[Patient_ID]],Hospitals[Patient_ID],Hospitals[Discharge_Date])</f>
        <v>44589</v>
      </c>
      <c r="K877" s="33">
        <f>_xlfn.XLOOKUP(Master[[#This Row],[Patient_ID]],Financials[Patient_ID],Financials[Total_Bill_Amount])</f>
        <v>43703</v>
      </c>
      <c r="L877" s="1" t="str">
        <f>_xlfn.XLOOKUP(Master[[#This Row],[Patient_ID]],Hospitals[Patient_ID],Hospitals[Hospital_Bed])</f>
        <v>Private Room</v>
      </c>
      <c r="M877" s="1" t="str">
        <f>_xlfn.XLOOKUP(Master[[#This Row],[Patient_ID]],Hospitals[Patient_ID],Hospitals[Department])</f>
        <v>Orthopedics</v>
      </c>
      <c r="N877" s="28" t="str">
        <f>_xlfn.XLOOKUP(Master[[#This Row],[Patient_ID]],Hospitals[Patient_ID],Hospitals[Medical_Condition])</f>
        <v>Fracture</v>
      </c>
      <c r="O877" s="28">
        <f>IFERROR(_xlfn.XLOOKUP(Master[[#This Row],[Patient_ID]],Emergency[Patient_ID],Emergency[ER_Visit_ID]),"No Visits")</f>
        <v>61</v>
      </c>
      <c r="P877" s="28">
        <f>_xlfn.XLOOKUP(Master[[#This Row],[Patient_ID]],Hospitals[Patient_ID],Hospitals[Doctor_ID])</f>
        <v>72</v>
      </c>
      <c r="Q877" s="30">
        <f>_xlfn.XLOOKUP(Master[[#This Row],[Patient_ID]],Financials[Patient_ID],Financials[Insurance_Coverage])</f>
        <v>32189.224037012351</v>
      </c>
      <c r="R877" s="30">
        <f>_xlfn.XLOOKUP(Master[[#This Row],[Patient_ID]],Financials[Patient_ID],Financials[Balance_Due])</f>
        <v>11513.775962987649</v>
      </c>
      <c r="S877" s="28">
        <f>_xlfn.XLOOKUP(Master[[#This Row],[Doctors ID]],Medicals[Doctor_ID],Medicals[Nurse_to_Patient_Ratio])</f>
        <v>27</v>
      </c>
    </row>
    <row r="878" spans="1:19" x14ac:dyDescent="0.3">
      <c r="A878" s="1">
        <v>965</v>
      </c>
      <c r="B878" s="1" t="s">
        <v>972</v>
      </c>
      <c r="C878" s="1">
        <v>40</v>
      </c>
      <c r="D878" s="1" t="s">
        <v>1008</v>
      </c>
      <c r="E878" s="1" t="s">
        <v>1010</v>
      </c>
      <c r="F878" s="1">
        <v>35.246500016662011</v>
      </c>
      <c r="G878" s="1">
        <v>4</v>
      </c>
      <c r="H878" s="1">
        <v>1</v>
      </c>
      <c r="I878" s="10">
        <f>_xlfn.XLOOKUP(Master[[#This Row],[Patient_ID]],Hospitals[Patient_ID],Hospitals[Admission_Date])</f>
        <v>44993</v>
      </c>
      <c r="J878" s="10">
        <f>_xlfn.XLOOKUP(Master[[#This Row],[Patient_ID]],Hospitals[Patient_ID],Hospitals[Discharge_Date])</f>
        <v>44998</v>
      </c>
      <c r="K878" s="33">
        <f>_xlfn.XLOOKUP(Master[[#This Row],[Patient_ID]],Financials[Patient_ID],Financials[Total_Bill_Amount])</f>
        <v>39139</v>
      </c>
      <c r="L878" s="1" t="str">
        <f>_xlfn.XLOOKUP(Master[[#This Row],[Patient_ID]],Hospitals[Patient_ID],Hospitals[Hospital_Bed])</f>
        <v>ICU</v>
      </c>
      <c r="M878" s="1" t="str">
        <f>_xlfn.XLOOKUP(Master[[#This Row],[Patient_ID]],Hospitals[Patient_ID],Hospitals[Department])</f>
        <v>Cardiology</v>
      </c>
      <c r="N878" s="28" t="str">
        <f>_xlfn.XLOOKUP(Master[[#This Row],[Patient_ID]],Hospitals[Patient_ID],Hospitals[Medical_Condition])</f>
        <v>Heart Attack (STEMI)</v>
      </c>
      <c r="O878" s="28">
        <f>IFERROR(_xlfn.XLOOKUP(Master[[#This Row],[Patient_ID]],Emergency[Patient_ID],Emergency[ER_Visit_ID]),"No Visits")</f>
        <v>144</v>
      </c>
      <c r="P878" s="28">
        <f>_xlfn.XLOOKUP(Master[[#This Row],[Patient_ID]],Hospitals[Patient_ID],Hospitals[Doctor_ID])</f>
        <v>162</v>
      </c>
      <c r="Q878" s="30">
        <f>_xlfn.XLOOKUP(Master[[#This Row],[Patient_ID]],Financials[Patient_ID],Financials[Insurance_Coverage])</f>
        <v>26718.05041691495</v>
      </c>
      <c r="R878" s="30">
        <f>_xlfn.XLOOKUP(Master[[#This Row],[Patient_ID]],Financials[Patient_ID],Financials[Balance_Due])</f>
        <v>12420.94958308505</v>
      </c>
      <c r="S878" s="28">
        <f>_xlfn.XLOOKUP(Master[[#This Row],[Doctors ID]],Medicals[Doctor_ID],Medicals[Nurse_to_Patient_Ratio])</f>
        <v>7</v>
      </c>
    </row>
    <row r="879" spans="1:19" x14ac:dyDescent="0.3">
      <c r="A879" s="1">
        <v>966</v>
      </c>
      <c r="B879" s="1" t="s">
        <v>973</v>
      </c>
      <c r="C879" s="1">
        <v>24</v>
      </c>
      <c r="D879" s="1" t="s">
        <v>1008</v>
      </c>
      <c r="E879" s="1" t="s">
        <v>1010</v>
      </c>
      <c r="F879" s="1">
        <v>30.125217389138371</v>
      </c>
      <c r="G879" s="1">
        <v>1</v>
      </c>
      <c r="H879" s="1">
        <v>7</v>
      </c>
      <c r="I879" s="10">
        <f>_xlfn.XLOOKUP(Master[[#This Row],[Patient_ID]],Hospitals[Patient_ID],Hospitals[Admission_Date])</f>
        <v>45457</v>
      </c>
      <c r="J879" s="10">
        <f>_xlfn.XLOOKUP(Master[[#This Row],[Patient_ID]],Hospitals[Patient_ID],Hospitals[Discharge_Date])</f>
        <v>45458</v>
      </c>
      <c r="K879" s="33">
        <f>_xlfn.XLOOKUP(Master[[#This Row],[Patient_ID]],Financials[Patient_ID],Financials[Total_Bill_Amount])</f>
        <v>4801</v>
      </c>
      <c r="L879" s="1" t="str">
        <f>_xlfn.XLOOKUP(Master[[#This Row],[Patient_ID]],Hospitals[Patient_ID],Hospitals[Hospital_Bed])</f>
        <v>Semi-Private Room</v>
      </c>
      <c r="M879" s="1" t="str">
        <f>_xlfn.XLOOKUP(Master[[#This Row],[Patient_ID]],Hospitals[Patient_ID],Hospitals[Department])</f>
        <v>Pediatrics</v>
      </c>
      <c r="N879" s="28" t="str">
        <f>_xlfn.XLOOKUP(Master[[#This Row],[Patient_ID]],Hospitals[Patient_ID],Hospitals[Medical_Condition])</f>
        <v>Allergies</v>
      </c>
      <c r="O879" s="28" t="str">
        <f>IFERROR(_xlfn.XLOOKUP(Master[[#This Row],[Patient_ID]],Emergency[Patient_ID],Emergency[ER_Visit_ID]),"No Visits")</f>
        <v>No Visits</v>
      </c>
      <c r="P879" s="28">
        <f>_xlfn.XLOOKUP(Master[[#This Row],[Patient_ID]],Hospitals[Patient_ID],Hospitals[Doctor_ID])</f>
        <v>17</v>
      </c>
      <c r="Q879" s="30">
        <f>_xlfn.XLOOKUP(Master[[#This Row],[Patient_ID]],Financials[Patient_ID],Financials[Insurance_Coverage])</f>
        <v>2629.6539759378288</v>
      </c>
      <c r="R879" s="30">
        <f>_xlfn.XLOOKUP(Master[[#This Row],[Patient_ID]],Financials[Patient_ID],Financials[Balance_Due])</f>
        <v>2171.3460240621712</v>
      </c>
      <c r="S879" s="28">
        <f>_xlfn.XLOOKUP(Master[[#This Row],[Doctors ID]],Medicals[Doctor_ID],Medicals[Nurse_to_Patient_Ratio])</f>
        <v>8</v>
      </c>
    </row>
    <row r="880" spans="1:19" x14ac:dyDescent="0.3">
      <c r="A880" s="1">
        <v>967</v>
      </c>
      <c r="B880" s="1" t="s">
        <v>974</v>
      </c>
      <c r="C880" s="1">
        <v>4</v>
      </c>
      <c r="D880" s="1" t="s">
        <v>1009</v>
      </c>
      <c r="E880" s="1" t="s">
        <v>1011</v>
      </c>
      <c r="F880" s="1">
        <v>26.404822726965261</v>
      </c>
      <c r="G880" s="1">
        <v>5</v>
      </c>
      <c r="H880" s="1">
        <v>5</v>
      </c>
      <c r="I880" s="10">
        <f>_xlfn.XLOOKUP(Master[[#This Row],[Patient_ID]],Hospitals[Patient_ID],Hospitals[Admission_Date])</f>
        <v>45233</v>
      </c>
      <c r="J880" s="10">
        <f>_xlfn.XLOOKUP(Master[[#This Row],[Patient_ID]],Hospitals[Patient_ID],Hospitals[Discharge_Date])</f>
        <v>45239</v>
      </c>
      <c r="K880" s="33">
        <f>_xlfn.XLOOKUP(Master[[#This Row],[Patient_ID]],Financials[Patient_ID],Financials[Total_Bill_Amount])</f>
        <v>15445</v>
      </c>
      <c r="L880" s="1" t="str">
        <f>_xlfn.XLOOKUP(Master[[#This Row],[Patient_ID]],Hospitals[Patient_ID],Hospitals[Hospital_Bed])</f>
        <v>ICU</v>
      </c>
      <c r="M880" s="1" t="str">
        <f>_xlfn.XLOOKUP(Master[[#This Row],[Patient_ID]],Hospitals[Patient_ID],Hospitals[Department])</f>
        <v>Cardiology</v>
      </c>
      <c r="N880" s="28" t="str">
        <f>_xlfn.XLOOKUP(Master[[#This Row],[Patient_ID]],Hospitals[Patient_ID],Hospitals[Medical_Condition])</f>
        <v>Hypertension</v>
      </c>
      <c r="O880" s="28" t="str">
        <f>IFERROR(_xlfn.XLOOKUP(Master[[#This Row],[Patient_ID]],Emergency[Patient_ID],Emergency[ER_Visit_ID]),"No Visits")</f>
        <v>No Visits</v>
      </c>
      <c r="P880" s="28">
        <f>_xlfn.XLOOKUP(Master[[#This Row],[Patient_ID]],Hospitals[Patient_ID],Hospitals[Doctor_ID])</f>
        <v>78</v>
      </c>
      <c r="Q880" s="30">
        <f>_xlfn.XLOOKUP(Master[[#This Row],[Patient_ID]],Financials[Patient_ID],Financials[Insurance_Coverage])</f>
        <v>8039.8695857586717</v>
      </c>
      <c r="R880" s="30">
        <f>_xlfn.XLOOKUP(Master[[#This Row],[Patient_ID]],Financials[Patient_ID],Financials[Balance_Due])</f>
        <v>7405.1304142413283</v>
      </c>
      <c r="S880" s="28">
        <f>_xlfn.XLOOKUP(Master[[#This Row],[Doctors ID]],Medicals[Doctor_ID],Medicals[Nurse_to_Patient_Ratio])</f>
        <v>11</v>
      </c>
    </row>
    <row r="881" spans="1:19" x14ac:dyDescent="0.3">
      <c r="A881" s="1">
        <v>968</v>
      </c>
      <c r="B881" s="1" t="s">
        <v>975</v>
      </c>
      <c r="C881" s="1">
        <v>33</v>
      </c>
      <c r="D881" s="1" t="s">
        <v>1008</v>
      </c>
      <c r="E881" s="1" t="s">
        <v>1010</v>
      </c>
      <c r="F881" s="1">
        <v>37.071466112701387</v>
      </c>
      <c r="G881" s="1">
        <v>0</v>
      </c>
      <c r="H881" s="1">
        <v>2</v>
      </c>
      <c r="I881" s="10">
        <f>_xlfn.XLOOKUP(Master[[#This Row],[Patient_ID]],Hospitals[Patient_ID],Hospitals[Admission_Date])</f>
        <v>44807</v>
      </c>
      <c r="J881" s="10">
        <f>_xlfn.XLOOKUP(Master[[#This Row],[Patient_ID]],Hospitals[Patient_ID],Hospitals[Discharge_Date])</f>
        <v>44826</v>
      </c>
      <c r="K881" s="33">
        <f>_xlfn.XLOOKUP(Master[[#This Row],[Patient_ID]],Financials[Patient_ID],Financials[Total_Bill_Amount])</f>
        <v>30485</v>
      </c>
      <c r="L881" s="1" t="str">
        <f>_xlfn.XLOOKUP(Master[[#This Row],[Patient_ID]],Hospitals[Patient_ID],Hospitals[Hospital_Bed])</f>
        <v>ICU</v>
      </c>
      <c r="M881" s="1" t="str">
        <f>_xlfn.XLOOKUP(Master[[#This Row],[Patient_ID]],Hospitals[Patient_ID],Hospitals[Department])</f>
        <v>Oncology</v>
      </c>
      <c r="N881" s="28" t="str">
        <f>_xlfn.XLOOKUP(Master[[#This Row],[Patient_ID]],Hospitals[Patient_ID],Hospitals[Medical_Condition])</f>
        <v>Tumor</v>
      </c>
      <c r="O881" s="28">
        <f>IFERROR(_xlfn.XLOOKUP(Master[[#This Row],[Patient_ID]],Emergency[Patient_ID],Emergency[ER_Visit_ID]),"No Visits")</f>
        <v>1460</v>
      </c>
      <c r="P881" s="28">
        <f>_xlfn.XLOOKUP(Master[[#This Row],[Patient_ID]],Hospitals[Patient_ID],Hospitals[Doctor_ID])</f>
        <v>109</v>
      </c>
      <c r="Q881" s="30">
        <f>_xlfn.XLOOKUP(Master[[#This Row],[Patient_ID]],Financials[Patient_ID],Financials[Insurance_Coverage])</f>
        <v>22364.90096312256</v>
      </c>
      <c r="R881" s="30">
        <f>_xlfn.XLOOKUP(Master[[#This Row],[Patient_ID]],Financials[Patient_ID],Financials[Balance_Due])</f>
        <v>8120.0990368774364</v>
      </c>
      <c r="S881" s="28">
        <f>_xlfn.XLOOKUP(Master[[#This Row],[Doctors ID]],Medicals[Doctor_ID],Medicals[Nurse_to_Patient_Ratio])</f>
        <v>13</v>
      </c>
    </row>
    <row r="882" spans="1:19" x14ac:dyDescent="0.3">
      <c r="A882" s="1">
        <v>969</v>
      </c>
      <c r="B882" s="1" t="s">
        <v>976</v>
      </c>
      <c r="C882" s="1">
        <v>79</v>
      </c>
      <c r="D882" s="1" t="s">
        <v>1009</v>
      </c>
      <c r="E882" s="1" t="s">
        <v>1010</v>
      </c>
      <c r="F882" s="1">
        <v>23.0379003972979</v>
      </c>
      <c r="G882" s="1">
        <v>1</v>
      </c>
      <c r="H882" s="1">
        <v>10</v>
      </c>
      <c r="I882" s="10">
        <f>_xlfn.XLOOKUP(Master[[#This Row],[Patient_ID]],Hospitals[Patient_ID],Hospitals[Admission_Date])</f>
        <v>45150</v>
      </c>
      <c r="J882" s="10">
        <f>_xlfn.XLOOKUP(Master[[#This Row],[Patient_ID]],Hospitals[Patient_ID],Hospitals[Discharge_Date])</f>
        <v>45154</v>
      </c>
      <c r="K882" s="33">
        <f>_xlfn.XLOOKUP(Master[[#This Row],[Patient_ID]],Financials[Patient_ID],Financials[Total_Bill_Amount])</f>
        <v>30727</v>
      </c>
      <c r="L882" s="1" t="str">
        <f>_xlfn.XLOOKUP(Master[[#This Row],[Patient_ID]],Hospitals[Patient_ID],Hospitals[Hospital_Bed])</f>
        <v>General Ward</v>
      </c>
      <c r="M882" s="1" t="str">
        <f>_xlfn.XLOOKUP(Master[[#This Row],[Patient_ID]],Hospitals[Patient_ID],Hospitals[Department])</f>
        <v>Cardiology</v>
      </c>
      <c r="N882" s="28" t="str">
        <f>_xlfn.XLOOKUP(Master[[#This Row],[Patient_ID]],Hospitals[Patient_ID],Hospitals[Medical_Condition])</f>
        <v>Heart Attack (STEMI)</v>
      </c>
      <c r="O882" s="28">
        <f>IFERROR(_xlfn.XLOOKUP(Master[[#This Row],[Patient_ID]],Emergency[Patient_ID],Emergency[ER_Visit_ID]),"No Visits")</f>
        <v>504</v>
      </c>
      <c r="P882" s="28">
        <f>_xlfn.XLOOKUP(Master[[#This Row],[Patient_ID]],Hospitals[Patient_ID],Hospitals[Doctor_ID])</f>
        <v>77</v>
      </c>
      <c r="Q882" s="30">
        <f>_xlfn.XLOOKUP(Master[[#This Row],[Patient_ID]],Financials[Patient_ID],Financials[Insurance_Coverage])</f>
        <v>26579.97712983975</v>
      </c>
      <c r="R882" s="30">
        <f>_xlfn.XLOOKUP(Master[[#This Row],[Patient_ID]],Financials[Patient_ID],Financials[Balance_Due])</f>
        <v>4147.0228701602537</v>
      </c>
      <c r="S882" s="28">
        <f>_xlfn.XLOOKUP(Master[[#This Row],[Doctors ID]],Medicals[Doctor_ID],Medicals[Nurse_to_Patient_Ratio])</f>
        <v>24</v>
      </c>
    </row>
    <row r="883" spans="1:19" x14ac:dyDescent="0.3">
      <c r="A883" s="1">
        <v>970</v>
      </c>
      <c r="B883" s="1" t="s">
        <v>977</v>
      </c>
      <c r="C883" s="1">
        <v>48</v>
      </c>
      <c r="D883" s="1" t="s">
        <v>1008</v>
      </c>
      <c r="E883" s="1" t="s">
        <v>1011</v>
      </c>
      <c r="F883" s="1">
        <v>27.44846063302526</v>
      </c>
      <c r="G883" s="1">
        <v>5</v>
      </c>
      <c r="H883" s="1">
        <v>8</v>
      </c>
      <c r="I883" s="10">
        <f>_xlfn.XLOOKUP(Master[[#This Row],[Patient_ID]],Hospitals[Patient_ID],Hospitals[Admission_Date])</f>
        <v>44761</v>
      </c>
      <c r="J883" s="10">
        <f>_xlfn.XLOOKUP(Master[[#This Row],[Patient_ID]],Hospitals[Patient_ID],Hospitals[Discharge_Date])</f>
        <v>44765</v>
      </c>
      <c r="K883" s="33">
        <f>_xlfn.XLOOKUP(Master[[#This Row],[Patient_ID]],Financials[Patient_ID],Financials[Total_Bill_Amount])</f>
        <v>8842</v>
      </c>
      <c r="L883" s="1" t="str">
        <f>_xlfn.XLOOKUP(Master[[#This Row],[Patient_ID]],Hospitals[Patient_ID],Hospitals[Hospital_Bed])</f>
        <v>Private Room</v>
      </c>
      <c r="M883" s="1" t="str">
        <f>_xlfn.XLOOKUP(Master[[#This Row],[Patient_ID]],Hospitals[Patient_ID],Hospitals[Department])</f>
        <v>Emergency</v>
      </c>
      <c r="N883" s="28" t="str">
        <f>_xlfn.XLOOKUP(Master[[#This Row],[Patient_ID]],Hospitals[Patient_ID],Hospitals[Medical_Condition])</f>
        <v>Severe Trauma</v>
      </c>
      <c r="O883" s="28">
        <f>IFERROR(_xlfn.XLOOKUP(Master[[#This Row],[Patient_ID]],Emergency[Patient_ID],Emergency[ER_Visit_ID]),"No Visits")</f>
        <v>617</v>
      </c>
      <c r="P883" s="28">
        <f>_xlfn.XLOOKUP(Master[[#This Row],[Patient_ID]],Hospitals[Patient_ID],Hospitals[Doctor_ID])</f>
        <v>72</v>
      </c>
      <c r="Q883" s="30">
        <f>_xlfn.XLOOKUP(Master[[#This Row],[Patient_ID]],Financials[Patient_ID],Financials[Insurance_Coverage])</f>
        <v>7401.4194919683359</v>
      </c>
      <c r="R883" s="30">
        <f>_xlfn.XLOOKUP(Master[[#This Row],[Patient_ID]],Financials[Patient_ID],Financials[Balance_Due])</f>
        <v>1440.5805080316641</v>
      </c>
      <c r="S883" s="28">
        <f>_xlfn.XLOOKUP(Master[[#This Row],[Doctors ID]],Medicals[Doctor_ID],Medicals[Nurse_to_Patient_Ratio])</f>
        <v>27</v>
      </c>
    </row>
    <row r="884" spans="1:19" x14ac:dyDescent="0.3">
      <c r="A884" s="1">
        <v>971</v>
      </c>
      <c r="B884" s="1" t="s">
        <v>978</v>
      </c>
      <c r="C884" s="1">
        <v>76</v>
      </c>
      <c r="D884" s="1" t="s">
        <v>1008</v>
      </c>
      <c r="E884" s="1" t="s">
        <v>1011</v>
      </c>
      <c r="F884" s="1">
        <v>16.396777978956091</v>
      </c>
      <c r="G884" s="1">
        <v>3</v>
      </c>
      <c r="H884" s="1">
        <v>2</v>
      </c>
      <c r="I884" s="10">
        <f>_xlfn.XLOOKUP(Master[[#This Row],[Patient_ID]],Hospitals[Patient_ID],Hospitals[Admission_Date])</f>
        <v>44623</v>
      </c>
      <c r="J884" s="10">
        <f>_xlfn.XLOOKUP(Master[[#This Row],[Patient_ID]],Hospitals[Patient_ID],Hospitals[Discharge_Date])</f>
        <v>44625</v>
      </c>
      <c r="K884" s="33">
        <f>_xlfn.XLOOKUP(Master[[#This Row],[Patient_ID]],Financials[Patient_ID],Financials[Total_Bill_Amount])</f>
        <v>35390</v>
      </c>
      <c r="L884" s="1" t="str">
        <f>_xlfn.XLOOKUP(Master[[#This Row],[Patient_ID]],Hospitals[Patient_ID],Hospitals[Hospital_Bed])</f>
        <v>Private Room</v>
      </c>
      <c r="M884" s="1" t="str">
        <f>_xlfn.XLOOKUP(Master[[#This Row],[Patient_ID]],Hospitals[Patient_ID],Hospitals[Department])</f>
        <v>Pediatrics</v>
      </c>
      <c r="N884" s="28" t="str">
        <f>_xlfn.XLOOKUP(Master[[#This Row],[Patient_ID]],Hospitals[Patient_ID],Hospitals[Medical_Condition])</f>
        <v>Asthma</v>
      </c>
      <c r="O884" s="28">
        <f>IFERROR(_xlfn.XLOOKUP(Master[[#This Row],[Patient_ID]],Emergency[Patient_ID],Emergency[ER_Visit_ID]),"No Visits")</f>
        <v>210</v>
      </c>
      <c r="P884" s="28">
        <f>_xlfn.XLOOKUP(Master[[#This Row],[Patient_ID]],Hospitals[Patient_ID],Hospitals[Doctor_ID])</f>
        <v>14</v>
      </c>
      <c r="Q884" s="30">
        <f>_xlfn.XLOOKUP(Master[[#This Row],[Patient_ID]],Financials[Patient_ID],Financials[Insurance_Coverage])</f>
        <v>30651.34140865667</v>
      </c>
      <c r="R884" s="30">
        <f>_xlfn.XLOOKUP(Master[[#This Row],[Patient_ID]],Financials[Patient_ID],Financials[Balance_Due])</f>
        <v>4738.6585913433264</v>
      </c>
      <c r="S884" s="28">
        <f>_xlfn.XLOOKUP(Master[[#This Row],[Doctors ID]],Medicals[Doctor_ID],Medicals[Nurse_to_Patient_Ratio])</f>
        <v>15</v>
      </c>
    </row>
    <row r="885" spans="1:19" x14ac:dyDescent="0.3">
      <c r="A885" s="1">
        <v>972</v>
      </c>
      <c r="B885" s="1" t="s">
        <v>979</v>
      </c>
      <c r="C885" s="1">
        <v>21</v>
      </c>
      <c r="D885" s="1" t="s">
        <v>1008</v>
      </c>
      <c r="E885" s="1" t="s">
        <v>1011</v>
      </c>
      <c r="F885" s="1">
        <v>30.536483526564599</v>
      </c>
      <c r="G885" s="1">
        <v>4</v>
      </c>
      <c r="H885" s="1">
        <v>7</v>
      </c>
      <c r="I885" s="10">
        <f>_xlfn.XLOOKUP(Master[[#This Row],[Patient_ID]],Hospitals[Patient_ID],Hospitals[Admission_Date])</f>
        <v>44634</v>
      </c>
      <c r="J885" s="10">
        <f>_xlfn.XLOOKUP(Master[[#This Row],[Patient_ID]],Hospitals[Patient_ID],Hospitals[Discharge_Date])</f>
        <v>44647</v>
      </c>
      <c r="K885" s="33">
        <f>_xlfn.XLOOKUP(Master[[#This Row],[Patient_ID]],Financials[Patient_ID],Financials[Total_Bill_Amount])</f>
        <v>26563</v>
      </c>
      <c r="L885" s="1" t="str">
        <f>_xlfn.XLOOKUP(Master[[#This Row],[Patient_ID]],Hospitals[Patient_ID],Hospitals[Hospital_Bed])</f>
        <v>ICU</v>
      </c>
      <c r="M885" s="1" t="str">
        <f>_xlfn.XLOOKUP(Master[[#This Row],[Patient_ID]],Hospitals[Patient_ID],Hospitals[Department])</f>
        <v>Oncology</v>
      </c>
      <c r="N885" s="28" t="str">
        <f>_xlfn.XLOOKUP(Master[[#This Row],[Patient_ID]],Hospitals[Patient_ID],Hospitals[Medical_Condition])</f>
        <v>Cancer</v>
      </c>
      <c r="O885" s="28">
        <f>IFERROR(_xlfn.XLOOKUP(Master[[#This Row],[Patient_ID]],Emergency[Patient_ID],Emergency[ER_Visit_ID]),"No Visits")</f>
        <v>467</v>
      </c>
      <c r="P885" s="28">
        <f>_xlfn.XLOOKUP(Master[[#This Row],[Patient_ID]],Hospitals[Patient_ID],Hospitals[Doctor_ID])</f>
        <v>89</v>
      </c>
      <c r="Q885" s="30">
        <f>_xlfn.XLOOKUP(Master[[#This Row],[Patient_ID]],Financials[Patient_ID],Financials[Insurance_Coverage])</f>
        <v>22718.849731422379</v>
      </c>
      <c r="R885" s="30">
        <f>_xlfn.XLOOKUP(Master[[#This Row],[Patient_ID]],Financials[Patient_ID],Financials[Balance_Due])</f>
        <v>3844.1502685776181</v>
      </c>
      <c r="S885" s="28">
        <f>_xlfn.XLOOKUP(Master[[#This Row],[Doctors ID]],Medicals[Doctor_ID],Medicals[Nurse_to_Patient_Ratio])</f>
        <v>7</v>
      </c>
    </row>
    <row r="886" spans="1:19" x14ac:dyDescent="0.3">
      <c r="A886" s="1">
        <v>973</v>
      </c>
      <c r="B886" s="1" t="s">
        <v>980</v>
      </c>
      <c r="C886" s="1">
        <v>53</v>
      </c>
      <c r="D886" s="1" t="s">
        <v>1009</v>
      </c>
      <c r="E886" s="1" t="s">
        <v>1011</v>
      </c>
      <c r="F886" s="1">
        <v>34.519674837856542</v>
      </c>
      <c r="G886" s="1">
        <v>5</v>
      </c>
      <c r="H886" s="1">
        <v>2</v>
      </c>
      <c r="I886" s="10">
        <f>_xlfn.XLOOKUP(Master[[#This Row],[Patient_ID]],Hospitals[Patient_ID],Hospitals[Admission_Date])</f>
        <v>44823</v>
      </c>
      <c r="J886" s="10">
        <f>_xlfn.XLOOKUP(Master[[#This Row],[Patient_ID]],Hospitals[Patient_ID],Hospitals[Discharge_Date])</f>
        <v>44824</v>
      </c>
      <c r="K886" s="33">
        <f>_xlfn.XLOOKUP(Master[[#This Row],[Patient_ID]],Financials[Patient_ID],Financials[Total_Bill_Amount])</f>
        <v>23525</v>
      </c>
      <c r="L886" s="1" t="str">
        <f>_xlfn.XLOOKUP(Master[[#This Row],[Patient_ID]],Hospitals[Patient_ID],Hospitals[Hospital_Bed])</f>
        <v>ICU</v>
      </c>
      <c r="M886" s="1" t="str">
        <f>_xlfn.XLOOKUP(Master[[#This Row],[Patient_ID]],Hospitals[Patient_ID],Hospitals[Department])</f>
        <v>Pediatrics</v>
      </c>
      <c r="N886" s="28" t="str">
        <f>_xlfn.XLOOKUP(Master[[#This Row],[Patient_ID]],Hospitals[Patient_ID],Hospitals[Medical_Condition])</f>
        <v>Asthma</v>
      </c>
      <c r="O886" s="28">
        <f>IFERROR(_xlfn.XLOOKUP(Master[[#This Row],[Patient_ID]],Emergency[Patient_ID],Emergency[ER_Visit_ID]),"No Visits")</f>
        <v>161</v>
      </c>
      <c r="P886" s="28">
        <f>_xlfn.XLOOKUP(Master[[#This Row],[Patient_ID]],Hospitals[Patient_ID],Hospitals[Doctor_ID])</f>
        <v>98</v>
      </c>
      <c r="Q886" s="30">
        <f>_xlfn.XLOOKUP(Master[[#This Row],[Patient_ID]],Financials[Patient_ID],Financials[Insurance_Coverage])</f>
        <v>17838.602611359831</v>
      </c>
      <c r="R886" s="30">
        <f>_xlfn.XLOOKUP(Master[[#This Row],[Patient_ID]],Financials[Patient_ID],Financials[Balance_Due])</f>
        <v>5686.3973886401691</v>
      </c>
      <c r="S886" s="28">
        <f>_xlfn.XLOOKUP(Master[[#This Row],[Doctors ID]],Medicals[Doctor_ID],Medicals[Nurse_to_Patient_Ratio])</f>
        <v>5</v>
      </c>
    </row>
    <row r="887" spans="1:19" x14ac:dyDescent="0.3">
      <c r="A887" s="1">
        <v>974</v>
      </c>
      <c r="B887" s="1" t="s">
        <v>981</v>
      </c>
      <c r="C887" s="1">
        <v>8</v>
      </c>
      <c r="D887" s="1" t="s">
        <v>1008</v>
      </c>
      <c r="E887" s="1" t="s">
        <v>1013</v>
      </c>
      <c r="F887" s="1">
        <v>38.336633455310341</v>
      </c>
      <c r="G887" s="1">
        <v>5</v>
      </c>
      <c r="H887" s="1">
        <v>6</v>
      </c>
      <c r="I887" s="10">
        <f>_xlfn.XLOOKUP(Master[[#This Row],[Patient_ID]],Hospitals[Patient_ID],Hospitals[Admission_Date])</f>
        <v>44590</v>
      </c>
      <c r="J887" s="10">
        <f>_xlfn.XLOOKUP(Master[[#This Row],[Patient_ID]],Hospitals[Patient_ID],Hospitals[Discharge_Date])</f>
        <v>44595</v>
      </c>
      <c r="K887" s="33">
        <f>_xlfn.XLOOKUP(Master[[#This Row],[Patient_ID]],Financials[Patient_ID],Financials[Total_Bill_Amount])</f>
        <v>8724</v>
      </c>
      <c r="L887" s="1" t="str">
        <f>_xlfn.XLOOKUP(Master[[#This Row],[Patient_ID]],Hospitals[Patient_ID],Hospitals[Hospital_Bed])</f>
        <v>ICU</v>
      </c>
      <c r="M887" s="1" t="str">
        <f>_xlfn.XLOOKUP(Master[[#This Row],[Patient_ID]],Hospitals[Patient_ID],Hospitals[Department])</f>
        <v>Orthopedics</v>
      </c>
      <c r="N887" s="28" t="str">
        <f>_xlfn.XLOOKUP(Master[[#This Row],[Patient_ID]],Hospitals[Patient_ID],Hospitals[Medical_Condition])</f>
        <v>Arthritis</v>
      </c>
      <c r="O887" s="28">
        <f>IFERROR(_xlfn.XLOOKUP(Master[[#This Row],[Patient_ID]],Emergency[Patient_ID],Emergency[ER_Visit_ID]),"No Visits")</f>
        <v>262</v>
      </c>
      <c r="P887" s="28">
        <f>_xlfn.XLOOKUP(Master[[#This Row],[Patient_ID]],Hospitals[Patient_ID],Hospitals[Doctor_ID])</f>
        <v>22</v>
      </c>
      <c r="Q887" s="30">
        <f>_xlfn.XLOOKUP(Master[[#This Row],[Patient_ID]],Financials[Patient_ID],Financials[Insurance_Coverage])</f>
        <v>7223.360450763088</v>
      </c>
      <c r="R887" s="30">
        <f>_xlfn.XLOOKUP(Master[[#This Row],[Patient_ID]],Financials[Patient_ID],Financials[Balance_Due])</f>
        <v>1500.639549236912</v>
      </c>
      <c r="S887" s="28">
        <f>_xlfn.XLOOKUP(Master[[#This Row],[Doctors ID]],Medicals[Doctor_ID],Medicals[Nurse_to_Patient_Ratio])</f>
        <v>22</v>
      </c>
    </row>
    <row r="888" spans="1:19" x14ac:dyDescent="0.3">
      <c r="A888" s="1">
        <v>975</v>
      </c>
      <c r="B888" s="1" t="s">
        <v>982</v>
      </c>
      <c r="C888" s="1">
        <v>15</v>
      </c>
      <c r="D888" s="1" t="s">
        <v>1008</v>
      </c>
      <c r="E888" s="1" t="s">
        <v>1013</v>
      </c>
      <c r="F888" s="1">
        <v>17.412165426709471</v>
      </c>
      <c r="G888" s="1">
        <v>5</v>
      </c>
      <c r="H888" s="1">
        <v>9</v>
      </c>
      <c r="I888" s="10">
        <f>_xlfn.XLOOKUP(Master[[#This Row],[Patient_ID]],Hospitals[Patient_ID],Hospitals[Admission_Date])</f>
        <v>44719</v>
      </c>
      <c r="J888" s="10">
        <f>_xlfn.XLOOKUP(Master[[#This Row],[Patient_ID]],Hospitals[Patient_ID],Hospitals[Discharge_Date])</f>
        <v>44726</v>
      </c>
      <c r="K888" s="33">
        <f>_xlfn.XLOOKUP(Master[[#This Row],[Patient_ID]],Financials[Patient_ID],Financials[Total_Bill_Amount])</f>
        <v>3977</v>
      </c>
      <c r="L888" s="1" t="str">
        <f>_xlfn.XLOOKUP(Master[[#This Row],[Patient_ID]],Hospitals[Patient_ID],Hospitals[Hospital_Bed])</f>
        <v>Semi-Private Room</v>
      </c>
      <c r="M888" s="1" t="str">
        <f>_xlfn.XLOOKUP(Master[[#This Row],[Patient_ID]],Hospitals[Patient_ID],Hospitals[Department])</f>
        <v>Cardiology</v>
      </c>
      <c r="N888" s="28" t="str">
        <f>_xlfn.XLOOKUP(Master[[#This Row],[Patient_ID]],Hospitals[Patient_ID],Hospitals[Medical_Condition])</f>
        <v>Heart Disease</v>
      </c>
      <c r="O888" s="28">
        <f>IFERROR(_xlfn.XLOOKUP(Master[[#This Row],[Patient_ID]],Emergency[Patient_ID],Emergency[ER_Visit_ID]),"No Visits")</f>
        <v>1272</v>
      </c>
      <c r="P888" s="28">
        <f>_xlfn.XLOOKUP(Master[[#This Row],[Patient_ID]],Hospitals[Patient_ID],Hospitals[Doctor_ID])</f>
        <v>16</v>
      </c>
      <c r="Q888" s="30">
        <f>_xlfn.XLOOKUP(Master[[#This Row],[Patient_ID]],Financials[Patient_ID],Financials[Insurance_Coverage])</f>
        <v>2540.2700930162</v>
      </c>
      <c r="R888" s="30">
        <f>_xlfn.XLOOKUP(Master[[#This Row],[Patient_ID]],Financials[Patient_ID],Financials[Balance_Due])</f>
        <v>1436.7299069838</v>
      </c>
      <c r="S888" s="28">
        <f>_xlfn.XLOOKUP(Master[[#This Row],[Doctors ID]],Medicals[Doctor_ID],Medicals[Nurse_to_Patient_Ratio])</f>
        <v>20</v>
      </c>
    </row>
    <row r="889" spans="1:19" x14ac:dyDescent="0.3">
      <c r="A889" s="1">
        <v>978</v>
      </c>
      <c r="B889" s="1" t="s">
        <v>985</v>
      </c>
      <c r="C889" s="1">
        <v>89</v>
      </c>
      <c r="D889" s="1" t="s">
        <v>1008</v>
      </c>
      <c r="E889" s="1" t="s">
        <v>1012</v>
      </c>
      <c r="F889" s="1">
        <v>27.306463369167329</v>
      </c>
      <c r="G889" s="1">
        <v>0</v>
      </c>
      <c r="H889" s="1">
        <v>9</v>
      </c>
      <c r="I889" s="10">
        <f>_xlfn.XLOOKUP(Master[[#This Row],[Patient_ID]],Hospitals[Patient_ID],Hospitals[Admission_Date])</f>
        <v>44989</v>
      </c>
      <c r="J889" s="10">
        <f>_xlfn.XLOOKUP(Master[[#This Row],[Patient_ID]],Hospitals[Patient_ID],Hospitals[Discharge_Date])</f>
        <v>44999</v>
      </c>
      <c r="K889" s="33">
        <f>_xlfn.XLOOKUP(Master[[#This Row],[Patient_ID]],Financials[Patient_ID],Financials[Total_Bill_Amount])</f>
        <v>3136</v>
      </c>
      <c r="L889" s="1" t="str">
        <f>_xlfn.XLOOKUP(Master[[#This Row],[Patient_ID]],Hospitals[Patient_ID],Hospitals[Hospital_Bed])</f>
        <v>Semi-Private Room</v>
      </c>
      <c r="M889" s="1" t="str">
        <f>_xlfn.XLOOKUP(Master[[#This Row],[Patient_ID]],Hospitals[Patient_ID],Hospitals[Department])</f>
        <v>Neurology</v>
      </c>
      <c r="N889" s="28" t="str">
        <f>_xlfn.XLOOKUP(Master[[#This Row],[Patient_ID]],Hospitals[Patient_ID],Hospitals[Medical_Condition])</f>
        <v>Seizures</v>
      </c>
      <c r="O889" s="28">
        <f>IFERROR(_xlfn.XLOOKUP(Master[[#This Row],[Patient_ID]],Emergency[Patient_ID],Emergency[ER_Visit_ID]),"No Visits")</f>
        <v>256</v>
      </c>
      <c r="P889" s="28">
        <f>_xlfn.XLOOKUP(Master[[#This Row],[Patient_ID]],Hospitals[Patient_ID],Hospitals[Doctor_ID])</f>
        <v>111</v>
      </c>
      <c r="Q889" s="30">
        <f>_xlfn.XLOOKUP(Master[[#This Row],[Patient_ID]],Financials[Patient_ID],Financials[Insurance_Coverage])</f>
        <v>2531.6196404951952</v>
      </c>
      <c r="R889" s="30">
        <f>_xlfn.XLOOKUP(Master[[#This Row],[Patient_ID]],Financials[Patient_ID],Financials[Balance_Due])</f>
        <v>604.3803595048048</v>
      </c>
      <c r="S889" s="28">
        <f>_xlfn.XLOOKUP(Master[[#This Row],[Doctors ID]],Medicals[Doctor_ID],Medicals[Nurse_to_Patient_Ratio])</f>
        <v>21</v>
      </c>
    </row>
    <row r="890" spans="1:19" x14ac:dyDescent="0.3">
      <c r="A890" s="1">
        <v>979</v>
      </c>
      <c r="B890" s="1" t="s">
        <v>986</v>
      </c>
      <c r="C890" s="1">
        <v>84</v>
      </c>
      <c r="D890" s="1" t="s">
        <v>1008</v>
      </c>
      <c r="E890" s="1" t="s">
        <v>1010</v>
      </c>
      <c r="F890" s="1">
        <v>17.126420592125431</v>
      </c>
      <c r="G890" s="1">
        <v>2</v>
      </c>
      <c r="H890" s="1">
        <v>9</v>
      </c>
      <c r="I890" s="10">
        <f>_xlfn.XLOOKUP(Master[[#This Row],[Patient_ID]],Hospitals[Patient_ID],Hospitals[Admission_Date])</f>
        <v>45508</v>
      </c>
      <c r="J890" s="10">
        <f>_xlfn.XLOOKUP(Master[[#This Row],[Patient_ID]],Hospitals[Patient_ID],Hospitals[Discharge_Date])</f>
        <v>45510</v>
      </c>
      <c r="K890" s="33">
        <f>_xlfn.XLOOKUP(Master[[#This Row],[Patient_ID]],Financials[Patient_ID],Financials[Total_Bill_Amount])</f>
        <v>6906</v>
      </c>
      <c r="L890" s="1" t="str">
        <f>_xlfn.XLOOKUP(Master[[#This Row],[Patient_ID]],Hospitals[Patient_ID],Hospitals[Hospital_Bed])</f>
        <v>ICU</v>
      </c>
      <c r="M890" s="1" t="str">
        <f>_xlfn.XLOOKUP(Master[[#This Row],[Patient_ID]],Hospitals[Patient_ID],Hospitals[Department])</f>
        <v>Pediatrics</v>
      </c>
      <c r="N890" s="28" t="str">
        <f>_xlfn.XLOOKUP(Master[[#This Row],[Patient_ID]],Hospitals[Patient_ID],Hospitals[Medical_Condition])</f>
        <v>Asthma</v>
      </c>
      <c r="O890" s="28">
        <f>IFERROR(_xlfn.XLOOKUP(Master[[#This Row],[Patient_ID]],Emergency[Patient_ID],Emergency[ER_Visit_ID]),"No Visits")</f>
        <v>396</v>
      </c>
      <c r="P890" s="28">
        <f>_xlfn.XLOOKUP(Master[[#This Row],[Patient_ID]],Hospitals[Patient_ID],Hospitals[Doctor_ID])</f>
        <v>53</v>
      </c>
      <c r="Q890" s="30">
        <f>_xlfn.XLOOKUP(Master[[#This Row],[Patient_ID]],Financials[Patient_ID],Financials[Insurance_Coverage])</f>
        <v>5798.3282382191801</v>
      </c>
      <c r="R890" s="30">
        <f>_xlfn.XLOOKUP(Master[[#This Row],[Patient_ID]],Financials[Patient_ID],Financials[Balance_Due])</f>
        <v>1107.6717617808199</v>
      </c>
      <c r="S890" s="28">
        <f>_xlfn.XLOOKUP(Master[[#This Row],[Doctors ID]],Medicals[Doctor_ID],Medicals[Nurse_to_Patient_Ratio])</f>
        <v>26</v>
      </c>
    </row>
    <row r="891" spans="1:19" x14ac:dyDescent="0.3">
      <c r="A891" s="1">
        <v>980</v>
      </c>
      <c r="B891" s="1" t="s">
        <v>987</v>
      </c>
      <c r="C891" s="1">
        <v>74</v>
      </c>
      <c r="D891" s="1" t="s">
        <v>1008</v>
      </c>
      <c r="E891" s="1" t="s">
        <v>1012</v>
      </c>
      <c r="F891" s="1">
        <v>36.710998115973823</v>
      </c>
      <c r="G891" s="1">
        <v>4</v>
      </c>
      <c r="H891" s="1">
        <v>1</v>
      </c>
      <c r="I891" s="10">
        <f>_xlfn.XLOOKUP(Master[[#This Row],[Patient_ID]],Hospitals[Patient_ID],Hospitals[Admission_Date])</f>
        <v>44632</v>
      </c>
      <c r="J891" s="10">
        <f>_xlfn.XLOOKUP(Master[[#This Row],[Patient_ID]],Hospitals[Patient_ID],Hospitals[Discharge_Date])</f>
        <v>44651</v>
      </c>
      <c r="K891" s="33">
        <f>_xlfn.XLOOKUP(Master[[#This Row],[Patient_ID]],Financials[Patient_ID],Financials[Total_Bill_Amount])</f>
        <v>33997</v>
      </c>
      <c r="L891" s="1" t="str">
        <f>_xlfn.XLOOKUP(Master[[#This Row],[Patient_ID]],Hospitals[Patient_ID],Hospitals[Hospital_Bed])</f>
        <v>Semi-Private Room</v>
      </c>
      <c r="M891" s="1" t="str">
        <f>_xlfn.XLOOKUP(Master[[#This Row],[Patient_ID]],Hospitals[Patient_ID],Hospitals[Department])</f>
        <v>Oncology</v>
      </c>
      <c r="N891" s="28" t="str">
        <f>_xlfn.XLOOKUP(Master[[#This Row],[Patient_ID]],Hospitals[Patient_ID],Hospitals[Medical_Condition])</f>
        <v>Cancer</v>
      </c>
      <c r="O891" s="28">
        <f>IFERROR(_xlfn.XLOOKUP(Master[[#This Row],[Patient_ID]],Emergency[Patient_ID],Emergency[ER_Visit_ID]),"No Visits")</f>
        <v>208</v>
      </c>
      <c r="P891" s="28">
        <f>_xlfn.XLOOKUP(Master[[#This Row],[Patient_ID]],Hospitals[Patient_ID],Hospitals[Doctor_ID])</f>
        <v>42</v>
      </c>
      <c r="Q891" s="30">
        <f>_xlfn.XLOOKUP(Master[[#This Row],[Patient_ID]],Financials[Patient_ID],Financials[Insurance_Coverage])</f>
        <v>22456.66235202258</v>
      </c>
      <c r="R891" s="30">
        <f>_xlfn.XLOOKUP(Master[[#This Row],[Patient_ID]],Financials[Patient_ID],Financials[Balance_Due])</f>
        <v>11540.33764797742</v>
      </c>
      <c r="S891" s="28">
        <f>_xlfn.XLOOKUP(Master[[#This Row],[Doctors ID]],Medicals[Doctor_ID],Medicals[Nurse_to_Patient_Ratio])</f>
        <v>30</v>
      </c>
    </row>
    <row r="892" spans="1:19" x14ac:dyDescent="0.3">
      <c r="A892" s="1">
        <v>981</v>
      </c>
      <c r="B892" s="1" t="s">
        <v>988</v>
      </c>
      <c r="C892" s="1">
        <v>82</v>
      </c>
      <c r="D892" s="1" t="s">
        <v>1009</v>
      </c>
      <c r="E892" s="1" t="s">
        <v>1012</v>
      </c>
      <c r="F892" s="1">
        <v>31.00665428661517</v>
      </c>
      <c r="G892" s="1">
        <v>1</v>
      </c>
      <c r="H892" s="1">
        <v>3</v>
      </c>
      <c r="I892" s="10">
        <f>_xlfn.XLOOKUP(Master[[#This Row],[Patient_ID]],Hospitals[Patient_ID],Hospitals[Admission_Date])</f>
        <v>45024</v>
      </c>
      <c r="J892" s="10">
        <f>_xlfn.XLOOKUP(Master[[#This Row],[Patient_ID]],Hospitals[Patient_ID],Hospitals[Discharge_Date])</f>
        <v>45025</v>
      </c>
      <c r="K892" s="33">
        <f>_xlfn.XLOOKUP(Master[[#This Row],[Patient_ID]],Financials[Patient_ID],Financials[Total_Bill_Amount])</f>
        <v>29587</v>
      </c>
      <c r="L892" s="1" t="str">
        <f>_xlfn.XLOOKUP(Master[[#This Row],[Patient_ID]],Hospitals[Patient_ID],Hospitals[Hospital_Bed])</f>
        <v>Semi-Private Room</v>
      </c>
      <c r="M892" s="1" t="str">
        <f>_xlfn.XLOOKUP(Master[[#This Row],[Patient_ID]],Hospitals[Patient_ID],Hospitals[Department])</f>
        <v>Pediatrics</v>
      </c>
      <c r="N892" s="28" t="str">
        <f>_xlfn.XLOOKUP(Master[[#This Row],[Patient_ID]],Hospitals[Patient_ID],Hospitals[Medical_Condition])</f>
        <v>Asthma</v>
      </c>
      <c r="O892" s="28">
        <f>IFERROR(_xlfn.XLOOKUP(Master[[#This Row],[Patient_ID]],Emergency[Patient_ID],Emergency[ER_Visit_ID]),"No Visits")</f>
        <v>249</v>
      </c>
      <c r="P892" s="28">
        <f>_xlfn.XLOOKUP(Master[[#This Row],[Patient_ID]],Hospitals[Patient_ID],Hospitals[Doctor_ID])</f>
        <v>43</v>
      </c>
      <c r="Q892" s="30">
        <f>_xlfn.XLOOKUP(Master[[#This Row],[Patient_ID]],Financials[Patient_ID],Financials[Insurance_Coverage])</f>
        <v>25544.99603741377</v>
      </c>
      <c r="R892" s="30">
        <f>_xlfn.XLOOKUP(Master[[#This Row],[Patient_ID]],Financials[Patient_ID],Financials[Balance_Due])</f>
        <v>4042.003962586226</v>
      </c>
      <c r="S892" s="28">
        <f>_xlfn.XLOOKUP(Master[[#This Row],[Doctors ID]],Medicals[Doctor_ID],Medicals[Nurse_to_Patient_Ratio])</f>
        <v>11</v>
      </c>
    </row>
    <row r="893" spans="1:19" x14ac:dyDescent="0.3">
      <c r="A893" s="1">
        <v>984</v>
      </c>
      <c r="B893" s="1" t="s">
        <v>991</v>
      </c>
      <c r="C893" s="1">
        <v>81</v>
      </c>
      <c r="D893" s="1" t="s">
        <v>1009</v>
      </c>
      <c r="E893" s="1" t="s">
        <v>1013</v>
      </c>
      <c r="F893" s="1">
        <v>33.122628431956187</v>
      </c>
      <c r="G893" s="1">
        <v>2</v>
      </c>
      <c r="H893" s="1">
        <v>7</v>
      </c>
      <c r="I893" s="10">
        <f>_xlfn.XLOOKUP(Master[[#This Row],[Patient_ID]],Hospitals[Patient_ID],Hospitals[Admission_Date])</f>
        <v>44755</v>
      </c>
      <c r="J893" s="10">
        <f>_xlfn.XLOOKUP(Master[[#This Row],[Patient_ID]],Hospitals[Patient_ID],Hospitals[Discharge_Date])</f>
        <v>44757</v>
      </c>
      <c r="K893" s="33">
        <f>_xlfn.XLOOKUP(Master[[#This Row],[Patient_ID]],Financials[Patient_ID],Financials[Total_Bill_Amount])</f>
        <v>34491</v>
      </c>
      <c r="L893" s="1" t="str">
        <f>_xlfn.XLOOKUP(Master[[#This Row],[Patient_ID]],Hospitals[Patient_ID],Hospitals[Hospital_Bed])</f>
        <v>Private Room</v>
      </c>
      <c r="M893" s="1" t="str">
        <f>_xlfn.XLOOKUP(Master[[#This Row],[Patient_ID]],Hospitals[Patient_ID],Hospitals[Department])</f>
        <v>Pediatrics</v>
      </c>
      <c r="N893" s="28" t="str">
        <f>_xlfn.XLOOKUP(Master[[#This Row],[Patient_ID]],Hospitals[Patient_ID],Hospitals[Medical_Condition])</f>
        <v>Allergies</v>
      </c>
      <c r="O893" s="28">
        <f>IFERROR(_xlfn.XLOOKUP(Master[[#This Row],[Patient_ID]],Emergency[Patient_ID],Emergency[ER_Visit_ID]),"No Visits")</f>
        <v>32</v>
      </c>
      <c r="P893" s="28">
        <f>_xlfn.XLOOKUP(Master[[#This Row],[Patient_ID]],Hospitals[Patient_ID],Hospitals[Doctor_ID])</f>
        <v>78</v>
      </c>
      <c r="Q893" s="30">
        <f>_xlfn.XLOOKUP(Master[[#This Row],[Patient_ID]],Financials[Patient_ID],Financials[Insurance_Coverage])</f>
        <v>29685.351324513511</v>
      </c>
      <c r="R893" s="30">
        <f>_xlfn.XLOOKUP(Master[[#This Row],[Patient_ID]],Financials[Patient_ID],Financials[Balance_Due])</f>
        <v>4805.6486754864854</v>
      </c>
      <c r="S893" s="28">
        <f>_xlfn.XLOOKUP(Master[[#This Row],[Doctors ID]],Medicals[Doctor_ID],Medicals[Nurse_to_Patient_Ratio])</f>
        <v>11</v>
      </c>
    </row>
    <row r="894" spans="1:19" x14ac:dyDescent="0.3">
      <c r="A894" s="1">
        <v>985</v>
      </c>
      <c r="B894" s="1" t="s">
        <v>992</v>
      </c>
      <c r="C894" s="1">
        <v>79</v>
      </c>
      <c r="D894" s="1" t="s">
        <v>1008</v>
      </c>
      <c r="E894" s="1" t="s">
        <v>1012</v>
      </c>
      <c r="F894" s="1">
        <v>38.01056707376231</v>
      </c>
      <c r="G894" s="1">
        <v>4</v>
      </c>
      <c r="H894" s="1">
        <v>1</v>
      </c>
      <c r="I894" s="10">
        <f>_xlfn.XLOOKUP(Master[[#This Row],[Patient_ID]],Hospitals[Patient_ID],Hospitals[Admission_Date])</f>
        <v>44698</v>
      </c>
      <c r="J894" s="10">
        <f>_xlfn.XLOOKUP(Master[[#This Row],[Patient_ID]],Hospitals[Patient_ID],Hospitals[Discharge_Date])</f>
        <v>44707</v>
      </c>
      <c r="K894" s="33">
        <f>_xlfn.XLOOKUP(Master[[#This Row],[Patient_ID]],Financials[Patient_ID],Financials[Total_Bill_Amount])</f>
        <v>25900</v>
      </c>
      <c r="L894" s="1" t="str">
        <f>_xlfn.XLOOKUP(Master[[#This Row],[Patient_ID]],Hospitals[Patient_ID],Hospitals[Hospital_Bed])</f>
        <v>ICU</v>
      </c>
      <c r="M894" s="1" t="str">
        <f>_xlfn.XLOOKUP(Master[[#This Row],[Patient_ID]],Hospitals[Patient_ID],Hospitals[Department])</f>
        <v>Emergency</v>
      </c>
      <c r="N894" s="28" t="str">
        <f>_xlfn.XLOOKUP(Master[[#This Row],[Patient_ID]],Hospitals[Patient_ID],Hospitals[Medical_Condition])</f>
        <v>Severe Trauma</v>
      </c>
      <c r="O894" s="28">
        <f>IFERROR(_xlfn.XLOOKUP(Master[[#This Row],[Patient_ID]],Emergency[Patient_ID],Emergency[ER_Visit_ID]),"No Visits")</f>
        <v>381</v>
      </c>
      <c r="P894" s="28">
        <f>_xlfn.XLOOKUP(Master[[#This Row],[Patient_ID]],Hospitals[Patient_ID],Hospitals[Doctor_ID])</f>
        <v>59</v>
      </c>
      <c r="Q894" s="30">
        <f>_xlfn.XLOOKUP(Master[[#This Row],[Patient_ID]],Financials[Patient_ID],Financials[Insurance_Coverage])</f>
        <v>15402.08557033921</v>
      </c>
      <c r="R894" s="30">
        <f>_xlfn.XLOOKUP(Master[[#This Row],[Patient_ID]],Financials[Patient_ID],Financials[Balance_Due])</f>
        <v>10497.91442966079</v>
      </c>
      <c r="S894" s="28">
        <f>_xlfn.XLOOKUP(Master[[#This Row],[Doctors ID]],Medicals[Doctor_ID],Medicals[Nurse_to_Patient_Ratio])</f>
        <v>20</v>
      </c>
    </row>
    <row r="895" spans="1:19" x14ac:dyDescent="0.3">
      <c r="A895" s="1">
        <v>986</v>
      </c>
      <c r="B895" s="1" t="s">
        <v>993</v>
      </c>
      <c r="C895" s="1">
        <v>61</v>
      </c>
      <c r="D895" s="1" t="s">
        <v>1009</v>
      </c>
      <c r="E895" s="1" t="s">
        <v>1010</v>
      </c>
      <c r="F895" s="1">
        <v>25.694983604005419</v>
      </c>
      <c r="G895" s="1">
        <v>3</v>
      </c>
      <c r="H895" s="1">
        <v>2</v>
      </c>
      <c r="I895" s="10">
        <f>_xlfn.XLOOKUP(Master[[#This Row],[Patient_ID]],Hospitals[Patient_ID],Hospitals[Admission_Date])</f>
        <v>44661</v>
      </c>
      <c r="J895" s="10">
        <f>_xlfn.XLOOKUP(Master[[#This Row],[Patient_ID]],Hospitals[Patient_ID],Hospitals[Discharge_Date])</f>
        <v>44666</v>
      </c>
      <c r="K895" s="33">
        <f>_xlfn.XLOOKUP(Master[[#This Row],[Patient_ID]],Financials[Patient_ID],Financials[Total_Bill_Amount])</f>
        <v>27202</v>
      </c>
      <c r="L895" s="1" t="str">
        <f>_xlfn.XLOOKUP(Master[[#This Row],[Patient_ID]],Hospitals[Patient_ID],Hospitals[Hospital_Bed])</f>
        <v>General Ward</v>
      </c>
      <c r="M895" s="1" t="str">
        <f>_xlfn.XLOOKUP(Master[[#This Row],[Patient_ID]],Hospitals[Patient_ID],Hospitals[Department])</f>
        <v>Neurology</v>
      </c>
      <c r="N895" s="28" t="str">
        <f>_xlfn.XLOOKUP(Master[[#This Row],[Patient_ID]],Hospitals[Patient_ID],Hospitals[Medical_Condition])</f>
        <v>Seizures</v>
      </c>
      <c r="O895" s="28">
        <f>IFERROR(_xlfn.XLOOKUP(Master[[#This Row],[Patient_ID]],Emergency[Patient_ID],Emergency[ER_Visit_ID]),"No Visits")</f>
        <v>96</v>
      </c>
      <c r="P895" s="28">
        <f>_xlfn.XLOOKUP(Master[[#This Row],[Patient_ID]],Hospitals[Patient_ID],Hospitals[Doctor_ID])</f>
        <v>99</v>
      </c>
      <c r="Q895" s="30">
        <f>_xlfn.XLOOKUP(Master[[#This Row],[Patient_ID]],Financials[Patient_ID],Financials[Insurance_Coverage])</f>
        <v>22977.438085685451</v>
      </c>
      <c r="R895" s="30">
        <f>_xlfn.XLOOKUP(Master[[#This Row],[Patient_ID]],Financials[Patient_ID],Financials[Balance_Due])</f>
        <v>4224.5619143145523</v>
      </c>
      <c r="S895" s="28">
        <f>_xlfn.XLOOKUP(Master[[#This Row],[Doctors ID]],Medicals[Doctor_ID],Medicals[Nurse_to_Patient_Ratio])</f>
        <v>13</v>
      </c>
    </row>
    <row r="896" spans="1:19" x14ac:dyDescent="0.3">
      <c r="A896" s="1">
        <v>987</v>
      </c>
      <c r="B896" s="1" t="s">
        <v>994</v>
      </c>
      <c r="C896" s="1">
        <v>12</v>
      </c>
      <c r="D896" s="1" t="s">
        <v>1008</v>
      </c>
      <c r="E896" s="1" t="s">
        <v>1012</v>
      </c>
      <c r="F896" s="1">
        <v>18.67724841925391</v>
      </c>
      <c r="G896" s="1">
        <v>4</v>
      </c>
      <c r="H896" s="1">
        <v>7</v>
      </c>
      <c r="I896" s="10">
        <f>_xlfn.XLOOKUP(Master[[#This Row],[Patient_ID]],Hospitals[Patient_ID],Hospitals[Admission_Date])</f>
        <v>45595</v>
      </c>
      <c r="J896" s="10">
        <f>_xlfn.XLOOKUP(Master[[#This Row],[Patient_ID]],Hospitals[Patient_ID],Hospitals[Discharge_Date])</f>
        <v>45596</v>
      </c>
      <c r="K896" s="33">
        <f>_xlfn.XLOOKUP(Master[[#This Row],[Patient_ID]],Financials[Patient_ID],Financials[Total_Bill_Amount])</f>
        <v>12734</v>
      </c>
      <c r="L896" s="1" t="str">
        <f>_xlfn.XLOOKUP(Master[[#This Row],[Patient_ID]],Hospitals[Patient_ID],Hospitals[Hospital_Bed])</f>
        <v>Private Room</v>
      </c>
      <c r="M896" s="1" t="str">
        <f>_xlfn.XLOOKUP(Master[[#This Row],[Patient_ID]],Hospitals[Patient_ID],Hospitals[Department])</f>
        <v>Pediatrics</v>
      </c>
      <c r="N896" s="28" t="str">
        <f>_xlfn.XLOOKUP(Master[[#This Row],[Patient_ID]],Hospitals[Patient_ID],Hospitals[Medical_Condition])</f>
        <v>Allergies</v>
      </c>
      <c r="O896" s="28">
        <f>IFERROR(_xlfn.XLOOKUP(Master[[#This Row],[Patient_ID]],Emergency[Patient_ID],Emergency[ER_Visit_ID]),"No Visits")</f>
        <v>200</v>
      </c>
      <c r="P896" s="28">
        <f>_xlfn.XLOOKUP(Master[[#This Row],[Patient_ID]],Hospitals[Patient_ID],Hospitals[Doctor_ID])</f>
        <v>120</v>
      </c>
      <c r="Q896" s="30">
        <f>_xlfn.XLOOKUP(Master[[#This Row],[Patient_ID]],Financials[Patient_ID],Financials[Insurance_Coverage])</f>
        <v>8458.440448148147</v>
      </c>
      <c r="R896" s="30">
        <f>_xlfn.XLOOKUP(Master[[#This Row],[Patient_ID]],Financials[Patient_ID],Financials[Balance_Due])</f>
        <v>4275.559551851853</v>
      </c>
      <c r="S896" s="28">
        <f>_xlfn.XLOOKUP(Master[[#This Row],[Doctors ID]],Medicals[Doctor_ID],Medicals[Nurse_to_Patient_Ratio])</f>
        <v>16</v>
      </c>
    </row>
    <row r="897" spans="1:19" x14ac:dyDescent="0.3">
      <c r="A897" s="1">
        <v>989</v>
      </c>
      <c r="B897" s="1" t="s">
        <v>996</v>
      </c>
      <c r="C897" s="1">
        <v>45</v>
      </c>
      <c r="D897" s="1" t="s">
        <v>1009</v>
      </c>
      <c r="E897" s="1" t="s">
        <v>1010</v>
      </c>
      <c r="F897" s="1">
        <v>30.50211976059742</v>
      </c>
      <c r="G897" s="1">
        <v>0</v>
      </c>
      <c r="H897" s="1">
        <v>9</v>
      </c>
      <c r="I897" s="10">
        <f>_xlfn.XLOOKUP(Master[[#This Row],[Patient_ID]],Hospitals[Patient_ID],Hospitals[Admission_Date])</f>
        <v>45248</v>
      </c>
      <c r="J897" s="10">
        <f>_xlfn.XLOOKUP(Master[[#This Row],[Patient_ID]],Hospitals[Patient_ID],Hospitals[Discharge_Date])</f>
        <v>45252</v>
      </c>
      <c r="K897" s="33">
        <f>_xlfn.XLOOKUP(Master[[#This Row],[Patient_ID]],Financials[Patient_ID],Financials[Total_Bill_Amount])</f>
        <v>7027</v>
      </c>
      <c r="L897" s="1" t="str">
        <f>_xlfn.XLOOKUP(Master[[#This Row],[Patient_ID]],Hospitals[Patient_ID],Hospitals[Hospital_Bed])</f>
        <v>General Ward</v>
      </c>
      <c r="M897" s="1" t="str">
        <f>_xlfn.XLOOKUP(Master[[#This Row],[Patient_ID]],Hospitals[Patient_ID],Hospitals[Department])</f>
        <v>Cardiology</v>
      </c>
      <c r="N897" s="28" t="str">
        <f>_xlfn.XLOOKUP(Master[[#This Row],[Patient_ID]],Hospitals[Patient_ID],Hospitals[Medical_Condition])</f>
        <v>Heart Attack (STEMI)</v>
      </c>
      <c r="O897" s="28">
        <f>IFERROR(_xlfn.XLOOKUP(Master[[#This Row],[Patient_ID]],Emergency[Patient_ID],Emergency[ER_Visit_ID]),"No Visits")</f>
        <v>1137</v>
      </c>
      <c r="P897" s="28">
        <f>_xlfn.XLOOKUP(Master[[#This Row],[Patient_ID]],Hospitals[Patient_ID],Hospitals[Doctor_ID])</f>
        <v>20</v>
      </c>
      <c r="Q897" s="30">
        <f>_xlfn.XLOOKUP(Master[[#This Row],[Patient_ID]],Financials[Patient_ID],Financials[Insurance_Coverage])</f>
        <v>6133.9561854028561</v>
      </c>
      <c r="R897" s="30">
        <f>_xlfn.XLOOKUP(Master[[#This Row],[Patient_ID]],Financials[Patient_ID],Financials[Balance_Due])</f>
        <v>893.04381459714386</v>
      </c>
      <c r="S897" s="28">
        <f>_xlfn.XLOOKUP(Master[[#This Row],[Doctors ID]],Medicals[Doctor_ID],Medicals[Nurse_to_Patient_Ratio])</f>
        <v>19</v>
      </c>
    </row>
    <row r="898" spans="1:19" x14ac:dyDescent="0.3">
      <c r="A898" s="1">
        <v>991</v>
      </c>
      <c r="B898" s="1" t="s">
        <v>998</v>
      </c>
      <c r="C898" s="1">
        <v>90</v>
      </c>
      <c r="D898" s="1" t="s">
        <v>1008</v>
      </c>
      <c r="E898" s="1" t="s">
        <v>1013</v>
      </c>
      <c r="F898" s="1">
        <v>37.778724788392722</v>
      </c>
      <c r="G898" s="1">
        <v>0</v>
      </c>
      <c r="H898" s="1">
        <v>7</v>
      </c>
      <c r="I898" s="10">
        <f>_xlfn.XLOOKUP(Master[[#This Row],[Patient_ID]],Hospitals[Patient_ID],Hospitals[Admission_Date])</f>
        <v>44631</v>
      </c>
      <c r="J898" s="10">
        <f>_xlfn.XLOOKUP(Master[[#This Row],[Patient_ID]],Hospitals[Patient_ID],Hospitals[Discharge_Date])</f>
        <v>44633</v>
      </c>
      <c r="K898" s="33">
        <f>_xlfn.XLOOKUP(Master[[#This Row],[Patient_ID]],Financials[Patient_ID],Financials[Total_Bill_Amount])</f>
        <v>10318</v>
      </c>
      <c r="L898" s="1" t="str">
        <f>_xlfn.XLOOKUP(Master[[#This Row],[Patient_ID]],Hospitals[Patient_ID],Hospitals[Hospital_Bed])</f>
        <v>Private Room</v>
      </c>
      <c r="M898" s="1" t="str">
        <f>_xlfn.XLOOKUP(Master[[#This Row],[Patient_ID]],Hospitals[Patient_ID],Hospitals[Department])</f>
        <v>Orthopedics</v>
      </c>
      <c r="N898" s="28" t="str">
        <f>_xlfn.XLOOKUP(Master[[#This Row],[Patient_ID]],Hospitals[Patient_ID],Hospitals[Medical_Condition])</f>
        <v>Arthritis</v>
      </c>
      <c r="O898" s="28">
        <f>IFERROR(_xlfn.XLOOKUP(Master[[#This Row],[Patient_ID]],Emergency[Patient_ID],Emergency[ER_Visit_ID]),"No Visits")</f>
        <v>958</v>
      </c>
      <c r="P898" s="28">
        <f>_xlfn.XLOOKUP(Master[[#This Row],[Patient_ID]],Hospitals[Patient_ID],Hospitals[Doctor_ID])</f>
        <v>77</v>
      </c>
      <c r="Q898" s="30">
        <f>_xlfn.XLOOKUP(Master[[#This Row],[Patient_ID]],Financials[Patient_ID],Financials[Insurance_Coverage])</f>
        <v>8801.3583723868069</v>
      </c>
      <c r="R898" s="30">
        <f>_xlfn.XLOOKUP(Master[[#This Row],[Patient_ID]],Financials[Patient_ID],Financials[Balance_Due])</f>
        <v>1516.6416276131929</v>
      </c>
      <c r="S898" s="28">
        <f>_xlfn.XLOOKUP(Master[[#This Row],[Doctors ID]],Medicals[Doctor_ID],Medicals[Nurse_to_Patient_Ratio])</f>
        <v>24</v>
      </c>
    </row>
    <row r="899" spans="1:19" x14ac:dyDescent="0.3">
      <c r="A899" s="1">
        <v>993</v>
      </c>
      <c r="B899" s="1" t="s">
        <v>1000</v>
      </c>
      <c r="C899" s="1">
        <v>62</v>
      </c>
      <c r="D899" s="1" t="s">
        <v>1008</v>
      </c>
      <c r="E899" s="1" t="s">
        <v>1013</v>
      </c>
      <c r="F899" s="1">
        <v>39.514011803007527</v>
      </c>
      <c r="G899" s="1">
        <v>0</v>
      </c>
      <c r="H899" s="1">
        <v>8</v>
      </c>
      <c r="I899" s="10">
        <f>_xlfn.XLOOKUP(Master[[#This Row],[Patient_ID]],Hospitals[Patient_ID],Hospitals[Admission_Date])</f>
        <v>45025</v>
      </c>
      <c r="J899" s="10">
        <f>_xlfn.XLOOKUP(Master[[#This Row],[Patient_ID]],Hospitals[Patient_ID],Hospitals[Discharge_Date])</f>
        <v>45027</v>
      </c>
      <c r="K899" s="33">
        <f>_xlfn.XLOOKUP(Master[[#This Row],[Patient_ID]],Financials[Patient_ID],Financials[Total_Bill_Amount])</f>
        <v>22218</v>
      </c>
      <c r="L899" s="1" t="str">
        <f>_xlfn.XLOOKUP(Master[[#This Row],[Patient_ID]],Hospitals[Patient_ID],Hospitals[Hospital_Bed])</f>
        <v>General Ward</v>
      </c>
      <c r="M899" s="1" t="str">
        <f>_xlfn.XLOOKUP(Master[[#This Row],[Patient_ID]],Hospitals[Patient_ID],Hospitals[Department])</f>
        <v>Orthopedics</v>
      </c>
      <c r="N899" s="28" t="str">
        <f>_xlfn.XLOOKUP(Master[[#This Row],[Patient_ID]],Hospitals[Patient_ID],Hospitals[Medical_Condition])</f>
        <v>Fracture</v>
      </c>
      <c r="O899" s="28">
        <f>IFERROR(_xlfn.XLOOKUP(Master[[#This Row],[Patient_ID]],Emergency[Patient_ID],Emergency[ER_Visit_ID]),"No Visits")</f>
        <v>1231</v>
      </c>
      <c r="P899" s="28">
        <f>_xlfn.XLOOKUP(Master[[#This Row],[Patient_ID]],Hospitals[Patient_ID],Hospitals[Doctor_ID])</f>
        <v>132</v>
      </c>
      <c r="Q899" s="30">
        <f>_xlfn.XLOOKUP(Master[[#This Row],[Patient_ID]],Financials[Patient_ID],Financials[Insurance_Coverage])</f>
        <v>19032.163451299381</v>
      </c>
      <c r="R899" s="30">
        <f>_xlfn.XLOOKUP(Master[[#This Row],[Patient_ID]],Financials[Patient_ID],Financials[Balance_Due])</f>
        <v>3185.8365487006158</v>
      </c>
      <c r="S899" s="28">
        <f>_xlfn.XLOOKUP(Master[[#This Row],[Doctors ID]],Medicals[Doctor_ID],Medicals[Nurse_to_Patient_Ratio])</f>
        <v>14</v>
      </c>
    </row>
    <row r="900" spans="1:19" x14ac:dyDescent="0.3">
      <c r="A900" s="1">
        <v>994</v>
      </c>
      <c r="B900" s="1" t="s">
        <v>1001</v>
      </c>
      <c r="C900" s="1">
        <v>56</v>
      </c>
      <c r="D900" s="1" t="s">
        <v>1009</v>
      </c>
      <c r="E900" s="1" t="s">
        <v>1013</v>
      </c>
      <c r="F900" s="1">
        <v>20.1819009408886</v>
      </c>
      <c r="G900" s="1">
        <v>4</v>
      </c>
      <c r="H900" s="1">
        <v>3</v>
      </c>
      <c r="I900" s="10">
        <f>_xlfn.XLOOKUP(Master[[#This Row],[Patient_ID]],Hospitals[Patient_ID],Hospitals[Admission_Date])</f>
        <v>44761</v>
      </c>
      <c r="J900" s="10">
        <f>_xlfn.XLOOKUP(Master[[#This Row],[Patient_ID]],Hospitals[Patient_ID],Hospitals[Discharge_Date])</f>
        <v>44764</v>
      </c>
      <c r="K900" s="33">
        <f>_xlfn.XLOOKUP(Master[[#This Row],[Patient_ID]],Financials[Patient_ID],Financials[Total_Bill_Amount])</f>
        <v>15215</v>
      </c>
      <c r="L900" s="1" t="str">
        <f>_xlfn.XLOOKUP(Master[[#This Row],[Patient_ID]],Hospitals[Patient_ID],Hospitals[Hospital_Bed])</f>
        <v>ICU</v>
      </c>
      <c r="M900" s="1" t="str">
        <f>_xlfn.XLOOKUP(Master[[#This Row],[Patient_ID]],Hospitals[Patient_ID],Hospitals[Department])</f>
        <v>Orthopedics</v>
      </c>
      <c r="N900" s="28" t="str">
        <f>_xlfn.XLOOKUP(Master[[#This Row],[Patient_ID]],Hospitals[Patient_ID],Hospitals[Medical_Condition])</f>
        <v>Arthritis</v>
      </c>
      <c r="O900" s="28">
        <f>IFERROR(_xlfn.XLOOKUP(Master[[#This Row],[Patient_ID]],Emergency[Patient_ID],Emergency[ER_Visit_ID]),"No Visits")</f>
        <v>759</v>
      </c>
      <c r="P900" s="28">
        <f>_xlfn.XLOOKUP(Master[[#This Row],[Patient_ID]],Hospitals[Patient_ID],Hospitals[Doctor_ID])</f>
        <v>48</v>
      </c>
      <c r="Q900" s="30">
        <f>_xlfn.XLOOKUP(Master[[#This Row],[Patient_ID]],Financials[Patient_ID],Financials[Insurance_Coverage])</f>
        <v>10265.998555593689</v>
      </c>
      <c r="R900" s="30">
        <f>_xlfn.XLOOKUP(Master[[#This Row],[Patient_ID]],Financials[Patient_ID],Financials[Balance_Due])</f>
        <v>4949.001444406309</v>
      </c>
      <c r="S900" s="28">
        <f>_xlfn.XLOOKUP(Master[[#This Row],[Doctors ID]],Medicals[Doctor_ID],Medicals[Nurse_to_Patient_Ratio])</f>
        <v>5</v>
      </c>
    </row>
    <row r="901" spans="1:19" x14ac:dyDescent="0.3">
      <c r="A901" s="1">
        <v>995</v>
      </c>
      <c r="B901" s="1" t="s">
        <v>1002</v>
      </c>
      <c r="C901" s="1">
        <v>2</v>
      </c>
      <c r="D901" s="1" t="s">
        <v>1008</v>
      </c>
      <c r="E901" s="1" t="s">
        <v>1010</v>
      </c>
      <c r="F901" s="1">
        <v>17.628424361268319</v>
      </c>
      <c r="G901" s="1">
        <v>5</v>
      </c>
      <c r="H901" s="1">
        <v>5</v>
      </c>
      <c r="I901" s="10">
        <f>_xlfn.XLOOKUP(Master[[#This Row],[Patient_ID]],Hospitals[Patient_ID],Hospitals[Admission_Date])</f>
        <v>44563</v>
      </c>
      <c r="J901" s="10">
        <f>_xlfn.XLOOKUP(Master[[#This Row],[Patient_ID]],Hospitals[Patient_ID],Hospitals[Discharge_Date])</f>
        <v>44571</v>
      </c>
      <c r="K901" s="33">
        <f>_xlfn.XLOOKUP(Master[[#This Row],[Patient_ID]],Financials[Patient_ID],Financials[Total_Bill_Amount])</f>
        <v>8424</v>
      </c>
      <c r="L901" s="1" t="str">
        <f>_xlfn.XLOOKUP(Master[[#This Row],[Patient_ID]],Hospitals[Patient_ID],Hospitals[Hospital_Bed])</f>
        <v>Private Room</v>
      </c>
      <c r="M901" s="1" t="str">
        <f>_xlfn.XLOOKUP(Master[[#This Row],[Patient_ID]],Hospitals[Patient_ID],Hospitals[Department])</f>
        <v>Neurology</v>
      </c>
      <c r="N901" s="28" t="str">
        <f>_xlfn.XLOOKUP(Master[[#This Row],[Patient_ID]],Hospitals[Patient_ID],Hospitals[Medical_Condition])</f>
        <v>Seizures</v>
      </c>
      <c r="O901" s="28">
        <f>IFERROR(_xlfn.XLOOKUP(Master[[#This Row],[Patient_ID]],Emergency[Patient_ID],Emergency[ER_Visit_ID]),"No Visits")</f>
        <v>1179</v>
      </c>
      <c r="P901" s="28">
        <f>_xlfn.XLOOKUP(Master[[#This Row],[Patient_ID]],Hospitals[Patient_ID],Hospitals[Doctor_ID])</f>
        <v>124</v>
      </c>
      <c r="Q901" s="30">
        <f>_xlfn.XLOOKUP(Master[[#This Row],[Patient_ID]],Financials[Patient_ID],Financials[Insurance_Coverage])</f>
        <v>6818.7612652655334</v>
      </c>
      <c r="R901" s="30">
        <f>_xlfn.XLOOKUP(Master[[#This Row],[Patient_ID]],Financials[Patient_ID],Financials[Balance_Due])</f>
        <v>1605.238734734467</v>
      </c>
      <c r="S901" s="28">
        <f>_xlfn.XLOOKUP(Master[[#This Row],[Doctors ID]],Medicals[Doctor_ID],Medicals[Nurse_to_Patient_Ratio])</f>
        <v>6</v>
      </c>
    </row>
    <row r="902" spans="1:19" x14ac:dyDescent="0.3">
      <c r="A902" s="1">
        <v>996</v>
      </c>
      <c r="B902" s="1" t="s">
        <v>1003</v>
      </c>
      <c r="C902" s="1">
        <v>25</v>
      </c>
      <c r="D902" s="1" t="s">
        <v>1009</v>
      </c>
      <c r="E902" s="1" t="s">
        <v>1013</v>
      </c>
      <c r="F902" s="1">
        <v>20.462415404522879</v>
      </c>
      <c r="G902" s="1">
        <v>2</v>
      </c>
      <c r="H902" s="1">
        <v>8</v>
      </c>
      <c r="I902" s="10">
        <f>_xlfn.XLOOKUP(Master[[#This Row],[Patient_ID]],Hospitals[Patient_ID],Hospitals[Admission_Date])</f>
        <v>44600</v>
      </c>
      <c r="J902" s="10">
        <f>_xlfn.XLOOKUP(Master[[#This Row],[Patient_ID]],Hospitals[Patient_ID],Hospitals[Discharge_Date])</f>
        <v>44605</v>
      </c>
      <c r="K902" s="33">
        <f>_xlfn.XLOOKUP(Master[[#This Row],[Patient_ID]],Financials[Patient_ID],Financials[Total_Bill_Amount])</f>
        <v>8343</v>
      </c>
      <c r="L902" s="1" t="str">
        <f>_xlfn.XLOOKUP(Master[[#This Row],[Patient_ID]],Hospitals[Patient_ID],Hospitals[Hospital_Bed])</f>
        <v>ICU</v>
      </c>
      <c r="M902" s="1" t="str">
        <f>_xlfn.XLOOKUP(Master[[#This Row],[Patient_ID]],Hospitals[Patient_ID],Hospitals[Department])</f>
        <v>Emergency</v>
      </c>
      <c r="N902" s="28" t="str">
        <f>_xlfn.XLOOKUP(Master[[#This Row],[Patient_ID]],Hospitals[Patient_ID],Hospitals[Medical_Condition])</f>
        <v>Severe Trauma</v>
      </c>
      <c r="O902" s="28">
        <f>IFERROR(_xlfn.XLOOKUP(Master[[#This Row],[Patient_ID]],Emergency[Patient_ID],Emergency[ER_Visit_ID]),"No Visits")</f>
        <v>661</v>
      </c>
      <c r="P902" s="28">
        <f>_xlfn.XLOOKUP(Master[[#This Row],[Patient_ID]],Hospitals[Patient_ID],Hospitals[Doctor_ID])</f>
        <v>46</v>
      </c>
      <c r="Q902" s="30">
        <f>_xlfn.XLOOKUP(Master[[#This Row],[Patient_ID]],Financials[Patient_ID],Financials[Insurance_Coverage])</f>
        <v>7235.3275923775736</v>
      </c>
      <c r="R902" s="30">
        <f>_xlfn.XLOOKUP(Master[[#This Row],[Patient_ID]],Financials[Patient_ID],Financials[Balance_Due])</f>
        <v>1107.6724076224259</v>
      </c>
      <c r="S902" s="28">
        <f>_xlfn.XLOOKUP(Master[[#This Row],[Doctors ID]],Medicals[Doctor_ID],Medicals[Nurse_to_Patient_Ratio])</f>
        <v>16</v>
      </c>
    </row>
    <row r="903" spans="1:19" x14ac:dyDescent="0.3">
      <c r="A903" s="1">
        <v>997</v>
      </c>
      <c r="B903" s="1" t="s">
        <v>1004</v>
      </c>
      <c r="C903" s="1">
        <v>25</v>
      </c>
      <c r="D903" s="1" t="s">
        <v>1009</v>
      </c>
      <c r="E903" s="1" t="s">
        <v>1012</v>
      </c>
      <c r="F903" s="1">
        <v>39.523268513228743</v>
      </c>
      <c r="G903" s="1">
        <v>4</v>
      </c>
      <c r="H903" s="1">
        <v>10</v>
      </c>
      <c r="I903" s="10">
        <f>_xlfn.XLOOKUP(Master[[#This Row],[Patient_ID]],Hospitals[Patient_ID],Hospitals[Admission_Date])</f>
        <v>45270</v>
      </c>
      <c r="J903" s="10">
        <f>_xlfn.XLOOKUP(Master[[#This Row],[Patient_ID]],Hospitals[Patient_ID],Hospitals[Discharge_Date])</f>
        <v>45286</v>
      </c>
      <c r="K903" s="33">
        <f>_xlfn.XLOOKUP(Master[[#This Row],[Patient_ID]],Financials[Patient_ID],Financials[Total_Bill_Amount])</f>
        <v>10320</v>
      </c>
      <c r="L903" s="1" t="str">
        <f>_xlfn.XLOOKUP(Master[[#This Row],[Patient_ID]],Hospitals[Patient_ID],Hospitals[Hospital_Bed])</f>
        <v>ICU</v>
      </c>
      <c r="M903" s="1" t="str">
        <f>_xlfn.XLOOKUP(Master[[#This Row],[Patient_ID]],Hospitals[Patient_ID],Hospitals[Department])</f>
        <v>Oncology</v>
      </c>
      <c r="N903" s="28" t="str">
        <f>_xlfn.XLOOKUP(Master[[#This Row],[Patient_ID]],Hospitals[Patient_ID],Hospitals[Medical_Condition])</f>
        <v>Tumor</v>
      </c>
      <c r="O903" s="28">
        <f>IFERROR(_xlfn.XLOOKUP(Master[[#This Row],[Patient_ID]],Emergency[Patient_ID],Emergency[ER_Visit_ID]),"No Visits")</f>
        <v>519</v>
      </c>
      <c r="P903" s="28">
        <f>_xlfn.XLOOKUP(Master[[#This Row],[Patient_ID]],Hospitals[Patient_ID],Hospitals[Doctor_ID])</f>
        <v>182</v>
      </c>
      <c r="Q903" s="30">
        <f>_xlfn.XLOOKUP(Master[[#This Row],[Patient_ID]],Financials[Patient_ID],Financials[Insurance_Coverage])</f>
        <v>7275.3470068644228</v>
      </c>
      <c r="R903" s="30">
        <f>_xlfn.XLOOKUP(Master[[#This Row],[Patient_ID]],Financials[Patient_ID],Financials[Balance_Due])</f>
        <v>3044.6529931355772</v>
      </c>
      <c r="S903" s="28">
        <f>_xlfn.XLOOKUP(Master[[#This Row],[Doctors ID]],Medicals[Doctor_ID],Medicals[Nurse_to_Patient_Ratio])</f>
        <v>12</v>
      </c>
    </row>
    <row r="904" spans="1:19" x14ac:dyDescent="0.3">
      <c r="A904" s="1">
        <v>998</v>
      </c>
      <c r="B904" s="1" t="s">
        <v>1005</v>
      </c>
      <c r="C904" s="1">
        <v>19</v>
      </c>
      <c r="D904" s="1" t="s">
        <v>1009</v>
      </c>
      <c r="E904" s="1" t="s">
        <v>1013</v>
      </c>
      <c r="F904" s="1">
        <v>18.990861545582309</v>
      </c>
      <c r="G904" s="1">
        <v>1</v>
      </c>
      <c r="H904" s="1">
        <v>1</v>
      </c>
      <c r="I904" s="10">
        <f>_xlfn.XLOOKUP(Master[[#This Row],[Patient_ID]],Hospitals[Patient_ID],Hospitals[Admission_Date])</f>
        <v>44973</v>
      </c>
      <c r="J904" s="10">
        <f>_xlfn.XLOOKUP(Master[[#This Row],[Patient_ID]],Hospitals[Patient_ID],Hospitals[Discharge_Date])</f>
        <v>44980</v>
      </c>
      <c r="K904" s="33">
        <f>_xlfn.XLOOKUP(Master[[#This Row],[Patient_ID]],Financials[Patient_ID],Financials[Total_Bill_Amount])</f>
        <v>29355</v>
      </c>
      <c r="L904" s="1" t="str">
        <f>_xlfn.XLOOKUP(Master[[#This Row],[Patient_ID]],Hospitals[Patient_ID],Hospitals[Hospital_Bed])</f>
        <v>ICU</v>
      </c>
      <c r="M904" s="1" t="str">
        <f>_xlfn.XLOOKUP(Master[[#This Row],[Patient_ID]],Hospitals[Patient_ID],Hospitals[Department])</f>
        <v>Cardiology</v>
      </c>
      <c r="N904" s="28" t="str">
        <f>_xlfn.XLOOKUP(Master[[#This Row],[Patient_ID]],Hospitals[Patient_ID],Hospitals[Medical_Condition])</f>
        <v>Heart Disease</v>
      </c>
      <c r="O904" s="28">
        <f>IFERROR(_xlfn.XLOOKUP(Master[[#This Row],[Patient_ID]],Emergency[Patient_ID],Emergency[ER_Visit_ID]),"No Visits")</f>
        <v>189</v>
      </c>
      <c r="P904" s="28">
        <f>_xlfn.XLOOKUP(Master[[#This Row],[Patient_ID]],Hospitals[Patient_ID],Hospitals[Doctor_ID])</f>
        <v>39</v>
      </c>
      <c r="Q904" s="30">
        <f>_xlfn.XLOOKUP(Master[[#This Row],[Patient_ID]],Financials[Patient_ID],Financials[Insurance_Coverage])</f>
        <v>15170.42137336998</v>
      </c>
      <c r="R904" s="30">
        <f>_xlfn.XLOOKUP(Master[[#This Row],[Patient_ID]],Financials[Patient_ID],Financials[Balance_Due])</f>
        <v>14184.57862663002</v>
      </c>
      <c r="S904" s="28">
        <f>_xlfn.XLOOKUP(Master[[#This Row],[Doctors ID]],Medicals[Doctor_ID],Medicals[Nurse_to_Patient_Ratio])</f>
        <v>7</v>
      </c>
    </row>
    <row r="905" spans="1:19" x14ac:dyDescent="0.3">
      <c r="A905" s="1">
        <v>999</v>
      </c>
      <c r="B905" s="1" t="s">
        <v>1006</v>
      </c>
      <c r="C905" s="1">
        <v>26</v>
      </c>
      <c r="D905" s="1" t="s">
        <v>1009</v>
      </c>
      <c r="E905" s="1" t="s">
        <v>1011</v>
      </c>
      <c r="F905" s="1">
        <v>31.70512816973547</v>
      </c>
      <c r="G905" s="1">
        <v>0</v>
      </c>
      <c r="H905" s="1">
        <v>7</v>
      </c>
      <c r="I905" s="10">
        <f>_xlfn.XLOOKUP(Master[[#This Row],[Patient_ID]],Hospitals[Patient_ID],Hospitals[Admission_Date])</f>
        <v>44815</v>
      </c>
      <c r="J905" s="10">
        <f>_xlfn.XLOOKUP(Master[[#This Row],[Patient_ID]],Hospitals[Patient_ID],Hospitals[Discharge_Date])</f>
        <v>44817</v>
      </c>
      <c r="K905" s="33">
        <f>_xlfn.XLOOKUP(Master[[#This Row],[Patient_ID]],Financials[Patient_ID],Financials[Total_Bill_Amount])</f>
        <v>20413</v>
      </c>
      <c r="L905" s="1" t="str">
        <f>_xlfn.XLOOKUP(Master[[#This Row],[Patient_ID]],Hospitals[Patient_ID],Hospitals[Hospital_Bed])</f>
        <v>Private Room</v>
      </c>
      <c r="M905" s="1" t="str">
        <f>_xlfn.XLOOKUP(Master[[#This Row],[Patient_ID]],Hospitals[Patient_ID],Hospitals[Department])</f>
        <v>Pediatrics</v>
      </c>
      <c r="N905" s="28" t="str">
        <f>_xlfn.XLOOKUP(Master[[#This Row],[Patient_ID]],Hospitals[Patient_ID],Hospitals[Medical_Condition])</f>
        <v>Allergies</v>
      </c>
      <c r="O905" s="28">
        <f>IFERROR(_xlfn.XLOOKUP(Master[[#This Row],[Patient_ID]],Emergency[Patient_ID],Emergency[ER_Visit_ID]),"No Visits")</f>
        <v>237</v>
      </c>
      <c r="P905" s="28">
        <f>_xlfn.XLOOKUP(Master[[#This Row],[Patient_ID]],Hospitals[Patient_ID],Hospitals[Doctor_ID])</f>
        <v>100</v>
      </c>
      <c r="Q905" s="30">
        <f>_xlfn.XLOOKUP(Master[[#This Row],[Patient_ID]],Financials[Patient_ID],Financials[Insurance_Coverage])</f>
        <v>16709.5693051292</v>
      </c>
      <c r="R905" s="30">
        <f>_xlfn.XLOOKUP(Master[[#This Row],[Patient_ID]],Financials[Patient_ID],Financials[Balance_Due])</f>
        <v>3703.4306948707999</v>
      </c>
      <c r="S905" s="28">
        <f>_xlfn.XLOOKUP(Master[[#This Row],[Doctors ID]],Medicals[Doctor_ID],Medicals[Nurse_to_Patient_Ratio])</f>
        <v>14</v>
      </c>
    </row>
    <row r="906" spans="1:19" x14ac:dyDescent="0.3">
      <c r="A906" s="1">
        <v>1000</v>
      </c>
      <c r="B906" s="1" t="s">
        <v>1007</v>
      </c>
      <c r="C906" s="1">
        <v>52</v>
      </c>
      <c r="D906" s="1" t="s">
        <v>1009</v>
      </c>
      <c r="E906" s="1" t="s">
        <v>1011</v>
      </c>
      <c r="F906" s="1">
        <v>18.205054513497458</v>
      </c>
      <c r="G906" s="1">
        <v>0</v>
      </c>
      <c r="H906" s="1">
        <v>8</v>
      </c>
      <c r="I906" s="10">
        <f>_xlfn.XLOOKUP(Master[[#This Row],[Patient_ID]],Hospitals[Patient_ID],Hospitals[Admission_Date])</f>
        <v>45081</v>
      </c>
      <c r="J906" s="10">
        <f>_xlfn.XLOOKUP(Master[[#This Row],[Patient_ID]],Hospitals[Patient_ID],Hospitals[Discharge_Date])</f>
        <v>45084</v>
      </c>
      <c r="K906" s="33">
        <f>_xlfn.XLOOKUP(Master[[#This Row],[Patient_ID]],Financials[Patient_ID],Financials[Total_Bill_Amount])</f>
        <v>13600</v>
      </c>
      <c r="L906" s="1" t="str">
        <f>_xlfn.XLOOKUP(Master[[#This Row],[Patient_ID]],Hospitals[Patient_ID],Hospitals[Hospital_Bed])</f>
        <v>ICU</v>
      </c>
      <c r="M906" s="1" t="str">
        <f>_xlfn.XLOOKUP(Master[[#This Row],[Patient_ID]],Hospitals[Patient_ID],Hospitals[Department])</f>
        <v>Orthopedics</v>
      </c>
      <c r="N906" s="28" t="str">
        <f>_xlfn.XLOOKUP(Master[[#This Row],[Patient_ID]],Hospitals[Patient_ID],Hospitals[Medical_Condition])</f>
        <v>Arthritis</v>
      </c>
      <c r="O906" s="28" t="str">
        <f>IFERROR(_xlfn.XLOOKUP(Master[[#This Row],[Patient_ID]],Emergency[Patient_ID],Emergency[ER_Visit_ID]),"No Visits")</f>
        <v>No Visits</v>
      </c>
      <c r="P906" s="28">
        <f>_xlfn.XLOOKUP(Master[[#This Row],[Patient_ID]],Hospitals[Patient_ID],Hospitals[Doctor_ID])</f>
        <v>184</v>
      </c>
      <c r="Q906" s="30">
        <f>_xlfn.XLOOKUP(Master[[#This Row],[Patient_ID]],Financials[Patient_ID],Financials[Insurance_Coverage])</f>
        <v>8403.4962947301447</v>
      </c>
      <c r="R906" s="30">
        <f>_xlfn.XLOOKUP(Master[[#This Row],[Patient_ID]],Financials[Patient_ID],Financials[Balance_Due])</f>
        <v>5196.5037052698553</v>
      </c>
      <c r="S906" s="28">
        <f>_xlfn.XLOOKUP(Master[[#This Row],[Doctors ID]],Medicals[Doctor_ID],Medicals[Nurse_to_Patient_Ratio])</f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8478-E015-48BA-A491-BAC7150FAEB4}">
  <dimension ref="A4:B17"/>
  <sheetViews>
    <sheetView tabSelected="1" workbookViewId="0">
      <selection activeCell="A23" sqref="A23"/>
    </sheetView>
  </sheetViews>
  <sheetFormatPr defaultRowHeight="14.4" x14ac:dyDescent="0.3"/>
  <cols>
    <col min="1" max="1" width="12.5546875" bestFit="1" customWidth="1"/>
    <col min="2" max="2" width="23.5546875" bestFit="1" customWidth="1"/>
  </cols>
  <sheetData>
    <row r="4" spans="1:2" x14ac:dyDescent="0.3">
      <c r="A4" s="35" t="s">
        <v>1266</v>
      </c>
      <c r="B4" t="s">
        <v>1280</v>
      </c>
    </row>
    <row r="5" spans="1:2" x14ac:dyDescent="0.3">
      <c r="A5" s="36" t="s">
        <v>1268</v>
      </c>
      <c r="B5" s="27">
        <v>113</v>
      </c>
    </row>
    <row r="6" spans="1:2" x14ac:dyDescent="0.3">
      <c r="A6" s="36" t="s">
        <v>1269</v>
      </c>
      <c r="B6" s="27">
        <v>96</v>
      </c>
    </row>
    <row r="7" spans="1:2" x14ac:dyDescent="0.3">
      <c r="A7" s="36" t="s">
        <v>1270</v>
      </c>
      <c r="B7" s="27">
        <v>103</v>
      </c>
    </row>
    <row r="8" spans="1:2" x14ac:dyDescent="0.3">
      <c r="A8" s="36" t="s">
        <v>1271</v>
      </c>
      <c r="B8" s="27">
        <v>102</v>
      </c>
    </row>
    <row r="9" spans="1:2" x14ac:dyDescent="0.3">
      <c r="A9" s="36" t="s">
        <v>1272</v>
      </c>
      <c r="B9" s="27">
        <v>76</v>
      </c>
    </row>
    <row r="10" spans="1:2" x14ac:dyDescent="0.3">
      <c r="A10" s="36" t="s">
        <v>1273</v>
      </c>
      <c r="B10" s="27">
        <v>69</v>
      </c>
    </row>
    <row r="11" spans="1:2" x14ac:dyDescent="0.3">
      <c r="A11" s="36" t="s">
        <v>1274</v>
      </c>
      <c r="B11" s="27">
        <v>58</v>
      </c>
    </row>
    <row r="12" spans="1:2" x14ac:dyDescent="0.3">
      <c r="A12" s="36" t="s">
        <v>1275</v>
      </c>
      <c r="B12" s="27">
        <v>65</v>
      </c>
    </row>
    <row r="13" spans="1:2" x14ac:dyDescent="0.3">
      <c r="A13" s="36" t="s">
        <v>1276</v>
      </c>
      <c r="B13" s="27">
        <v>58</v>
      </c>
    </row>
    <row r="14" spans="1:2" x14ac:dyDescent="0.3">
      <c r="A14" s="36" t="s">
        <v>1277</v>
      </c>
      <c r="B14" s="27">
        <v>67</v>
      </c>
    </row>
    <row r="15" spans="1:2" x14ac:dyDescent="0.3">
      <c r="A15" s="36" t="s">
        <v>1278</v>
      </c>
      <c r="B15" s="27">
        <v>42</v>
      </c>
    </row>
    <row r="16" spans="1:2" x14ac:dyDescent="0.3">
      <c r="A16" s="36" t="s">
        <v>1279</v>
      </c>
      <c r="B16" s="27">
        <v>56</v>
      </c>
    </row>
    <row r="17" spans="1:2" x14ac:dyDescent="0.3">
      <c r="A17" s="36" t="s">
        <v>1267</v>
      </c>
      <c r="B17" s="27">
        <v>905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Hospital_Visits</vt:lpstr>
      <vt:lpstr>Financial</vt:lpstr>
      <vt:lpstr>Medical_Staff</vt:lpstr>
      <vt:lpstr>Emergency_ICU</vt:lpstr>
      <vt:lpstr>Master Sheet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Stan Obodo</cp:lastModifiedBy>
  <dcterms:created xsi:type="dcterms:W3CDTF">2025-02-17T23:31:32Z</dcterms:created>
  <dcterms:modified xsi:type="dcterms:W3CDTF">2025-03-10T09:14:43Z</dcterms:modified>
</cp:coreProperties>
</file>