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清大電機大一上\普物實驗一\熱力學\"/>
    </mc:Choice>
  </mc:AlternateContent>
  <bookViews>
    <workbookView xWindow="0" yWindow="0" windowWidth="19200" windowHeight="6996" activeTab="1"/>
  </bookViews>
  <sheets>
    <sheet name="工作表1 (2)" sheetId="4" r:id="rId1"/>
    <sheet name="工作表2" sheetId="2" r:id="rId2"/>
    <sheet name="工作表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C8" i="3" l="1"/>
  <c r="C7" i="3"/>
  <c r="C6" i="3"/>
  <c r="C5" i="3"/>
  <c r="E8" i="2"/>
  <c r="C8" i="2"/>
  <c r="E7" i="2"/>
  <c r="C7" i="2"/>
  <c r="E6" i="2"/>
  <c r="C6" i="2"/>
  <c r="C5" i="2"/>
  <c r="H8" i="4"/>
  <c r="H7" i="4"/>
  <c r="H6" i="4"/>
  <c r="H5" i="4"/>
</calcChain>
</file>

<file path=xl/sharedStrings.xml><?xml version="1.0" encoding="utf-8"?>
<sst xmlns="http://schemas.openxmlformats.org/spreadsheetml/2006/main" count="12" uniqueCount="12">
  <si>
    <t>B4 combined gas law</t>
    <phoneticPr fontId="1" type="noConversion"/>
  </si>
  <si>
    <t>B2 查理定律</t>
    <phoneticPr fontId="1" type="noConversion"/>
  </si>
  <si>
    <t>B3 波以耳</t>
    <phoneticPr fontId="1" type="noConversion"/>
  </si>
  <si>
    <t>壓力P(kPa)</t>
    <phoneticPr fontId="1" type="noConversion"/>
  </si>
  <si>
    <t>溫度T(K)</t>
    <phoneticPr fontId="1" type="noConversion"/>
  </si>
  <si>
    <r>
      <t>溫度T(k</t>
    </r>
    <r>
      <rPr>
        <sz val="12"/>
        <color theme="1"/>
        <rFont val="新細明體"/>
        <family val="2"/>
        <charset val="136"/>
      </rPr>
      <t>)</t>
    </r>
    <phoneticPr fontId="1" type="noConversion"/>
  </si>
  <si>
    <t>1/V</t>
    <phoneticPr fontId="1" type="noConversion"/>
  </si>
  <si>
    <t>壓力P(kPa)</t>
    <phoneticPr fontId="1" type="noConversion"/>
  </si>
  <si>
    <t>體積V(ml)</t>
    <phoneticPr fontId="1" type="noConversion"/>
  </si>
  <si>
    <t>砝碼g</t>
    <phoneticPr fontId="1" type="noConversion"/>
  </si>
  <si>
    <t>200+</t>
    <phoneticPr fontId="1" type="noConversion"/>
  </si>
  <si>
    <t>活塞刻度V(ml)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</si>
</sst>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</a:t>
            </a:r>
            <a:r>
              <a:rPr lang="en-US" altLang="zh-TW" baseline="0"/>
              <a:t> -1/V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'工作表1 (2)'!$H$5:$H$8</c:f>
              <c:numCache>
                <c:formatCode>General</c:formatCode>
                <c:ptCount val="4"/>
                <c:pt idx="0">
                  <c:v>2.1739130434782608E-2</c:v>
                </c:pt>
                <c:pt idx="1">
                  <c:v>2.3255813953488372E-2</c:v>
                </c:pt>
                <c:pt idx="2">
                  <c:v>2.4390243902439025E-2</c:v>
                </c:pt>
                <c:pt idx="3">
                  <c:v>2.5000000000000001E-2</c:v>
                </c:pt>
              </c:numCache>
            </c:numRef>
          </c:xVal>
          <c:yVal>
            <c:numRef>
              <c:f>'工作表1 (2)'!$F$5:$F$8</c:f>
              <c:numCache>
                <c:formatCode>General</c:formatCode>
                <c:ptCount val="4"/>
                <c:pt idx="0">
                  <c:v>103.52</c:v>
                </c:pt>
                <c:pt idx="1">
                  <c:v>105.63</c:v>
                </c:pt>
                <c:pt idx="2">
                  <c:v>107.2</c:v>
                </c:pt>
                <c:pt idx="3">
                  <c:v>108.13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0B-4BAA-A937-A65CFF4BA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29744"/>
        <c:axId val="530730160"/>
      </c:scatterChart>
      <c:valAx>
        <c:axId val="53072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1/V(1/ml)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5599890638670171"/>
              <c:y val="0.892417444912409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730160"/>
        <c:crosses val="autoZero"/>
        <c:crossBetween val="midCat"/>
      </c:valAx>
      <c:valAx>
        <c:axId val="53073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P(kPa)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2.7777777777777776E-2"/>
              <c:y val="0.45388016541536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72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</a:t>
            </a:r>
            <a:r>
              <a:rPr lang="en-US" altLang="zh-TW" baseline="0"/>
              <a:t> -T</a:t>
            </a:r>
          </a:p>
        </c:rich>
      </c:tx>
      <c:layout>
        <c:manualLayout>
          <c:xMode val="edge"/>
          <c:yMode val="edge"/>
          <c:x val="0.45347222222222222"/>
          <c:y val="5.81395348837209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工作表2!$C$5:$C$8</c:f>
              <c:numCache>
                <c:formatCode>General</c:formatCode>
                <c:ptCount val="4"/>
                <c:pt idx="0">
                  <c:v>293.64999999999998</c:v>
                </c:pt>
                <c:pt idx="1">
                  <c:v>297.45</c:v>
                </c:pt>
                <c:pt idx="2">
                  <c:v>298.34999999999997</c:v>
                </c:pt>
                <c:pt idx="3">
                  <c:v>301.75</c:v>
                </c:pt>
              </c:numCache>
            </c:numRef>
          </c:xVal>
          <c:yVal>
            <c:numRef>
              <c:f>工作表2!$D$5:$D$8</c:f>
              <c:numCache>
                <c:formatCode>General</c:formatCode>
                <c:ptCount val="4"/>
                <c:pt idx="0">
                  <c:v>97.85</c:v>
                </c:pt>
                <c:pt idx="1">
                  <c:v>98.81</c:v>
                </c:pt>
                <c:pt idx="2">
                  <c:v>99.12</c:v>
                </c:pt>
                <c:pt idx="3">
                  <c:v>100.13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0-4368-A895-A282B4819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33072"/>
        <c:axId val="530734736"/>
      </c:scatterChart>
      <c:valAx>
        <c:axId val="53073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T(k)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878390201224847"/>
              <c:y val="0.873037599951168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734736"/>
        <c:crosses val="autoZero"/>
        <c:crossBetween val="midCat"/>
      </c:valAx>
      <c:valAx>
        <c:axId val="5307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P(kPa)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2.7777777777777776E-2"/>
              <c:y val="0.43867881340413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73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工作表3!$C$5:$C$9</c:f>
              <c:numCache>
                <c:formatCode>General</c:formatCode>
                <c:ptCount val="5"/>
                <c:pt idx="0">
                  <c:v>302.04999999999995</c:v>
                </c:pt>
                <c:pt idx="1">
                  <c:v>309.14999999999998</c:v>
                </c:pt>
                <c:pt idx="2">
                  <c:v>319.45</c:v>
                </c:pt>
                <c:pt idx="3">
                  <c:v>305.95</c:v>
                </c:pt>
              </c:numCache>
            </c:numRef>
          </c:xVal>
          <c:yVal>
            <c:numRef>
              <c:f>工作表3!$D$5:$D$9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33</c:v>
                </c:pt>
                <c:pt idx="3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7-4480-8B9D-776447A4F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26416"/>
        <c:axId val="530725584"/>
      </c:scatterChart>
      <c:valAx>
        <c:axId val="53072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T(k)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725584"/>
        <c:crosses val="autoZero"/>
        <c:crossBetween val="midCat"/>
      </c:valAx>
      <c:valAx>
        <c:axId val="53072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V(ml)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72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149225</xdr:colOff>
      <xdr:row>1</xdr:row>
      <xdr:rowOff>31750</xdr:rowOff>
    </xdr:from>
    <xdr:to>
      <xdr:col>16</xdr:col>
      <xdr:colOff>454025</xdr:colOff>
      <xdr:row>13</xdr:row>
      <xdr:rowOff>184150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358775</xdr:colOff>
      <xdr:row>2</xdr:row>
      <xdr:rowOff>50800</xdr:rowOff>
    </xdr:from>
    <xdr:to>
      <xdr:col>14</xdr:col>
      <xdr:colOff>53975</xdr:colOff>
      <xdr:row>14</xdr:row>
      <xdr:rowOff>203200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146685</xdr:colOff>
      <xdr:row>1</xdr:row>
      <xdr:rowOff>97790</xdr:rowOff>
    </xdr:from>
    <xdr:to>
      <xdr:col>14</xdr:col>
      <xdr:colOff>451485</xdr:colOff>
      <xdr:row>14</xdr:row>
      <xdr:rowOff>44450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E4" sqref="E4:F8"/>
    </sheetView>
  </sheetViews>
  <sheetFormatPr defaultRowHeight="16.2" x14ac:dyDescent="0.3"/>
  <cols>
    <col min="2" max="2" width="10.6640625" customWidth="1"/>
    <col min="5" max="5" width="15.5546875" customWidth="1"/>
    <col min="6" max="6" width="13.21875" customWidth="1"/>
    <col min="7" max="7" width="15.5546875" customWidth="1"/>
  </cols>
  <sheetData>
    <row r="2" spans="2:8" x14ac:dyDescent="0.3">
      <c r="B2" t="s">
        <v>2</v>
      </c>
    </row>
    <row r="3" spans="2:8" ht="16.8" thickBot="1" x14ac:dyDescent="0.35">
      <c r="C3" t="s">
        <v>9</v>
      </c>
      <c r="H3" t="s">
        <v>6</v>
      </c>
    </row>
    <row r="4" spans="2:8" x14ac:dyDescent="0.3">
      <c r="C4">
        <v>0</v>
      </c>
      <c r="E4" s="2" t="s">
        <v>8</v>
      </c>
      <c r="F4" s="3" t="s">
        <v>7</v>
      </c>
    </row>
    <row r="5" spans="2:8" x14ac:dyDescent="0.3">
      <c r="C5">
        <v>200</v>
      </c>
      <c r="E5" s="4">
        <v>46</v>
      </c>
      <c r="F5" s="5">
        <v>103.52</v>
      </c>
      <c r="H5">
        <f>1/E5</f>
        <v>2.1739130434782608E-2</v>
      </c>
    </row>
    <row r="6" spans="2:8" x14ac:dyDescent="0.3">
      <c r="C6" t="s">
        <v>10</v>
      </c>
      <c r="E6" s="4">
        <v>43</v>
      </c>
      <c r="F6" s="5">
        <v>105.63</v>
      </c>
      <c r="H6">
        <f>1/E6</f>
        <v>2.3255813953488372E-2</v>
      </c>
    </row>
    <row r="7" spans="2:8" x14ac:dyDescent="0.3">
      <c r="E7" s="4">
        <v>41</v>
      </c>
      <c r="F7" s="5">
        <v>107.2</v>
      </c>
      <c r="H7">
        <f>1/E7</f>
        <v>2.4390243902439025E-2</v>
      </c>
    </row>
    <row r="8" spans="2:8" ht="16.8" thickBot="1" x14ac:dyDescent="0.35">
      <c r="E8" s="6">
        <v>40</v>
      </c>
      <c r="F8" s="7">
        <v>108.13</v>
      </c>
      <c r="H8">
        <f>1/E8</f>
        <v>2.5000000000000001E-2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C4" sqref="C4:D8"/>
    </sheetView>
  </sheetViews>
  <sheetFormatPr defaultRowHeight="16.2" x14ac:dyDescent="0.3"/>
  <cols>
    <col min="2" max="2" width="18.33203125" customWidth="1"/>
    <col min="3" max="3" width="18.21875" customWidth="1"/>
    <col min="4" max="4" width="14.88671875" customWidth="1"/>
  </cols>
  <sheetData>
    <row r="2" spans="2:5" x14ac:dyDescent="0.3">
      <c r="B2" t="s">
        <v>0</v>
      </c>
    </row>
    <row r="3" spans="2:5" ht="16.8" thickBot="1" x14ac:dyDescent="0.35"/>
    <row r="4" spans="2:5" x14ac:dyDescent="0.3">
      <c r="C4" s="2" t="s">
        <v>4</v>
      </c>
      <c r="D4" s="3" t="s">
        <v>3</v>
      </c>
    </row>
    <row r="5" spans="2:5" x14ac:dyDescent="0.3">
      <c r="C5" s="4">
        <f>20.5+273.15</f>
        <v>293.64999999999998</v>
      </c>
      <c r="D5" s="5">
        <v>97.85</v>
      </c>
      <c r="E5">
        <f>C5/D5</f>
        <v>3.0010219724067451</v>
      </c>
    </row>
    <row r="6" spans="2:5" x14ac:dyDescent="0.3">
      <c r="C6" s="4">
        <f>24.3+273.15</f>
        <v>297.45</v>
      </c>
      <c r="D6" s="5">
        <v>98.81</v>
      </c>
      <c r="E6">
        <f>C6/D6</f>
        <v>3.0103228418176298</v>
      </c>
    </row>
    <row r="7" spans="2:5" x14ac:dyDescent="0.3">
      <c r="C7" s="4">
        <f>25.2+273.15</f>
        <v>298.34999999999997</v>
      </c>
      <c r="D7" s="5">
        <v>99.12</v>
      </c>
      <c r="E7">
        <f>C7/D7</f>
        <v>3.0099878934624691</v>
      </c>
    </row>
    <row r="8" spans="2:5" ht="16.8" thickBot="1" x14ac:dyDescent="0.35">
      <c r="C8" s="6">
        <f>273.15+28.6</f>
        <v>301.75</v>
      </c>
      <c r="D8" s="7">
        <v>100.13</v>
      </c>
      <c r="E8">
        <f>C8/D8</f>
        <v>3.0135823429541597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4" sqref="C4:D8"/>
    </sheetView>
  </sheetViews>
  <sheetFormatPr defaultRowHeight="16.2" x14ac:dyDescent="0.3"/>
  <cols>
    <col min="2" max="2" width="14.109375" customWidth="1"/>
    <col min="3" max="3" width="13.5546875" customWidth="1"/>
    <col min="4" max="4" width="17.88671875" customWidth="1"/>
  </cols>
  <sheetData>
    <row r="2" spans="2:4" x14ac:dyDescent="0.3">
      <c r="B2" t="s">
        <v>1</v>
      </c>
    </row>
    <row r="4" spans="2:4" x14ac:dyDescent="0.3">
      <c r="C4" s="1" t="s">
        <v>5</v>
      </c>
      <c r="D4" s="1" t="s">
        <v>11</v>
      </c>
    </row>
    <row r="5" spans="2:4" x14ac:dyDescent="0.3">
      <c r="C5" s="1">
        <f>273.15+28.9</f>
        <v>302.04999999999995</v>
      </c>
      <c r="D5" s="1">
        <v>20</v>
      </c>
    </row>
    <row r="6" spans="2:4" x14ac:dyDescent="0.3">
      <c r="C6" s="1">
        <f>273.15+36</f>
        <v>309.14999999999998</v>
      </c>
      <c r="D6" s="1">
        <v>25</v>
      </c>
    </row>
    <row r="7" spans="2:4" x14ac:dyDescent="0.3">
      <c r="C7" s="1">
        <f>273.15+46.3</f>
        <v>319.45</v>
      </c>
      <c r="D7" s="1">
        <v>33</v>
      </c>
    </row>
    <row r="8" spans="2:4" x14ac:dyDescent="0.3">
      <c r="C8" s="1">
        <f>32.8+273.15</f>
        <v>305.95</v>
      </c>
      <c r="D8" s="1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 (2)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Windows 使用者</cp:lastModifiedBy>
  <dcterms:created xsi:type="dcterms:W3CDTF">2020-12-21T06:14:07Z</dcterms:created>
  <dcterms:modified xsi:type="dcterms:W3CDTF">2020-12-27T09:55:46Z</dcterms:modified>
</cp:coreProperties>
</file>