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普物實驗\"/>
    </mc:Choice>
  </mc:AlternateContent>
  <xr:revisionPtr revIDLastSave="0" documentId="13_ncr:1_{8E6BF4D1-10D5-4F34-8B91-A040FF32C268}" xr6:coauthVersionLast="36" xr6:coauthVersionMax="36" xr10:uidLastSave="{00000000-0000-0000-0000-000000000000}"/>
  <bookViews>
    <workbookView xWindow="0" yWindow="0" windowWidth="28800" windowHeight="13860" xr2:uid="{6B87C1C2-8F62-4411-943B-7619448DD12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F2" i="1"/>
  <c r="F3" i="1"/>
  <c r="F4" i="1"/>
  <c r="F5" i="1"/>
  <c r="F6" i="1"/>
  <c r="T1" i="1" l="1"/>
  <c r="T2" i="1" s="1"/>
  <c r="P3" i="1"/>
  <c r="Q3" i="1" s="1"/>
  <c r="P4" i="1"/>
  <c r="Q4" i="1" s="1"/>
  <c r="P5" i="1"/>
  <c r="Q5" i="1" s="1"/>
  <c r="P6" i="1"/>
  <c r="Q6" i="1" s="1"/>
  <c r="P2" i="1"/>
  <c r="Q2" i="1" s="1"/>
  <c r="I1" i="1"/>
</calcChain>
</file>

<file path=xl/sharedStrings.xml><?xml version="1.0" encoding="utf-8"?>
<sst xmlns="http://schemas.openxmlformats.org/spreadsheetml/2006/main" count="33" uniqueCount="25">
  <si>
    <t>mg(N)</t>
  </si>
  <si>
    <t>M(kg)</t>
  </si>
  <si>
    <t>r(m)</t>
  </si>
  <si>
    <t>T(s)</t>
  </si>
  <si>
    <t>mg(N)實驗值</t>
  </si>
  <si>
    <t>M</t>
  </si>
  <si>
    <t>r</t>
  </si>
  <si>
    <t>T</t>
  </si>
  <si>
    <t>旋轉體</t>
  </si>
  <si>
    <t>0.20846kg</t>
  </si>
  <si>
    <t>砝碼</t>
  </si>
  <si>
    <t>0.00942kg</t>
  </si>
  <si>
    <t>掛勾</t>
  </si>
  <si>
    <t>0.01002kg</t>
  </si>
  <si>
    <t>誤差</t>
  </si>
  <si>
    <t>T^2</t>
    <phoneticPr fontId="1" type="noConversion"/>
  </si>
  <si>
    <t>T^2(s^2)</t>
    <phoneticPr fontId="1" type="noConversion"/>
  </si>
  <si>
    <t>1/T^2</t>
    <phoneticPr fontId="1" type="noConversion"/>
  </si>
  <si>
    <t>m</t>
    <phoneticPr fontId="1" type="noConversion"/>
  </si>
  <si>
    <t>M(kg)實驗值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</si>
  <si>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</si>
  <si>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</si>
  <si>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</si>
  <si>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第四次</t>
    <phoneticPr fontId="1" type="noConversion"/>
  </si>
  <si>
    <t>第五次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</si>
</sst>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r-T^2</a:t>
            </a:r>
            <a:r>
              <a:rPr lang="zh-TW" altLang="en-US"/>
              <a:t>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3139982502187228E-2"/>
                  <c:y val="-0.22051363371245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工作表1!$F$2:$F$6</c:f>
              <c:numCache>
                <c:formatCode>General</c:formatCode>
                <c:ptCount val="5"/>
                <c:pt idx="0">
                  <c:v>2.7091251628286366</c:v>
                </c:pt>
                <c:pt idx="1">
                  <c:v>2.1825717122813493</c:v>
                </c:pt>
                <c:pt idx="2">
                  <c:v>1.9133398785672662</c:v>
                </c:pt>
                <c:pt idx="3">
                  <c:v>1.5421960223158298</c:v>
                </c:pt>
                <c:pt idx="4">
                  <c:v>3.2085765625000002</c:v>
                </c:pt>
              </c:numCache>
            </c:numRef>
          </c:xVal>
          <c:yVal>
            <c:numRef>
              <c:f>工作表1!$D$2:$D$6</c:f>
              <c:numCache>
                <c:formatCode>General</c:formatCode>
                <c:ptCount val="5"/>
                <c:pt idx="0">
                  <c:v>0.16800000000000001</c:v>
                </c:pt>
                <c:pt idx="1">
                  <c:v>0.14130000000000001</c:v>
                </c:pt>
                <c:pt idx="2">
                  <c:v>0.11650000000000001</c:v>
                </c:pt>
                <c:pt idx="3">
                  <c:v>9.5000000000000001E-2</c:v>
                </c:pt>
                <c:pt idx="4">
                  <c:v>0.19550000000000001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DC-45D0-AFD0-41587CFCC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077343"/>
        <c:axId val="1208456383"/>
      </c:scatterChart>
      <c:valAx>
        <c:axId val="10460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週期平方</a:t>
                </a:r>
                <a:r>
                  <a:rPr lang="en-US" altLang="zh-TW"/>
                  <a:t>(s^2)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8456383"/>
        <c:crosses val="autoZero"/>
        <c:crossBetween val="midCat"/>
      </c:valAx>
      <c:valAx>
        <c:axId val="12084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半徑</a:t>
                </a:r>
                <a:r>
                  <a:rPr lang="en-US" altLang="zh-TW"/>
                  <a:t>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60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m-1/T^2</a:t>
            </a:r>
            <a:r>
              <a:rPr lang="zh-TW" altLang="en-US"/>
              <a:t>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5121828521434819E-2"/>
                  <c:y val="-0.221494604841061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工作表1!$Q$2:$Q$6</c:f>
              <c:numCache>
                <c:formatCode>General</c:formatCode>
                <c:ptCount val="5"/>
                <c:pt idx="0">
                  <c:v>0.31166468386244095</c:v>
                </c:pt>
                <c:pt idx="1">
                  <c:v>0.25153933033404863</c:v>
                </c:pt>
                <c:pt idx="2">
                  <c:v>0.19770656431266023</c:v>
                </c:pt>
                <c:pt idx="3">
                  <c:v>0.13293947008632009</c:v>
                </c:pt>
                <c:pt idx="4">
                  <c:v>6.6722462649299472E-2</c:v>
                </c:pt>
              </c:numCache>
            </c:numRef>
          </c:xVal>
          <c:yVal>
            <c:numRef>
              <c:f>工作表1!$L$2:$L$6</c:f>
              <c:numCache>
                <c:formatCode>General</c:formatCode>
                <c:ptCount val="5"/>
                <c:pt idx="0">
                  <c:v>4.7699999999999999E-2</c:v>
                </c:pt>
                <c:pt idx="1">
                  <c:v>3.8280000000000002E-2</c:v>
                </c:pt>
                <c:pt idx="2">
                  <c:v>2.886E-2</c:v>
                </c:pt>
                <c:pt idx="3">
                  <c:v>1.9439999999999999E-2</c:v>
                </c:pt>
                <c:pt idx="4">
                  <c:v>1.0019999999999999E-2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7B-4B69-B579-5E041C081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563455"/>
        <c:axId val="1311239247"/>
      </c:scatterChart>
      <c:valAx>
        <c:axId val="139156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週期平方的倒數</a:t>
                </a:r>
                <a:r>
                  <a:rPr lang="en-US" altLang="zh-TW"/>
                  <a:t>(s^-2)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1239247"/>
        <c:crosses val="autoZero"/>
        <c:crossBetween val="midCat"/>
      </c:valAx>
      <c:valAx>
        <c:axId val="131123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懸掛物質量</a:t>
                </a:r>
                <a:r>
                  <a:rPr lang="en-US" altLang="zh-TW"/>
                  <a:t>(kg)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156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7</xdr:row>
      <xdr:rowOff>57150</xdr:rowOff>
    </xdr:from>
    <xdr:to>
      <xdr:col>7</xdr:col>
      <xdr:colOff>504825</xdr:colOff>
      <xdr:row>20</xdr:row>
      <xdr:rowOff>76200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785384C-E5EE-43F7-822C-2A47CBAFA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</xdr:colOff>
      <xdr:row>7</xdr:row>
      <xdr:rowOff>28575</xdr:rowOff>
    </xdr:from>
    <xdr:to>
      <xdr:col>17</xdr:col>
      <xdr:colOff>490537</xdr:colOff>
      <xdr:row>20</xdr:row>
      <xdr:rowOff>47625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8BBB861-E250-4BAB-BD87-B80C1454B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1196E-49ED-4971-974A-8D065399979F}">
  <dimension ref="A1:T29"/>
  <sheetViews>
    <sheetView tabSelected="1" workbookViewId="0">
      <selection activeCell="T16" sqref="T16"/>
    </sheetView>
  </sheetViews>
  <sheetFormatPr defaultRowHeight="16.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16</v>
      </c>
      <c r="H1" t="s">
        <v>4</v>
      </c>
      <c r="I1">
        <f>(0.0605*4*PI()^2*C2)</f>
        <v>0.4978950914951632</v>
      </c>
      <c r="L1" t="s">
        <v>18</v>
      </c>
      <c r="M1" t="s">
        <v>5</v>
      </c>
      <c r="N1" t="s">
        <v>6</v>
      </c>
      <c r="O1" t="s">
        <v>7</v>
      </c>
      <c r="P1" t="s">
        <v>15</v>
      </c>
      <c r="Q1" t="s">
        <v>17</v>
      </c>
      <c r="S1" t="s">
        <v>19</v>
      </c>
      <c r="T1">
        <f>(0.1546*9.8/(N2*4*PI()^2))</f>
        <v>0.19630396280413442</v>
      </c>
    </row>
    <row r="2" spans="1:20" x14ac:dyDescent="0.25">
      <c r="A2" t="s">
        <v>20</v>
      </c>
      <c r="B2">
        <v>0.46745999999999999</v>
      </c>
      <c r="C2">
        <v>0.20846000000000001</v>
      </c>
      <c r="D2">
        <v>0.16800000000000001</v>
      </c>
      <c r="E2">
        <v>1.645942029</v>
      </c>
      <c r="F2">
        <f>(E2*E2)</f>
        <v>2.7091251628286366</v>
      </c>
      <c r="H2" t="s">
        <v>14</v>
      </c>
      <c r="I2">
        <f>((I1-B2)/B2)</f>
        <v>6.5107370673775755E-2</v>
      </c>
      <c r="K2">
        <v>1</v>
      </c>
      <c r="L2">
        <v>4.7699999999999999E-2</v>
      </c>
      <c r="M2">
        <v>0.20846000000000001</v>
      </c>
      <c r="N2">
        <v>0.19550000000000001</v>
      </c>
      <c r="O2">
        <v>1.79125</v>
      </c>
      <c r="P2">
        <f>(O2*O2)</f>
        <v>3.2085765625000002</v>
      </c>
      <c r="Q2">
        <f>(1/P2)</f>
        <v>0.31166468386244095</v>
      </c>
      <c r="S2" t="s">
        <v>14</v>
      </c>
      <c r="T2">
        <f>((M2-T1)/M2)</f>
        <v>5.8313523917612881E-2</v>
      </c>
    </row>
    <row r="3" spans="1:20" x14ac:dyDescent="0.25">
      <c r="A3" t="s">
        <v>21</v>
      </c>
      <c r="B3">
        <v>0.46745999999999999</v>
      </c>
      <c r="C3">
        <v>0.20846000000000001</v>
      </c>
      <c r="D3">
        <v>0.14130000000000001</v>
      </c>
      <c r="E3">
        <v>1.4773529409999999</v>
      </c>
      <c r="F3">
        <f>(E3*E3)</f>
        <v>2.1825717122813493</v>
      </c>
      <c r="K3">
        <v>2</v>
      </c>
      <c r="L3">
        <v>3.8280000000000002E-2</v>
      </c>
      <c r="M3">
        <v>0.20846000000000001</v>
      </c>
      <c r="N3">
        <v>0.19550000000000001</v>
      </c>
      <c r="O3">
        <v>1.993870968</v>
      </c>
      <c r="P3">
        <f t="shared" ref="P3:P6" si="0">(O3*O3)</f>
        <v>3.9755214370332568</v>
      </c>
      <c r="Q3">
        <f t="shared" ref="Q3:Q6" si="1">(1/P3)</f>
        <v>0.25153933033404863</v>
      </c>
    </row>
    <row r="4" spans="1:20" x14ac:dyDescent="0.25">
      <c r="A4" t="s">
        <v>22</v>
      </c>
      <c r="B4">
        <v>0.46745999999999999</v>
      </c>
      <c r="C4">
        <v>0.20846000000000001</v>
      </c>
      <c r="D4">
        <v>0.11650000000000001</v>
      </c>
      <c r="E4">
        <v>1.3832352939999999</v>
      </c>
      <c r="F4">
        <f>(E4*E4)</f>
        <v>1.9133398785672662</v>
      </c>
      <c r="K4">
        <v>3</v>
      </c>
      <c r="L4">
        <v>2.886E-2</v>
      </c>
      <c r="M4">
        <v>0.20846000000000001</v>
      </c>
      <c r="N4">
        <v>0.19550000000000001</v>
      </c>
      <c r="O4">
        <v>2.2490000000000001</v>
      </c>
      <c r="P4">
        <f t="shared" si="0"/>
        <v>5.0580010000000009</v>
      </c>
      <c r="Q4">
        <f t="shared" si="1"/>
        <v>0.19770656431266023</v>
      </c>
    </row>
    <row r="5" spans="1:20" x14ac:dyDescent="0.25">
      <c r="A5" t="s">
        <v>23</v>
      </c>
      <c r="B5">
        <v>0.46745999999999999</v>
      </c>
      <c r="C5">
        <v>0.20846000000000001</v>
      </c>
      <c r="D5">
        <v>9.5000000000000001E-2</v>
      </c>
      <c r="E5">
        <v>1.2418518519999999</v>
      </c>
      <c r="F5">
        <f>(E5*E5)</f>
        <v>1.5421960223158298</v>
      </c>
      <c r="K5">
        <v>4</v>
      </c>
      <c r="L5">
        <v>1.9439999999999999E-2</v>
      </c>
      <c r="M5">
        <v>0.20846000000000001</v>
      </c>
      <c r="N5">
        <v>0.19550000000000001</v>
      </c>
      <c r="O5">
        <v>2.7426666669999999</v>
      </c>
      <c r="P5">
        <f t="shared" si="0"/>
        <v>7.5222204462728888</v>
      </c>
      <c r="Q5">
        <f t="shared" si="1"/>
        <v>0.13293947008632009</v>
      </c>
    </row>
    <row r="6" spans="1:20" x14ac:dyDescent="0.25">
      <c r="A6" t="s">
        <v>24</v>
      </c>
      <c r="B6">
        <v>0.46745999999999999</v>
      </c>
      <c r="C6">
        <v>0.20846000000000001</v>
      </c>
      <c r="D6">
        <v>0.19550000000000001</v>
      </c>
      <c r="E6">
        <v>1.79125</v>
      </c>
      <c r="F6">
        <f>(E6*E6)</f>
        <v>3.2085765625000002</v>
      </c>
      <c r="K6">
        <v>5</v>
      </c>
      <c r="L6">
        <v>1.0019999999999999E-2</v>
      </c>
      <c r="M6">
        <v>0.20846000000000001</v>
      </c>
      <c r="N6">
        <v>0.19550000000000001</v>
      </c>
      <c r="O6">
        <v>3.8713636359999999</v>
      </c>
      <c r="P6">
        <f t="shared" si="0"/>
        <v>14.98745640214314</v>
      </c>
      <c r="Q6">
        <f t="shared" si="1"/>
        <v>6.6722462649299472E-2</v>
      </c>
    </row>
    <row r="14" spans="1:20" x14ac:dyDescent="0.25">
      <c r="S14" t="s">
        <v>8</v>
      </c>
      <c r="T14" t="s">
        <v>9</v>
      </c>
    </row>
    <row r="15" spans="1:20" x14ac:dyDescent="0.25">
      <c r="S15" t="s">
        <v>10</v>
      </c>
      <c r="T15" t="s">
        <v>11</v>
      </c>
    </row>
    <row r="16" spans="1:20" x14ac:dyDescent="0.25">
      <c r="S16" t="s">
        <v>12</v>
      </c>
      <c r="T16" t="s">
        <v>13</v>
      </c>
    </row>
    <row r="24" spans="1:3" x14ac:dyDescent="0.25">
      <c r="B24" t="s">
        <v>2</v>
      </c>
      <c r="C24" t="s">
        <v>3</v>
      </c>
    </row>
    <row r="25" spans="1:3" x14ac:dyDescent="0.25">
      <c r="A25" t="s">
        <v>20</v>
      </c>
      <c r="B25">
        <v>0.16800000000000001</v>
      </c>
      <c r="C25">
        <v>1.645942029</v>
      </c>
    </row>
    <row r="26" spans="1:3" x14ac:dyDescent="0.25">
      <c r="A26" t="s">
        <v>21</v>
      </c>
      <c r="B26">
        <v>0.14130000000000001</v>
      </c>
      <c r="C26">
        <v>1.4773529409999999</v>
      </c>
    </row>
    <row r="27" spans="1:3" x14ac:dyDescent="0.25">
      <c r="A27" t="s">
        <v>22</v>
      </c>
      <c r="B27">
        <v>0.11650000000000001</v>
      </c>
      <c r="C27">
        <v>1.3832352939999999</v>
      </c>
    </row>
    <row r="28" spans="1:3" x14ac:dyDescent="0.25">
      <c r="A28" t="s">
        <v>23</v>
      </c>
      <c r="B28">
        <v>9.5000000000000001E-2</v>
      </c>
      <c r="C28">
        <v>1.2418518519999999</v>
      </c>
    </row>
    <row r="29" spans="1:3" x14ac:dyDescent="0.25">
      <c r="A29" t="s">
        <v>24</v>
      </c>
      <c r="B29">
        <v>0.19550000000000001</v>
      </c>
      <c r="C29">
        <v>1.79125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Utin Liu</dc:creator>
  <cp:lastModifiedBy>Utin Liu</cp:lastModifiedBy>
  <dcterms:created xsi:type="dcterms:W3CDTF">2022-10-05T07:53:30Z</dcterms:created>
  <dcterms:modified xsi:type="dcterms:W3CDTF">2022-10-05T09:46:34Z</dcterms:modified>
</cp:coreProperties>
</file>