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lab_materials\Метролигия, стандартизация и спецификация ПО\"/>
    </mc:Choice>
  </mc:AlternateContent>
  <xr:revisionPtr revIDLastSave="0" documentId="13_ncr:1_{31FF21A9-E8A5-43C9-9D5F-C8F7A36A3971}" xr6:coauthVersionLast="47" xr6:coauthVersionMax="47" xr10:uidLastSave="{00000000-0000-0000-0000-000000000000}"/>
  <bookViews>
    <workbookView xWindow="-98" yWindow="-98" windowWidth="23236" windowHeight="13875" activeTab="1" xr2:uid="{2747FEB3-815E-4C08-8A73-9165E42FB5B2}"/>
  </bookViews>
  <sheets>
    <sheet name="Задача" sheetId="1" r:id="rId1"/>
    <sheet name="Собственные проекты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3" l="1"/>
  <c r="D12" i="3"/>
  <c r="D19" i="3" s="1"/>
  <c r="A11" i="3"/>
  <c r="A12" i="3"/>
  <c r="A10" i="3"/>
  <c r="F20" i="3"/>
  <c r="A20" i="3"/>
  <c r="A19" i="3"/>
  <c r="A18" i="3"/>
  <c r="A17" i="3"/>
  <c r="F16" i="3"/>
  <c r="E16" i="3"/>
  <c r="D16" i="3"/>
  <c r="C16" i="3"/>
  <c r="B16" i="3"/>
  <c r="A16" i="3"/>
  <c r="F12" i="3"/>
  <c r="F19" i="3" s="1"/>
  <c r="E12" i="3"/>
  <c r="E19" i="3" s="1"/>
  <c r="C12" i="3"/>
  <c r="C19" i="3" s="1"/>
  <c r="B12" i="3"/>
  <c r="B19" i="3" s="1"/>
  <c r="F11" i="3"/>
  <c r="F18" i="3" s="1"/>
  <c r="E11" i="3"/>
  <c r="E18" i="3" s="1"/>
  <c r="D11" i="3"/>
  <c r="D18" i="3" s="1"/>
  <c r="C11" i="3"/>
  <c r="C18" i="3" s="1"/>
  <c r="B11" i="3"/>
  <c r="B18" i="3" s="1"/>
  <c r="F10" i="3"/>
  <c r="F17" i="3" s="1"/>
  <c r="E10" i="3"/>
  <c r="D10" i="3"/>
  <c r="C10" i="3"/>
  <c r="B10" i="3"/>
  <c r="J5" i="3"/>
  <c r="I5" i="3"/>
  <c r="H5" i="3"/>
  <c r="G5" i="3"/>
  <c r="F5" i="3"/>
  <c r="E5" i="3"/>
  <c r="C5" i="3"/>
  <c r="B5" i="3"/>
  <c r="C5" i="1"/>
  <c r="D5" i="1"/>
  <c r="E5" i="1"/>
  <c r="F5" i="1"/>
  <c r="G5" i="1"/>
  <c r="H5" i="1"/>
  <c r="I5" i="1"/>
  <c r="J5" i="1"/>
  <c r="B5" i="1"/>
  <c r="F20" i="1"/>
  <c r="A16" i="1"/>
  <c r="B16" i="1"/>
  <c r="C16" i="1"/>
  <c r="D16" i="1"/>
  <c r="E16" i="1"/>
  <c r="F16" i="1"/>
  <c r="A17" i="1"/>
  <c r="A18" i="1"/>
  <c r="D18" i="1"/>
  <c r="A19" i="1"/>
  <c r="C19" i="1"/>
  <c r="D19" i="1"/>
  <c r="A20" i="1"/>
  <c r="F11" i="1"/>
  <c r="F18" i="1" s="1"/>
  <c r="F12" i="1"/>
  <c r="F19" i="1" s="1"/>
  <c r="F10" i="1"/>
  <c r="E11" i="1"/>
  <c r="E18" i="1" s="1"/>
  <c r="E12" i="1"/>
  <c r="E19" i="1" s="1"/>
  <c r="E10" i="1"/>
  <c r="D11" i="1"/>
  <c r="D12" i="1"/>
  <c r="D10" i="1"/>
  <c r="D14" i="1" s="1"/>
  <c r="C11" i="1"/>
  <c r="C12" i="1"/>
  <c r="C10" i="1"/>
  <c r="C13" i="1" s="1"/>
  <c r="C20" i="1" s="1"/>
  <c r="B11" i="1"/>
  <c r="B18" i="1" s="1"/>
  <c r="B12" i="1"/>
  <c r="B19" i="1" s="1"/>
  <c r="B10" i="1"/>
  <c r="F14" i="1" l="1"/>
  <c r="F17" i="1"/>
  <c r="F21" i="1" s="1"/>
  <c r="E13" i="1"/>
  <c r="E20" i="1" s="1"/>
  <c r="C17" i="1"/>
  <c r="D17" i="1"/>
  <c r="D21" i="1" s="1"/>
  <c r="C14" i="1"/>
  <c r="D13" i="1"/>
  <c r="C18" i="1"/>
  <c r="C21" i="1" s="1"/>
  <c r="B14" i="1"/>
  <c r="E17" i="1"/>
  <c r="E21" i="1" s="1"/>
  <c r="B13" i="1"/>
  <c r="B17" i="1"/>
  <c r="B21" i="1" s="1"/>
  <c r="E14" i="1"/>
  <c r="F14" i="3"/>
  <c r="B14" i="3"/>
  <c r="D14" i="3"/>
  <c r="C14" i="3"/>
  <c r="E14" i="3"/>
  <c r="F21" i="3"/>
  <c r="B13" i="3"/>
  <c r="B17" i="3"/>
  <c r="B21" i="3" s="1"/>
  <c r="C13" i="3"/>
  <c r="C20" i="3" s="1"/>
  <c r="C17" i="3"/>
  <c r="C21" i="3" s="1"/>
  <c r="D13" i="3"/>
  <c r="D17" i="3"/>
  <c r="D21" i="3" s="1"/>
  <c r="E13" i="3"/>
  <c r="E20" i="3" s="1"/>
  <c r="E17" i="3"/>
  <c r="E21" i="3" s="1"/>
  <c r="K10" i="1" l="1"/>
  <c r="D20" i="1"/>
  <c r="M17" i="1" s="1"/>
  <c r="B20" i="1"/>
  <c r="I10" i="1"/>
  <c r="B20" i="3"/>
  <c r="G18" i="3" s="1"/>
  <c r="H18" i="3" s="1"/>
  <c r="I10" i="3"/>
  <c r="K10" i="3"/>
  <c r="D20" i="3"/>
  <c r="M17" i="3" s="1"/>
  <c r="G19" i="1" l="1"/>
  <c r="H19" i="1" s="1"/>
  <c r="G17" i="1"/>
  <c r="G18" i="1"/>
  <c r="H18" i="1" s="1"/>
  <c r="G19" i="3"/>
  <c r="H19" i="3" s="1"/>
  <c r="G17" i="3"/>
  <c r="H17" i="1" l="1"/>
  <c r="G21" i="1"/>
  <c r="G20" i="1"/>
  <c r="G21" i="3"/>
  <c r="G20" i="3"/>
  <c r="H17" i="3"/>
  <c r="K17" i="3" s="1"/>
  <c r="H21" i="1" l="1"/>
  <c r="H20" i="1"/>
  <c r="K17" i="1"/>
  <c r="H20" i="3"/>
  <c r="H21" i="3"/>
</calcChain>
</file>

<file path=xl/sharedStrings.xml><?xml version="1.0" encoding="utf-8"?>
<sst xmlns="http://schemas.openxmlformats.org/spreadsheetml/2006/main" count="65" uniqueCount="27">
  <si>
    <t>Проект</t>
  </si>
  <si>
    <t>Производительность</t>
  </si>
  <si>
    <t>Качество</t>
  </si>
  <si>
    <t>Удельная стоимость</t>
  </si>
  <si>
    <t>Документированность</t>
  </si>
  <si>
    <t>A</t>
  </si>
  <si>
    <t>B</t>
  </si>
  <si>
    <t>C</t>
  </si>
  <si>
    <t>Среднее</t>
  </si>
  <si>
    <t>LOC</t>
  </si>
  <si>
    <t>Затраты</t>
  </si>
  <si>
    <t>Стоимость</t>
  </si>
  <si>
    <t>Ошибки</t>
  </si>
  <si>
    <t>Документация</t>
  </si>
  <si>
    <t>Функция</t>
  </si>
  <si>
    <t>LOC лучш</t>
  </si>
  <si>
    <t>LOC вер</t>
  </si>
  <si>
    <t>LOC худш</t>
  </si>
  <si>
    <t>LOCожид</t>
  </si>
  <si>
    <t>1 способ определения произв</t>
  </si>
  <si>
    <t>2 способ определения произв</t>
  </si>
  <si>
    <t>ПРОИЗВ</t>
  </si>
  <si>
    <t>Сумма</t>
  </si>
  <si>
    <t>LOCож / ПРОИЗВi</t>
  </si>
  <si>
    <t>Курсовая по БД</t>
  </si>
  <si>
    <t>Курсовая по ООП</t>
  </si>
  <si>
    <t>Курсовая по 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</si>
</sst>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64" fontId="0" fillId="0" borderId="0" xfId="0" applyNumberFormat="1"/>
    <xf numFmtId="43" fontId="0" fillId="0" borderId="0" xfId="0" applyNumberFormat="1"/>
    <xf numFmtId="0" fontId="2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7A5F-78B7-4FF8-88A6-8DF7C9D2C960}">
  <dimension ref="A1:M21"/>
  <sheetViews>
    <sheetView workbookViewId="0">
      <selection activeCell="J4" sqref="J4"/>
    </sheetView>
  </sheetViews>
  <sheetFormatPr defaultRowHeight="14.25" x14ac:dyDescent="0.45"/>
  <cols>
    <col min="2" max="2" width="19.53125" customWidth="1"/>
    <col min="4" max="4" width="18.46484375" customWidth="1"/>
    <col min="6" max="6" width="14.53125" customWidth="1"/>
  </cols>
  <sheetData>
    <row r="1" spans="1:13" x14ac:dyDescent="0.4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3" x14ac:dyDescent="0.45">
      <c r="A2" t="s">
        <v>5</v>
      </c>
      <c r="B2" s="1">
        <v>3.63</v>
      </c>
      <c r="C2" s="1">
        <v>12</v>
      </c>
      <c r="D2" s="1">
        <v>3.1960000000000002</v>
      </c>
      <c r="E2" s="1">
        <v>85</v>
      </c>
      <c r="F2" s="1">
        <v>73</v>
      </c>
      <c r="G2" s="1">
        <v>1</v>
      </c>
      <c r="H2" s="1">
        <v>16.62</v>
      </c>
      <c r="I2" s="1">
        <v>21.6</v>
      </c>
      <c r="J2" s="1">
        <v>29.91</v>
      </c>
    </row>
    <row r="3" spans="1:13" x14ac:dyDescent="0.45">
      <c r="A3" t="s">
        <v>6</v>
      </c>
      <c r="B3" s="1">
        <v>40.01</v>
      </c>
      <c r="C3" s="1">
        <v>20</v>
      </c>
      <c r="D3">
        <v>3.048</v>
      </c>
      <c r="E3" s="1">
        <v>15</v>
      </c>
      <c r="F3" s="1">
        <v>21</v>
      </c>
      <c r="G3" s="1">
        <v>2</v>
      </c>
      <c r="H3" s="1">
        <v>49.8</v>
      </c>
      <c r="I3" s="1">
        <v>64.739999999999995</v>
      </c>
      <c r="J3" s="1">
        <v>89.64</v>
      </c>
    </row>
    <row r="4" spans="1:13" x14ac:dyDescent="0.45">
      <c r="A4" t="s">
        <v>7</v>
      </c>
      <c r="B4" s="1">
        <v>45.68</v>
      </c>
      <c r="C4" s="1">
        <v>11</v>
      </c>
      <c r="D4" s="1">
        <v>3.3889999999999998</v>
      </c>
      <c r="E4" s="1">
        <v>138</v>
      </c>
      <c r="F4" s="1">
        <v>524</v>
      </c>
      <c r="G4" s="1">
        <v>3</v>
      </c>
      <c r="H4" s="1">
        <v>40.18</v>
      </c>
      <c r="I4" s="1">
        <v>52.24</v>
      </c>
      <c r="J4" s="1">
        <v>72.33</v>
      </c>
    </row>
    <row r="5" spans="1:13" x14ac:dyDescent="0.45">
      <c r="A5" t="s">
        <v>8</v>
      </c>
      <c r="B5" s="3">
        <f>AVERAGE(B2:B4)</f>
        <v>29.77333333333333</v>
      </c>
      <c r="C5" s="3">
        <f t="shared" ref="C5:J5" si="0">AVERAGE(C2:C4)</f>
        <v>14.333333333333334</v>
      </c>
      <c r="D5" s="3">
        <f t="shared" si="0"/>
        <v>3.2109999999999999</v>
      </c>
      <c r="E5" s="3">
        <f t="shared" si="0"/>
        <v>79.333333333333329</v>
      </c>
      <c r="F5" s="3">
        <f t="shared" si="0"/>
        <v>206</v>
      </c>
      <c r="G5" s="3">
        <f t="shared" si="0"/>
        <v>2</v>
      </c>
      <c r="H5" s="3">
        <f t="shared" si="0"/>
        <v>35.533333333333331</v>
      </c>
      <c r="I5" s="3">
        <f t="shared" si="0"/>
        <v>46.193333333333335</v>
      </c>
      <c r="J5" s="3">
        <f t="shared" si="0"/>
        <v>63.96</v>
      </c>
    </row>
    <row r="8" spans="1:13" x14ac:dyDescent="0.45">
      <c r="A8" t="s">
        <v>19</v>
      </c>
    </row>
    <row r="9" spans="1:13" x14ac:dyDescent="0.4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18</v>
      </c>
      <c r="I9" s="4" t="s">
        <v>10</v>
      </c>
      <c r="K9" s="4" t="s">
        <v>11</v>
      </c>
    </row>
    <row r="10" spans="1:13" x14ac:dyDescent="0.45">
      <c r="A10" s="4" t="s">
        <v>5</v>
      </c>
      <c r="B10">
        <f>B2/C2</f>
        <v>0.30249999999999999</v>
      </c>
      <c r="C10">
        <f>E2/B2</f>
        <v>23.415977961432507</v>
      </c>
      <c r="D10">
        <f>D2/B2</f>
        <v>0.88044077134986232</v>
      </c>
      <c r="E10">
        <f>F2/B2</f>
        <v>20.110192837465565</v>
      </c>
      <c r="F10" s="2">
        <f>(H2 + J2 + 4 * I2) / 6</f>
        <v>22.155000000000001</v>
      </c>
      <c r="I10">
        <f>F14/B13</f>
        <v>66.049878191317077</v>
      </c>
      <c r="K10">
        <f>D13 *F14</f>
        <v>48.837569720156047</v>
      </c>
    </row>
    <row r="11" spans="1:13" x14ac:dyDescent="0.45">
      <c r="A11" s="4" t="s">
        <v>6</v>
      </c>
      <c r="B11">
        <f t="shared" ref="B11:B12" si="1">B3/C3</f>
        <v>2.0004999999999997</v>
      </c>
      <c r="C11">
        <f t="shared" ref="C11:C12" si="2">E3/B3</f>
        <v>0.37490627343164212</v>
      </c>
      <c r="D11">
        <f t="shared" ref="D11:D12" si="3">D3/B3</f>
        <v>7.6180954761309677E-2</v>
      </c>
      <c r="E11">
        <f t="shared" ref="E11:E12" si="4">F3/B3</f>
        <v>0.52486878280429894</v>
      </c>
      <c r="F11" s="2">
        <f t="shared" ref="F11:F12" si="5">(H3 + J3 + 4 * I3) / 6</f>
        <v>66.399999999999991</v>
      </c>
    </row>
    <row r="12" spans="1:13" x14ac:dyDescent="0.45">
      <c r="A12" s="4" t="s">
        <v>7</v>
      </c>
      <c r="B12">
        <f t="shared" si="1"/>
        <v>4.1527272727272724</v>
      </c>
      <c r="C12">
        <f t="shared" si="2"/>
        <v>3.0210157618213662</v>
      </c>
      <c r="D12">
        <f t="shared" si="3"/>
        <v>7.4190017513134851E-2</v>
      </c>
      <c r="E12">
        <f t="shared" si="4"/>
        <v>11.471103327495621</v>
      </c>
      <c r="F12" s="2">
        <f t="shared" si="5"/>
        <v>53.57833333333334</v>
      </c>
    </row>
    <row r="13" spans="1:13" x14ac:dyDescent="0.45">
      <c r="A13" s="4" t="s">
        <v>8</v>
      </c>
      <c r="B13">
        <f>AVERAGE(B10:B12)</f>
        <v>2.1519090909090908</v>
      </c>
      <c r="C13">
        <f>AVERAGE(C10:C12)</f>
        <v>8.9372999988951722</v>
      </c>
      <c r="D13">
        <f>AVERAGE(D10:D12)</f>
        <v>0.34360391454143563</v>
      </c>
      <c r="E13">
        <f>AVERAGE(E10:E12)</f>
        <v>10.702054982588495</v>
      </c>
    </row>
    <row r="14" spans="1:13" x14ac:dyDescent="0.45">
      <c r="A14" s="4" t="s">
        <v>22</v>
      </c>
      <c r="B14">
        <f>SUM(B10:B12)</f>
        <v>6.4557272727272723</v>
      </c>
      <c r="C14">
        <f t="shared" ref="C14:F14" si="6">SUM(C10:C12)</f>
        <v>26.811899996685515</v>
      </c>
      <c r="D14">
        <f t="shared" si="6"/>
        <v>1.0308117436243069</v>
      </c>
      <c r="E14">
        <f t="shared" si="6"/>
        <v>32.106164947765485</v>
      </c>
      <c r="F14">
        <f t="shared" si="6"/>
        <v>142.13333333333333</v>
      </c>
    </row>
    <row r="15" spans="1:13" x14ac:dyDescent="0.45">
      <c r="A15" t="s">
        <v>20</v>
      </c>
    </row>
    <row r="16" spans="1:13" x14ac:dyDescent="0.45">
      <c r="A16" s="4" t="str">
        <f t="shared" ref="A16:F20" si="7">A9</f>
        <v>Проект</v>
      </c>
      <c r="B16" s="4" t="str">
        <f t="shared" si="7"/>
        <v>Производительность</v>
      </c>
      <c r="C16" s="4" t="str">
        <f t="shared" si="7"/>
        <v>Качество</v>
      </c>
      <c r="D16" s="4" t="str">
        <f t="shared" si="7"/>
        <v>Удельная стоимость</v>
      </c>
      <c r="E16" s="4" t="str">
        <f t="shared" si="7"/>
        <v>Документированность</v>
      </c>
      <c r="F16" s="4" t="str">
        <f t="shared" si="7"/>
        <v>LOCожид</v>
      </c>
      <c r="G16" s="4" t="s">
        <v>21</v>
      </c>
      <c r="H16" s="4" t="s">
        <v>23</v>
      </c>
      <c r="K16" s="4" t="s">
        <v>10</v>
      </c>
      <c r="M16" s="4" t="s">
        <v>11</v>
      </c>
    </row>
    <row r="17" spans="1:13" x14ac:dyDescent="0.45">
      <c r="A17" s="4" t="str">
        <f t="shared" si="7"/>
        <v>A</v>
      </c>
      <c r="B17">
        <f t="shared" si="7"/>
        <v>0.30249999999999999</v>
      </c>
      <c r="C17">
        <f t="shared" si="7"/>
        <v>23.415977961432507</v>
      </c>
      <c r="D17">
        <f t="shared" si="7"/>
        <v>0.88044077134986232</v>
      </c>
      <c r="E17">
        <f t="shared" si="7"/>
        <v>20.110192837465565</v>
      </c>
      <c r="F17">
        <f t="shared" si="7"/>
        <v>22.155000000000001</v>
      </c>
      <c r="G17" s="2">
        <f>$B$20 * ($B$5 / F17)</f>
        <v>2.8918757240652968</v>
      </c>
      <c r="H17" s="2">
        <f>F17/G17</f>
        <v>7.6611175977006658</v>
      </c>
      <c r="K17" s="2">
        <f>SUM(H17:H19)</f>
        <v>121.281436865199</v>
      </c>
      <c r="M17">
        <f>D20*F21</f>
        <v>48.837569720156047</v>
      </c>
    </row>
    <row r="18" spans="1:13" x14ac:dyDescent="0.45">
      <c r="A18" s="4" t="str">
        <f t="shared" si="7"/>
        <v>B</v>
      </c>
      <c r="B18">
        <f t="shared" si="7"/>
        <v>2.0004999999999997</v>
      </c>
      <c r="C18">
        <f t="shared" si="7"/>
        <v>0.37490627343164212</v>
      </c>
      <c r="D18">
        <f t="shared" si="7"/>
        <v>7.6180954761309677E-2</v>
      </c>
      <c r="E18">
        <f t="shared" si="7"/>
        <v>0.52486878280429894</v>
      </c>
      <c r="F18">
        <f t="shared" si="7"/>
        <v>66.399999999999991</v>
      </c>
      <c r="G18" s="2">
        <f t="shared" ref="G18:G19" si="8">$B$20 * ($B$5 / F18)</f>
        <v>0.96490220883534128</v>
      </c>
      <c r="H18" s="2">
        <f t="shared" ref="H18:H19" si="9">F18/G18</f>
        <v>68.815263756258048</v>
      </c>
    </row>
    <row r="19" spans="1:13" x14ac:dyDescent="0.45">
      <c r="A19" s="4" t="str">
        <f t="shared" si="7"/>
        <v>C</v>
      </c>
      <c r="B19">
        <f t="shared" si="7"/>
        <v>4.1527272727272724</v>
      </c>
      <c r="C19">
        <f t="shared" si="7"/>
        <v>3.0210157618213662</v>
      </c>
      <c r="D19">
        <f t="shared" si="7"/>
        <v>7.4190017513134851E-2</v>
      </c>
      <c r="E19">
        <f t="shared" si="7"/>
        <v>11.471103327495621</v>
      </c>
      <c r="F19">
        <f t="shared" si="7"/>
        <v>53.57833333333334</v>
      </c>
      <c r="G19" s="2">
        <f t="shared" si="8"/>
        <v>1.1958099978225025</v>
      </c>
      <c r="H19" s="2">
        <f t="shared" si="9"/>
        <v>44.805055511240276</v>
      </c>
    </row>
    <row r="20" spans="1:13" x14ac:dyDescent="0.45">
      <c r="A20" s="4" t="str">
        <f t="shared" si="7"/>
        <v>Среднее</v>
      </c>
      <c r="B20">
        <f t="shared" si="7"/>
        <v>2.1519090909090908</v>
      </c>
      <c r="C20">
        <f t="shared" si="7"/>
        <v>8.9372999988951722</v>
      </c>
      <c r="D20">
        <f t="shared" si="7"/>
        <v>0.34360391454143563</v>
      </c>
      <c r="E20">
        <f t="shared" si="7"/>
        <v>10.702054982588495</v>
      </c>
      <c r="F20">
        <f t="shared" si="7"/>
        <v>0</v>
      </c>
      <c r="G20" s="2">
        <f>AVERAGE(G17:G19)</f>
        <v>1.6841959769077135</v>
      </c>
      <c r="H20" s="2">
        <f>AVERAGE(H17:H19)</f>
        <v>40.427145621732997</v>
      </c>
    </row>
    <row r="21" spans="1:13" x14ac:dyDescent="0.45">
      <c r="A21" s="4" t="s">
        <v>22</v>
      </c>
      <c r="B21">
        <f>SUM(B17:B19)</f>
        <v>6.4557272727272723</v>
      </c>
      <c r="C21">
        <f t="shared" ref="C21:F21" si="10">SUM(C17:C19)</f>
        <v>26.811899996685515</v>
      </c>
      <c r="D21">
        <f t="shared" si="10"/>
        <v>1.0308117436243069</v>
      </c>
      <c r="E21">
        <f t="shared" si="10"/>
        <v>32.106164947765485</v>
      </c>
      <c r="F21">
        <f t="shared" si="10"/>
        <v>142.13333333333333</v>
      </c>
      <c r="G21" s="2">
        <f>SUM(G17:G19)</f>
        <v>5.0525879307231403</v>
      </c>
      <c r="H21" s="2">
        <f>SUM(H17:H19)</f>
        <v>121.281436865199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07F5-780B-466E-9984-64F755B75335}">
  <dimension ref="A1:M21"/>
  <sheetViews>
    <sheetView tabSelected="1" workbookViewId="0">
      <selection activeCell="G5" sqref="G5"/>
    </sheetView>
  </sheetViews>
  <sheetFormatPr defaultRowHeight="14.25" x14ac:dyDescent="0.45"/>
  <cols>
    <col min="1" max="1" width="17" customWidth="1"/>
    <col min="2" max="2" width="19.53125" customWidth="1"/>
    <col min="4" max="4" width="19.1328125" customWidth="1"/>
    <col min="5" max="5" width="21.33203125" customWidth="1"/>
    <col min="6" max="6" width="14.33203125" customWidth="1"/>
    <col min="7" max="7" width="8.19921875" customWidth="1"/>
    <col min="8" max="8" width="9.19921875" bestFit="1" customWidth="1"/>
    <col min="11" max="11" width="9.19921875" bestFit="1" customWidth="1"/>
  </cols>
  <sheetData>
    <row r="1" spans="1:13" x14ac:dyDescent="0.4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3" x14ac:dyDescent="0.45">
      <c r="A2" t="s">
        <v>24</v>
      </c>
      <c r="B2" s="1">
        <v>1.1000000000000001</v>
      </c>
      <c r="C2" s="1">
        <v>0.1</v>
      </c>
      <c r="D2" s="1">
        <v>0.2</v>
      </c>
      <c r="E2" s="1">
        <v>3</v>
      </c>
      <c r="F2" s="1">
        <v>21</v>
      </c>
      <c r="G2" s="1">
        <v>2</v>
      </c>
      <c r="H2" s="1">
        <v>1</v>
      </c>
      <c r="I2" s="1">
        <v>1.2</v>
      </c>
      <c r="J2" s="1">
        <v>1.5</v>
      </c>
    </row>
    <row r="3" spans="1:13" x14ac:dyDescent="0.45">
      <c r="A3" t="s">
        <v>25</v>
      </c>
      <c r="B3" s="1">
        <v>1</v>
      </c>
      <c r="C3" s="1">
        <v>0.1</v>
      </c>
      <c r="D3" s="1">
        <v>0.1</v>
      </c>
      <c r="E3" s="1">
        <v>2</v>
      </c>
      <c r="F3" s="1">
        <v>17</v>
      </c>
      <c r="G3" s="1">
        <v>2</v>
      </c>
      <c r="H3" s="1">
        <v>0.9</v>
      </c>
      <c r="I3" s="1">
        <v>1.1000000000000001</v>
      </c>
      <c r="J3" s="1">
        <v>1.4</v>
      </c>
    </row>
    <row r="4" spans="1:13" x14ac:dyDescent="0.45">
      <c r="A4" t="s">
        <v>26</v>
      </c>
      <c r="B4" s="1">
        <v>0.4</v>
      </c>
      <c r="C4" s="1">
        <v>1.5</v>
      </c>
      <c r="D4" s="1">
        <v>0.2</v>
      </c>
      <c r="E4" s="1">
        <v>1</v>
      </c>
      <c r="F4" s="1">
        <v>12</v>
      </c>
      <c r="G4" s="1">
        <v>1</v>
      </c>
      <c r="H4" s="1">
        <v>0.4</v>
      </c>
      <c r="I4" s="1">
        <v>0.5</v>
      </c>
      <c r="J4" s="1">
        <v>0.8</v>
      </c>
    </row>
    <row r="5" spans="1:13" x14ac:dyDescent="0.45">
      <c r="A5" t="s">
        <v>8</v>
      </c>
      <c r="B5" s="3">
        <f>AVERAGE(B2:B4)</f>
        <v>0.83333333333333337</v>
      </c>
      <c r="C5" s="3">
        <f t="shared" ref="C5:J5" si="0">AVERAGE(C2:C4)</f>
        <v>0.56666666666666665</v>
      </c>
      <c r="D5" s="3">
        <f t="shared" si="0"/>
        <v>0.16666666666666666</v>
      </c>
      <c r="E5" s="3">
        <f t="shared" si="0"/>
        <v>2</v>
      </c>
      <c r="F5" s="3">
        <f t="shared" si="0"/>
        <v>16.666666666666668</v>
      </c>
      <c r="G5" s="3">
        <f t="shared" si="0"/>
        <v>1.6666666666666667</v>
      </c>
      <c r="H5" s="3">
        <f t="shared" si="0"/>
        <v>0.76666666666666661</v>
      </c>
      <c r="I5" s="3">
        <f t="shared" si="0"/>
        <v>0.93333333333333324</v>
      </c>
      <c r="J5" s="3">
        <f t="shared" si="0"/>
        <v>1.2333333333333334</v>
      </c>
    </row>
    <row r="8" spans="1:13" x14ac:dyDescent="0.45">
      <c r="A8" t="s">
        <v>19</v>
      </c>
    </row>
    <row r="9" spans="1:13" x14ac:dyDescent="0.4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18</v>
      </c>
      <c r="I9" s="4" t="s">
        <v>10</v>
      </c>
      <c r="K9" s="4" t="s">
        <v>11</v>
      </c>
    </row>
    <row r="10" spans="1:13" x14ac:dyDescent="0.45">
      <c r="A10" s="4" t="str">
        <f>A2</f>
        <v>Курсовая по БД</v>
      </c>
      <c r="B10">
        <f>B2/C2</f>
        <v>11</v>
      </c>
      <c r="C10">
        <f>E2/B2</f>
        <v>2.7272727272727271</v>
      </c>
      <c r="D10">
        <f>D2/B2</f>
        <v>0.18181818181818182</v>
      </c>
      <c r="E10">
        <f>F2/B2</f>
        <v>19.09090909090909</v>
      </c>
      <c r="F10" s="2">
        <f>(H2 + J2 + 4 * I2) / 6</f>
        <v>1.2166666666666666</v>
      </c>
      <c r="I10">
        <f>F14/B13</f>
        <v>0.40438871473354226</v>
      </c>
      <c r="K10">
        <f>D13 *F14</f>
        <v>0.747070707070707</v>
      </c>
    </row>
    <row r="11" spans="1:13" x14ac:dyDescent="0.45">
      <c r="A11" s="4" t="str">
        <f t="shared" ref="A11:A12" si="1">A3</f>
        <v>Курсовая по ООП</v>
      </c>
      <c r="B11">
        <f t="shared" ref="B11:B12" si="2">B3/C3</f>
        <v>10</v>
      </c>
      <c r="C11">
        <f t="shared" ref="C11:C12" si="3">E3/B3</f>
        <v>2</v>
      </c>
      <c r="D11">
        <f t="shared" ref="D11:D12" si="4">D3/B3</f>
        <v>0.1</v>
      </c>
      <c r="E11">
        <f t="shared" ref="E11:E12" si="5">F3/B3</f>
        <v>17</v>
      </c>
      <c r="F11" s="2">
        <f t="shared" ref="F11:F12" si="6">(H3 + J3 + 4 * I3) / 6</f>
        <v>1.1166666666666667</v>
      </c>
    </row>
    <row r="12" spans="1:13" x14ac:dyDescent="0.45">
      <c r="A12" s="4" t="str">
        <f t="shared" si="1"/>
        <v>Курсовая по ОП</v>
      </c>
      <c r="B12">
        <f t="shared" si="2"/>
        <v>0.26666666666666666</v>
      </c>
      <c r="C12">
        <f t="shared" si="3"/>
        <v>2.5</v>
      </c>
      <c r="D12">
        <f t="shared" si="4"/>
        <v>0.5</v>
      </c>
      <c r="E12">
        <f t="shared" si="5"/>
        <v>30</v>
      </c>
      <c r="F12" s="2">
        <f t="shared" si="6"/>
        <v>0.53333333333333333</v>
      </c>
    </row>
    <row r="13" spans="1:13" x14ac:dyDescent="0.45">
      <c r="A13" s="4" t="s">
        <v>8</v>
      </c>
      <c r="B13">
        <f>AVERAGE(B10:B12)</f>
        <v>7.0888888888888886</v>
      </c>
      <c r="C13">
        <f>AVERAGE(C10:C12)</f>
        <v>2.4090909090909087</v>
      </c>
      <c r="D13">
        <f>AVERAGE(D10:D12)</f>
        <v>0.26060606060606062</v>
      </c>
      <c r="E13">
        <f>AVERAGE(E10:E12)</f>
        <v>22.030303030303031</v>
      </c>
    </row>
    <row r="14" spans="1:13" x14ac:dyDescent="0.45">
      <c r="A14" s="4" t="s">
        <v>22</v>
      </c>
      <c r="B14">
        <f>SUM(B10:B12)</f>
        <v>21.266666666666666</v>
      </c>
      <c r="C14">
        <f t="shared" ref="C14:F14" si="7">SUM(C10:C12)</f>
        <v>7.2272727272727266</v>
      </c>
      <c r="D14">
        <f t="shared" si="7"/>
        <v>0.78181818181818186</v>
      </c>
      <c r="E14">
        <f t="shared" si="7"/>
        <v>66.090909090909093</v>
      </c>
      <c r="F14">
        <f t="shared" si="7"/>
        <v>2.8666666666666663</v>
      </c>
    </row>
    <row r="15" spans="1:13" x14ac:dyDescent="0.45">
      <c r="A15" t="s">
        <v>20</v>
      </c>
    </row>
    <row r="16" spans="1:13" x14ac:dyDescent="0.45">
      <c r="A16" s="4" t="str">
        <f t="shared" ref="A16:F20" si="8">A9</f>
        <v>Проект</v>
      </c>
      <c r="B16" s="4" t="str">
        <f t="shared" si="8"/>
        <v>Производительность</v>
      </c>
      <c r="C16" s="4" t="str">
        <f t="shared" si="8"/>
        <v>Качество</v>
      </c>
      <c r="D16" s="4" t="str">
        <f t="shared" si="8"/>
        <v>Удельная стоимость</v>
      </c>
      <c r="E16" s="4" t="str">
        <f t="shared" si="8"/>
        <v>Документированность</v>
      </c>
      <c r="F16" s="4" t="str">
        <f t="shared" si="8"/>
        <v>LOCожид</v>
      </c>
      <c r="G16" s="4" t="s">
        <v>21</v>
      </c>
      <c r="H16" s="4" t="s">
        <v>23</v>
      </c>
      <c r="K16" s="4" t="s">
        <v>10</v>
      </c>
      <c r="M16" s="4" t="s">
        <v>11</v>
      </c>
    </row>
    <row r="17" spans="1:13" x14ac:dyDescent="0.45">
      <c r="A17" s="4" t="str">
        <f t="shared" si="8"/>
        <v>Курсовая по БД</v>
      </c>
      <c r="B17">
        <f t="shared" si="8"/>
        <v>11</v>
      </c>
      <c r="C17">
        <f t="shared" si="8"/>
        <v>2.7272727272727271</v>
      </c>
      <c r="D17">
        <f t="shared" si="8"/>
        <v>0.18181818181818182</v>
      </c>
      <c r="E17">
        <f t="shared" si="8"/>
        <v>19.09090909090909</v>
      </c>
      <c r="F17">
        <f t="shared" si="8"/>
        <v>1.2166666666666666</v>
      </c>
      <c r="G17" s="2">
        <f>$B$20 * ($B$5 / F17)</f>
        <v>4.8554033485540335</v>
      </c>
      <c r="H17" s="2">
        <f>F17/G17</f>
        <v>0.25057993730407518</v>
      </c>
      <c r="K17" s="2">
        <f>SUM(H17:H19)</f>
        <v>0.50981191222570532</v>
      </c>
      <c r="M17">
        <f>D20*F21</f>
        <v>0.747070707070707</v>
      </c>
    </row>
    <row r="18" spans="1:13" x14ac:dyDescent="0.45">
      <c r="A18" s="4" t="str">
        <f t="shared" si="8"/>
        <v>Курсовая по ООП</v>
      </c>
      <c r="B18">
        <f t="shared" si="8"/>
        <v>10</v>
      </c>
      <c r="C18">
        <f t="shared" si="8"/>
        <v>2</v>
      </c>
      <c r="D18">
        <f t="shared" si="8"/>
        <v>0.1</v>
      </c>
      <c r="E18">
        <f t="shared" si="8"/>
        <v>17</v>
      </c>
      <c r="F18">
        <f t="shared" si="8"/>
        <v>1.1166666666666667</v>
      </c>
      <c r="G18" s="2">
        <f>$B$20 * ($B$5 / F18)</f>
        <v>5.2902155887230515</v>
      </c>
      <c r="H18" s="2">
        <f>F18/G18</f>
        <v>0.21108150470219436</v>
      </c>
    </row>
    <row r="19" spans="1:13" x14ac:dyDescent="0.45">
      <c r="A19" s="4" t="str">
        <f t="shared" si="8"/>
        <v>Курсовая по ОП</v>
      </c>
      <c r="B19">
        <f t="shared" si="8"/>
        <v>0.26666666666666666</v>
      </c>
      <c r="C19">
        <f t="shared" si="8"/>
        <v>2.5</v>
      </c>
      <c r="D19">
        <f t="shared" si="8"/>
        <v>0.5</v>
      </c>
      <c r="E19">
        <f t="shared" si="8"/>
        <v>30</v>
      </c>
      <c r="F19">
        <f t="shared" si="8"/>
        <v>0.53333333333333333</v>
      </c>
      <c r="G19" s="2">
        <f t="shared" ref="G19" si="9">$B$20 * ($B$5 / F19)</f>
        <v>11.076388888888889</v>
      </c>
      <c r="H19" s="2">
        <f t="shared" ref="H19" si="10">F19/G19</f>
        <v>4.8150470219435734E-2</v>
      </c>
    </row>
    <row r="20" spans="1:13" x14ac:dyDescent="0.45">
      <c r="A20" s="4" t="str">
        <f t="shared" si="8"/>
        <v>Среднее</v>
      </c>
      <c r="B20">
        <f t="shared" si="8"/>
        <v>7.0888888888888886</v>
      </c>
      <c r="C20">
        <f t="shared" si="8"/>
        <v>2.4090909090909087</v>
      </c>
      <c r="D20">
        <f t="shared" si="8"/>
        <v>0.26060606060606062</v>
      </c>
      <c r="E20">
        <f t="shared" si="8"/>
        <v>22.030303030303031</v>
      </c>
      <c r="F20">
        <f>F13</f>
        <v>0</v>
      </c>
      <c r="G20" s="2">
        <f>AVERAGE(G17:G19)</f>
        <v>7.0740026087219912</v>
      </c>
      <c r="H20" s="2">
        <f>AVERAGE(H17:H19)</f>
        <v>0.16993730407523511</v>
      </c>
    </row>
    <row r="21" spans="1:13" x14ac:dyDescent="0.45">
      <c r="A21" s="4" t="s">
        <v>22</v>
      </c>
      <c r="B21">
        <f>SUM(B17:B19)</f>
        <v>21.266666666666666</v>
      </c>
      <c r="C21">
        <f t="shared" ref="C21:F21" si="11">SUM(C17:C19)</f>
        <v>7.2272727272727266</v>
      </c>
      <c r="D21">
        <f t="shared" si="11"/>
        <v>0.78181818181818186</v>
      </c>
      <c r="E21">
        <f t="shared" si="11"/>
        <v>66.090909090909093</v>
      </c>
      <c r="F21">
        <f t="shared" si="11"/>
        <v>2.8666666666666663</v>
      </c>
      <c r="G21" s="2">
        <f>SUM(G17:G19)</f>
        <v>21.222007826165974</v>
      </c>
      <c r="H21" s="2">
        <f>SUM(H17:H19)</f>
        <v>0.50981191222570532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</vt:lpstr>
      <vt:lpstr>Собственные проекты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Артур Игнатьев</cp:lastModifiedBy>
  <dcterms:created xsi:type="dcterms:W3CDTF">2025-02-20T13:23:46Z</dcterms:created>
  <dcterms:modified xsi:type="dcterms:W3CDTF">2025-02-28T10:01:07Z</dcterms:modified>
</cp:coreProperties>
</file>