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860" activeTab="1"/>
  </bookViews>
  <sheets>
    <sheet name="第二期常備預算" sheetId="2" r:id="rId1"/>
    <sheet name="第二期活動預算" sheetId="4" r:id="rId2"/>
    <sheet name="第二期單位預算" sheetId="6" r:id="rId3"/>
  </sheets>
  <calcPr calcId="145621"/>
</workbook>
</file>

<file path=xl/calcChain.xml><?xml version="1.0" encoding="utf-8"?>
<calcChain xmlns="http://schemas.openxmlformats.org/spreadsheetml/2006/main">
  <c r="E6" i="4" l="1"/>
  <c r="E11" i="4" l="1"/>
  <c r="F14" i="4" s="1"/>
  <c r="E7" i="2"/>
  <c r="F12" i="4" l="1"/>
  <c r="F13" i="4"/>
  <c r="E18" i="4"/>
  <c r="E19" i="4"/>
  <c r="F21" i="4" s="1"/>
  <c r="F11" i="4" l="1"/>
  <c r="F20" i="4"/>
  <c r="F19" i="4" s="1"/>
  <c r="E6" i="6" l="1"/>
  <c r="E5" i="6" s="1"/>
  <c r="E76" i="2"/>
  <c r="E71" i="2" s="1"/>
  <c r="E70" i="2" s="1"/>
  <c r="F74" i="2" l="1"/>
  <c r="F76" i="2"/>
  <c r="F75" i="2"/>
  <c r="F72" i="2"/>
  <c r="F73" i="2"/>
  <c r="E64" i="2"/>
  <c r="F66" i="2" s="1"/>
  <c r="F69" i="2" l="1"/>
  <c r="F65" i="2"/>
  <c r="F64" i="2" s="1"/>
  <c r="F67" i="2"/>
  <c r="F68" i="2"/>
  <c r="E15" i="4" l="1"/>
  <c r="F17" i="4" l="1"/>
  <c r="F16" i="4"/>
  <c r="E7" i="4"/>
  <c r="F8" i="4" s="1"/>
  <c r="E58" i="2"/>
  <c r="F60" i="2" s="1"/>
  <c r="E52" i="2"/>
  <c r="F54" i="2" s="1"/>
  <c r="E47" i="2"/>
  <c r="F50" i="2" s="1"/>
  <c r="E42" i="2"/>
  <c r="F45" i="2" s="1"/>
  <c r="E26" i="2"/>
  <c r="E21" i="2"/>
  <c r="F23" i="2" s="1"/>
  <c r="E36" i="2"/>
  <c r="F38" i="2" s="1"/>
  <c r="E31" i="2"/>
  <c r="F34" i="2" s="1"/>
  <c r="E17" i="2"/>
  <c r="E13" i="2"/>
  <c r="F15" i="2" s="1"/>
  <c r="E8" i="2"/>
  <c r="F10" i="2" s="1"/>
  <c r="E5" i="4" l="1"/>
  <c r="F29" i="2"/>
  <c r="F20" i="2"/>
  <c r="E6" i="2"/>
  <c r="F46" i="2"/>
  <c r="F44" i="2"/>
  <c r="F18" i="2"/>
  <c r="F8" i="6"/>
  <c r="F7" i="6"/>
  <c r="F15" i="4"/>
  <c r="F35" i="2"/>
  <c r="F33" i="2"/>
  <c r="F28" i="2"/>
  <c r="F49" i="2"/>
  <c r="F27" i="2"/>
  <c r="F32" i="2"/>
  <c r="F43" i="2"/>
  <c r="F42" i="2" s="1"/>
  <c r="F48" i="2"/>
  <c r="F30" i="2"/>
  <c r="F51" i="2"/>
  <c r="F19" i="2"/>
  <c r="F9" i="4"/>
  <c r="F10" i="4"/>
  <c r="F63" i="2"/>
  <c r="F61" i="2"/>
  <c r="F62" i="2"/>
  <c r="F59" i="2"/>
  <c r="F57" i="2"/>
  <c r="F56" i="2"/>
  <c r="F55" i="2"/>
  <c r="F53" i="2"/>
  <c r="F41" i="2"/>
  <c r="F40" i="2"/>
  <c r="F39" i="2"/>
  <c r="F37" i="2"/>
  <c r="F22" i="2"/>
  <c r="F25" i="2"/>
  <c r="F24" i="2"/>
  <c r="F14" i="2"/>
  <c r="F16" i="2"/>
  <c r="F12" i="2"/>
  <c r="F9" i="2"/>
  <c r="F11" i="2"/>
  <c r="F17" i="2" l="1"/>
  <c r="F52" i="2"/>
  <c r="F6" i="6"/>
  <c r="F31" i="2"/>
  <c r="F26" i="2"/>
  <c r="F47" i="2"/>
  <c r="F7" i="4"/>
  <c r="F58" i="2"/>
  <c r="F36" i="2"/>
  <c r="F21" i="2"/>
  <c r="F13" i="2"/>
  <c r="F8" i="2"/>
</calcChain>
</file>

<file path=xl/sharedStrings.xml><?xml version="1.0" encoding="utf-8"?>
<sst xmlns="http://schemas.openxmlformats.org/spreadsheetml/2006/main" count="200" uniqueCount="98">
  <si>
    <t>學生工作會</t>
    <phoneticPr fontId="2" type="noConversion"/>
  </si>
  <si>
    <t>活動部</t>
    <phoneticPr fontId="2" type="noConversion"/>
  </si>
  <si>
    <t>文宣部</t>
    <phoneticPr fontId="2" type="noConversion"/>
  </si>
  <si>
    <t>編號</t>
  </si>
  <si>
    <t>科目名稱</t>
  </si>
  <si>
    <t>本期預算數</t>
  </si>
  <si>
    <t>說明</t>
  </si>
  <si>
    <t>審查結果</t>
  </si>
  <si>
    <t>期入</t>
  </si>
  <si>
    <t>%</t>
  </si>
  <si>
    <t>期出</t>
  </si>
  <si>
    <t>一讀</t>
  </si>
  <si>
    <t>二讀</t>
  </si>
  <si>
    <t>三讀</t>
  </si>
  <si>
    <t>行政及會議相關用品，實報實銷</t>
    <phoneticPr fontId="2" type="noConversion"/>
  </si>
  <si>
    <t>通訊費(含補助)</t>
    <phoneticPr fontId="2" type="noConversion"/>
  </si>
  <si>
    <t>交通費(含補助)</t>
  </si>
  <si>
    <t>第一預備金</t>
    <phoneticPr fontId="2" type="noConversion"/>
  </si>
  <si>
    <t>通訊費(含補助)</t>
  </si>
  <si>
    <t>秘書處</t>
    <phoneticPr fontId="2" type="noConversion"/>
  </si>
  <si>
    <t>會長</t>
    <phoneticPr fontId="2" type="noConversion"/>
  </si>
  <si>
    <t>部門行政費</t>
    <phoneticPr fontId="2" type="noConversion"/>
  </si>
  <si>
    <t>依第一預備金之說明編列</t>
    <phoneticPr fontId="2" type="noConversion"/>
  </si>
  <si>
    <t>權益義務部</t>
    <phoneticPr fontId="2" type="noConversion"/>
  </si>
  <si>
    <t>公關部</t>
    <phoneticPr fontId="2" type="noConversion"/>
  </si>
  <si>
    <t>公關接待費</t>
    <phoneticPr fontId="2" type="noConversion"/>
  </si>
  <si>
    <t>財務部</t>
    <phoneticPr fontId="2" type="noConversion"/>
  </si>
  <si>
    <r>
      <rPr>
        <sz val="10"/>
        <color rgb="FFFF0000"/>
        <rFont val="微軟正黑體"/>
        <family val="2"/>
        <charset val="136"/>
      </rPr>
      <t>學生會新聞採訪之公關用品</t>
    </r>
    <r>
      <rPr>
        <sz val="10"/>
        <color indexed="8"/>
        <rFont val="微軟正黑體"/>
        <family val="2"/>
        <charset val="136"/>
      </rPr>
      <t>，實報實銷</t>
    </r>
    <phoneticPr fontId="2" type="noConversion"/>
  </si>
  <si>
    <t>第一副會長</t>
    <phoneticPr fontId="2" type="noConversion"/>
  </si>
  <si>
    <t>第二副會長</t>
    <phoneticPr fontId="2" type="noConversion"/>
  </si>
  <si>
    <t>依法規編列之第一預備金</t>
    <phoneticPr fontId="2" type="noConversion"/>
  </si>
  <si>
    <t>部門行政費</t>
    <phoneticPr fontId="2" type="noConversion"/>
  </si>
  <si>
    <t>行政及會議相關用品，實報實銷</t>
    <phoneticPr fontId="2" type="noConversion"/>
  </si>
  <si>
    <t>通訊費(含補助)</t>
    <phoneticPr fontId="2" type="noConversion"/>
  </si>
  <si>
    <t>第一預備金</t>
    <phoneticPr fontId="2" type="noConversion"/>
  </si>
  <si>
    <t>學術部</t>
    <phoneticPr fontId="2" type="noConversion"/>
  </si>
  <si>
    <t>文宣製作費</t>
    <phoneticPr fontId="2" type="noConversion"/>
  </si>
  <si>
    <t>學生會日常文宣製作相關用品設計費</t>
    <phoneticPr fontId="2" type="noConversion"/>
  </si>
  <si>
    <t>第一預備金</t>
    <phoneticPr fontId="2" type="noConversion"/>
  </si>
  <si>
    <t>依第一預備金之說明編列</t>
    <phoneticPr fontId="2" type="noConversion"/>
  </si>
  <si>
    <t>新聞部</t>
    <phoneticPr fontId="2" type="noConversion"/>
  </si>
  <si>
    <t>行政及會議相關用品，實報實銷</t>
    <phoneticPr fontId="2" type="noConversion"/>
  </si>
  <si>
    <t>新聞採訪公關費</t>
    <phoneticPr fontId="2" type="noConversion"/>
  </si>
  <si>
    <t>接待外賓及購買學生會公關用品，實報實銷</t>
    <phoneticPr fontId="2" type="noConversion"/>
  </si>
  <si>
    <t>學生會第一會期一次常會提案，預算案第一頁</t>
    <phoneticPr fontId="2" type="noConversion"/>
  </si>
  <si>
    <t>學生會第一會期一次常會提案，預算案第二頁</t>
    <phoneticPr fontId="2" type="noConversion"/>
  </si>
  <si>
    <t>活動預備金</t>
    <phoneticPr fontId="2" type="noConversion"/>
  </si>
  <si>
    <t>依照法規所編列活動預備金</t>
    <phoneticPr fontId="2" type="noConversion"/>
  </si>
  <si>
    <t>學生會第一會期一次常會提案，預算案第三頁</t>
    <phoneticPr fontId="2" type="noConversion"/>
  </si>
  <si>
    <t>本期總預算</t>
    <phoneticPr fontId="2" type="noConversion"/>
  </si>
  <si>
    <t>常備預算</t>
    <phoneticPr fontId="2" type="noConversion"/>
  </si>
  <si>
    <t>本期常備預算</t>
    <phoneticPr fontId="2" type="noConversion"/>
  </si>
  <si>
    <t>本期活動預算</t>
    <phoneticPr fontId="2" type="noConversion"/>
  </si>
  <si>
    <t>活動預算</t>
    <phoneticPr fontId="2" type="noConversion"/>
  </si>
  <si>
    <t>學生議會</t>
    <phoneticPr fontId="2" type="noConversion"/>
  </si>
  <si>
    <t>每月500元共計4個月(103年9、10、11、12月)</t>
    <phoneticPr fontId="2" type="noConversion"/>
  </si>
  <si>
    <t>每月300元共計4個月(103年9、10、11、12月)</t>
    <phoneticPr fontId="2" type="noConversion"/>
  </si>
  <si>
    <t>每月200元共計4個月(103年9、10、11、12月)</t>
    <phoneticPr fontId="2" type="noConversion"/>
  </si>
  <si>
    <t>資訊部</t>
    <phoneticPr fontId="2" type="noConversion"/>
  </si>
  <si>
    <t>教育訓練費</t>
    <phoneticPr fontId="2" type="noConversion"/>
  </si>
  <si>
    <t>學生議會</t>
    <phoneticPr fontId="2" type="noConversion"/>
  </si>
  <si>
    <t>部門行政費</t>
    <phoneticPr fontId="2" type="noConversion"/>
  </si>
  <si>
    <t>通訊費</t>
    <phoneticPr fontId="2" type="noConversion"/>
  </si>
  <si>
    <t>議長500(元)x1(人)x4(月)+副議長200(元)x1(人)x4(月)=2800。共四個月。</t>
    <phoneticPr fontId="2" type="noConversion"/>
  </si>
  <si>
    <t>80(元)x60(人)x4(次)，實報實銷</t>
    <phoneticPr fontId="2" type="noConversion"/>
  </si>
  <si>
    <t>法規或相關會議資料等，實報實銷。另印製會議規範發予出席議員參閱。</t>
    <phoneticPr fontId="2" type="noConversion"/>
  </si>
  <si>
    <t>依第一預備金說明編列</t>
    <phoneticPr fontId="2" type="noConversion"/>
  </si>
  <si>
    <t>常務委員會</t>
    <phoneticPr fontId="2" type="noConversion"/>
  </si>
  <si>
    <t>行政及會議相關用品，實報實銷</t>
    <phoneticPr fontId="2" type="noConversion"/>
  </si>
  <si>
    <t>文具、資料夾、資料袋等行政用品，實報實銷</t>
    <phoneticPr fontId="2" type="noConversion"/>
  </si>
  <si>
    <t>印刷費</t>
    <phoneticPr fontId="2" type="noConversion"/>
  </si>
  <si>
    <t>便當費</t>
    <phoneticPr fontId="2" type="noConversion"/>
  </si>
  <si>
    <t>第二預算執行期：103/09/23~104/01/15</t>
    <phoneticPr fontId="2" type="noConversion"/>
  </si>
  <si>
    <t>國立臺灣師範大學第十九屆學生自治會第二預算執行期常備預算書</t>
    <phoneticPr fontId="2" type="noConversion"/>
  </si>
  <si>
    <t>與學校、他校外賓接洽時的費用</t>
    <phoneticPr fontId="2" type="noConversion"/>
  </si>
  <si>
    <t>與學校、他校接洽時的費用</t>
    <phoneticPr fontId="2" type="noConversion"/>
  </si>
  <si>
    <t>與學校、他校接洽時的費用</t>
    <phoneticPr fontId="2" type="noConversion"/>
  </si>
  <si>
    <t xml:space="preserve">與學校、他校接洽時的費用 </t>
    <phoneticPr fontId="2" type="noConversion"/>
  </si>
  <si>
    <t>國立臺灣師範大學第十九屆學生自治會第二預算執行期總預算書</t>
    <phoneticPr fontId="2" type="noConversion"/>
  </si>
  <si>
    <t>國立臺灣師範大學第十九屆學生自治會第二預算執行期活動預算書</t>
    <phoneticPr fontId="2" type="noConversion"/>
  </si>
  <si>
    <t>權益周</t>
    <phoneticPr fontId="2" type="noConversion"/>
  </si>
  <si>
    <t>文宣費</t>
    <phoneticPr fontId="2" type="noConversion"/>
  </si>
  <si>
    <t>雜支</t>
    <phoneticPr fontId="2" type="noConversion"/>
  </si>
  <si>
    <t>除上列之花費，實報實銷</t>
    <phoneticPr fontId="2" type="noConversion"/>
  </si>
  <si>
    <t>騎馬釘筆記本</t>
    <phoneticPr fontId="2" type="noConversion"/>
  </si>
  <si>
    <t>一本初估20(元)*1000(本)=20000(元)</t>
    <phoneticPr fontId="2" type="noConversion"/>
  </si>
  <si>
    <t>延畢生調漲雜費案</t>
    <phoneticPr fontId="2" type="noConversion"/>
  </si>
  <si>
    <t>律師費</t>
    <phoneticPr fontId="2" type="noConversion"/>
  </si>
  <si>
    <t>活動預備金</t>
    <phoneticPr fontId="2" type="noConversion"/>
  </si>
  <si>
    <t>行情價</t>
    <phoneticPr fontId="2" type="noConversion"/>
  </si>
  <si>
    <t>海報半開10(張)*20(元)+A5DM 1000(張)*1(元)
+黑板素材1100元+展示成果看板300(元)*2(個)
+設計費600元=5000(元)</t>
    <phoneticPr fontId="2" type="noConversion"/>
  </si>
  <si>
    <t>訪調</t>
    <phoneticPr fontId="2" type="noConversion"/>
  </si>
  <si>
    <t>19屆學生會限定筆記本</t>
    <phoneticPr fontId="2" type="noConversion"/>
  </si>
  <si>
    <t>訪調工作費一</t>
    <phoneticPr fontId="2" type="noConversion"/>
  </si>
  <si>
    <t>訪調工作費二</t>
    <phoneticPr fontId="2" type="noConversion"/>
  </si>
  <si>
    <t>活動預備金</t>
    <phoneticPr fontId="2" type="noConversion"/>
  </si>
  <si>
    <t>進行宿舍內部廚房設置普及化之訪調工作費</t>
    <phoneticPr fontId="2" type="noConversion"/>
  </si>
  <si>
    <t>進行校園內對於多元性別觀感之訪調工作費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</si>
</sst>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6" formatCode="0.0%"/>
    <numFmt numFmtId="177" formatCode="&quot;$&quot;#,##0_);\(&quot;$&quot;#,##0\)"/>
    <numFmt numFmtId="178" formatCode="#,##0_);\(#,##0\)"/>
    <numFmt numFmtId="179" formatCode="#,##0_);[Red]\(#,##0\)"/>
    <numFmt numFmtId="180" formatCode="0.0000_);\(0.0000\)"/>
    <numFmt numFmtId="181" formatCode="_-* #,##0_-;\-* #,##0_-;_-* &quot;-&quot;??_-;_-@_-"/>
  </numFmts>
  <fonts count="1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b/>
      <sz val="10"/>
      <name val="微軟正黑體"/>
      <family val="2"/>
      <charset val="136"/>
    </font>
    <font>
      <sz val="10"/>
      <color indexed="8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rgb="FF141823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07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2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right" vertical="center"/>
    </xf>
    <xf numFmtId="176" fontId="7" fillId="4" borderId="1" xfId="2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7" fillId="5" borderId="1" xfId="0" applyFont="1" applyFill="1" applyBorder="1" applyAlignment="1">
      <alignment horizontal="center" vertical="center"/>
    </xf>
    <xf numFmtId="179" fontId="9" fillId="5" borderId="1" xfId="0" applyNumberFormat="1" applyFont="1" applyFill="1" applyBorder="1" applyAlignment="1">
      <alignment horizontal="right" vertical="center"/>
    </xf>
    <xf numFmtId="10" fontId="9" fillId="5" borderId="1" xfId="2" applyNumberFormat="1" applyFont="1" applyFill="1" applyBorder="1" applyAlignment="1">
      <alignment horizontal="right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 wrapText="1"/>
    </xf>
    <xf numFmtId="180" fontId="9" fillId="3" borderId="1" xfId="0" applyNumberFormat="1" applyFont="1" applyFill="1" applyBorder="1" applyAlignment="1">
      <alignment horizontal="center" vertical="center" wrapText="1"/>
    </xf>
    <xf numFmtId="181" fontId="9" fillId="3" borderId="1" xfId="1" applyNumberFormat="1" applyFont="1" applyFill="1" applyBorder="1" applyAlignment="1">
      <alignment horizontal="right" vertical="center"/>
    </xf>
    <xf numFmtId="10" fontId="9" fillId="0" borderId="1" xfId="2" applyNumberFormat="1" applyFont="1" applyBorder="1" applyAlignment="1">
      <alignment horizontal="right" vertical="center"/>
    </xf>
    <xf numFmtId="181" fontId="9" fillId="3" borderId="1" xfId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81" fontId="10" fillId="3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6" fontId="7" fillId="2" borderId="1" xfId="2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right" vertical="center"/>
    </xf>
    <xf numFmtId="176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179" fontId="5" fillId="6" borderId="1" xfId="0" applyNumberFormat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 vertical="center"/>
    </xf>
    <xf numFmtId="179" fontId="5" fillId="8" borderId="1" xfId="0" applyNumberFormat="1" applyFont="1" applyFill="1" applyBorder="1">
      <alignment vertical="center"/>
    </xf>
    <xf numFmtId="10" fontId="9" fillId="8" borderId="1" xfId="2" applyNumberFormat="1" applyFont="1" applyFill="1" applyBorder="1" applyAlignment="1">
      <alignment horizontal="right" vertical="center"/>
    </xf>
    <xf numFmtId="0" fontId="9" fillId="8" borderId="1" xfId="0" applyFont="1" applyFill="1" applyBorder="1" applyAlignment="1">
      <alignment horizontal="center" vertical="center"/>
    </xf>
    <xf numFmtId="179" fontId="7" fillId="2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2" fillId="0" borderId="0" xfId="0" applyFont="1" applyAlignment="1">
      <alignment horizontal="center" vertical="center" wrapText="1"/>
    </xf>
    <xf numFmtId="10" fontId="9" fillId="2" borderId="1" xfId="0" applyNumberFormat="1" applyFont="1" applyFill="1" applyBorder="1" applyAlignment="1">
      <alignment vertical="center"/>
    </xf>
    <xf numFmtId="10" fontId="5" fillId="0" borderId="1" xfId="0" applyNumberFormat="1" applyFont="1" applyBorder="1">
      <alignment vertical="center"/>
    </xf>
    <xf numFmtId="0" fontId="5" fillId="7" borderId="2" xfId="3" applyFont="1" applyFill="1" applyBorder="1" applyAlignment="1">
      <alignment horizontal="center" vertical="center"/>
    </xf>
    <xf numFmtId="0" fontId="5" fillId="7" borderId="3" xfId="3" applyFont="1" applyFill="1" applyBorder="1" applyAlignment="1">
      <alignment horizontal="center" vertical="center"/>
    </xf>
    <xf numFmtId="0" fontId="5" fillId="7" borderId="4" xfId="3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7" fontId="16" fillId="3" borderId="1" xfId="0" applyNumberFormat="1" applyFont="1" applyFill="1" applyBorder="1" applyAlignment="1">
      <alignment horizontal="center" vertical="center" wrapText="1"/>
    </xf>
    <xf numFmtId="180" fontId="16" fillId="3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7" fontId="14" fillId="3" borderId="1" xfId="0" applyNumberFormat="1" applyFont="1" applyFill="1" applyBorder="1" applyAlignment="1">
      <alignment horizontal="center" vertical="center" wrapText="1"/>
    </xf>
    <xf numFmtId="180" fontId="14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0" fontId="9" fillId="2" borderId="1" xfId="2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81" fontId="9" fillId="2" borderId="1" xfId="1" applyNumberFormat="1" applyFont="1" applyFill="1" applyBorder="1" applyAlignment="1">
      <alignment horizontal="right" vertical="center"/>
    </xf>
    <xf numFmtId="10" fontId="9" fillId="0" borderId="1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81" fontId="10" fillId="2" borderId="1" xfId="1" applyNumberFormat="1" applyFont="1" applyFill="1" applyBorder="1" applyAlignment="1">
      <alignment horizontal="right" vertical="center"/>
    </xf>
    <xf numFmtId="181" fontId="9" fillId="2" borderId="1" xfId="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 wrapText="1"/>
    </xf>
    <xf numFmtId="180" fontId="9" fillId="0" borderId="1" xfId="0" applyNumberFormat="1" applyFont="1" applyFill="1" applyBorder="1" applyAlignment="1">
      <alignment horizontal="center" vertical="center" wrapText="1"/>
    </xf>
    <xf numFmtId="181" fontId="10" fillId="0" borderId="1" xfId="1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181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</cellXfs>
  <cellStyles count="9">
    <cellStyle name="一般" xfId="0" builtinId="0"/>
    <cellStyle name="一般 2" xfId="5"/>
    <cellStyle name="一般 3" xfId="4"/>
    <cellStyle name="一般 5" xfId="8"/>
    <cellStyle name="一般 6" xfId="3"/>
    <cellStyle name="千分位" xfId="1" builtinId="3"/>
    <cellStyle name="千分位 2" xfId="6"/>
    <cellStyle name="百分比" xfId="2" builtinId="5"/>
    <cellStyle name="百分比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13" workbookViewId="0">
      <selection activeCell="F29" sqref="F29"/>
    </sheetView>
  </sheetViews>
  <sheetFormatPr defaultRowHeight="15.75" x14ac:dyDescent="0.25"/>
  <cols>
    <col min="1" max="1" width="9.625" style="1" bestFit="1" customWidth="1"/>
    <col min="2" max="2" width="13.125" style="1" bestFit="1" customWidth="1"/>
    <col min="3" max="3" width="4.75" style="1" bestFit="1" customWidth="1"/>
    <col min="4" max="4" width="3" style="1" bestFit="1" customWidth="1"/>
    <col min="5" max="5" width="12.125" style="1" customWidth="1"/>
    <col min="6" max="6" width="8.25" style="1" bestFit="1" customWidth="1"/>
    <col min="7" max="7" width="61.875" style="1" customWidth="1"/>
    <col min="8" max="10" width="4.75" style="1" bestFit="1" customWidth="1"/>
    <col min="11" max="16384" width="9" style="1"/>
  </cols>
  <sheetData>
    <row r="1" spans="1:10" x14ac:dyDescent="0.25">
      <c r="A1" s="75" t="s">
        <v>44</v>
      </c>
      <c r="B1" s="76"/>
      <c r="C1" s="76"/>
      <c r="D1" s="76"/>
      <c r="E1" s="76"/>
      <c r="F1" s="76"/>
      <c r="G1" s="77"/>
      <c r="H1" s="77"/>
      <c r="I1" s="77"/>
      <c r="J1" s="77"/>
    </row>
    <row r="2" spans="1:10" x14ac:dyDescent="0.25">
      <c r="A2" s="78" t="s">
        <v>73</v>
      </c>
      <c r="B2" s="79"/>
      <c r="C2" s="79"/>
      <c r="D2" s="79"/>
      <c r="E2" s="79"/>
      <c r="F2" s="79"/>
      <c r="G2" s="79"/>
      <c r="H2" s="79"/>
      <c r="I2" s="79"/>
      <c r="J2" s="80"/>
    </row>
    <row r="3" spans="1:10" x14ac:dyDescent="0.25">
      <c r="A3" s="81" t="s">
        <v>72</v>
      </c>
      <c r="B3" s="82"/>
      <c r="C3" s="82"/>
      <c r="D3" s="82"/>
      <c r="E3" s="82"/>
      <c r="F3" s="82"/>
      <c r="G3" s="82"/>
      <c r="H3" s="82"/>
      <c r="I3" s="82"/>
      <c r="J3" s="83"/>
    </row>
    <row r="4" spans="1:10" x14ac:dyDescent="0.25">
      <c r="A4" s="84" t="s">
        <v>3</v>
      </c>
      <c r="B4" s="86" t="s">
        <v>4</v>
      </c>
      <c r="C4" s="86" t="s">
        <v>5</v>
      </c>
      <c r="D4" s="86"/>
      <c r="E4" s="86"/>
      <c r="F4" s="86"/>
      <c r="G4" s="86" t="s">
        <v>6</v>
      </c>
      <c r="H4" s="86" t="s">
        <v>7</v>
      </c>
      <c r="I4" s="86"/>
      <c r="J4" s="86"/>
    </row>
    <row r="5" spans="1:10" x14ac:dyDescent="0.25">
      <c r="A5" s="85"/>
      <c r="B5" s="86"/>
      <c r="C5" s="2" t="s">
        <v>8</v>
      </c>
      <c r="D5" s="2" t="s">
        <v>9</v>
      </c>
      <c r="E5" s="2" t="s">
        <v>10</v>
      </c>
      <c r="F5" s="3" t="s">
        <v>9</v>
      </c>
      <c r="G5" s="86"/>
      <c r="H5" s="2" t="s">
        <v>11</v>
      </c>
      <c r="I5" s="2" t="s">
        <v>12</v>
      </c>
      <c r="J5" s="2" t="s">
        <v>13</v>
      </c>
    </row>
    <row r="6" spans="1:10" s="8" customFormat="1" x14ac:dyDescent="0.25">
      <c r="A6" s="68" t="s">
        <v>51</v>
      </c>
      <c r="B6" s="69"/>
      <c r="C6" s="4"/>
      <c r="D6" s="4"/>
      <c r="E6" s="5">
        <f>SUM(E7,E71)</f>
        <v>74750</v>
      </c>
      <c r="F6" s="6"/>
      <c r="G6" s="7"/>
      <c r="H6" s="7"/>
      <c r="I6" s="7"/>
      <c r="J6" s="7"/>
    </row>
    <row r="7" spans="1:10" x14ac:dyDescent="0.25">
      <c r="A7" s="70" t="s">
        <v>0</v>
      </c>
      <c r="B7" s="71"/>
      <c r="C7" s="31">
        <v>0</v>
      </c>
      <c r="D7" s="31"/>
      <c r="E7" s="32">
        <f>SUM(E8,E13,E17,E21,E26,E31,E36,E42,E47,E52,E58,E64)</f>
        <v>46400</v>
      </c>
      <c r="F7" s="31"/>
      <c r="G7" s="31"/>
      <c r="H7" s="31"/>
      <c r="I7" s="31"/>
      <c r="J7" s="31"/>
    </row>
    <row r="8" spans="1:10" x14ac:dyDescent="0.25">
      <c r="A8" s="72" t="s">
        <v>20</v>
      </c>
      <c r="B8" s="73"/>
      <c r="C8" s="9"/>
      <c r="D8" s="9"/>
      <c r="E8" s="10">
        <f>SUM(E9:E12)</f>
        <v>9400</v>
      </c>
      <c r="F8" s="11">
        <f>SUM(F9:F12)</f>
        <v>0.99999999999999989</v>
      </c>
      <c r="G8" s="12"/>
      <c r="H8" s="12"/>
      <c r="I8" s="12"/>
      <c r="J8" s="9"/>
    </row>
    <row r="9" spans="1:10" x14ac:dyDescent="0.25">
      <c r="A9" s="13">
        <v>1</v>
      </c>
      <c r="B9" s="13" t="s">
        <v>21</v>
      </c>
      <c r="C9" s="14"/>
      <c r="D9" s="15"/>
      <c r="E9" s="16">
        <v>5000</v>
      </c>
      <c r="F9" s="17">
        <f>E9/$E$8</f>
        <v>0.53191489361702127</v>
      </c>
      <c r="G9" s="13" t="s">
        <v>14</v>
      </c>
      <c r="H9" s="18"/>
      <c r="I9" s="18"/>
      <c r="J9" s="18"/>
    </row>
    <row r="10" spans="1:10" x14ac:dyDescent="0.25">
      <c r="A10" s="13">
        <v>2</v>
      </c>
      <c r="B10" s="19" t="s">
        <v>15</v>
      </c>
      <c r="C10" s="14"/>
      <c r="D10" s="15"/>
      <c r="E10" s="20">
        <v>2000</v>
      </c>
      <c r="F10" s="17">
        <f>E10/$E$8</f>
        <v>0.21276595744680851</v>
      </c>
      <c r="G10" s="13" t="s">
        <v>55</v>
      </c>
      <c r="H10" s="18"/>
      <c r="I10" s="18"/>
      <c r="J10" s="18"/>
    </row>
    <row r="11" spans="1:10" x14ac:dyDescent="0.25">
      <c r="A11" s="13">
        <v>3</v>
      </c>
      <c r="B11" s="19" t="s">
        <v>16</v>
      </c>
      <c r="C11" s="14"/>
      <c r="D11" s="15"/>
      <c r="E11" s="16">
        <v>2000</v>
      </c>
      <c r="F11" s="17">
        <f>E11/$E$8</f>
        <v>0.21276595744680851</v>
      </c>
      <c r="G11" s="18" t="s">
        <v>75</v>
      </c>
      <c r="H11" s="18"/>
      <c r="I11" s="18"/>
      <c r="J11" s="18"/>
    </row>
    <row r="12" spans="1:10" x14ac:dyDescent="0.25">
      <c r="A12" s="13">
        <v>4</v>
      </c>
      <c r="B12" s="13" t="s">
        <v>17</v>
      </c>
      <c r="C12" s="14"/>
      <c r="D12" s="15"/>
      <c r="E12" s="16">
        <v>400</v>
      </c>
      <c r="F12" s="17">
        <f>E12/$E$8</f>
        <v>4.2553191489361701E-2</v>
      </c>
      <c r="G12" s="13" t="s">
        <v>30</v>
      </c>
      <c r="H12" s="18"/>
      <c r="I12" s="18"/>
      <c r="J12" s="18"/>
    </row>
    <row r="13" spans="1:10" x14ac:dyDescent="0.25">
      <c r="A13" s="72" t="s">
        <v>28</v>
      </c>
      <c r="B13" s="74"/>
      <c r="C13" s="9"/>
      <c r="D13" s="9"/>
      <c r="E13" s="10">
        <f>SUM(E14:E16)</f>
        <v>2100</v>
      </c>
      <c r="F13" s="11">
        <f>SUM(F14:F16)</f>
        <v>1</v>
      </c>
      <c r="G13" s="12"/>
      <c r="H13" s="12"/>
      <c r="I13" s="12"/>
      <c r="J13" s="9"/>
    </row>
    <row r="14" spans="1:10" x14ac:dyDescent="0.25">
      <c r="A14" s="13">
        <v>1</v>
      </c>
      <c r="B14" s="13" t="s">
        <v>18</v>
      </c>
      <c r="C14" s="14"/>
      <c r="D14" s="15"/>
      <c r="E14" s="16">
        <v>1200</v>
      </c>
      <c r="F14" s="17">
        <f>E14/$E$13</f>
        <v>0.5714285714285714</v>
      </c>
      <c r="G14" s="13" t="s">
        <v>56</v>
      </c>
      <c r="H14" s="18"/>
      <c r="I14" s="18"/>
      <c r="J14" s="18"/>
    </row>
    <row r="15" spans="1:10" x14ac:dyDescent="0.25">
      <c r="A15" s="13">
        <v>2</v>
      </c>
      <c r="B15" s="19" t="s">
        <v>16</v>
      </c>
      <c r="C15" s="14"/>
      <c r="D15" s="15"/>
      <c r="E15" s="16">
        <v>800</v>
      </c>
      <c r="F15" s="17">
        <f>E15/$E$13</f>
        <v>0.38095238095238093</v>
      </c>
      <c r="G15" s="18" t="s">
        <v>75</v>
      </c>
      <c r="H15" s="18"/>
      <c r="I15" s="18"/>
      <c r="J15" s="18"/>
    </row>
    <row r="16" spans="1:10" x14ac:dyDescent="0.25">
      <c r="A16" s="13">
        <v>3</v>
      </c>
      <c r="B16" s="13" t="s">
        <v>17</v>
      </c>
      <c r="C16" s="14"/>
      <c r="D16" s="15"/>
      <c r="E16" s="16">
        <v>100</v>
      </c>
      <c r="F16" s="17">
        <f>E16/$E$13</f>
        <v>4.7619047619047616E-2</v>
      </c>
      <c r="G16" s="13" t="s">
        <v>30</v>
      </c>
      <c r="H16" s="18"/>
      <c r="I16" s="18"/>
      <c r="J16" s="18"/>
    </row>
    <row r="17" spans="1:10" x14ac:dyDescent="0.25">
      <c r="A17" s="72" t="s">
        <v>29</v>
      </c>
      <c r="B17" s="74"/>
      <c r="C17" s="9"/>
      <c r="D17" s="9"/>
      <c r="E17" s="10">
        <f>SUM(E18:E20)</f>
        <v>2100</v>
      </c>
      <c r="F17" s="11">
        <f>SUM(F18:F20)</f>
        <v>1</v>
      </c>
      <c r="G17" s="12"/>
      <c r="H17" s="12"/>
      <c r="I17" s="12"/>
      <c r="J17" s="9"/>
    </row>
    <row r="18" spans="1:10" x14ac:dyDescent="0.25">
      <c r="A18" s="13">
        <v>1</v>
      </c>
      <c r="B18" s="13" t="s">
        <v>18</v>
      </c>
      <c r="C18" s="14"/>
      <c r="D18" s="15"/>
      <c r="E18" s="16">
        <v>1200</v>
      </c>
      <c r="F18" s="17">
        <f>E18/$E$13</f>
        <v>0.5714285714285714</v>
      </c>
      <c r="G18" s="13" t="s">
        <v>56</v>
      </c>
      <c r="H18" s="18"/>
      <c r="I18" s="18"/>
      <c r="J18" s="18"/>
    </row>
    <row r="19" spans="1:10" x14ac:dyDescent="0.25">
      <c r="A19" s="13">
        <v>2</v>
      </c>
      <c r="B19" s="19" t="s">
        <v>16</v>
      </c>
      <c r="C19" s="14"/>
      <c r="D19" s="15"/>
      <c r="E19" s="16">
        <v>800</v>
      </c>
      <c r="F19" s="17">
        <f>E19/$E$13</f>
        <v>0.38095238095238093</v>
      </c>
      <c r="G19" s="18" t="s">
        <v>75</v>
      </c>
      <c r="H19" s="18"/>
      <c r="I19" s="18"/>
      <c r="J19" s="18"/>
    </row>
    <row r="20" spans="1:10" x14ac:dyDescent="0.25">
      <c r="A20" s="13">
        <v>3</v>
      </c>
      <c r="B20" s="13" t="s">
        <v>17</v>
      </c>
      <c r="C20" s="14"/>
      <c r="D20" s="15"/>
      <c r="E20" s="16">
        <v>100</v>
      </c>
      <c r="F20" s="17">
        <f>E20/$E$13</f>
        <v>4.7619047619047616E-2</v>
      </c>
      <c r="G20" s="13" t="s">
        <v>30</v>
      </c>
      <c r="H20" s="18"/>
      <c r="I20" s="18"/>
      <c r="J20" s="18"/>
    </row>
    <row r="21" spans="1:10" x14ac:dyDescent="0.25">
      <c r="A21" s="72" t="s">
        <v>19</v>
      </c>
      <c r="B21" s="74"/>
      <c r="C21" s="9"/>
      <c r="D21" s="9"/>
      <c r="E21" s="10">
        <f>SUM(E22:E25)</f>
        <v>2300</v>
      </c>
      <c r="F21" s="11">
        <f>SUM(F22:F25)</f>
        <v>0.99999999999999989</v>
      </c>
      <c r="G21" s="12"/>
      <c r="H21" s="12"/>
      <c r="I21" s="12"/>
      <c r="J21" s="9"/>
    </row>
    <row r="22" spans="1:10" x14ac:dyDescent="0.25">
      <c r="A22" s="13">
        <v>1</v>
      </c>
      <c r="B22" s="13" t="s">
        <v>21</v>
      </c>
      <c r="C22" s="14"/>
      <c r="D22" s="15"/>
      <c r="E22" s="16">
        <v>1000</v>
      </c>
      <c r="F22" s="17">
        <f>E22/$E$21</f>
        <v>0.43478260869565216</v>
      </c>
      <c r="G22" s="13" t="s">
        <v>14</v>
      </c>
      <c r="H22" s="18"/>
      <c r="I22" s="18"/>
      <c r="J22" s="18"/>
    </row>
    <row r="23" spans="1:10" x14ac:dyDescent="0.25">
      <c r="A23" s="13">
        <v>2</v>
      </c>
      <c r="B23" s="19" t="s">
        <v>15</v>
      </c>
      <c r="C23" s="14"/>
      <c r="D23" s="15"/>
      <c r="E23" s="16">
        <v>800</v>
      </c>
      <c r="F23" s="17">
        <f>E23/$E$21</f>
        <v>0.34782608695652173</v>
      </c>
      <c r="G23" s="13" t="s">
        <v>57</v>
      </c>
      <c r="H23" s="18"/>
      <c r="I23" s="18"/>
      <c r="J23" s="18"/>
    </row>
    <row r="24" spans="1:10" x14ac:dyDescent="0.25">
      <c r="A24" s="13">
        <v>3</v>
      </c>
      <c r="B24" s="19" t="s">
        <v>16</v>
      </c>
      <c r="C24" s="14"/>
      <c r="D24" s="15"/>
      <c r="E24" s="16">
        <v>400</v>
      </c>
      <c r="F24" s="17">
        <f>E24/$E$21</f>
        <v>0.17391304347826086</v>
      </c>
      <c r="G24" s="18" t="s">
        <v>77</v>
      </c>
      <c r="H24" s="18"/>
      <c r="I24" s="18"/>
      <c r="J24" s="18"/>
    </row>
    <row r="25" spans="1:10" x14ac:dyDescent="0.25">
      <c r="A25" s="13">
        <v>4</v>
      </c>
      <c r="B25" s="13" t="s">
        <v>17</v>
      </c>
      <c r="C25" s="14"/>
      <c r="D25" s="15"/>
      <c r="E25" s="16">
        <v>100</v>
      </c>
      <c r="F25" s="17">
        <f>E25/$E$21</f>
        <v>4.3478260869565216E-2</v>
      </c>
      <c r="G25" s="13" t="s">
        <v>30</v>
      </c>
      <c r="H25" s="18"/>
      <c r="I25" s="18"/>
      <c r="J25" s="18"/>
    </row>
    <row r="26" spans="1:10" x14ac:dyDescent="0.25">
      <c r="A26" s="72" t="s">
        <v>23</v>
      </c>
      <c r="B26" s="74"/>
      <c r="C26" s="9"/>
      <c r="D26" s="9"/>
      <c r="E26" s="10">
        <f>SUM(E27:E30)</f>
        <v>2300</v>
      </c>
      <c r="F26" s="11">
        <f>SUM(F27:F30)</f>
        <v>0.99999999999999989</v>
      </c>
      <c r="G26" s="12"/>
      <c r="H26" s="12"/>
      <c r="I26" s="12"/>
      <c r="J26" s="9"/>
    </row>
    <row r="27" spans="1:10" x14ac:dyDescent="0.25">
      <c r="A27" s="13">
        <v>1</v>
      </c>
      <c r="B27" s="13" t="s">
        <v>21</v>
      </c>
      <c r="C27" s="14"/>
      <c r="D27" s="15"/>
      <c r="E27" s="16">
        <v>1000</v>
      </c>
      <c r="F27" s="17">
        <f>E27/$E$26</f>
        <v>0.43478260869565216</v>
      </c>
      <c r="G27" s="13" t="s">
        <v>14</v>
      </c>
      <c r="H27" s="18"/>
      <c r="I27" s="18"/>
      <c r="J27" s="18"/>
    </row>
    <row r="28" spans="1:10" x14ac:dyDescent="0.25">
      <c r="A28" s="13">
        <v>2</v>
      </c>
      <c r="B28" s="19" t="s">
        <v>15</v>
      </c>
      <c r="C28" s="14"/>
      <c r="D28" s="15"/>
      <c r="E28" s="16">
        <v>800</v>
      </c>
      <c r="F28" s="17">
        <f>E28/$E$26</f>
        <v>0.34782608695652173</v>
      </c>
      <c r="G28" s="13" t="s">
        <v>57</v>
      </c>
      <c r="H28" s="18"/>
      <c r="I28" s="18"/>
      <c r="J28" s="18"/>
    </row>
    <row r="29" spans="1:10" x14ac:dyDescent="0.25">
      <c r="A29" s="13">
        <v>3</v>
      </c>
      <c r="B29" s="19" t="s">
        <v>16</v>
      </c>
      <c r="C29" s="14"/>
      <c r="D29" s="15"/>
      <c r="E29" s="16">
        <v>400</v>
      </c>
      <c r="F29" s="17">
        <f>E29/$E$26</f>
        <v>0.17391304347826086</v>
      </c>
      <c r="G29" s="18" t="s">
        <v>76</v>
      </c>
      <c r="H29" s="18"/>
      <c r="I29" s="18"/>
      <c r="J29" s="18"/>
    </row>
    <row r="30" spans="1:10" x14ac:dyDescent="0.25">
      <c r="A30" s="13">
        <v>5</v>
      </c>
      <c r="B30" s="13" t="s">
        <v>17</v>
      </c>
      <c r="C30" s="14"/>
      <c r="D30" s="15"/>
      <c r="E30" s="16">
        <v>100</v>
      </c>
      <c r="F30" s="17">
        <f>E30/$E$26</f>
        <v>4.3478260869565216E-2</v>
      </c>
      <c r="G30" s="13" t="s">
        <v>30</v>
      </c>
      <c r="H30" s="18"/>
      <c r="I30" s="18"/>
      <c r="J30" s="18"/>
    </row>
    <row r="31" spans="1:10" x14ac:dyDescent="0.25">
      <c r="A31" s="72" t="s">
        <v>1</v>
      </c>
      <c r="B31" s="74"/>
      <c r="C31" s="9"/>
      <c r="D31" s="9"/>
      <c r="E31" s="10">
        <f>SUM(E32:E35)</f>
        <v>2700</v>
      </c>
      <c r="F31" s="11">
        <f>SUM(F32:F35)</f>
        <v>1</v>
      </c>
      <c r="G31" s="12"/>
      <c r="H31" s="12"/>
      <c r="I31" s="12"/>
      <c r="J31" s="9"/>
    </row>
    <row r="32" spans="1:10" x14ac:dyDescent="0.25">
      <c r="A32" s="13">
        <v>1</v>
      </c>
      <c r="B32" s="13" t="s">
        <v>31</v>
      </c>
      <c r="C32" s="14"/>
      <c r="D32" s="15"/>
      <c r="E32" s="16">
        <v>1000</v>
      </c>
      <c r="F32" s="17">
        <f>E32/$E$31</f>
        <v>0.37037037037037035</v>
      </c>
      <c r="G32" s="13" t="s">
        <v>14</v>
      </c>
      <c r="H32" s="18"/>
      <c r="I32" s="18"/>
      <c r="J32" s="18"/>
    </row>
    <row r="33" spans="1:10" x14ac:dyDescent="0.25">
      <c r="A33" s="13">
        <v>2</v>
      </c>
      <c r="B33" s="19" t="s">
        <v>33</v>
      </c>
      <c r="C33" s="14"/>
      <c r="D33" s="15"/>
      <c r="E33" s="16">
        <v>800</v>
      </c>
      <c r="F33" s="17">
        <f>E33/$E$31</f>
        <v>0.29629629629629628</v>
      </c>
      <c r="G33" s="13" t="s">
        <v>57</v>
      </c>
      <c r="H33" s="18"/>
      <c r="I33" s="18"/>
      <c r="J33" s="18"/>
    </row>
    <row r="34" spans="1:10" x14ac:dyDescent="0.25">
      <c r="A34" s="13">
        <v>3</v>
      </c>
      <c r="B34" s="19" t="s">
        <v>16</v>
      </c>
      <c r="C34" s="14"/>
      <c r="D34" s="15"/>
      <c r="E34" s="16">
        <v>800</v>
      </c>
      <c r="F34" s="17">
        <f>E34/$E$31</f>
        <v>0.29629629629629628</v>
      </c>
      <c r="G34" s="18" t="s">
        <v>75</v>
      </c>
      <c r="H34" s="18"/>
      <c r="I34" s="18"/>
      <c r="J34" s="18"/>
    </row>
    <row r="35" spans="1:10" x14ac:dyDescent="0.25">
      <c r="A35" s="13">
        <v>4</v>
      </c>
      <c r="B35" s="13" t="s">
        <v>34</v>
      </c>
      <c r="C35" s="14"/>
      <c r="D35" s="15"/>
      <c r="E35" s="16">
        <v>100</v>
      </c>
      <c r="F35" s="17">
        <f>E35/$E$31</f>
        <v>3.7037037037037035E-2</v>
      </c>
      <c r="G35" s="13" t="s">
        <v>30</v>
      </c>
      <c r="H35" s="18"/>
      <c r="I35" s="18"/>
      <c r="J35" s="18"/>
    </row>
    <row r="36" spans="1:10" x14ac:dyDescent="0.25">
      <c r="A36" s="72" t="s">
        <v>24</v>
      </c>
      <c r="B36" s="74"/>
      <c r="C36" s="9"/>
      <c r="D36" s="9"/>
      <c r="E36" s="10">
        <f>SUM(E37:E41)</f>
        <v>7200</v>
      </c>
      <c r="F36" s="11">
        <f>SUM(F37:F41)</f>
        <v>1</v>
      </c>
      <c r="G36" s="12"/>
      <c r="H36" s="12"/>
      <c r="I36" s="12"/>
      <c r="J36" s="9"/>
    </row>
    <row r="37" spans="1:10" x14ac:dyDescent="0.25">
      <c r="A37" s="13">
        <v>1</v>
      </c>
      <c r="B37" s="13" t="s">
        <v>21</v>
      </c>
      <c r="C37" s="14"/>
      <c r="D37" s="15"/>
      <c r="E37" s="16">
        <v>1000</v>
      </c>
      <c r="F37" s="17">
        <f>E37/$E$36</f>
        <v>0.1388888888888889</v>
      </c>
      <c r="G37" s="13" t="s">
        <v>14</v>
      </c>
      <c r="H37" s="18"/>
      <c r="I37" s="18"/>
      <c r="J37" s="18"/>
    </row>
    <row r="38" spans="1:10" x14ac:dyDescent="0.25">
      <c r="A38" s="13">
        <v>2</v>
      </c>
      <c r="B38" s="19" t="s">
        <v>33</v>
      </c>
      <c r="C38" s="14"/>
      <c r="D38" s="15"/>
      <c r="E38" s="16">
        <v>2000</v>
      </c>
      <c r="F38" s="17">
        <f>E38/$E$36</f>
        <v>0.27777777777777779</v>
      </c>
      <c r="G38" s="13" t="s">
        <v>55</v>
      </c>
      <c r="H38" s="18"/>
      <c r="I38" s="18"/>
      <c r="J38" s="18"/>
    </row>
    <row r="39" spans="1:10" x14ac:dyDescent="0.25">
      <c r="A39" s="13">
        <v>3</v>
      </c>
      <c r="B39" s="19" t="s">
        <v>16</v>
      </c>
      <c r="C39" s="14"/>
      <c r="D39" s="15"/>
      <c r="E39" s="16">
        <v>2000</v>
      </c>
      <c r="F39" s="17">
        <f>E39/$E$36</f>
        <v>0.27777777777777779</v>
      </c>
      <c r="G39" s="18" t="s">
        <v>76</v>
      </c>
      <c r="H39" s="18"/>
      <c r="I39" s="18"/>
      <c r="J39" s="18"/>
    </row>
    <row r="40" spans="1:10" x14ac:dyDescent="0.25">
      <c r="A40" s="13">
        <v>4</v>
      </c>
      <c r="B40" s="19" t="s">
        <v>25</v>
      </c>
      <c r="C40" s="14"/>
      <c r="D40" s="15"/>
      <c r="E40" s="16">
        <v>2000</v>
      </c>
      <c r="F40" s="17">
        <f>E40/$E$36</f>
        <v>0.27777777777777779</v>
      </c>
      <c r="G40" s="18" t="s">
        <v>43</v>
      </c>
      <c r="H40" s="18"/>
      <c r="I40" s="18"/>
      <c r="J40" s="18"/>
    </row>
    <row r="41" spans="1:10" x14ac:dyDescent="0.25">
      <c r="A41" s="13">
        <v>5</v>
      </c>
      <c r="B41" s="13" t="s">
        <v>34</v>
      </c>
      <c r="C41" s="14"/>
      <c r="D41" s="15"/>
      <c r="E41" s="16">
        <v>200</v>
      </c>
      <c r="F41" s="17">
        <f>E41/$E$36</f>
        <v>2.7777777777777776E-2</v>
      </c>
      <c r="G41" s="13" t="s">
        <v>22</v>
      </c>
      <c r="H41" s="18"/>
      <c r="I41" s="18"/>
      <c r="J41" s="18"/>
    </row>
    <row r="42" spans="1:10" x14ac:dyDescent="0.25">
      <c r="A42" s="72" t="s">
        <v>35</v>
      </c>
      <c r="B42" s="74"/>
      <c r="C42" s="9"/>
      <c r="D42" s="9"/>
      <c r="E42" s="10">
        <f>SUM(E43:E46)</f>
        <v>2300</v>
      </c>
      <c r="F42" s="11">
        <f>SUM(F43:F46)</f>
        <v>0.99999999999999989</v>
      </c>
      <c r="G42" s="12"/>
      <c r="H42" s="12"/>
      <c r="I42" s="12"/>
      <c r="J42" s="9"/>
    </row>
    <row r="43" spans="1:10" x14ac:dyDescent="0.25">
      <c r="A43" s="13">
        <v>1</v>
      </c>
      <c r="B43" s="13" t="s">
        <v>21</v>
      </c>
      <c r="C43" s="14"/>
      <c r="D43" s="15"/>
      <c r="E43" s="16">
        <v>1000</v>
      </c>
      <c r="F43" s="17">
        <f>E43/$E$42</f>
        <v>0.43478260869565216</v>
      </c>
      <c r="G43" s="13" t="s">
        <v>14</v>
      </c>
      <c r="H43" s="18"/>
      <c r="I43" s="18"/>
      <c r="J43" s="18"/>
    </row>
    <row r="44" spans="1:10" x14ac:dyDescent="0.25">
      <c r="A44" s="13">
        <v>2</v>
      </c>
      <c r="B44" s="19" t="s">
        <v>15</v>
      </c>
      <c r="C44" s="14"/>
      <c r="D44" s="15"/>
      <c r="E44" s="16">
        <v>800</v>
      </c>
      <c r="F44" s="17">
        <f>E44/$E$42</f>
        <v>0.34782608695652173</v>
      </c>
      <c r="G44" s="13" t="s">
        <v>57</v>
      </c>
      <c r="H44" s="18"/>
      <c r="I44" s="18"/>
      <c r="J44" s="18"/>
    </row>
    <row r="45" spans="1:10" x14ac:dyDescent="0.25">
      <c r="A45" s="13">
        <v>3</v>
      </c>
      <c r="B45" s="19" t="s">
        <v>16</v>
      </c>
      <c r="C45" s="14"/>
      <c r="D45" s="15"/>
      <c r="E45" s="16">
        <v>400</v>
      </c>
      <c r="F45" s="17">
        <f>E45/$E$42</f>
        <v>0.17391304347826086</v>
      </c>
      <c r="G45" s="18" t="s">
        <v>75</v>
      </c>
      <c r="H45" s="18"/>
      <c r="I45" s="18"/>
      <c r="J45" s="18"/>
    </row>
    <row r="46" spans="1:10" x14ac:dyDescent="0.25">
      <c r="A46" s="13">
        <v>4</v>
      </c>
      <c r="B46" s="13" t="s">
        <v>34</v>
      </c>
      <c r="C46" s="14"/>
      <c r="D46" s="15"/>
      <c r="E46" s="16">
        <v>100</v>
      </c>
      <c r="F46" s="17">
        <f>E46/$E$42</f>
        <v>4.3478260869565216E-2</v>
      </c>
      <c r="G46" s="13" t="s">
        <v>30</v>
      </c>
      <c r="H46" s="18"/>
      <c r="I46" s="18"/>
      <c r="J46" s="18"/>
    </row>
    <row r="47" spans="1:10" x14ac:dyDescent="0.25">
      <c r="A47" s="72" t="s">
        <v>26</v>
      </c>
      <c r="B47" s="74"/>
      <c r="C47" s="9"/>
      <c r="D47" s="9"/>
      <c r="E47" s="10">
        <f>SUM(E48:E51)</f>
        <v>2300</v>
      </c>
      <c r="F47" s="11">
        <f>SUM(F48:F51)</f>
        <v>0.99999999999999989</v>
      </c>
      <c r="G47" s="12"/>
      <c r="H47" s="12"/>
      <c r="I47" s="12"/>
      <c r="J47" s="9"/>
    </row>
    <row r="48" spans="1:10" x14ac:dyDescent="0.25">
      <c r="A48" s="13">
        <v>1</v>
      </c>
      <c r="B48" s="13" t="s">
        <v>21</v>
      </c>
      <c r="C48" s="14"/>
      <c r="D48" s="15"/>
      <c r="E48" s="16">
        <v>1000</v>
      </c>
      <c r="F48" s="17">
        <f>E48/$E$47</f>
        <v>0.43478260869565216</v>
      </c>
      <c r="G48" s="13" t="s">
        <v>14</v>
      </c>
      <c r="H48" s="18"/>
      <c r="I48" s="18"/>
      <c r="J48" s="18"/>
    </row>
    <row r="49" spans="1:10" x14ac:dyDescent="0.25">
      <c r="A49" s="13">
        <v>2</v>
      </c>
      <c r="B49" s="19" t="s">
        <v>15</v>
      </c>
      <c r="C49" s="14"/>
      <c r="D49" s="15"/>
      <c r="E49" s="16">
        <v>800</v>
      </c>
      <c r="F49" s="17">
        <f>E49/$E$47</f>
        <v>0.34782608695652173</v>
      </c>
      <c r="G49" s="13" t="s">
        <v>57</v>
      </c>
      <c r="H49" s="18"/>
      <c r="I49" s="18"/>
      <c r="J49" s="18"/>
    </row>
    <row r="50" spans="1:10" x14ac:dyDescent="0.25">
      <c r="A50" s="13">
        <v>3</v>
      </c>
      <c r="B50" s="19" t="s">
        <v>16</v>
      </c>
      <c r="C50" s="14"/>
      <c r="D50" s="15"/>
      <c r="E50" s="16">
        <v>400</v>
      </c>
      <c r="F50" s="17">
        <f>E50/$E$47</f>
        <v>0.17391304347826086</v>
      </c>
      <c r="G50" s="18" t="s">
        <v>76</v>
      </c>
      <c r="H50" s="18"/>
      <c r="I50" s="18"/>
      <c r="J50" s="18"/>
    </row>
    <row r="51" spans="1:10" x14ac:dyDescent="0.25">
      <c r="A51" s="13">
        <v>4</v>
      </c>
      <c r="B51" s="13" t="s">
        <v>17</v>
      </c>
      <c r="C51" s="14"/>
      <c r="D51" s="15"/>
      <c r="E51" s="16">
        <v>100</v>
      </c>
      <c r="F51" s="17">
        <f>E51/$E$47</f>
        <v>4.3478260869565216E-2</v>
      </c>
      <c r="G51" s="13" t="s">
        <v>30</v>
      </c>
      <c r="H51" s="18"/>
      <c r="I51" s="18"/>
      <c r="J51" s="18"/>
    </row>
    <row r="52" spans="1:10" x14ac:dyDescent="0.25">
      <c r="A52" s="72" t="s">
        <v>2</v>
      </c>
      <c r="B52" s="74"/>
      <c r="C52" s="9"/>
      <c r="D52" s="9"/>
      <c r="E52" s="10">
        <f>SUM(E53:E57)</f>
        <v>5300</v>
      </c>
      <c r="F52" s="11">
        <f>SUM(F53:F57)</f>
        <v>1</v>
      </c>
      <c r="G52" s="12"/>
      <c r="H52" s="12"/>
      <c r="I52" s="12"/>
      <c r="J52" s="9"/>
    </row>
    <row r="53" spans="1:10" x14ac:dyDescent="0.25">
      <c r="A53" s="13">
        <v>1</v>
      </c>
      <c r="B53" s="13" t="s">
        <v>21</v>
      </c>
      <c r="C53" s="14"/>
      <c r="D53" s="15"/>
      <c r="E53" s="16">
        <v>2000</v>
      </c>
      <c r="F53" s="17">
        <f>E53/$E$52</f>
        <v>0.37735849056603776</v>
      </c>
      <c r="G53" s="13" t="s">
        <v>32</v>
      </c>
      <c r="H53" s="18"/>
      <c r="I53" s="18"/>
      <c r="J53" s="18"/>
    </row>
    <row r="54" spans="1:10" x14ac:dyDescent="0.25">
      <c r="A54" s="13">
        <v>2</v>
      </c>
      <c r="B54" s="19" t="s">
        <v>15</v>
      </c>
      <c r="C54" s="14"/>
      <c r="D54" s="15"/>
      <c r="E54" s="16">
        <v>800</v>
      </c>
      <c r="F54" s="17">
        <f>E54/$E$52</f>
        <v>0.15094339622641509</v>
      </c>
      <c r="G54" s="13" t="s">
        <v>57</v>
      </c>
      <c r="H54" s="18"/>
      <c r="I54" s="18"/>
      <c r="J54" s="18"/>
    </row>
    <row r="55" spans="1:10" x14ac:dyDescent="0.25">
      <c r="A55" s="13">
        <v>3</v>
      </c>
      <c r="B55" s="19" t="s">
        <v>16</v>
      </c>
      <c r="C55" s="14"/>
      <c r="D55" s="15"/>
      <c r="E55" s="16">
        <v>400</v>
      </c>
      <c r="F55" s="17">
        <f>E55/$E$52</f>
        <v>7.5471698113207544E-2</v>
      </c>
      <c r="G55" s="18" t="s">
        <v>75</v>
      </c>
      <c r="H55" s="18"/>
      <c r="I55" s="18"/>
      <c r="J55" s="18"/>
    </row>
    <row r="56" spans="1:10" x14ac:dyDescent="0.25">
      <c r="A56" s="13">
        <v>4</v>
      </c>
      <c r="B56" s="19" t="s">
        <v>36</v>
      </c>
      <c r="C56" s="14"/>
      <c r="D56" s="15"/>
      <c r="E56" s="16">
        <v>2000</v>
      </c>
      <c r="F56" s="17">
        <f>E56/$E$52</f>
        <v>0.37735849056603776</v>
      </c>
      <c r="G56" s="18" t="s">
        <v>37</v>
      </c>
      <c r="H56" s="18"/>
      <c r="I56" s="18"/>
      <c r="J56" s="18"/>
    </row>
    <row r="57" spans="1:10" x14ac:dyDescent="0.25">
      <c r="A57" s="13">
        <v>5</v>
      </c>
      <c r="B57" s="13" t="s">
        <v>38</v>
      </c>
      <c r="C57" s="14"/>
      <c r="D57" s="15"/>
      <c r="E57" s="16">
        <v>100</v>
      </c>
      <c r="F57" s="17">
        <f>E57/$E$52</f>
        <v>1.8867924528301886E-2</v>
      </c>
      <c r="G57" s="13" t="s">
        <v>39</v>
      </c>
      <c r="H57" s="18"/>
      <c r="I57" s="18"/>
      <c r="J57" s="18"/>
    </row>
    <row r="58" spans="1:10" x14ac:dyDescent="0.25">
      <c r="A58" s="72" t="s">
        <v>40</v>
      </c>
      <c r="B58" s="74"/>
      <c r="C58" s="9"/>
      <c r="D58" s="9"/>
      <c r="E58" s="10">
        <f>SUM(E59:E63)</f>
        <v>4100</v>
      </c>
      <c r="F58" s="11">
        <f>SUM(F59:F63)</f>
        <v>1</v>
      </c>
      <c r="G58" s="12"/>
      <c r="H58" s="12"/>
      <c r="I58" s="12"/>
      <c r="J58" s="9"/>
    </row>
    <row r="59" spans="1:10" x14ac:dyDescent="0.25">
      <c r="A59" s="13">
        <v>1</v>
      </c>
      <c r="B59" s="13" t="s">
        <v>21</v>
      </c>
      <c r="C59" s="14"/>
      <c r="D59" s="15"/>
      <c r="E59" s="16">
        <v>1000</v>
      </c>
      <c r="F59" s="17">
        <f>E59/$E$58</f>
        <v>0.24390243902439024</v>
      </c>
      <c r="G59" s="13" t="s">
        <v>41</v>
      </c>
      <c r="H59" s="18"/>
      <c r="I59" s="18"/>
      <c r="J59" s="18"/>
    </row>
    <row r="60" spans="1:10" x14ac:dyDescent="0.25">
      <c r="A60" s="13">
        <v>2</v>
      </c>
      <c r="B60" s="19" t="s">
        <v>15</v>
      </c>
      <c r="C60" s="14"/>
      <c r="D60" s="15"/>
      <c r="E60" s="16">
        <v>1200</v>
      </c>
      <c r="F60" s="17">
        <f>E60/$E$58</f>
        <v>0.29268292682926828</v>
      </c>
      <c r="G60" s="13" t="s">
        <v>56</v>
      </c>
      <c r="H60" s="18"/>
      <c r="I60" s="18"/>
      <c r="J60" s="18"/>
    </row>
    <row r="61" spans="1:10" x14ac:dyDescent="0.25">
      <c r="A61" s="13">
        <v>3</v>
      </c>
      <c r="B61" s="19" t="s">
        <v>16</v>
      </c>
      <c r="C61" s="14"/>
      <c r="D61" s="15"/>
      <c r="E61" s="16">
        <v>800</v>
      </c>
      <c r="F61" s="17">
        <f>E61/$E$58</f>
        <v>0.1951219512195122</v>
      </c>
      <c r="G61" s="18" t="s">
        <v>74</v>
      </c>
      <c r="H61" s="18"/>
      <c r="I61" s="18"/>
      <c r="J61" s="18"/>
    </row>
    <row r="62" spans="1:10" x14ac:dyDescent="0.25">
      <c r="A62" s="13">
        <v>4</v>
      </c>
      <c r="B62" s="19" t="s">
        <v>42</v>
      </c>
      <c r="C62" s="14"/>
      <c r="D62" s="15"/>
      <c r="E62" s="16">
        <v>1000</v>
      </c>
      <c r="F62" s="17">
        <f>E62/$E$58</f>
        <v>0.24390243902439024</v>
      </c>
      <c r="G62" s="18" t="s">
        <v>27</v>
      </c>
      <c r="H62" s="18"/>
      <c r="I62" s="18"/>
      <c r="J62" s="18"/>
    </row>
    <row r="63" spans="1:10" x14ac:dyDescent="0.25">
      <c r="A63" s="13">
        <v>5</v>
      </c>
      <c r="B63" s="13" t="s">
        <v>17</v>
      </c>
      <c r="C63" s="14"/>
      <c r="D63" s="15"/>
      <c r="E63" s="16">
        <v>100</v>
      </c>
      <c r="F63" s="17">
        <f>E63/$E$58</f>
        <v>2.4390243902439025E-2</v>
      </c>
      <c r="G63" s="13" t="s">
        <v>22</v>
      </c>
      <c r="H63" s="18"/>
      <c r="I63" s="18"/>
      <c r="J63" s="18"/>
    </row>
    <row r="64" spans="1:10" x14ac:dyDescent="0.25">
      <c r="A64" s="72" t="s">
        <v>58</v>
      </c>
      <c r="B64" s="74"/>
      <c r="C64" s="9"/>
      <c r="D64" s="9"/>
      <c r="E64" s="10">
        <f>SUM(E65:E69)</f>
        <v>4300</v>
      </c>
      <c r="F64" s="11">
        <f>SUM(F65:F69)</f>
        <v>1</v>
      </c>
      <c r="G64" s="12"/>
      <c r="H64" s="12"/>
      <c r="I64" s="12"/>
      <c r="J64" s="9"/>
    </row>
    <row r="65" spans="1:10" x14ac:dyDescent="0.25">
      <c r="A65" s="13">
        <v>1</v>
      </c>
      <c r="B65" s="13" t="s">
        <v>21</v>
      </c>
      <c r="C65" s="14"/>
      <c r="D65" s="15"/>
      <c r="E65" s="16">
        <v>1000</v>
      </c>
      <c r="F65" s="17">
        <f>E65/$E$64</f>
        <v>0.23255813953488372</v>
      </c>
      <c r="G65" s="13" t="s">
        <v>68</v>
      </c>
      <c r="H65" s="18"/>
      <c r="I65" s="18"/>
      <c r="J65" s="18"/>
    </row>
    <row r="66" spans="1:10" x14ac:dyDescent="0.25">
      <c r="A66" s="13">
        <v>2</v>
      </c>
      <c r="B66" s="19" t="s">
        <v>15</v>
      </c>
      <c r="C66" s="14"/>
      <c r="D66" s="15"/>
      <c r="E66" s="16">
        <v>1200</v>
      </c>
      <c r="F66" s="17">
        <f>E66/$E$64</f>
        <v>0.27906976744186046</v>
      </c>
      <c r="G66" s="13" t="s">
        <v>56</v>
      </c>
      <c r="H66" s="18"/>
      <c r="I66" s="18"/>
      <c r="J66" s="18"/>
    </row>
    <row r="67" spans="1:10" x14ac:dyDescent="0.25">
      <c r="A67" s="13">
        <v>3</v>
      </c>
      <c r="B67" s="19" t="s">
        <v>16</v>
      </c>
      <c r="C67" s="14"/>
      <c r="D67" s="15"/>
      <c r="E67" s="16">
        <v>800</v>
      </c>
      <c r="F67" s="17">
        <f>E67/$E$64</f>
        <v>0.18604651162790697</v>
      </c>
      <c r="G67" s="18" t="s">
        <v>74</v>
      </c>
      <c r="H67" s="18"/>
      <c r="I67" s="18"/>
      <c r="J67" s="18"/>
    </row>
    <row r="68" spans="1:10" x14ac:dyDescent="0.25">
      <c r="A68" s="13">
        <v>4</v>
      </c>
      <c r="B68" s="19" t="s">
        <v>59</v>
      </c>
      <c r="C68" s="14"/>
      <c r="D68" s="15"/>
      <c r="E68" s="16">
        <v>1200</v>
      </c>
      <c r="F68" s="17">
        <f>E68/$E$64</f>
        <v>0.27906976744186046</v>
      </c>
      <c r="G68" s="18"/>
      <c r="H68" s="18"/>
      <c r="I68" s="18"/>
      <c r="J68" s="18"/>
    </row>
    <row r="69" spans="1:10" x14ac:dyDescent="0.25">
      <c r="A69" s="13">
        <v>5</v>
      </c>
      <c r="B69" s="13" t="s">
        <v>17</v>
      </c>
      <c r="C69" s="14"/>
      <c r="D69" s="15"/>
      <c r="E69" s="16">
        <v>100</v>
      </c>
      <c r="F69" s="17">
        <f>E69/$E$64</f>
        <v>2.3255813953488372E-2</v>
      </c>
      <c r="G69" s="13" t="s">
        <v>22</v>
      </c>
      <c r="H69" s="18"/>
      <c r="I69" s="18"/>
      <c r="J69" s="18"/>
    </row>
    <row r="70" spans="1:10" x14ac:dyDescent="0.25">
      <c r="A70" s="70" t="s">
        <v>60</v>
      </c>
      <c r="B70" s="71"/>
      <c r="C70" s="31"/>
      <c r="D70" s="31"/>
      <c r="E70" s="32">
        <f>SUM(E71)</f>
        <v>28350</v>
      </c>
      <c r="F70" s="31"/>
      <c r="G70" s="31"/>
      <c r="H70" s="31"/>
      <c r="I70" s="31"/>
      <c r="J70" s="31"/>
    </row>
    <row r="71" spans="1:10" s="21" customFormat="1" ht="14.25" x14ac:dyDescent="0.25">
      <c r="A71" s="72" t="s">
        <v>67</v>
      </c>
      <c r="B71" s="74"/>
      <c r="C71" s="63"/>
      <c r="D71" s="51"/>
      <c r="E71" s="10">
        <f>SUM(E72:E76)</f>
        <v>28350</v>
      </c>
      <c r="F71" s="64">
        <v>1</v>
      </c>
      <c r="G71" s="61"/>
      <c r="H71" s="62"/>
      <c r="I71" s="62"/>
      <c r="J71" s="62"/>
    </row>
    <row r="72" spans="1:10" s="21" customFormat="1" x14ac:dyDescent="0.25">
      <c r="A72" s="52">
        <v>1</v>
      </c>
      <c r="B72" s="13" t="s">
        <v>61</v>
      </c>
      <c r="C72" s="53"/>
      <c r="D72" s="54"/>
      <c r="E72" s="16">
        <v>1000</v>
      </c>
      <c r="F72" s="17">
        <f>E72/E71</f>
        <v>3.5273368606701938E-2</v>
      </c>
      <c r="G72" s="13" t="s">
        <v>69</v>
      </c>
      <c r="H72" s="60"/>
      <c r="I72" s="60"/>
      <c r="J72" s="60"/>
    </row>
    <row r="73" spans="1:10" x14ac:dyDescent="0.25">
      <c r="A73" s="55">
        <v>2</v>
      </c>
      <c r="B73" s="13" t="s">
        <v>62</v>
      </c>
      <c r="C73" s="56"/>
      <c r="D73" s="56"/>
      <c r="E73" s="16">
        <v>2800</v>
      </c>
      <c r="F73" s="17">
        <f>E73/E71</f>
        <v>9.8765432098765427E-2</v>
      </c>
      <c r="G73" s="13" t="s">
        <v>63</v>
      </c>
      <c r="H73" s="60"/>
      <c r="I73" s="60"/>
      <c r="J73" s="60"/>
    </row>
    <row r="74" spans="1:10" x14ac:dyDescent="0.25">
      <c r="A74" s="55">
        <v>3</v>
      </c>
      <c r="B74" s="13" t="s">
        <v>71</v>
      </c>
      <c r="C74" s="56"/>
      <c r="D74" s="56"/>
      <c r="E74" s="16">
        <v>19200</v>
      </c>
      <c r="F74" s="17">
        <f>E74/E71</f>
        <v>0.67724867724867721</v>
      </c>
      <c r="G74" s="13" t="s">
        <v>64</v>
      </c>
      <c r="H74" s="60"/>
      <c r="I74" s="60"/>
      <c r="J74" s="60"/>
    </row>
    <row r="75" spans="1:10" x14ac:dyDescent="0.25">
      <c r="A75" s="55">
        <v>4</v>
      </c>
      <c r="B75" s="13" t="s">
        <v>70</v>
      </c>
      <c r="C75" s="56"/>
      <c r="D75" s="56"/>
      <c r="E75" s="16">
        <v>4000</v>
      </c>
      <c r="F75" s="17">
        <f>E75/E71</f>
        <v>0.14109347442680775</v>
      </c>
      <c r="G75" s="13" t="s">
        <v>65</v>
      </c>
      <c r="H75" s="60"/>
      <c r="I75" s="60"/>
      <c r="J75" s="60"/>
    </row>
    <row r="76" spans="1:10" x14ac:dyDescent="0.25">
      <c r="A76" s="57">
        <v>5</v>
      </c>
      <c r="B76" s="13" t="s">
        <v>17</v>
      </c>
      <c r="C76" s="58"/>
      <c r="D76" s="59"/>
      <c r="E76" s="16">
        <f>SUM(E72:E75)*0.05</f>
        <v>1350</v>
      </c>
      <c r="F76" s="17">
        <f>E76/E71</f>
        <v>4.7619047619047616E-2</v>
      </c>
      <c r="G76" s="13" t="s">
        <v>66</v>
      </c>
      <c r="H76" s="60"/>
      <c r="I76" s="60"/>
      <c r="J76" s="60"/>
    </row>
    <row r="77" spans="1:10" x14ac:dyDescent="0.25">
      <c r="A77" s="48"/>
      <c r="B77" s="49"/>
      <c r="C77" s="49"/>
      <c r="D77" s="49"/>
      <c r="E77" s="49"/>
      <c r="F77" s="49"/>
      <c r="G77" s="49"/>
      <c r="H77" s="49"/>
      <c r="I77" s="49"/>
      <c r="J77" s="50"/>
    </row>
  </sheetData>
  <mergeCells count="24">
    <mergeCell ref="A71:B71"/>
    <mergeCell ref="A52:B52"/>
    <mergeCell ref="A58:B58"/>
    <mergeCell ref="A36:B36"/>
    <mergeCell ref="A64:B64"/>
    <mergeCell ref="A70:B70"/>
    <mergeCell ref="A21:B21"/>
    <mergeCell ref="A26:B26"/>
    <mergeCell ref="A31:B31"/>
    <mergeCell ref="A42:B42"/>
    <mergeCell ref="A47:B47"/>
    <mergeCell ref="A1:J1"/>
    <mergeCell ref="A2:J2"/>
    <mergeCell ref="A3:J3"/>
    <mergeCell ref="A4:A5"/>
    <mergeCell ref="B4:B5"/>
    <mergeCell ref="C4:F4"/>
    <mergeCell ref="G4:G5"/>
    <mergeCell ref="H4:J4"/>
    <mergeCell ref="A6:B6"/>
    <mergeCell ref="A7:B7"/>
    <mergeCell ref="A8:B8"/>
    <mergeCell ref="A13:B13"/>
    <mergeCell ref="A17:B17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4" workbookViewId="0">
      <selection activeCell="G16" sqref="G16"/>
    </sheetView>
  </sheetViews>
  <sheetFormatPr defaultRowHeight="15.75" x14ac:dyDescent="0.25"/>
  <cols>
    <col min="1" max="1" width="9.625" style="1" bestFit="1" customWidth="1"/>
    <col min="2" max="2" width="13.25" style="1" customWidth="1"/>
    <col min="3" max="3" width="4.75" style="1" bestFit="1" customWidth="1"/>
    <col min="4" max="4" width="3" style="1" bestFit="1" customWidth="1"/>
    <col min="5" max="6" width="8.5" style="1" bestFit="1" customWidth="1"/>
    <col min="7" max="7" width="38.75" style="1" bestFit="1" customWidth="1"/>
    <col min="8" max="10" width="4.75" style="1" bestFit="1" customWidth="1"/>
    <col min="11" max="16384" width="9" style="1"/>
  </cols>
  <sheetData>
    <row r="1" spans="1:12" x14ac:dyDescent="0.25">
      <c r="A1" s="75" t="s">
        <v>45</v>
      </c>
      <c r="B1" s="76"/>
      <c r="C1" s="76"/>
      <c r="D1" s="76"/>
      <c r="E1" s="76"/>
      <c r="F1" s="76"/>
      <c r="G1" s="77"/>
      <c r="H1" s="77"/>
      <c r="I1" s="77"/>
      <c r="J1" s="77"/>
    </row>
    <row r="2" spans="1:12" x14ac:dyDescent="0.25">
      <c r="A2" s="78" t="s">
        <v>79</v>
      </c>
      <c r="B2" s="79"/>
      <c r="C2" s="79"/>
      <c r="D2" s="79"/>
      <c r="E2" s="79"/>
      <c r="F2" s="79"/>
      <c r="G2" s="79"/>
      <c r="H2" s="79"/>
      <c r="I2" s="79"/>
      <c r="J2" s="80"/>
    </row>
    <row r="3" spans="1:12" x14ac:dyDescent="0.25">
      <c r="A3" s="84" t="s">
        <v>3</v>
      </c>
      <c r="B3" s="86" t="s">
        <v>4</v>
      </c>
      <c r="C3" s="86" t="s">
        <v>5</v>
      </c>
      <c r="D3" s="86"/>
      <c r="E3" s="86"/>
      <c r="F3" s="86"/>
      <c r="G3" s="86" t="s">
        <v>6</v>
      </c>
      <c r="H3" s="86" t="s">
        <v>7</v>
      </c>
      <c r="I3" s="86"/>
      <c r="J3" s="86"/>
    </row>
    <row r="4" spans="1:12" x14ac:dyDescent="0.25">
      <c r="A4" s="85"/>
      <c r="B4" s="86"/>
      <c r="C4" s="23" t="s">
        <v>8</v>
      </c>
      <c r="D4" s="23" t="s">
        <v>9</v>
      </c>
      <c r="E4" s="23" t="s">
        <v>10</v>
      </c>
      <c r="F4" s="3" t="s">
        <v>9</v>
      </c>
      <c r="G4" s="86"/>
      <c r="H4" s="23" t="s">
        <v>11</v>
      </c>
      <c r="I4" s="23" t="s">
        <v>12</v>
      </c>
      <c r="J4" s="23" t="s">
        <v>13</v>
      </c>
    </row>
    <row r="5" spans="1:12" x14ac:dyDescent="0.25">
      <c r="A5" s="68" t="s">
        <v>52</v>
      </c>
      <c r="B5" s="69"/>
      <c r="C5" s="4"/>
      <c r="D5" s="4"/>
      <c r="E5" s="5">
        <f>SUM(E6,E18)</f>
        <v>115350</v>
      </c>
      <c r="F5" s="6"/>
      <c r="G5" s="7"/>
      <c r="H5" s="7"/>
      <c r="I5" s="7"/>
      <c r="J5" s="7"/>
    </row>
    <row r="6" spans="1:12" s="8" customFormat="1" x14ac:dyDescent="0.25">
      <c r="A6" s="70" t="s">
        <v>0</v>
      </c>
      <c r="B6" s="71"/>
      <c r="C6" s="30">
        <v>0</v>
      </c>
      <c r="D6" s="30"/>
      <c r="E6" s="34">
        <f>SUM(E7,E11,E15)</f>
        <v>31350</v>
      </c>
      <c r="F6" s="29"/>
      <c r="G6" s="33"/>
      <c r="H6" s="33"/>
      <c r="I6" s="33"/>
      <c r="J6" s="33"/>
    </row>
    <row r="7" spans="1:12" x14ac:dyDescent="0.25">
      <c r="A7" s="72" t="s">
        <v>80</v>
      </c>
      <c r="B7" s="73"/>
      <c r="C7" s="9"/>
      <c r="D7" s="9"/>
      <c r="E7" s="10">
        <f>SUM(E8:E10)</f>
        <v>5950</v>
      </c>
      <c r="F7" s="11">
        <f>SUM(F8:F10)</f>
        <v>1</v>
      </c>
      <c r="G7" s="12"/>
      <c r="H7" s="12"/>
      <c r="I7" s="12"/>
      <c r="J7" s="9"/>
    </row>
    <row r="8" spans="1:12" ht="40.5" x14ac:dyDescent="0.25">
      <c r="A8" s="13">
        <v>1</v>
      </c>
      <c r="B8" s="13" t="s">
        <v>81</v>
      </c>
      <c r="C8" s="14"/>
      <c r="D8" s="15"/>
      <c r="E8" s="16">
        <v>5000</v>
      </c>
      <c r="F8" s="17">
        <f>E8/$E$7</f>
        <v>0.84033613445378152</v>
      </c>
      <c r="G8" s="65" t="s">
        <v>90</v>
      </c>
      <c r="H8" s="18"/>
      <c r="I8" s="18"/>
      <c r="J8" s="18"/>
    </row>
    <row r="9" spans="1:12" x14ac:dyDescent="0.25">
      <c r="A9" s="13">
        <v>2</v>
      </c>
      <c r="B9" s="19" t="s">
        <v>82</v>
      </c>
      <c r="C9" s="14"/>
      <c r="D9" s="15"/>
      <c r="E9" s="20">
        <v>500</v>
      </c>
      <c r="F9" s="17">
        <f>E9/$E$7</f>
        <v>8.4033613445378158E-2</v>
      </c>
      <c r="G9" s="13" t="s">
        <v>83</v>
      </c>
      <c r="H9" s="18"/>
      <c r="I9" s="18"/>
      <c r="J9" s="18"/>
      <c r="L9" s="13"/>
    </row>
    <row r="10" spans="1:12" x14ac:dyDescent="0.25">
      <c r="A10" s="13">
        <v>3</v>
      </c>
      <c r="B10" s="19" t="s">
        <v>46</v>
      </c>
      <c r="C10" s="14"/>
      <c r="D10" s="15"/>
      <c r="E10" s="20">
        <v>450</v>
      </c>
      <c r="F10" s="17">
        <f>E10/$E$7</f>
        <v>7.5630252100840331E-2</v>
      </c>
      <c r="G10" s="13" t="s">
        <v>47</v>
      </c>
      <c r="H10" s="18"/>
      <c r="I10" s="18"/>
      <c r="J10" s="18"/>
    </row>
    <row r="11" spans="1:12" x14ac:dyDescent="0.25">
      <c r="A11" s="72" t="s">
        <v>91</v>
      </c>
      <c r="B11" s="74"/>
      <c r="C11" s="96"/>
      <c r="D11" s="97"/>
      <c r="E11" s="98">
        <f>SUM(E12:E14)</f>
        <v>4400</v>
      </c>
      <c r="F11" s="64">
        <f>SUM(F12:F14)</f>
        <v>1</v>
      </c>
      <c r="G11" s="24"/>
      <c r="H11" s="99"/>
      <c r="I11" s="99"/>
      <c r="J11" s="99"/>
    </row>
    <row r="12" spans="1:12" x14ac:dyDescent="0.25">
      <c r="A12" s="104">
        <v>1</v>
      </c>
      <c r="B12" s="104" t="s">
        <v>93</v>
      </c>
      <c r="C12" s="101"/>
      <c r="D12" s="102"/>
      <c r="E12" s="103">
        <v>2000</v>
      </c>
      <c r="F12" s="17">
        <f>E12/$E$11</f>
        <v>0.45454545454545453</v>
      </c>
      <c r="G12" s="104" t="s">
        <v>97</v>
      </c>
      <c r="H12" s="105"/>
      <c r="I12" s="105"/>
      <c r="J12" s="105"/>
    </row>
    <row r="13" spans="1:12" x14ac:dyDescent="0.25">
      <c r="A13" s="104">
        <v>2</v>
      </c>
      <c r="B13" s="104" t="s">
        <v>94</v>
      </c>
      <c r="C13" s="101"/>
      <c r="D13" s="102"/>
      <c r="E13" s="103">
        <v>2000</v>
      </c>
      <c r="F13" s="17">
        <f>E13/$E$11</f>
        <v>0.45454545454545453</v>
      </c>
      <c r="G13" s="104" t="s">
        <v>96</v>
      </c>
      <c r="H13" s="105"/>
      <c r="I13" s="105"/>
      <c r="J13" s="105"/>
    </row>
    <row r="14" spans="1:12" x14ac:dyDescent="0.25">
      <c r="A14" s="100">
        <v>3</v>
      </c>
      <c r="B14" s="106" t="s">
        <v>95</v>
      </c>
      <c r="C14" s="101"/>
      <c r="D14" s="102"/>
      <c r="E14" s="103">
        <v>400</v>
      </c>
      <c r="F14" s="17">
        <f>E14/$E$11</f>
        <v>9.0909090909090912E-2</v>
      </c>
      <c r="G14" s="13" t="s">
        <v>47</v>
      </c>
      <c r="H14" s="105"/>
      <c r="I14" s="105"/>
      <c r="J14" s="105"/>
    </row>
    <row r="15" spans="1:12" x14ac:dyDescent="0.25">
      <c r="A15" s="72" t="s">
        <v>92</v>
      </c>
      <c r="B15" s="87"/>
      <c r="C15" s="41"/>
      <c r="D15" s="41"/>
      <c r="E15" s="41">
        <f>SUM(E16:E17)</f>
        <v>21000</v>
      </c>
      <c r="F15" s="46">
        <f>SUM(F16:F17)</f>
        <v>1</v>
      </c>
      <c r="G15" s="41"/>
      <c r="H15" s="41"/>
      <c r="I15" s="41"/>
      <c r="J15" s="41"/>
    </row>
    <row r="16" spans="1:12" x14ac:dyDescent="0.25">
      <c r="A16" s="43">
        <v>1</v>
      </c>
      <c r="B16" s="43" t="s">
        <v>84</v>
      </c>
      <c r="C16" s="44"/>
      <c r="D16" s="44"/>
      <c r="E16" s="44">
        <v>20000</v>
      </c>
      <c r="F16" s="47">
        <f>E16/$E$15</f>
        <v>0.95238095238095233</v>
      </c>
      <c r="G16" s="45" t="s">
        <v>85</v>
      </c>
      <c r="H16" s="44"/>
      <c r="I16" s="44"/>
      <c r="J16" s="44"/>
    </row>
    <row r="17" spans="1:10" x14ac:dyDescent="0.25">
      <c r="A17" s="43">
        <v>2</v>
      </c>
      <c r="B17" s="19" t="s">
        <v>46</v>
      </c>
      <c r="C17" s="44"/>
      <c r="D17" s="44"/>
      <c r="E17" s="44">
        <v>1000</v>
      </c>
      <c r="F17" s="47">
        <f t="shared" ref="F17" si="0">E17/$E$15</f>
        <v>4.7619047619047616E-2</v>
      </c>
      <c r="G17" s="13" t="s">
        <v>47</v>
      </c>
      <c r="H17" s="44"/>
      <c r="I17" s="44"/>
      <c r="J17" s="44"/>
    </row>
    <row r="18" spans="1:10" s="8" customFormat="1" x14ac:dyDescent="0.25">
      <c r="A18" s="70" t="s">
        <v>60</v>
      </c>
      <c r="B18" s="71"/>
      <c r="C18" s="30">
        <v>0</v>
      </c>
      <c r="D18" s="30"/>
      <c r="E18" s="34">
        <f>E19</f>
        <v>84000</v>
      </c>
      <c r="F18" s="29"/>
      <c r="G18" s="33"/>
      <c r="H18" s="33"/>
      <c r="I18" s="33"/>
      <c r="J18" s="33"/>
    </row>
    <row r="19" spans="1:10" ht="16.5" customHeight="1" x14ac:dyDescent="0.25">
      <c r="A19" s="88" t="s">
        <v>86</v>
      </c>
      <c r="B19" s="73"/>
      <c r="C19" s="62"/>
      <c r="D19" s="62"/>
      <c r="E19" s="66">
        <f>SUM(E20,E21)</f>
        <v>84000</v>
      </c>
      <c r="F19" s="46">
        <f>SUM(F20:F21)</f>
        <v>1</v>
      </c>
      <c r="G19" s="62"/>
      <c r="H19" s="62"/>
      <c r="I19" s="62"/>
      <c r="J19" s="62"/>
    </row>
    <row r="20" spans="1:10" x14ac:dyDescent="0.25">
      <c r="A20" s="43">
        <v>1</v>
      </c>
      <c r="B20" s="43" t="s">
        <v>87</v>
      </c>
      <c r="C20" s="43"/>
      <c r="D20" s="43"/>
      <c r="E20" s="16">
        <v>80000</v>
      </c>
      <c r="F20" s="67">
        <f>E20/$E$19</f>
        <v>0.95238095238095233</v>
      </c>
      <c r="G20" s="18" t="s">
        <v>89</v>
      </c>
      <c r="H20" s="43"/>
      <c r="I20" s="43"/>
      <c r="J20" s="43"/>
    </row>
    <row r="21" spans="1:10" x14ac:dyDescent="0.25">
      <c r="A21" s="43">
        <v>2</v>
      </c>
      <c r="B21" s="43" t="s">
        <v>88</v>
      </c>
      <c r="C21" s="43"/>
      <c r="D21" s="43"/>
      <c r="E21" s="16">
        <v>4000</v>
      </c>
      <c r="F21" s="67">
        <f>E21/$E$19</f>
        <v>4.7619047619047616E-2</v>
      </c>
      <c r="G21" s="13" t="s">
        <v>47</v>
      </c>
      <c r="H21" s="43"/>
      <c r="I21" s="43"/>
      <c r="J21" s="43"/>
    </row>
    <row r="64" spans="1:10" s="22" customForma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s="22" customForma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</sheetData>
  <mergeCells count="14">
    <mergeCell ref="A19:B19"/>
    <mergeCell ref="A11:B11"/>
    <mergeCell ref="A5:B5"/>
    <mergeCell ref="A6:B6"/>
    <mergeCell ref="A7:B7"/>
    <mergeCell ref="A15:B15"/>
    <mergeCell ref="A18:B18"/>
    <mergeCell ref="A1:J1"/>
    <mergeCell ref="A2:J2"/>
    <mergeCell ref="A3:A4"/>
    <mergeCell ref="B3:B4"/>
    <mergeCell ref="C3:F3"/>
    <mergeCell ref="G3:G4"/>
    <mergeCell ref="H3:J3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4" workbookViewId="0">
      <selection activeCell="E8" sqref="E8"/>
    </sheetView>
  </sheetViews>
  <sheetFormatPr defaultRowHeight="15.75" x14ac:dyDescent="0.25"/>
  <cols>
    <col min="1" max="1" width="9.625" style="1" bestFit="1" customWidth="1"/>
    <col min="2" max="2" width="13.125" style="1" customWidth="1"/>
    <col min="3" max="3" width="4.75" style="1" bestFit="1" customWidth="1"/>
    <col min="4" max="4" width="3" style="1" bestFit="1" customWidth="1"/>
    <col min="5" max="5" width="9.5" style="1" customWidth="1"/>
    <col min="6" max="6" width="8.25" style="1" bestFit="1" customWidth="1"/>
    <col min="7" max="7" width="38.75" style="1" bestFit="1" customWidth="1"/>
    <col min="8" max="10" width="4.75" style="1" bestFit="1" customWidth="1"/>
    <col min="11" max="16384" width="9" style="1"/>
  </cols>
  <sheetData>
    <row r="1" spans="1:10" x14ac:dyDescent="0.25">
      <c r="A1" s="75" t="s">
        <v>48</v>
      </c>
      <c r="B1" s="76"/>
      <c r="C1" s="76"/>
      <c r="D1" s="76"/>
      <c r="E1" s="76"/>
      <c r="F1" s="76"/>
      <c r="G1" s="77"/>
      <c r="H1" s="77"/>
      <c r="I1" s="77"/>
      <c r="J1" s="77"/>
    </row>
    <row r="2" spans="1:10" x14ac:dyDescent="0.25">
      <c r="A2" s="78" t="s">
        <v>78</v>
      </c>
      <c r="B2" s="79"/>
      <c r="C2" s="79"/>
      <c r="D2" s="79"/>
      <c r="E2" s="79"/>
      <c r="F2" s="79"/>
      <c r="G2" s="79"/>
      <c r="H2" s="79"/>
      <c r="I2" s="79"/>
      <c r="J2" s="80"/>
    </row>
    <row r="3" spans="1:10" x14ac:dyDescent="0.25">
      <c r="A3" s="84" t="s">
        <v>3</v>
      </c>
      <c r="B3" s="86" t="s">
        <v>4</v>
      </c>
      <c r="C3" s="86" t="s">
        <v>5</v>
      </c>
      <c r="D3" s="86"/>
      <c r="E3" s="86"/>
      <c r="F3" s="86"/>
      <c r="G3" s="86" t="s">
        <v>6</v>
      </c>
      <c r="H3" s="86" t="s">
        <v>7</v>
      </c>
      <c r="I3" s="86"/>
      <c r="J3" s="86"/>
    </row>
    <row r="4" spans="1:10" x14ac:dyDescent="0.25">
      <c r="A4" s="85"/>
      <c r="B4" s="86"/>
      <c r="C4" s="23" t="s">
        <v>8</v>
      </c>
      <c r="D4" s="23" t="s">
        <v>9</v>
      </c>
      <c r="E4" s="23" t="s">
        <v>10</v>
      </c>
      <c r="F4" s="3" t="s">
        <v>9</v>
      </c>
      <c r="G4" s="86"/>
      <c r="H4" s="23" t="s">
        <v>11</v>
      </c>
      <c r="I4" s="23" t="s">
        <v>12</v>
      </c>
      <c r="J4" s="23" t="s">
        <v>13</v>
      </c>
    </row>
    <row r="5" spans="1:10" x14ac:dyDescent="0.25">
      <c r="A5" s="91" t="s">
        <v>49</v>
      </c>
      <c r="B5" s="71"/>
      <c r="C5" s="27"/>
      <c r="D5" s="27"/>
      <c r="E5" s="28">
        <f>SUM(E6,E9)</f>
        <v>190100</v>
      </c>
      <c r="F5" s="29"/>
      <c r="G5" s="30"/>
      <c r="H5" s="30"/>
      <c r="I5" s="30"/>
      <c r="J5" s="30"/>
    </row>
    <row r="6" spans="1:10" s="8" customFormat="1" x14ac:dyDescent="0.25">
      <c r="A6" s="72" t="s">
        <v>0</v>
      </c>
      <c r="B6" s="73"/>
      <c r="C6" s="26"/>
      <c r="D6" s="26"/>
      <c r="E6" s="39">
        <f>SUM(E8,E7)</f>
        <v>161750</v>
      </c>
      <c r="F6" s="25">
        <f>SUM(F7:F8)</f>
        <v>1</v>
      </c>
      <c r="G6" s="24"/>
      <c r="H6" s="24"/>
      <c r="I6" s="24"/>
      <c r="J6" s="24"/>
    </row>
    <row r="7" spans="1:10" x14ac:dyDescent="0.25">
      <c r="A7" s="92" t="s">
        <v>50</v>
      </c>
      <c r="B7" s="93"/>
      <c r="C7" s="35"/>
      <c r="D7" s="35"/>
      <c r="E7" s="36">
        <v>46400</v>
      </c>
      <c r="F7" s="37">
        <f>E7/$E$6</f>
        <v>0.28686244204018546</v>
      </c>
      <c r="G7" s="38"/>
      <c r="H7" s="38"/>
      <c r="I7" s="38"/>
      <c r="J7" s="35"/>
    </row>
    <row r="8" spans="1:10" x14ac:dyDescent="0.25">
      <c r="A8" s="94" t="s">
        <v>53</v>
      </c>
      <c r="B8" s="95"/>
      <c r="C8" s="14"/>
      <c r="D8" s="15"/>
      <c r="E8" s="16">
        <v>115350</v>
      </c>
      <c r="F8" s="37">
        <f>E8/$E$6</f>
        <v>0.71313755795981448</v>
      </c>
      <c r="G8" s="13"/>
      <c r="H8" s="18"/>
      <c r="I8" s="18"/>
      <c r="J8" s="18"/>
    </row>
    <row r="9" spans="1:10" x14ac:dyDescent="0.25">
      <c r="A9" s="72" t="s">
        <v>54</v>
      </c>
      <c r="B9" s="87"/>
      <c r="C9" s="41"/>
      <c r="D9" s="41"/>
      <c r="E9" s="41">
        <v>28350</v>
      </c>
      <c r="F9" s="25">
        <v>1</v>
      </c>
      <c r="G9" s="41"/>
      <c r="H9" s="41"/>
      <c r="I9" s="41"/>
      <c r="J9" s="41"/>
    </row>
    <row r="10" spans="1:10" x14ac:dyDescent="0.25">
      <c r="A10" s="89"/>
      <c r="B10" s="90"/>
      <c r="C10" s="42"/>
      <c r="D10" s="42"/>
      <c r="E10" s="42"/>
      <c r="F10" s="42"/>
      <c r="G10" s="42"/>
      <c r="H10" s="42"/>
      <c r="I10" s="42"/>
      <c r="J10" s="42"/>
    </row>
    <row r="11" spans="1:10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</row>
    <row r="64" spans="1:10" s="22" customForma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s="22" customForma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</sheetData>
  <mergeCells count="13">
    <mergeCell ref="A10:B10"/>
    <mergeCell ref="A1:J1"/>
    <mergeCell ref="A2:J2"/>
    <mergeCell ref="A3:A4"/>
    <mergeCell ref="B3:B4"/>
    <mergeCell ref="C3:F3"/>
    <mergeCell ref="G3:G4"/>
    <mergeCell ref="H3:J3"/>
    <mergeCell ref="A5:B5"/>
    <mergeCell ref="A6:B6"/>
    <mergeCell ref="A7:B7"/>
    <mergeCell ref="A8:B8"/>
    <mergeCell ref="A9:B9"/>
  </mergeCells>
  <phoneticPr fontId="2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第二期常備預算</vt:lpstr>
      <vt:lpstr>第二期活動預算</vt:lpstr>
      <vt:lpstr>第二期單位預算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AET</dc:creator>
  <cp:lastModifiedBy>user</cp:lastModifiedBy>
  <dcterms:created xsi:type="dcterms:W3CDTF">2013-12-17T19:30:02Z</dcterms:created>
  <dcterms:modified xsi:type="dcterms:W3CDTF">2014-09-15T16:25:00Z</dcterms:modified>
</cp:coreProperties>
</file>