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bow\workspace\Thesis\ActivityAwareSystem\7.14.PH_v1\"/>
    </mc:Choice>
  </mc:AlternateContent>
  <bookViews>
    <workbookView xWindow="0" yWindow="0" windowWidth="19200" windowHeight="7470"/>
  </bookViews>
  <sheets>
    <sheet name="WA" sheetId="1" r:id="rId1"/>
    <sheet name="工作表4" sheetId="4" r:id="rId2"/>
    <sheet name="Ambient" sheetId="2" r:id="rId3"/>
    <sheet name="Vital sign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S23" i="1" l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S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H25" i="1"/>
  <c r="S20" i="1"/>
  <c r="S19" i="1"/>
  <c r="S16" i="1"/>
  <c r="S15" i="1"/>
  <c r="S18" i="1"/>
  <c r="Q19" i="1"/>
  <c r="P19" i="1"/>
  <c r="N19" i="1"/>
  <c r="K19" i="1"/>
  <c r="I19" i="1"/>
  <c r="H19" i="1"/>
  <c r="F19" i="1"/>
  <c r="E19" i="1"/>
  <c r="C19" i="1"/>
  <c r="B19" i="1"/>
  <c r="Q18" i="1"/>
  <c r="P18" i="1"/>
  <c r="P20" i="1" s="1"/>
  <c r="I18" i="1"/>
  <c r="H18" i="1"/>
  <c r="B18" i="1"/>
  <c r="R17" i="1"/>
  <c r="Q17" i="1"/>
  <c r="P17" i="1"/>
  <c r="O17" i="1"/>
  <c r="N17" i="1"/>
  <c r="N18" i="1" s="1"/>
  <c r="M17" i="1"/>
  <c r="L17" i="1"/>
  <c r="K17" i="1"/>
  <c r="K18" i="1" s="1"/>
  <c r="J17" i="1"/>
  <c r="I17" i="1"/>
  <c r="H17" i="1"/>
  <c r="G17" i="1"/>
  <c r="F17" i="1"/>
  <c r="F18" i="1" s="1"/>
  <c r="E17" i="1"/>
  <c r="E18" i="1" s="1"/>
  <c r="D17" i="1"/>
  <c r="C17" i="1"/>
  <c r="C18" i="1" s="1"/>
  <c r="B17" i="1"/>
  <c r="Q16" i="1"/>
  <c r="P16" i="1"/>
  <c r="N16" i="1"/>
  <c r="K16" i="1"/>
  <c r="I16" i="1"/>
  <c r="H16" i="1"/>
  <c r="F16" i="1"/>
  <c r="E16" i="1"/>
  <c r="C16" i="1"/>
  <c r="B16" i="1"/>
  <c r="N20" i="1" l="1"/>
  <c r="E20" i="1"/>
  <c r="F20" i="1"/>
  <c r="C20" i="1"/>
  <c r="K20" i="1"/>
  <c r="B20" i="1"/>
  <c r="H20" i="1"/>
  <c r="I20" i="1"/>
  <c r="Q20" i="1"/>
  <c r="K14" i="1"/>
  <c r="K15" i="1" s="1"/>
  <c r="M14" i="1"/>
  <c r="J14" i="1"/>
  <c r="G14" i="1"/>
  <c r="N14" i="1"/>
  <c r="L14" i="1"/>
  <c r="R14" i="1"/>
  <c r="B14" i="1"/>
  <c r="B15" i="1" s="1"/>
  <c r="O14" i="1"/>
  <c r="P14" i="1"/>
  <c r="P15" i="1" s="1"/>
  <c r="E14" i="1"/>
  <c r="E15" i="1" s="1"/>
  <c r="F14" i="1"/>
  <c r="F15" i="1" s="1"/>
  <c r="H14" i="1"/>
  <c r="H15" i="1" s="1"/>
  <c r="Q14" i="1"/>
  <c r="Q15" i="1" s="1"/>
  <c r="I14" i="1"/>
  <c r="I15" i="1" s="1"/>
  <c r="D14" i="1"/>
  <c r="C14" i="1"/>
  <c r="C15" i="1" s="1"/>
  <c r="N15" i="1" l="1"/>
</calcChain>
</file>

<file path=xl/sharedStrings.xml><?xml version="1.0" encoding="utf-8"?>
<sst xmlns="http://schemas.openxmlformats.org/spreadsheetml/2006/main" count="63" uniqueCount="24">
  <si>
    <t>Exercise</t>
  </si>
  <si>
    <t>Sweep</t>
  </si>
  <si>
    <t>Walk</t>
  </si>
  <si>
    <t>Meal</t>
  </si>
  <si>
    <t>WashDishes</t>
  </si>
  <si>
    <t>PlayPad</t>
  </si>
  <si>
    <t>WatchTV</t>
  </si>
  <si>
    <t>Read</t>
  </si>
  <si>
    <t>Sleep</t>
  </si>
  <si>
    <t>Other</t>
  </si>
  <si>
    <t>Read Newspaper</t>
    <phoneticPr fontId="1" type="noConversion"/>
  </si>
  <si>
    <t>Read Book</t>
    <phoneticPr fontId="1" type="noConversion"/>
  </si>
  <si>
    <t>TP+FP</t>
    <phoneticPr fontId="1" type="noConversion"/>
  </si>
  <si>
    <t>TP+FN</t>
    <phoneticPr fontId="1" type="noConversion"/>
  </si>
  <si>
    <t>TP</t>
    <phoneticPr fontId="1" type="noConversion"/>
  </si>
  <si>
    <t>TP</t>
    <phoneticPr fontId="1" type="noConversion"/>
  </si>
  <si>
    <t>Precision</t>
    <phoneticPr fontId="1" type="noConversion"/>
  </si>
  <si>
    <t>Recall</t>
    <phoneticPr fontId="1" type="noConversion"/>
  </si>
  <si>
    <t>Go Out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</si>
  <si>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</si>
  <si>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</si>
  <si>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</si>
  <si>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Acerage</t>
    <phoneticPr fontId="1" type="noConversion"/>
  </si>
  <si>
    <t>F1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</si>
</sst>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5"/>
  <sheetViews>
    <sheetView tabSelected="1" zoomScale="80" zoomScaleNormal="80" workbookViewId="0">
      <selection activeCell="R2" sqref="B2:R2"/>
    </sheetView>
  </sheetViews>
  <sheetFormatPr defaultRowHeight="17" x14ac:dyDescent="0.4"/>
  <sheetData>
    <row r="2" spans="1:20" x14ac:dyDescent="0.4">
      <c r="A2" t="s">
        <v>0</v>
      </c>
      <c r="B2">
        <v>117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20" x14ac:dyDescent="0.4">
      <c r="A3" t="s">
        <v>1</v>
      </c>
      <c r="B3">
        <v>0</v>
      </c>
      <c r="C3">
        <v>17</v>
      </c>
      <c r="D3">
        <v>136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20" x14ac:dyDescent="0.4">
      <c r="A4" t="s">
        <v>18</v>
      </c>
      <c r="B4">
        <v>0</v>
      </c>
      <c r="C4">
        <v>0</v>
      </c>
      <c r="D4">
        <v>0</v>
      </c>
      <c r="E4">
        <v>27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20" x14ac:dyDescent="0.4">
      <c r="A5" t="s">
        <v>3</v>
      </c>
      <c r="B5">
        <v>2</v>
      </c>
      <c r="C5">
        <v>0</v>
      </c>
      <c r="D5">
        <v>0</v>
      </c>
      <c r="E5">
        <v>0</v>
      </c>
      <c r="F5">
        <v>117</v>
      </c>
      <c r="G5">
        <v>74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20" x14ac:dyDescent="0.4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93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20" x14ac:dyDescent="0.4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48</v>
      </c>
      <c r="J7">
        <v>56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20" x14ac:dyDescent="0.4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96</v>
      </c>
      <c r="L8">
        <v>20</v>
      </c>
      <c r="M8">
        <v>26</v>
      </c>
      <c r="N8">
        <v>0</v>
      </c>
      <c r="O8">
        <v>0</v>
      </c>
      <c r="P8">
        <v>0</v>
      </c>
      <c r="Q8">
        <v>0</v>
      </c>
      <c r="R8">
        <v>0</v>
      </c>
    </row>
    <row r="9" spans="1:20" x14ac:dyDescent="0.4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35</v>
      </c>
      <c r="O9">
        <v>37</v>
      </c>
      <c r="P9">
        <v>0</v>
      </c>
      <c r="Q9">
        <v>0</v>
      </c>
      <c r="R9">
        <v>0</v>
      </c>
    </row>
    <row r="10" spans="1:20" x14ac:dyDescent="0.4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129</v>
      </c>
      <c r="Q10">
        <v>0</v>
      </c>
      <c r="R10">
        <v>0</v>
      </c>
    </row>
    <row r="11" spans="1:20" x14ac:dyDescent="0.4">
      <c r="A11" t="s">
        <v>11</v>
      </c>
      <c r="B11">
        <v>0</v>
      </c>
      <c r="C11">
        <v>0</v>
      </c>
      <c r="D11">
        <v>0</v>
      </c>
      <c r="E11">
        <v>0</v>
      </c>
      <c r="F11">
        <v>6</v>
      </c>
      <c r="G11">
        <v>5</v>
      </c>
      <c r="H11">
        <v>3</v>
      </c>
      <c r="I11">
        <v>0</v>
      </c>
      <c r="J11">
        <v>11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93</v>
      </c>
      <c r="R11">
        <v>30</v>
      </c>
      <c r="T11">
        <f>SUM(B2:R12)</f>
        <v>1193</v>
      </c>
    </row>
    <row r="12" spans="1:20" x14ac:dyDescent="0.4">
      <c r="A12" t="s">
        <v>9</v>
      </c>
      <c r="B12">
        <v>3</v>
      </c>
      <c r="C12">
        <v>0</v>
      </c>
      <c r="D12">
        <v>3</v>
      </c>
      <c r="E12">
        <v>4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</v>
      </c>
      <c r="R12">
        <v>0</v>
      </c>
    </row>
    <row r="13" spans="1:20" x14ac:dyDescent="0.4">
      <c r="B13" t="s">
        <v>0</v>
      </c>
      <c r="C13" t="s">
        <v>1</v>
      </c>
      <c r="E13" t="s">
        <v>18</v>
      </c>
      <c r="F13" t="s">
        <v>3</v>
      </c>
      <c r="H13" t="s">
        <v>4</v>
      </c>
      <c r="I13" t="s">
        <v>5</v>
      </c>
      <c r="K13" t="s">
        <v>6</v>
      </c>
      <c r="N13" t="s">
        <v>10</v>
      </c>
      <c r="P13" t="s">
        <v>8</v>
      </c>
      <c r="Q13" t="s">
        <v>11</v>
      </c>
    </row>
    <row r="14" spans="1:20" x14ac:dyDescent="0.4">
      <c r="A14" t="s">
        <v>12</v>
      </c>
      <c r="B14">
        <f>SUM(B2:B12)</f>
        <v>122</v>
      </c>
      <c r="C14">
        <f>SUM(C2:C12)</f>
        <v>17</v>
      </c>
      <c r="D14">
        <f>SUM(D2:D12)</f>
        <v>139</v>
      </c>
      <c r="E14">
        <f>SUM(E2:E12)</f>
        <v>31</v>
      </c>
      <c r="F14">
        <f>SUM(F2:F12)</f>
        <v>123</v>
      </c>
      <c r="G14">
        <f>SUM(G2:G12)</f>
        <v>79</v>
      </c>
      <c r="H14">
        <f>SUM(H2:H12)</f>
        <v>96</v>
      </c>
      <c r="I14">
        <f>SUM(I2:I12)</f>
        <v>48</v>
      </c>
      <c r="J14">
        <f>SUM(J2:J12)</f>
        <v>69</v>
      </c>
      <c r="K14">
        <f>SUM(K2:K12)</f>
        <v>97</v>
      </c>
      <c r="L14">
        <f>SUM(L2:L12)</f>
        <v>20</v>
      </c>
      <c r="M14">
        <f>SUM(M2:M12)</f>
        <v>26</v>
      </c>
      <c r="N14">
        <f>SUM(N2:N12)</f>
        <v>35</v>
      </c>
      <c r="O14">
        <f>SUM(O2:O12)</f>
        <v>39</v>
      </c>
      <c r="P14">
        <f t="shared" ref="P14:R14" si="0">SUM(P2:P12)</f>
        <v>129</v>
      </c>
      <c r="Q14">
        <f>SUM(Q2:Q12)</f>
        <v>93</v>
      </c>
      <c r="R14">
        <f t="shared" si="0"/>
        <v>30</v>
      </c>
    </row>
    <row r="15" spans="1:20" s="1" customFormat="1" x14ac:dyDescent="0.4">
      <c r="A15" s="1" t="s">
        <v>12</v>
      </c>
      <c r="B15" s="1">
        <f>SUM(B14)</f>
        <v>122</v>
      </c>
      <c r="C15" s="1">
        <f>SUM(C14:D14)</f>
        <v>156</v>
      </c>
      <c r="E15" s="1">
        <f>SUM(E14)</f>
        <v>31</v>
      </c>
      <c r="F15" s="1">
        <f>SUM(F14:G14)</f>
        <v>202</v>
      </c>
      <c r="H15" s="1">
        <f>SUM(H14)</f>
        <v>96</v>
      </c>
      <c r="I15" s="1">
        <f>SUM(I14:J14)</f>
        <v>117</v>
      </c>
      <c r="K15" s="1">
        <f>SUM(K14:M14)</f>
        <v>143</v>
      </c>
      <c r="N15" s="1">
        <f>SUM(N14:O14)</f>
        <v>74</v>
      </c>
      <c r="P15" s="1">
        <f>SUM(P14)</f>
        <v>129</v>
      </c>
      <c r="Q15" s="1">
        <f>SUM(Q14:R14)</f>
        <v>123</v>
      </c>
      <c r="S15" s="1">
        <f>SUM(B15:R15)</f>
        <v>1193</v>
      </c>
    </row>
    <row r="16" spans="1:20" s="2" customFormat="1" x14ac:dyDescent="0.4">
      <c r="A16" s="2" t="s">
        <v>13</v>
      </c>
      <c r="B16" s="2">
        <f>SUM(B2:R2)</f>
        <v>117</v>
      </c>
      <c r="C16" s="2">
        <f>SUM(B3:R3)</f>
        <v>153</v>
      </c>
      <c r="E16" s="2">
        <f>SUM(B4:R4)</f>
        <v>27</v>
      </c>
      <c r="F16" s="2">
        <f>SUM(B5:R5)</f>
        <v>193</v>
      </c>
      <c r="H16" s="2">
        <f>SUM(B6:R6)</f>
        <v>93</v>
      </c>
      <c r="I16" s="2">
        <f>SUM(B7:R7)</f>
        <v>105</v>
      </c>
      <c r="K16" s="2">
        <f>SUM(B8:R8)</f>
        <v>142</v>
      </c>
      <c r="N16" s="2">
        <f>SUM(B9:R9)</f>
        <v>72</v>
      </c>
      <c r="P16" s="2">
        <f>SUM(B10:R10)</f>
        <v>129</v>
      </c>
      <c r="Q16" s="2">
        <f>SUM(B11:R11)</f>
        <v>148</v>
      </c>
      <c r="S16" s="2">
        <f>SUM(B16:R16)</f>
        <v>1179</v>
      </c>
    </row>
    <row r="17" spans="1:19" x14ac:dyDescent="0.4">
      <c r="A17" t="s">
        <v>14</v>
      </c>
      <c r="B17">
        <f>MAX(B2:B12)</f>
        <v>117</v>
      </c>
      <c r="C17">
        <f>MAX(C2:C12)</f>
        <v>17</v>
      </c>
      <c r="D17">
        <f>MAX(D2:D12)</f>
        <v>136</v>
      </c>
      <c r="E17">
        <f>MAX(E2:E12)</f>
        <v>27</v>
      </c>
      <c r="F17">
        <f>MAX(F2:F12)</f>
        <v>117</v>
      </c>
      <c r="G17">
        <f>MAX(G2:G12)</f>
        <v>74</v>
      </c>
      <c r="H17">
        <f>MAX(H2:H12)</f>
        <v>93</v>
      </c>
      <c r="I17">
        <f>MAX(I2:I12)</f>
        <v>48</v>
      </c>
      <c r="J17">
        <f>MAX(J2:J12)</f>
        <v>56</v>
      </c>
      <c r="K17">
        <f>MAX(K2:K12)</f>
        <v>96</v>
      </c>
      <c r="L17">
        <f>MAX(L2:L12)</f>
        <v>20</v>
      </c>
      <c r="M17">
        <f>MAX(M2:M12)</f>
        <v>26</v>
      </c>
      <c r="N17">
        <f>MAX(N2:N12)</f>
        <v>35</v>
      </c>
      <c r="O17">
        <f>MAX(O2:O12)</f>
        <v>37</v>
      </c>
      <c r="P17">
        <f>MAX(P2:P12)</f>
        <v>129</v>
      </c>
      <c r="Q17">
        <f>MAX(Q2:Q12)</f>
        <v>93</v>
      </c>
      <c r="R17">
        <f>MAX(R2:R12)</f>
        <v>30</v>
      </c>
    </row>
    <row r="18" spans="1:19" s="4" customFormat="1" x14ac:dyDescent="0.4">
      <c r="A18" s="4" t="s">
        <v>15</v>
      </c>
      <c r="B18" s="4">
        <f>SUM(B17)</f>
        <v>117</v>
      </c>
      <c r="C18" s="4">
        <f>SUM(C17:D17)</f>
        <v>153</v>
      </c>
      <c r="E18" s="4">
        <f>SUM(E17)</f>
        <v>27</v>
      </c>
      <c r="F18" s="4">
        <f>SUM(F17:G17)</f>
        <v>191</v>
      </c>
      <c r="H18" s="4">
        <f>SUM(H17)</f>
        <v>93</v>
      </c>
      <c r="I18" s="4">
        <f>SUM(I17:J17)</f>
        <v>104</v>
      </c>
      <c r="K18" s="4">
        <f>SUM(K17:M17)</f>
        <v>142</v>
      </c>
      <c r="N18" s="4">
        <f>SUM(N17:O17)</f>
        <v>72</v>
      </c>
      <c r="P18" s="4">
        <f>SUM(P17)</f>
        <v>129</v>
      </c>
      <c r="Q18" s="4">
        <f>SUM(Q17:R17)</f>
        <v>123</v>
      </c>
      <c r="S18" s="4">
        <f>SUM(B18:R18)</f>
        <v>1151</v>
      </c>
    </row>
    <row r="19" spans="1:19" s="5" customFormat="1" x14ac:dyDescent="0.4">
      <c r="A19" s="5" t="s">
        <v>16</v>
      </c>
      <c r="B19" s="5">
        <f>B18/B15</f>
        <v>0.95901639344262291</v>
      </c>
      <c r="C19" s="5">
        <f t="shared" ref="C19:Q19" si="1">C18/C15</f>
        <v>0.98076923076923073</v>
      </c>
      <c r="E19" s="5">
        <f t="shared" si="1"/>
        <v>0.87096774193548387</v>
      </c>
      <c r="F19" s="5">
        <f t="shared" si="1"/>
        <v>0.9455445544554455</v>
      </c>
      <c r="H19" s="5">
        <f t="shared" si="1"/>
        <v>0.96875</v>
      </c>
      <c r="I19" s="5">
        <f t="shared" si="1"/>
        <v>0.88888888888888884</v>
      </c>
      <c r="K19" s="5">
        <f t="shared" si="1"/>
        <v>0.99300699300699302</v>
      </c>
      <c r="N19" s="5">
        <f t="shared" si="1"/>
        <v>0.97297297297297303</v>
      </c>
      <c r="P19" s="5">
        <f t="shared" si="1"/>
        <v>1</v>
      </c>
      <c r="Q19" s="5">
        <f t="shared" si="1"/>
        <v>1</v>
      </c>
      <c r="S19" s="5">
        <f>S18/S15</f>
        <v>0.96479463537300925</v>
      </c>
    </row>
    <row r="20" spans="1:19" s="3" customFormat="1" x14ac:dyDescent="0.4">
      <c r="A20" s="3" t="s">
        <v>17</v>
      </c>
      <c r="B20" s="3">
        <f>B18/B16</f>
        <v>1</v>
      </c>
      <c r="C20" s="3">
        <f>C18/C16</f>
        <v>1</v>
      </c>
      <c r="E20" s="3">
        <f>E18/E16</f>
        <v>1</v>
      </c>
      <c r="F20" s="3">
        <f>F18/F16</f>
        <v>0.98963730569948183</v>
      </c>
      <c r="H20" s="3">
        <f>H18/H16</f>
        <v>1</v>
      </c>
      <c r="I20" s="3">
        <f>I18/I16</f>
        <v>0.99047619047619051</v>
      </c>
      <c r="K20" s="3">
        <f>K18/K16</f>
        <v>1</v>
      </c>
      <c r="N20" s="3">
        <f>N18/N16</f>
        <v>1</v>
      </c>
      <c r="P20" s="3">
        <f>P18/P16</f>
        <v>1</v>
      </c>
      <c r="Q20" s="3">
        <f>Q18/Q16</f>
        <v>0.83108108108108103</v>
      </c>
      <c r="S20" s="3">
        <f>S18/S16</f>
        <v>0.97625106022052588</v>
      </c>
    </row>
    <row r="21" spans="1:19" x14ac:dyDescent="0.4">
      <c r="B21">
        <f>B19*B20</f>
        <v>0.95901639344262291</v>
      </c>
      <c r="C21">
        <f t="shared" ref="C21:S21" si="2">C19*C20</f>
        <v>0.98076923076923073</v>
      </c>
      <c r="D21">
        <f t="shared" si="2"/>
        <v>0</v>
      </c>
      <c r="E21">
        <f t="shared" si="2"/>
        <v>0.87096774193548387</v>
      </c>
      <c r="F21">
        <f t="shared" si="2"/>
        <v>0.93574616529010401</v>
      </c>
      <c r="G21">
        <f t="shared" si="2"/>
        <v>0</v>
      </c>
      <c r="H21">
        <f t="shared" si="2"/>
        <v>0.96875</v>
      </c>
      <c r="I21">
        <f t="shared" si="2"/>
        <v>0.88042328042328044</v>
      </c>
      <c r="J21">
        <f t="shared" si="2"/>
        <v>0</v>
      </c>
      <c r="K21">
        <f t="shared" si="2"/>
        <v>0.99300699300699302</v>
      </c>
      <c r="L21">
        <f t="shared" si="2"/>
        <v>0</v>
      </c>
      <c r="M21">
        <f t="shared" si="2"/>
        <v>0</v>
      </c>
      <c r="N21">
        <f t="shared" si="2"/>
        <v>0.97297297297297303</v>
      </c>
      <c r="O21">
        <f t="shared" si="2"/>
        <v>0</v>
      </c>
      <c r="P21">
        <f t="shared" si="2"/>
        <v>1</v>
      </c>
      <c r="Q21">
        <f t="shared" si="2"/>
        <v>0.83108108108108103</v>
      </c>
      <c r="S21">
        <f t="shared" si="2"/>
        <v>0.94188178567797598</v>
      </c>
    </row>
    <row r="22" spans="1:19" x14ac:dyDescent="0.4">
      <c r="B22">
        <f>B19+B20</f>
        <v>1.959016393442623</v>
      </c>
      <c r="C22">
        <f t="shared" ref="C22:S22" si="3">C19+C20</f>
        <v>1.9807692307692308</v>
      </c>
      <c r="D22">
        <f t="shared" si="3"/>
        <v>0</v>
      </c>
      <c r="E22">
        <f t="shared" si="3"/>
        <v>1.870967741935484</v>
      </c>
      <c r="F22">
        <f t="shared" si="3"/>
        <v>1.9351818601549273</v>
      </c>
      <c r="G22">
        <f t="shared" si="3"/>
        <v>0</v>
      </c>
      <c r="H22">
        <f t="shared" si="3"/>
        <v>1.96875</v>
      </c>
      <c r="I22">
        <f t="shared" si="3"/>
        <v>1.8793650793650793</v>
      </c>
      <c r="J22">
        <f t="shared" si="3"/>
        <v>0</v>
      </c>
      <c r="K22">
        <f t="shared" si="3"/>
        <v>1.9930069930069929</v>
      </c>
      <c r="L22">
        <f t="shared" si="3"/>
        <v>0</v>
      </c>
      <c r="M22">
        <f t="shared" si="3"/>
        <v>0</v>
      </c>
      <c r="N22">
        <f t="shared" si="3"/>
        <v>1.972972972972973</v>
      </c>
      <c r="O22">
        <f t="shared" si="3"/>
        <v>0</v>
      </c>
      <c r="P22">
        <f t="shared" si="3"/>
        <v>2</v>
      </c>
      <c r="Q22">
        <f t="shared" si="3"/>
        <v>1.8310810810810811</v>
      </c>
      <c r="S22">
        <f t="shared" si="3"/>
        <v>1.9410456955935351</v>
      </c>
    </row>
    <row r="23" spans="1:19" s="6" customFormat="1" x14ac:dyDescent="0.4">
      <c r="A23" s="6" t="s">
        <v>23</v>
      </c>
      <c r="B23" s="6">
        <f>2*B21/B22</f>
        <v>0.97907949790794968</v>
      </c>
      <c r="C23" s="6">
        <f t="shared" ref="C23:S23" si="4">2*C21/C22</f>
        <v>0.99029126213592222</v>
      </c>
      <c r="D23" s="6" t="e">
        <f t="shared" si="4"/>
        <v>#DIV/0!</v>
      </c>
      <c r="E23" s="6">
        <f t="shared" si="4"/>
        <v>0.93103448275862066</v>
      </c>
      <c r="F23" s="6">
        <f t="shared" si="4"/>
        <v>0.96708860759493664</v>
      </c>
      <c r="G23" s="6" t="e">
        <f t="shared" si="4"/>
        <v>#DIV/0!</v>
      </c>
      <c r="H23" s="6">
        <f t="shared" si="4"/>
        <v>0.98412698412698407</v>
      </c>
      <c r="I23" s="6">
        <f t="shared" si="4"/>
        <v>0.93693693693693691</v>
      </c>
      <c r="J23" s="6" t="e">
        <f t="shared" si="4"/>
        <v>#DIV/0!</v>
      </c>
      <c r="K23" s="6">
        <f t="shared" si="4"/>
        <v>0.99649122807017554</v>
      </c>
      <c r="L23" s="6" t="e">
        <f t="shared" si="4"/>
        <v>#DIV/0!</v>
      </c>
      <c r="M23" s="6" t="e">
        <f t="shared" si="4"/>
        <v>#DIV/0!</v>
      </c>
      <c r="N23" s="6">
        <f t="shared" si="4"/>
        <v>0.98630136986301375</v>
      </c>
      <c r="O23" s="6" t="e">
        <f t="shared" si="4"/>
        <v>#DIV/0!</v>
      </c>
      <c r="P23" s="6">
        <f t="shared" si="4"/>
        <v>1</v>
      </c>
      <c r="Q23" s="6">
        <f t="shared" si="4"/>
        <v>0.90774907749077482</v>
      </c>
      <c r="S23" s="6">
        <f t="shared" si="4"/>
        <v>0.97048903878583481</v>
      </c>
    </row>
    <row r="24" spans="1:19" x14ac:dyDescent="0.4">
      <c r="E24" t="s">
        <v>19</v>
      </c>
      <c r="F24" t="s">
        <v>20</v>
      </c>
      <c r="G24" t="s">
        <v>21</v>
      </c>
      <c r="H24" t="s">
        <v>22</v>
      </c>
    </row>
    <row r="25" spans="1:19" x14ac:dyDescent="0.4">
      <c r="E25">
        <v>97.8</v>
      </c>
      <c r="F25">
        <v>98.7</v>
      </c>
      <c r="G25">
        <v>96.5</v>
      </c>
      <c r="H25">
        <f>AVERAGE(E25:G25)</f>
        <v>97.666666666666671</v>
      </c>
    </row>
  </sheetData>
  <phoneticPr fontId="1" type="noConversion"/>
  <conditionalFormatting sqref="O2:O13">
    <cfRule type="colorScale" priority="21">
      <colorScale>
        <cfvo type="min"/>
        <cfvo type="max"/>
        <color rgb="FFFCFCFF"/>
        <color rgb="FFF8696B"/>
      </colorScale>
    </cfRule>
  </conditionalFormatting>
  <conditionalFormatting sqref="P2:P12">
    <cfRule type="colorScale" priority="20">
      <colorScale>
        <cfvo type="min"/>
        <cfvo type="max"/>
        <color rgb="FFFCFCFF"/>
        <color rgb="FFF8696B"/>
      </colorScale>
    </cfRule>
  </conditionalFormatting>
  <conditionalFormatting sqref="Q2:Q12">
    <cfRule type="colorScale" priority="18">
      <colorScale>
        <cfvo type="min"/>
        <cfvo type="max"/>
        <color rgb="FFFCFCFF"/>
        <color rgb="FFF8696B"/>
      </colorScale>
    </cfRule>
  </conditionalFormatting>
  <conditionalFormatting sqref="H2:H12">
    <cfRule type="colorScale" priority="17">
      <colorScale>
        <cfvo type="min"/>
        <cfvo type="max"/>
        <color rgb="FFFCFCFF"/>
        <color rgb="FFF8696B"/>
      </colorScale>
    </cfRule>
  </conditionalFormatting>
  <conditionalFormatting sqref="G2:G13">
    <cfRule type="colorScale" priority="16">
      <colorScale>
        <cfvo type="min"/>
        <cfvo type="max"/>
        <color rgb="FFFCFCFF"/>
        <color rgb="FFF8696B"/>
      </colorScale>
    </cfRule>
  </conditionalFormatting>
  <conditionalFormatting sqref="E2:E12">
    <cfRule type="colorScale" priority="15">
      <colorScale>
        <cfvo type="min"/>
        <cfvo type="max"/>
        <color rgb="FFFCFCFF"/>
        <color rgb="FFF8696B"/>
      </colorScale>
    </cfRule>
  </conditionalFormatting>
  <conditionalFormatting sqref="D2:D13">
    <cfRule type="colorScale" priority="14">
      <colorScale>
        <cfvo type="min"/>
        <cfvo type="max"/>
        <color rgb="FFFCFCFF"/>
        <color rgb="FFF8696B"/>
      </colorScale>
    </cfRule>
  </conditionalFormatting>
  <conditionalFormatting sqref="I2:I12">
    <cfRule type="colorScale" priority="13">
      <colorScale>
        <cfvo type="min"/>
        <cfvo type="max"/>
        <color rgb="FFFCFCFF"/>
        <color rgb="FFF8696B"/>
      </colorScale>
    </cfRule>
  </conditionalFormatting>
  <conditionalFormatting sqref="M2:M13">
    <cfRule type="colorScale" priority="12">
      <colorScale>
        <cfvo type="min"/>
        <cfvo type="max"/>
        <color rgb="FFFCFCFF"/>
        <color rgb="FFF8696B"/>
      </colorScale>
    </cfRule>
  </conditionalFormatting>
  <conditionalFormatting sqref="K2:K12">
    <cfRule type="colorScale" priority="11">
      <colorScale>
        <cfvo type="min"/>
        <cfvo type="max"/>
        <color rgb="FFFCFCFF"/>
        <color rgb="FFF8696B"/>
      </colorScale>
    </cfRule>
  </conditionalFormatting>
  <conditionalFormatting sqref="L2:L13">
    <cfRule type="colorScale" priority="9">
      <colorScale>
        <cfvo type="min"/>
        <cfvo type="max"/>
        <color rgb="FFFCFCFF"/>
        <color rgb="FFF8696B"/>
      </colorScale>
    </cfRule>
  </conditionalFormatting>
  <conditionalFormatting sqref="B2:B12">
    <cfRule type="colorScale" priority="8">
      <colorScale>
        <cfvo type="min"/>
        <cfvo type="max"/>
        <color rgb="FFFCFCFF"/>
        <color rgb="FFF8696B"/>
      </colorScale>
    </cfRule>
  </conditionalFormatting>
  <conditionalFormatting sqref="R2:R13">
    <cfRule type="colorScale" priority="7">
      <colorScale>
        <cfvo type="min"/>
        <cfvo type="max"/>
        <color rgb="FFFCFCFF"/>
        <color rgb="FFF8696B"/>
      </colorScale>
    </cfRule>
  </conditionalFormatting>
  <conditionalFormatting sqref="C2:C12">
    <cfRule type="colorScale" priority="6">
      <colorScale>
        <cfvo type="min"/>
        <cfvo type="max"/>
        <color rgb="FFFCFCFF"/>
        <color rgb="FFF8696B"/>
      </colorScale>
    </cfRule>
  </conditionalFormatting>
  <conditionalFormatting sqref="N2:N12">
    <cfRule type="colorScale" priority="5">
      <colorScale>
        <cfvo type="min"/>
        <cfvo type="max"/>
        <color rgb="FFFCFCFF"/>
        <color rgb="FFF8696B"/>
      </colorScale>
    </cfRule>
  </conditionalFormatting>
  <conditionalFormatting sqref="J2:J13">
    <cfRule type="colorScale" priority="3">
      <colorScale>
        <cfvo type="min"/>
        <cfvo type="max"/>
        <color rgb="FFFCFCFF"/>
        <color rgb="FFF8696B"/>
      </colorScale>
    </cfRule>
  </conditionalFormatting>
  <conditionalFormatting sqref="F2:F1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1"/>
  <sheetViews>
    <sheetView topLeftCell="AC1" workbookViewId="0">
      <selection activeCell="B2" sqref="B2:AQ2"/>
    </sheetView>
  </sheetViews>
  <sheetFormatPr defaultRowHeight="17" x14ac:dyDescent="0.4"/>
  <sheetData>
    <row r="2" spans="1:43" x14ac:dyDescent="0.4">
      <c r="A2" t="s">
        <v>0</v>
      </c>
      <c r="B2">
        <v>1</v>
      </c>
      <c r="C2">
        <v>6</v>
      </c>
      <c r="D2">
        <v>2</v>
      </c>
      <c r="E2">
        <v>3</v>
      </c>
      <c r="F2">
        <v>1</v>
      </c>
      <c r="G2">
        <v>72</v>
      </c>
      <c r="H2">
        <v>6</v>
      </c>
      <c r="I2">
        <v>0</v>
      </c>
      <c r="J2">
        <v>7</v>
      </c>
      <c r="K2">
        <v>15</v>
      </c>
      <c r="L2">
        <v>27</v>
      </c>
      <c r="M2">
        <v>0</v>
      </c>
      <c r="N2">
        <v>0</v>
      </c>
      <c r="O2">
        <v>14</v>
      </c>
      <c r="P2">
        <v>4</v>
      </c>
      <c r="Q2">
        <v>4</v>
      </c>
      <c r="R2">
        <v>62</v>
      </c>
      <c r="S2">
        <v>7</v>
      </c>
      <c r="T2">
        <v>6</v>
      </c>
      <c r="U2">
        <v>144</v>
      </c>
      <c r="V2">
        <v>212</v>
      </c>
      <c r="W2">
        <v>0</v>
      </c>
      <c r="X2">
        <v>0</v>
      </c>
      <c r="Y2">
        <v>1</v>
      </c>
      <c r="Z2">
        <v>5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</v>
      </c>
      <c r="AO2">
        <v>0</v>
      </c>
      <c r="AP2">
        <v>0</v>
      </c>
      <c r="AQ2">
        <v>0</v>
      </c>
    </row>
    <row r="3" spans="1:43" x14ac:dyDescent="0.4">
      <c r="A3" t="s">
        <v>1</v>
      </c>
      <c r="B3">
        <v>0</v>
      </c>
      <c r="C3">
        <v>0</v>
      </c>
      <c r="D3">
        <v>1</v>
      </c>
      <c r="E3">
        <v>4</v>
      </c>
      <c r="F3">
        <v>0</v>
      </c>
      <c r="G3">
        <v>5</v>
      </c>
      <c r="H3">
        <v>0</v>
      </c>
      <c r="I3">
        <v>164</v>
      </c>
      <c r="J3">
        <v>0</v>
      </c>
      <c r="K3">
        <v>0</v>
      </c>
      <c r="L3">
        <v>0</v>
      </c>
      <c r="M3">
        <v>15</v>
      </c>
      <c r="N3">
        <v>26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2</v>
      </c>
      <c r="Z3">
        <v>0</v>
      </c>
      <c r="AA3">
        <v>0</v>
      </c>
      <c r="AB3">
        <v>0</v>
      </c>
      <c r="AC3">
        <v>31</v>
      </c>
      <c r="AD3">
        <v>1</v>
      </c>
      <c r="AE3">
        <v>108</v>
      </c>
      <c r="AF3">
        <v>5</v>
      </c>
      <c r="AG3">
        <v>1</v>
      </c>
      <c r="AH3">
        <v>3</v>
      </c>
      <c r="AI3">
        <v>328</v>
      </c>
      <c r="AJ3">
        <v>22</v>
      </c>
      <c r="AK3">
        <v>45</v>
      </c>
      <c r="AL3">
        <v>4</v>
      </c>
      <c r="AM3">
        <v>0</v>
      </c>
      <c r="AN3">
        <v>1</v>
      </c>
      <c r="AO3">
        <v>0</v>
      </c>
      <c r="AP3">
        <v>0</v>
      </c>
      <c r="AQ3">
        <v>12</v>
      </c>
    </row>
    <row r="4" spans="1:43" x14ac:dyDescent="0.4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7</v>
      </c>
      <c r="AD4">
        <v>0</v>
      </c>
      <c r="AE4">
        <v>16</v>
      </c>
      <c r="AF4">
        <v>0</v>
      </c>
      <c r="AG4">
        <v>37</v>
      </c>
      <c r="AH4">
        <v>36</v>
      </c>
      <c r="AI4">
        <v>12</v>
      </c>
      <c r="AJ4">
        <v>12</v>
      </c>
      <c r="AK4">
        <v>6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4">
      <c r="A5" t="s">
        <v>3</v>
      </c>
      <c r="B5">
        <v>0</v>
      </c>
      <c r="C5">
        <v>0</v>
      </c>
      <c r="D5">
        <v>0</v>
      </c>
      <c r="E5">
        <v>0</v>
      </c>
      <c r="F5">
        <v>103</v>
      </c>
      <c r="G5">
        <v>5</v>
      </c>
      <c r="H5">
        <v>141</v>
      </c>
      <c r="I5">
        <v>0</v>
      </c>
      <c r="J5">
        <v>594</v>
      </c>
      <c r="K5">
        <v>7</v>
      </c>
      <c r="L5">
        <v>3</v>
      </c>
      <c r="M5">
        <v>0</v>
      </c>
      <c r="N5">
        <v>0</v>
      </c>
      <c r="O5">
        <v>1</v>
      </c>
      <c r="P5">
        <v>0</v>
      </c>
      <c r="Q5">
        <v>45</v>
      </c>
      <c r="R5">
        <v>7</v>
      </c>
      <c r="S5">
        <v>0</v>
      </c>
      <c r="T5">
        <v>2</v>
      </c>
      <c r="U5">
        <v>4</v>
      </c>
      <c r="V5">
        <v>56</v>
      </c>
      <c r="W5">
        <v>0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4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96</v>
      </c>
      <c r="H6">
        <v>0</v>
      </c>
      <c r="I6">
        <v>37</v>
      </c>
      <c r="J6">
        <v>0</v>
      </c>
      <c r="K6">
        <v>0</v>
      </c>
      <c r="L6">
        <v>0</v>
      </c>
      <c r="M6">
        <v>24</v>
      </c>
      <c r="N6">
        <v>62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24</v>
      </c>
      <c r="W6">
        <v>0</v>
      </c>
      <c r="X6">
        <v>0</v>
      </c>
      <c r="Y6">
        <v>12</v>
      </c>
      <c r="Z6">
        <v>0</v>
      </c>
      <c r="AA6">
        <v>0</v>
      </c>
      <c r="AB6">
        <v>0</v>
      </c>
      <c r="AC6">
        <v>12</v>
      </c>
      <c r="AD6">
        <v>0</v>
      </c>
      <c r="AE6">
        <v>0</v>
      </c>
      <c r="AF6">
        <v>12</v>
      </c>
      <c r="AG6">
        <v>0</v>
      </c>
      <c r="AH6">
        <v>12</v>
      </c>
      <c r="AI6">
        <v>30</v>
      </c>
      <c r="AJ6">
        <v>24</v>
      </c>
      <c r="AK6">
        <v>60</v>
      </c>
      <c r="AL6">
        <v>11</v>
      </c>
      <c r="AM6">
        <v>12</v>
      </c>
      <c r="AN6">
        <v>0</v>
      </c>
      <c r="AO6">
        <v>12</v>
      </c>
      <c r="AP6">
        <v>12</v>
      </c>
      <c r="AQ6">
        <v>12</v>
      </c>
    </row>
    <row r="7" spans="1:43" x14ac:dyDescent="0.4">
      <c r="A7" t="s">
        <v>5</v>
      </c>
      <c r="B7">
        <v>0</v>
      </c>
      <c r="C7">
        <v>0</v>
      </c>
      <c r="D7">
        <v>0</v>
      </c>
      <c r="E7">
        <v>0</v>
      </c>
      <c r="F7">
        <v>4</v>
      </c>
      <c r="G7">
        <v>1</v>
      </c>
      <c r="H7">
        <v>99</v>
      </c>
      <c r="I7">
        <v>0</v>
      </c>
      <c r="J7">
        <v>358</v>
      </c>
      <c r="K7">
        <v>4</v>
      </c>
      <c r="L7">
        <v>1</v>
      </c>
      <c r="M7">
        <v>0</v>
      </c>
      <c r="N7">
        <v>0</v>
      </c>
      <c r="O7">
        <v>5</v>
      </c>
      <c r="P7">
        <v>0</v>
      </c>
      <c r="Q7">
        <v>41</v>
      </c>
      <c r="R7">
        <v>1</v>
      </c>
      <c r="S7">
        <v>0</v>
      </c>
      <c r="T7">
        <v>7</v>
      </c>
      <c r="U7">
        <v>2</v>
      </c>
      <c r="V7">
        <v>7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4">
      <c r="A8" t="s">
        <v>6</v>
      </c>
      <c r="B8">
        <v>86</v>
      </c>
      <c r="C8">
        <v>0</v>
      </c>
      <c r="D8">
        <v>0</v>
      </c>
      <c r="E8">
        <v>0</v>
      </c>
      <c r="F8">
        <v>63</v>
      </c>
      <c r="G8">
        <v>0</v>
      </c>
      <c r="H8">
        <v>488</v>
      </c>
      <c r="I8">
        <v>0</v>
      </c>
      <c r="J8">
        <v>36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6</v>
      </c>
      <c r="R8">
        <v>0</v>
      </c>
      <c r="S8">
        <v>1</v>
      </c>
      <c r="T8">
        <v>0</v>
      </c>
      <c r="U8">
        <v>0</v>
      </c>
      <c r="V8">
        <v>2</v>
      </c>
      <c r="W8">
        <v>54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4">
      <c r="A9" t="s">
        <v>7</v>
      </c>
      <c r="B9">
        <v>0</v>
      </c>
      <c r="C9">
        <v>0</v>
      </c>
      <c r="D9">
        <v>0</v>
      </c>
      <c r="E9">
        <v>1</v>
      </c>
      <c r="F9">
        <v>22</v>
      </c>
      <c r="G9">
        <v>25</v>
      </c>
      <c r="H9">
        <v>497</v>
      </c>
      <c r="I9">
        <v>15</v>
      </c>
      <c r="J9">
        <v>74</v>
      </c>
      <c r="K9">
        <v>5</v>
      </c>
      <c r="L9">
        <v>4</v>
      </c>
      <c r="M9">
        <v>88</v>
      </c>
      <c r="N9">
        <v>6</v>
      </c>
      <c r="O9">
        <v>14</v>
      </c>
      <c r="P9">
        <v>5</v>
      </c>
      <c r="Q9">
        <v>35</v>
      </c>
      <c r="R9">
        <v>4</v>
      </c>
      <c r="S9">
        <v>6</v>
      </c>
      <c r="T9">
        <v>71</v>
      </c>
      <c r="U9">
        <v>12</v>
      </c>
      <c r="V9">
        <v>39</v>
      </c>
      <c r="W9">
        <v>146</v>
      </c>
      <c r="X9">
        <v>9</v>
      </c>
      <c r="Y9">
        <v>0</v>
      </c>
      <c r="Z9">
        <v>0</v>
      </c>
      <c r="AA9">
        <v>0</v>
      </c>
      <c r="AB9">
        <v>0</v>
      </c>
      <c r="AC9">
        <v>1</v>
      </c>
      <c r="AD9">
        <v>2</v>
      </c>
      <c r="AE9">
        <v>1</v>
      </c>
      <c r="AF9">
        <v>0</v>
      </c>
      <c r="AG9">
        <v>0</v>
      </c>
      <c r="AH9">
        <v>0</v>
      </c>
      <c r="AI9">
        <v>4</v>
      </c>
      <c r="AJ9">
        <v>2</v>
      </c>
      <c r="AK9">
        <v>12</v>
      </c>
      <c r="AL9">
        <v>0</v>
      </c>
      <c r="AM9">
        <v>0</v>
      </c>
      <c r="AN9">
        <v>4</v>
      </c>
      <c r="AO9">
        <v>2</v>
      </c>
      <c r="AP9">
        <v>2</v>
      </c>
      <c r="AQ9">
        <v>0</v>
      </c>
    </row>
    <row r="10" spans="1:43" x14ac:dyDescent="0.4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601</v>
      </c>
      <c r="AB10">
        <v>41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</v>
      </c>
      <c r="AQ10">
        <v>0</v>
      </c>
    </row>
    <row r="11" spans="1:43" x14ac:dyDescent="0.4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12</v>
      </c>
      <c r="AH11">
        <v>12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I2" sqref="B2:I2"/>
    </sheetView>
  </sheetViews>
  <sheetFormatPr defaultRowHeight="17" x14ac:dyDescent="0.4"/>
  <sheetData>
    <row r="2" spans="1:9" x14ac:dyDescent="0.4">
      <c r="A2" t="s">
        <v>0</v>
      </c>
      <c r="B2">
        <v>0</v>
      </c>
      <c r="C2">
        <v>115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</row>
    <row r="3" spans="1:9" x14ac:dyDescent="0.4">
      <c r="A3" t="s">
        <v>1</v>
      </c>
      <c r="B3">
        <v>4</v>
      </c>
      <c r="C3">
        <v>0</v>
      </c>
      <c r="D3">
        <v>0</v>
      </c>
      <c r="E3">
        <v>0</v>
      </c>
      <c r="F3">
        <v>7</v>
      </c>
      <c r="G3">
        <v>0</v>
      </c>
      <c r="H3">
        <v>142</v>
      </c>
      <c r="I3">
        <v>0</v>
      </c>
    </row>
    <row r="4" spans="1:9" x14ac:dyDescent="0.4">
      <c r="A4" t="s">
        <v>2</v>
      </c>
      <c r="B4">
        <v>0</v>
      </c>
      <c r="C4">
        <v>0</v>
      </c>
      <c r="D4">
        <v>27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4">
      <c r="A5" t="s">
        <v>3</v>
      </c>
      <c r="B5">
        <v>0</v>
      </c>
      <c r="C5">
        <v>186</v>
      </c>
      <c r="D5">
        <v>0</v>
      </c>
      <c r="E5">
        <v>0</v>
      </c>
      <c r="F5">
        <v>7</v>
      </c>
      <c r="G5">
        <v>0</v>
      </c>
      <c r="H5">
        <v>0</v>
      </c>
      <c r="I5">
        <v>0</v>
      </c>
    </row>
    <row r="6" spans="1:9" x14ac:dyDescent="0.4">
      <c r="A6" t="s">
        <v>4</v>
      </c>
      <c r="B6">
        <v>2</v>
      </c>
      <c r="C6">
        <v>0</v>
      </c>
      <c r="D6">
        <v>0</v>
      </c>
      <c r="E6">
        <v>0</v>
      </c>
      <c r="F6">
        <v>91</v>
      </c>
      <c r="G6">
        <v>0</v>
      </c>
      <c r="H6">
        <v>0</v>
      </c>
      <c r="I6">
        <v>0</v>
      </c>
    </row>
    <row r="7" spans="1:9" x14ac:dyDescent="0.4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102</v>
      </c>
      <c r="H7">
        <v>3</v>
      </c>
      <c r="I7">
        <v>0</v>
      </c>
    </row>
    <row r="8" spans="1:9" x14ac:dyDescent="0.4">
      <c r="A8" t="s">
        <v>6</v>
      </c>
      <c r="B8">
        <v>138</v>
      </c>
      <c r="C8">
        <v>3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</row>
    <row r="9" spans="1:9" x14ac:dyDescent="0.4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146</v>
      </c>
      <c r="I9">
        <v>74</v>
      </c>
    </row>
    <row r="10" spans="1:9" x14ac:dyDescent="0.4">
      <c r="A10" t="s">
        <v>8</v>
      </c>
      <c r="B10">
        <v>0</v>
      </c>
      <c r="C10">
        <v>0</v>
      </c>
      <c r="D10">
        <v>7</v>
      </c>
      <c r="E10">
        <v>122</v>
      </c>
      <c r="F10">
        <v>0</v>
      </c>
      <c r="G10">
        <v>0</v>
      </c>
      <c r="H10">
        <v>0</v>
      </c>
      <c r="I10">
        <v>0</v>
      </c>
    </row>
    <row r="11" spans="1:9" x14ac:dyDescent="0.4">
      <c r="A11" t="s">
        <v>9</v>
      </c>
      <c r="B11">
        <v>3</v>
      </c>
      <c r="C11">
        <v>0</v>
      </c>
      <c r="D11">
        <v>6</v>
      </c>
      <c r="E11">
        <v>0</v>
      </c>
      <c r="F11">
        <v>0</v>
      </c>
      <c r="G11">
        <v>5</v>
      </c>
      <c r="H11">
        <v>0</v>
      </c>
      <c r="I1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opLeftCell="C1" workbookViewId="0">
      <selection activeCell="B2" sqref="B2:Q2"/>
    </sheetView>
  </sheetViews>
  <sheetFormatPr defaultRowHeight="17" x14ac:dyDescent="0.4"/>
  <sheetData>
    <row r="1" spans="1:17" ht="20" customHeight="1" x14ac:dyDescent="0.4"/>
    <row r="2" spans="1:17" x14ac:dyDescent="0.4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116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3</v>
      </c>
      <c r="L3">
        <v>0</v>
      </c>
      <c r="M3">
        <v>131</v>
      </c>
      <c r="N3">
        <v>17</v>
      </c>
      <c r="O3">
        <v>0</v>
      </c>
      <c r="P3">
        <v>0</v>
      </c>
      <c r="Q3">
        <v>0</v>
      </c>
    </row>
    <row r="4" spans="1:17" x14ac:dyDescent="0.4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27</v>
      </c>
      <c r="Q4">
        <v>0</v>
      </c>
    </row>
    <row r="5" spans="1:17" x14ac:dyDescent="0.4">
      <c r="A5" t="s">
        <v>3</v>
      </c>
      <c r="B5">
        <v>0</v>
      </c>
      <c r="C5">
        <v>0</v>
      </c>
      <c r="D5">
        <v>0</v>
      </c>
      <c r="E5">
        <v>63</v>
      </c>
      <c r="F5">
        <v>0</v>
      </c>
      <c r="G5">
        <v>8</v>
      </c>
      <c r="H5">
        <v>0</v>
      </c>
      <c r="I5">
        <v>0</v>
      </c>
      <c r="J5">
        <v>13</v>
      </c>
      <c r="K5">
        <v>0</v>
      </c>
      <c r="L5">
        <v>0</v>
      </c>
      <c r="M5">
        <v>0</v>
      </c>
      <c r="N5">
        <v>0</v>
      </c>
      <c r="O5">
        <v>109</v>
      </c>
      <c r="P5">
        <v>0</v>
      </c>
      <c r="Q5">
        <v>0</v>
      </c>
    </row>
    <row r="6" spans="1:17" x14ac:dyDescent="0.4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93</v>
      </c>
    </row>
    <row r="7" spans="1:17" x14ac:dyDescent="0.4">
      <c r="A7" t="s">
        <v>5</v>
      </c>
      <c r="B7">
        <v>3</v>
      </c>
      <c r="C7">
        <v>0</v>
      </c>
      <c r="D7">
        <v>0</v>
      </c>
      <c r="E7">
        <v>54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48</v>
      </c>
      <c r="P7">
        <v>0</v>
      </c>
      <c r="Q7">
        <v>0</v>
      </c>
    </row>
    <row r="8" spans="1:17" x14ac:dyDescent="0.4">
      <c r="A8" t="s">
        <v>6</v>
      </c>
      <c r="B8">
        <v>92</v>
      </c>
      <c r="C8">
        <v>20</v>
      </c>
      <c r="D8">
        <v>27</v>
      </c>
      <c r="E8">
        <v>0</v>
      </c>
      <c r="F8">
        <v>0</v>
      </c>
      <c r="G8">
        <v>0</v>
      </c>
      <c r="H8">
        <v>0</v>
      </c>
      <c r="I8">
        <v>0</v>
      </c>
      <c r="J8">
        <v>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4">
      <c r="A9" t="s">
        <v>7</v>
      </c>
      <c r="B9">
        <v>86</v>
      </c>
      <c r="C9">
        <v>0</v>
      </c>
      <c r="D9">
        <v>0</v>
      </c>
      <c r="E9">
        <v>20</v>
      </c>
      <c r="F9">
        <v>29</v>
      </c>
      <c r="G9">
        <v>18</v>
      </c>
      <c r="H9">
        <v>0</v>
      </c>
      <c r="I9">
        <v>34</v>
      </c>
      <c r="J9">
        <v>33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4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8</v>
      </c>
      <c r="L10">
        <v>121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4">
      <c r="A11" t="s">
        <v>9</v>
      </c>
      <c r="B11">
        <v>0</v>
      </c>
      <c r="C11">
        <v>0</v>
      </c>
      <c r="D11">
        <v>0</v>
      </c>
      <c r="E11">
        <v>2</v>
      </c>
      <c r="F11">
        <v>0</v>
      </c>
      <c r="G11">
        <v>2</v>
      </c>
      <c r="H11">
        <v>0</v>
      </c>
      <c r="I11">
        <v>1</v>
      </c>
      <c r="J11">
        <v>3</v>
      </c>
      <c r="K11">
        <v>3</v>
      </c>
      <c r="L11">
        <v>0</v>
      </c>
      <c r="M11">
        <v>0</v>
      </c>
      <c r="N11">
        <v>0</v>
      </c>
      <c r="O11">
        <v>0</v>
      </c>
      <c r="P11">
        <v>3</v>
      </c>
      <c r="Q1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WA</vt:lpstr>
      <vt:lpstr>工作表4</vt:lpstr>
      <vt:lpstr>Ambient</vt:lpstr>
      <vt:lpstr>Vital sign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陳雅虹</dc:creator>
  <cp:lastModifiedBy>陳雅虹</cp:lastModifiedBy>
  <dcterms:created xsi:type="dcterms:W3CDTF">2015-07-14T05:16:53Z</dcterms:created>
  <dcterms:modified xsi:type="dcterms:W3CDTF">2015-07-15T13:48:50Z</dcterms:modified>
</cp:coreProperties>
</file>