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Data\"/>
    </mc:Choice>
  </mc:AlternateContent>
  <bookViews>
    <workbookView xWindow="0" yWindow="0" windowWidth="18795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  <c r="E9" i="1"/>
  <c r="D9" i="1"/>
  <c r="E8" i="1"/>
  <c r="D8" i="1"/>
  <c r="E7" i="1"/>
  <c r="D7" i="1"/>
  <c r="D6" i="1"/>
  <c r="E6" i="1"/>
  <c r="D5" i="1" l="1"/>
  <c r="E5" i="1"/>
  <c r="E4" i="1"/>
  <c r="D4" i="1"/>
</calcChain>
</file>

<file path=xl/sharedStrings.xml><?xml version="1.0" encoding="utf-8"?>
<sst xmlns="http://schemas.openxmlformats.org/spreadsheetml/2006/main" count="27" uniqueCount="27">
  <si>
    <t>Isolated Vehicle</t>
  </si>
  <si>
    <t>2-Vehicle Platoon (Leader)_0.5L</t>
  </si>
  <si>
    <t>2-Vehicle Platoon (Follower)_0.5L</t>
  </si>
  <si>
    <t>2-Vehicle Platoon (Leader)_0.75L</t>
  </si>
  <si>
    <t>2-Vehicle Platoon (Follower)_0.75L</t>
  </si>
  <si>
    <t>2-Vehicle Platoon (Leader)_1L</t>
  </si>
  <si>
    <t>2-Vehicle Platoon (Follower)_1L</t>
  </si>
  <si>
    <t>3-Vehicle Platoon (Leader)_0.5L</t>
  </si>
  <si>
    <t>3-Vehicle Platoon (Middle)_0.5L</t>
  </si>
  <si>
    <t>3-Vehicle Platoon (Follower)_0.5L</t>
  </si>
  <si>
    <t>3-Vehicle Platoon (Leader)_0.75L</t>
  </si>
  <si>
    <t>3-Vehicle Platoon (Middle)_0.75L</t>
  </si>
  <si>
    <t>3-Vehicle Platoon (Follower)_0.75L</t>
  </si>
  <si>
    <t>3-Vehicle Platoon (Middle)_1L</t>
  </si>
  <si>
    <t>3-Vehicle Platoon (Follower)_1L</t>
  </si>
  <si>
    <t>3-Vehicle Platoon (Leader)_1L</t>
  </si>
  <si>
    <t>Drag Prediction Method_Track Based</t>
  </si>
  <si>
    <t>Shear CD</t>
  </si>
  <si>
    <t>Pressure CD</t>
  </si>
  <si>
    <t>Forebody Surface-Cutout</t>
  </si>
  <si>
    <t>Base Surface-Cutout</t>
  </si>
  <si>
    <t xml:space="preserve">Base Half </t>
  </si>
  <si>
    <t xml:space="preserve">Frontbody Half </t>
  </si>
  <si>
    <t>Opt. Front Pred.</t>
  </si>
  <si>
    <t>Opt. Base Pred.</t>
  </si>
  <si>
    <t>Pressure Drag Only</t>
  </si>
  <si>
    <t>Without Side Mirrors and Wheels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</si>
</sst>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1" fillId="4" borderId="0" xfId="3" applyBorder="1" applyAlignment="1">
      <alignment horizontal="center" vertical="center"/>
    </xf>
    <xf numFmtId="0" fontId="1" fillId="4" borderId="0" xfId="3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0" xfId="1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1" fillId="3" borderId="0" xfId="2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1" fillId="3" borderId="0" xfId="2" applyNumberFormat="1" applyBorder="1" applyAlignment="1">
      <alignment horizontal="center"/>
    </xf>
    <xf numFmtId="0" fontId="1" fillId="3" borderId="0" xfId="2" applyNumberFormat="1" applyBorder="1" applyAlignment="1">
      <alignment horizontal="center" vertical="center"/>
    </xf>
    <xf numFmtId="0" fontId="1" fillId="2" borderId="0" xfId="1" applyNumberFormat="1" applyBorder="1" applyAlignment="1">
      <alignment horizontal="center" vertical="center"/>
    </xf>
    <xf numFmtId="0" fontId="1" fillId="2" borderId="0" xfId="1" applyNumberFormat="1" applyBorder="1" applyAlignment="1">
      <alignment horizontal="center"/>
    </xf>
    <xf numFmtId="0" fontId="3" fillId="2" borderId="0" xfId="1" applyFont="1" applyBorder="1" applyAlignment="1">
      <alignment horizontal="center" vertical="center"/>
    </xf>
  </cellXfs>
  <cellStyles count="4">
    <cellStyle name="20% - Accent1" xfId="1" builtinId="30"/>
    <cellStyle name="20% - Accent2" xfId="2" builtinId="34"/>
    <cellStyle name="20% - Accent4" xfId="3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1"/>
  <sheetViews>
    <sheetView tabSelected="1" workbookViewId="0">
      <selection activeCell="F8" sqref="F8"/>
    </sheetView>
  </sheetViews>
  <sheetFormatPr defaultRowHeight="15" x14ac:dyDescent="0.25"/>
  <cols>
    <col min="1" max="1" width="34.28515625" bestFit="1" customWidth="1"/>
    <col min="2" max="2" width="20.140625" customWidth="1"/>
    <col min="3" max="3" width="12.85546875" customWidth="1"/>
    <col min="4" max="4" width="17.7109375" style="1" bestFit="1" customWidth="1"/>
    <col min="5" max="5" width="14.85546875" style="1" bestFit="1" customWidth="1"/>
    <col min="6" max="6" width="23.5703125" style="1" bestFit="1" customWidth="1"/>
    <col min="7" max="7" width="19.140625" style="2" bestFit="1" customWidth="1"/>
    <col min="8" max="8" width="15.28515625" style="1" bestFit="1" customWidth="1"/>
    <col min="9" max="9" width="14.7109375" style="1" bestFit="1" customWidth="1"/>
  </cols>
  <sheetData>
    <row r="1" spans="1:9" x14ac:dyDescent="0.25">
      <c r="B1" s="12" t="s">
        <v>26</v>
      </c>
      <c r="C1" s="12"/>
      <c r="D1" s="12" t="s">
        <v>25</v>
      </c>
      <c r="E1" s="12"/>
      <c r="F1" s="12"/>
      <c r="G1" s="12"/>
      <c r="H1" s="12"/>
      <c r="I1" s="12"/>
    </row>
    <row r="2" spans="1:9" x14ac:dyDescent="0.25">
      <c r="A2" s="3" t="s">
        <v>16</v>
      </c>
      <c r="B2" s="3" t="s">
        <v>18</v>
      </c>
      <c r="C2" s="3" t="s">
        <v>17</v>
      </c>
      <c r="D2" s="3" t="s">
        <v>22</v>
      </c>
      <c r="E2" s="7" t="s">
        <v>21</v>
      </c>
      <c r="F2" s="3" t="s">
        <v>19</v>
      </c>
      <c r="G2" s="3" t="s">
        <v>20</v>
      </c>
      <c r="H2" s="7" t="s">
        <v>23</v>
      </c>
      <c r="I2" s="7" t="s">
        <v>24</v>
      </c>
    </row>
    <row r="3" spans="1:9" x14ac:dyDescent="0.25">
      <c r="A3" s="8" t="s">
        <v>0</v>
      </c>
      <c r="B3" s="15">
        <v>0.21641569999999999</v>
      </c>
      <c r="C3" s="15">
        <v>2.8589300000000002E-2</v>
      </c>
      <c r="D3" s="15">
        <f>5.087636/(0.5*1.18415*13.4112^2*1.151455)</f>
        <v>4.1491301670347744E-2</v>
      </c>
      <c r="E3" s="16">
        <f>21.44912/(0.5*1.18415*13.4112^2*1.151455)</f>
        <v>0.17492444594768361</v>
      </c>
      <c r="F3" s="17"/>
      <c r="G3" s="8"/>
      <c r="H3" s="9"/>
      <c r="I3" s="9"/>
    </row>
    <row r="4" spans="1:9" x14ac:dyDescent="0.25">
      <c r="A4" s="4" t="s">
        <v>1</v>
      </c>
      <c r="B4" s="4">
        <v>0.14899999999999999</v>
      </c>
      <c r="C4" s="4">
        <v>2.7400000000000001E-2</v>
      </c>
      <c r="D4" s="10">
        <f>5.524849/(0.5*1.227634*13.4112^2*1.151455)</f>
        <v>4.3460953704475912E-2</v>
      </c>
      <c r="E4" s="10">
        <f>13.42/(0.5*1.227634*13.4112^2*1.151455)</f>
        <v>0.10556777184572226</v>
      </c>
      <c r="F4" s="4">
        <v>1.66E-2</v>
      </c>
      <c r="G4" s="4">
        <v>3.4500000000000003E-2</v>
      </c>
      <c r="H4" s="10"/>
      <c r="I4" s="10"/>
    </row>
    <row r="5" spans="1:9" x14ac:dyDescent="0.25">
      <c r="A5" s="4" t="s">
        <v>2</v>
      </c>
      <c r="B5" s="4">
        <v>0.25159999999999999</v>
      </c>
      <c r="C5" s="4">
        <v>2.4219999999999998E-2</v>
      </c>
      <c r="D5" s="10">
        <f>12.694/(0.5*1.227634*13.4112^2*1.151455)</f>
        <v>9.9856728450789745E-2</v>
      </c>
      <c r="E5" s="10">
        <f>19.29/(0.5*1.227634*13.4112^2*1.151455)</f>
        <v>0.15174383896452923</v>
      </c>
      <c r="F5" s="4"/>
      <c r="G5" s="4"/>
      <c r="H5" s="10"/>
      <c r="I5" s="10"/>
    </row>
    <row r="6" spans="1:9" x14ac:dyDescent="0.25">
      <c r="A6" s="4" t="s">
        <v>3</v>
      </c>
      <c r="B6" s="14">
        <v>0.179311</v>
      </c>
      <c r="C6" s="14">
        <v>2.8163790000000001E-2</v>
      </c>
      <c r="D6" s="13">
        <f>5.277335/(0.5*1.227634*13.4112^2*1.151455)</f>
        <v>4.1513896962253702E-2</v>
      </c>
      <c r="E6" s="13">
        <f>17.51706/(0.5*1.227634*13.4112^2*1.151455)</f>
        <v>0.13779709340445809</v>
      </c>
      <c r="F6" s="4"/>
      <c r="G6" s="4"/>
      <c r="H6" s="10"/>
      <c r="I6" s="10"/>
    </row>
    <row r="7" spans="1:9" x14ac:dyDescent="0.25">
      <c r="A7" s="4" t="s">
        <v>4</v>
      </c>
      <c r="B7" s="14">
        <v>0.2305893</v>
      </c>
      <c r="C7" s="14">
        <v>2.460176E-2</v>
      </c>
      <c r="D7" s="13">
        <f>10.19966/(0.5*1.227634*13.4112^2*1.151455)</f>
        <v>8.0235125170189228E-2</v>
      </c>
      <c r="E7" s="13">
        <f>19.11334/(0.5*1.227634*13.4112^2*1.151455)</f>
        <v>0.150354151738429</v>
      </c>
      <c r="F7" s="4"/>
      <c r="G7" s="4"/>
      <c r="H7" s="10"/>
      <c r="I7" s="10"/>
    </row>
    <row r="8" spans="1:9" x14ac:dyDescent="0.25">
      <c r="A8" s="4" t="s">
        <v>5</v>
      </c>
      <c r="B8" s="14">
        <v>0.19678580000000001</v>
      </c>
      <c r="C8" s="14">
        <v>2.8377429999999999E-2</v>
      </c>
      <c r="D8" s="13">
        <f>5.280948/(0.5*1.227634*13.4112^2*1.151455)</f>
        <v>4.1542318449562091E-2</v>
      </c>
      <c r="E8" s="13">
        <f>19.73488/(0.5*1.227634*13.4112^2*1.151455)</f>
        <v>0.15524346566637162</v>
      </c>
      <c r="F8" s="4"/>
      <c r="G8" s="4"/>
      <c r="H8" s="10"/>
      <c r="I8" s="10"/>
    </row>
    <row r="9" spans="1:9" x14ac:dyDescent="0.25">
      <c r="A9" s="4" t="s">
        <v>6</v>
      </c>
      <c r="B9" s="14">
        <v>0.217194</v>
      </c>
      <c r="C9" s="14">
        <v>2.450921E-2</v>
      </c>
      <c r="D9" s="13">
        <f>8.510664/(0.5*1.227634*13.4112^2*1.151455)</f>
        <v>6.694872096926989E-2</v>
      </c>
      <c r="E9" s="13">
        <f>19.0995/(0.5*1.227634*13.4112^2*1.151455)</f>
        <v>0.15024528005718124</v>
      </c>
      <c r="F9" s="4"/>
      <c r="G9" s="4"/>
      <c r="H9" s="10"/>
      <c r="I9" s="10"/>
    </row>
    <row r="10" spans="1:9" x14ac:dyDescent="0.25">
      <c r="A10" s="5" t="s">
        <v>7</v>
      </c>
      <c r="B10" s="5"/>
      <c r="C10" s="5"/>
      <c r="D10" s="6"/>
      <c r="E10" s="6"/>
      <c r="F10" s="5"/>
      <c r="G10" s="5"/>
      <c r="H10" s="6"/>
      <c r="I10" s="6"/>
    </row>
    <row r="11" spans="1:9" x14ac:dyDescent="0.25">
      <c r="A11" s="5" t="s">
        <v>8</v>
      </c>
      <c r="B11" s="5"/>
      <c r="C11" s="5"/>
      <c r="D11" s="6"/>
      <c r="E11" s="6"/>
      <c r="F11" s="5"/>
      <c r="G11" s="5"/>
      <c r="H11" s="6"/>
      <c r="I11" s="6"/>
    </row>
    <row r="12" spans="1:9" x14ac:dyDescent="0.25">
      <c r="A12" s="5" t="s">
        <v>9</v>
      </c>
      <c r="B12" s="5"/>
      <c r="C12" s="5"/>
      <c r="D12" s="6"/>
      <c r="E12" s="6"/>
      <c r="F12" s="5"/>
      <c r="G12" s="5"/>
      <c r="H12" s="6"/>
      <c r="I12" s="6"/>
    </row>
    <row r="13" spans="1:9" x14ac:dyDescent="0.25">
      <c r="A13" s="5" t="s">
        <v>10</v>
      </c>
      <c r="B13" s="5"/>
      <c r="C13" s="5"/>
      <c r="D13" s="6"/>
      <c r="E13" s="6"/>
      <c r="F13" s="5"/>
      <c r="G13" s="5"/>
      <c r="H13" s="6"/>
      <c r="I13" s="6"/>
    </row>
    <row r="14" spans="1:9" x14ac:dyDescent="0.25">
      <c r="A14" s="5" t="s">
        <v>11</v>
      </c>
      <c r="B14" s="5"/>
      <c r="C14" s="5"/>
      <c r="D14" s="6"/>
      <c r="E14" s="6"/>
      <c r="F14" s="5"/>
      <c r="G14" s="5"/>
      <c r="H14" s="6"/>
      <c r="I14" s="6"/>
    </row>
    <row r="15" spans="1:9" x14ac:dyDescent="0.25">
      <c r="A15" s="5" t="s">
        <v>12</v>
      </c>
      <c r="B15" s="5"/>
      <c r="C15" s="5"/>
      <c r="D15" s="6"/>
      <c r="E15" s="6"/>
      <c r="F15" s="5"/>
      <c r="G15" s="5"/>
      <c r="H15" s="6"/>
      <c r="I15" s="6"/>
    </row>
    <row r="16" spans="1:9" x14ac:dyDescent="0.25">
      <c r="A16" s="5" t="s">
        <v>15</v>
      </c>
      <c r="B16" s="5"/>
      <c r="C16" s="5"/>
      <c r="D16" s="6"/>
      <c r="E16" s="6"/>
      <c r="F16" s="5"/>
      <c r="G16" s="5"/>
      <c r="H16" s="6"/>
      <c r="I16" s="6"/>
    </row>
    <row r="17" spans="1:9" x14ac:dyDescent="0.25">
      <c r="A17" s="5" t="s">
        <v>13</v>
      </c>
      <c r="B17" s="5"/>
      <c r="C17" s="5"/>
      <c r="D17" s="6"/>
      <c r="E17" s="6"/>
      <c r="F17" s="5"/>
      <c r="G17" s="5"/>
      <c r="H17" s="6"/>
      <c r="I17" s="6"/>
    </row>
    <row r="18" spans="1:9" x14ac:dyDescent="0.25">
      <c r="A18" s="5" t="s">
        <v>14</v>
      </c>
      <c r="B18" s="5"/>
      <c r="C18" s="5"/>
      <c r="D18" s="6"/>
      <c r="E18" s="6"/>
      <c r="F18" s="5"/>
      <c r="G18" s="5"/>
      <c r="H18" s="6"/>
      <c r="I18" s="6"/>
    </row>
    <row r="19" spans="1:9" x14ac:dyDescent="0.25">
      <c r="A19" s="11"/>
      <c r="B19" s="11"/>
      <c r="C19" s="11"/>
      <c r="D19" s="2"/>
      <c r="E19" s="2"/>
      <c r="F19" s="2"/>
      <c r="H19" s="2"/>
      <c r="I19" s="2"/>
    </row>
    <row r="20" spans="1:9" x14ac:dyDescent="0.25">
      <c r="A20" s="11"/>
      <c r="B20" s="11"/>
      <c r="C20" s="11"/>
      <c r="D20" s="2"/>
      <c r="E20" s="2"/>
      <c r="F20" s="2"/>
      <c r="H20" s="2"/>
      <c r="I20" s="2"/>
    </row>
    <row r="21" spans="1:9" x14ac:dyDescent="0.25">
      <c r="A21" s="11"/>
      <c r="B21" s="11"/>
      <c r="C21" s="11"/>
      <c r="D21" s="2"/>
      <c r="E21" s="2"/>
      <c r="F21" s="2"/>
      <c r="H21" s="2"/>
      <c r="I21" s="2"/>
    </row>
  </sheetData>
  <mergeCells count="2">
    <mergeCell ref="D1:I1"/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Northumbria University at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Windtunnel</dc:creator>
  <cp:lastModifiedBy>Windtunnel</cp:lastModifiedBy>
  <dcterms:created xsi:type="dcterms:W3CDTF">2018-01-29T12:42:04Z</dcterms:created>
  <dcterms:modified xsi:type="dcterms:W3CDTF">2018-11-12T19:48:40Z</dcterms:modified>
</cp:coreProperties>
</file>