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Windtunnel\Documents\GitHub\NU-Python\DragPrediction\Data\"/>
    </mc:Choice>
  </mc:AlternateContent>
  <bookViews>
    <workbookView xWindow="0" yWindow="0" windowWidth="12810" windowHeight="667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1" l="1"/>
  <c r="E9" i="1"/>
  <c r="F9" i="1"/>
  <c r="G9" i="1"/>
  <c r="H9" i="1"/>
  <c r="I9" i="1"/>
  <c r="J9" i="1"/>
  <c r="C9" i="1"/>
  <c r="L9" i="1"/>
  <c r="M9" i="1"/>
  <c r="N9" i="1"/>
  <c r="O9" i="1"/>
  <c r="P9" i="1"/>
  <c r="Q9" i="1"/>
  <c r="R9" i="1"/>
  <c r="K9" i="1"/>
  <c r="O7" i="1"/>
  <c r="L7" i="1"/>
  <c r="M7" i="1"/>
  <c r="N7" i="1"/>
  <c r="P7" i="1"/>
  <c r="Q7" i="1"/>
  <c r="R7" i="1"/>
  <c r="L8" i="1"/>
  <c r="M8" i="1"/>
  <c r="N8" i="1"/>
  <c r="O8" i="1"/>
  <c r="P8" i="1"/>
  <c r="Q8" i="1"/>
  <c r="R8" i="1"/>
  <c r="K8" i="1"/>
  <c r="K7" i="1"/>
  <c r="K6" i="1" l="1"/>
  <c r="M6" i="1" l="1"/>
  <c r="N6" i="1"/>
  <c r="O6" i="1"/>
  <c r="P6" i="1"/>
  <c r="Q6" i="1"/>
  <c r="R6" i="1"/>
  <c r="L6" i="1"/>
  <c r="K5" i="1" l="1"/>
  <c r="L4" i="1"/>
  <c r="M5" i="1"/>
  <c r="N5" i="1"/>
  <c r="O5" i="1"/>
  <c r="P5" i="1"/>
  <c r="Q5" i="1"/>
  <c r="R5" i="1"/>
  <c r="L5" i="1"/>
  <c r="K4" i="1" l="1"/>
  <c r="R4" i="1"/>
  <c r="M4" i="1"/>
  <c r="N4" i="1"/>
  <c r="O4" i="1"/>
  <c r="P4" i="1"/>
  <c r="Q4" i="1"/>
  <c r="K3" i="1" l="1"/>
  <c r="L3" i="1" l="1"/>
  <c r="M3" i="1"/>
  <c r="N3" i="1"/>
  <c r="O3" i="1"/>
  <c r="P3" i="1"/>
  <c r="Q3" i="1"/>
  <c r="R3" i="1"/>
</calcChain>
</file>

<file path=xl/sharedStrings.xml><?xml version="1.0" encoding="utf-8"?>
<sst xmlns="http://schemas.openxmlformats.org/spreadsheetml/2006/main" count="19" uniqueCount="19">
  <si>
    <t>Case #</t>
  </si>
  <si>
    <t>CFD DA</t>
  </si>
  <si>
    <t>Leading2VP_0.5L</t>
  </si>
  <si>
    <t>Road Testing Sensor Grid</t>
  </si>
  <si>
    <t>n=</t>
  </si>
  <si>
    <t>Trailing2VP_0.5L</t>
  </si>
  <si>
    <t>Leading2VP_0.75L</t>
  </si>
  <si>
    <t>Trailing2VP_0.75L</t>
  </si>
  <si>
    <t>Leading2VP_1L</t>
  </si>
  <si>
    <t>Trailing2VP_1L</t>
  </si>
  <si>
    <r>
      <t>(2-1)</t>
    </r>
    <r>
      <rPr>
        <b/>
        <vertAlign val="superscript"/>
        <sz val="11"/>
        <color theme="3"/>
        <rFont val="Calibri"/>
        <family val="2"/>
        <scheme val="minor"/>
      </rPr>
      <t>2</t>
    </r>
  </si>
  <si>
    <r>
      <t>(3-1)</t>
    </r>
    <r>
      <rPr>
        <b/>
        <vertAlign val="superscript"/>
        <sz val="11"/>
        <color theme="3"/>
        <rFont val="Calibri"/>
        <family val="2"/>
        <scheme val="minor"/>
      </rPr>
      <t>2</t>
    </r>
  </si>
  <si>
    <r>
      <t>(4-1)</t>
    </r>
    <r>
      <rPr>
        <b/>
        <vertAlign val="superscript"/>
        <sz val="11"/>
        <color theme="3"/>
        <rFont val="Calibri"/>
        <family val="2"/>
        <scheme val="minor"/>
      </rPr>
      <t>2</t>
    </r>
  </si>
  <si>
    <r>
      <t>(5-1)</t>
    </r>
    <r>
      <rPr>
        <b/>
        <vertAlign val="superscript"/>
        <sz val="11"/>
        <color theme="3"/>
        <rFont val="Calibri"/>
        <family val="2"/>
        <scheme val="minor"/>
      </rPr>
      <t>2</t>
    </r>
  </si>
  <si>
    <r>
      <t>(6-1)</t>
    </r>
    <r>
      <rPr>
        <b/>
        <vertAlign val="superscript"/>
        <sz val="11"/>
        <color theme="3"/>
        <rFont val="Calibri"/>
        <family val="2"/>
        <scheme val="minor"/>
      </rPr>
      <t>2</t>
    </r>
  </si>
  <si>
    <r>
      <t>(7-1)</t>
    </r>
    <r>
      <rPr>
        <b/>
        <vertAlign val="superscript"/>
        <sz val="11"/>
        <color theme="3"/>
        <rFont val="Calibri"/>
        <family val="2"/>
        <scheme val="minor"/>
      </rPr>
      <t>2</t>
    </r>
  </si>
  <si>
    <r>
      <t>(8-1)</t>
    </r>
    <r>
      <rPr>
        <b/>
        <vertAlign val="superscript"/>
        <sz val="11"/>
        <color theme="3"/>
        <rFont val="Calibri"/>
        <family val="2"/>
        <scheme val="minor"/>
      </rPr>
      <t>2</t>
    </r>
  </si>
  <si>
    <r>
      <t>(9-1)</t>
    </r>
    <r>
      <rPr>
        <b/>
        <vertAlign val="superscript"/>
        <sz val="11"/>
        <color theme="3"/>
        <rFont val="Calibri"/>
        <family val="2"/>
        <scheme val="minor"/>
      </rPr>
      <t>2</t>
    </r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</si>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</sst>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perscript"/>
      <sz val="11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4">
    <xf numFmtId="0" fontId="0" fillId="0" borderId="0" xfId="0"/>
    <xf numFmtId="0" fontId="1" fillId="0" borderId="1" xfId="1"/>
    <xf numFmtId="0" fontId="1" fillId="0" borderId="1" xfId="1" applyAlignment="1">
      <alignment horizontal="center"/>
    </xf>
    <xf numFmtId="0" fontId="2" fillId="0" borderId="0" xfId="0" applyFont="1"/>
  </cellXfs>
  <cellStyles count="2"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Sheet1!$D$2:$J$2</c:f>
              <c:numCache>
                <c:formatCode>General</c:formatCode>
                <c:ptCount val="7"/>
                <c:pt idx="0">
                  <c:v>170</c:v>
                </c:pt>
                <c:pt idx="1">
                  <c:v>136</c:v>
                </c:pt>
                <c:pt idx="2">
                  <c:v>108</c:v>
                </c:pt>
                <c:pt idx="3">
                  <c:v>80</c:v>
                </c:pt>
                <c:pt idx="4">
                  <c:v>58</c:v>
                </c:pt>
                <c:pt idx="5">
                  <c:v>40</c:v>
                </c:pt>
                <c:pt idx="6">
                  <c:v>24</c:v>
                </c:pt>
              </c:numCache>
            </c:numRef>
          </c:xVal>
          <c:yVal>
            <c:numRef>
              <c:f>Sheet1!$L$3:$R$3</c:f>
              <c:numCache>
                <c:formatCode>General</c:formatCode>
                <c:ptCount val="7"/>
                <c:pt idx="0">
                  <c:v>1.0120917842463399E-2</c:v>
                </c:pt>
                <c:pt idx="1">
                  <c:v>1.0725996227025094</c:v>
                </c:pt>
                <c:pt idx="2">
                  <c:v>6.2854410871637558</c:v>
                </c:pt>
                <c:pt idx="3">
                  <c:v>21.651326220665521</c:v>
                </c:pt>
                <c:pt idx="4">
                  <c:v>25.67065592683311</c:v>
                </c:pt>
                <c:pt idx="5">
                  <c:v>45.45520371194899</c:v>
                </c:pt>
                <c:pt idx="6">
                  <c:v>51.011885341037974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C5F-4F62-8F15-D422858995E7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Sheet1!$D$2:$J$2</c:f>
              <c:numCache>
                <c:formatCode>General</c:formatCode>
                <c:ptCount val="7"/>
                <c:pt idx="0">
                  <c:v>170</c:v>
                </c:pt>
                <c:pt idx="1">
                  <c:v>136</c:v>
                </c:pt>
                <c:pt idx="2">
                  <c:v>108</c:v>
                </c:pt>
                <c:pt idx="3">
                  <c:v>80</c:v>
                </c:pt>
                <c:pt idx="4">
                  <c:v>58</c:v>
                </c:pt>
                <c:pt idx="5">
                  <c:v>40</c:v>
                </c:pt>
                <c:pt idx="6">
                  <c:v>24</c:v>
                </c:pt>
              </c:numCache>
            </c:numRef>
          </c:xVal>
          <c:yVal>
            <c:numRef>
              <c:f>Sheet1!$L$5:$R$5</c:f>
              <c:numCache>
                <c:formatCode>General</c:formatCode>
                <c:ptCount val="7"/>
                <c:pt idx="0">
                  <c:v>0.4379912477090232</c:v>
                </c:pt>
                <c:pt idx="1">
                  <c:v>5.3270896351507542</c:v>
                </c:pt>
                <c:pt idx="2">
                  <c:v>15.922496318288102</c:v>
                </c:pt>
                <c:pt idx="3">
                  <c:v>42.059393295494921</c:v>
                </c:pt>
                <c:pt idx="4">
                  <c:v>48.020164659328927</c:v>
                </c:pt>
                <c:pt idx="5">
                  <c:v>80.263491863250195</c:v>
                </c:pt>
                <c:pt idx="6">
                  <c:v>89.740816762203352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C5F-4F62-8F15-D422858995E7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Sheet1!$D$2:$J$2</c:f>
              <c:numCache>
                <c:formatCode>General</c:formatCode>
                <c:ptCount val="7"/>
                <c:pt idx="0">
                  <c:v>170</c:v>
                </c:pt>
                <c:pt idx="1">
                  <c:v>136</c:v>
                </c:pt>
                <c:pt idx="2">
                  <c:v>108</c:v>
                </c:pt>
                <c:pt idx="3">
                  <c:v>80</c:v>
                </c:pt>
                <c:pt idx="4">
                  <c:v>58</c:v>
                </c:pt>
                <c:pt idx="5">
                  <c:v>40</c:v>
                </c:pt>
                <c:pt idx="6">
                  <c:v>24</c:v>
                </c:pt>
              </c:numCache>
            </c:numRef>
          </c:xVal>
          <c:yVal>
            <c:numRef>
              <c:f>Sheet1!$L$7:$R$7</c:f>
              <c:numCache>
                <c:formatCode>General</c:formatCode>
                <c:ptCount val="7"/>
                <c:pt idx="0">
                  <c:v>1.5312799895370566</c:v>
                </c:pt>
                <c:pt idx="1">
                  <c:v>9.4233172373884084</c:v>
                </c:pt>
                <c:pt idx="2">
                  <c:v>23.437113570388441</c:v>
                </c:pt>
                <c:pt idx="3">
                  <c:v>56.811141925603245</c:v>
                </c:pt>
                <c:pt idx="4">
                  <c:v>65.223077356606922</c:v>
                </c:pt>
                <c:pt idx="5">
                  <c:v>104.02402413412615</c:v>
                </c:pt>
                <c:pt idx="6">
                  <c:v>116.6443436927896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C5F-4F62-8F15-D422858995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5523216"/>
        <c:axId val="565523544"/>
      </c:scatterChart>
      <c:valAx>
        <c:axId val="565523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523544"/>
        <c:crosses val="autoZero"/>
        <c:crossBetween val="midCat"/>
      </c:valAx>
      <c:valAx>
        <c:axId val="565523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523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Sheet1!$D$2:$J$2</c:f>
              <c:numCache>
                <c:formatCode>General</c:formatCode>
                <c:ptCount val="7"/>
                <c:pt idx="0">
                  <c:v>170</c:v>
                </c:pt>
                <c:pt idx="1">
                  <c:v>136</c:v>
                </c:pt>
                <c:pt idx="2">
                  <c:v>108</c:v>
                </c:pt>
                <c:pt idx="3">
                  <c:v>80</c:v>
                </c:pt>
                <c:pt idx="4">
                  <c:v>58</c:v>
                </c:pt>
                <c:pt idx="5">
                  <c:v>40</c:v>
                </c:pt>
                <c:pt idx="6">
                  <c:v>24</c:v>
                </c:pt>
              </c:numCache>
            </c:numRef>
          </c:xVal>
          <c:yVal>
            <c:numRef>
              <c:f>Sheet1!$L$8:$R$8</c:f>
              <c:numCache>
                <c:formatCode>General</c:formatCode>
                <c:ptCount val="7"/>
                <c:pt idx="0">
                  <c:v>15.828547498543134</c:v>
                </c:pt>
                <c:pt idx="1">
                  <c:v>41.309009729283552</c:v>
                </c:pt>
                <c:pt idx="2">
                  <c:v>72.315939783353841</c:v>
                </c:pt>
                <c:pt idx="3">
                  <c:v>116.61851023711046</c:v>
                </c:pt>
                <c:pt idx="4">
                  <c:v>143.58650185550763</c:v>
                </c:pt>
                <c:pt idx="5">
                  <c:v>190.84020140425298</c:v>
                </c:pt>
                <c:pt idx="6">
                  <c:v>214.36618524148912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3E8-42B0-BAEE-61C5491B1046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Sheet1!$D$2:$J$2</c:f>
              <c:numCache>
                <c:formatCode>General</c:formatCode>
                <c:ptCount val="7"/>
                <c:pt idx="0">
                  <c:v>170</c:v>
                </c:pt>
                <c:pt idx="1">
                  <c:v>136</c:v>
                </c:pt>
                <c:pt idx="2">
                  <c:v>108</c:v>
                </c:pt>
                <c:pt idx="3">
                  <c:v>80</c:v>
                </c:pt>
                <c:pt idx="4">
                  <c:v>58</c:v>
                </c:pt>
                <c:pt idx="5">
                  <c:v>40</c:v>
                </c:pt>
                <c:pt idx="6">
                  <c:v>24</c:v>
                </c:pt>
              </c:numCache>
            </c:numRef>
          </c:xVal>
          <c:yVal>
            <c:numRef>
              <c:f>Sheet1!$L$6:$R$6</c:f>
              <c:numCache>
                <c:formatCode>General</c:formatCode>
                <c:ptCount val="7"/>
                <c:pt idx="0">
                  <c:v>22.982708169348868</c:v>
                </c:pt>
                <c:pt idx="1">
                  <c:v>58.092556261629241</c:v>
                </c:pt>
                <c:pt idx="2">
                  <c:v>89.286280902575953</c:v>
                </c:pt>
                <c:pt idx="3">
                  <c:v>142.70896862963247</c:v>
                </c:pt>
                <c:pt idx="4">
                  <c:v>173.50811684499058</c:v>
                </c:pt>
                <c:pt idx="5">
                  <c:v>227.81090022957898</c:v>
                </c:pt>
                <c:pt idx="6">
                  <c:v>254.79616481651948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3E8-42B0-BAEE-61C5491B1046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Sheet1!$D$2:$J$2</c:f>
              <c:numCache>
                <c:formatCode>General</c:formatCode>
                <c:ptCount val="7"/>
                <c:pt idx="0">
                  <c:v>170</c:v>
                </c:pt>
                <c:pt idx="1">
                  <c:v>136</c:v>
                </c:pt>
                <c:pt idx="2">
                  <c:v>108</c:v>
                </c:pt>
                <c:pt idx="3">
                  <c:v>80</c:v>
                </c:pt>
                <c:pt idx="4">
                  <c:v>58</c:v>
                </c:pt>
                <c:pt idx="5">
                  <c:v>40</c:v>
                </c:pt>
                <c:pt idx="6">
                  <c:v>24</c:v>
                </c:pt>
              </c:numCache>
            </c:numRef>
          </c:xVal>
          <c:yVal>
            <c:numRef>
              <c:f>Sheet1!$L$4:$R$4</c:f>
              <c:numCache>
                <c:formatCode>General</c:formatCode>
                <c:ptCount val="7"/>
                <c:pt idx="0">
                  <c:v>40.50846935690484</c:v>
                </c:pt>
                <c:pt idx="1">
                  <c:v>82.037316836641907</c:v>
                </c:pt>
                <c:pt idx="2">
                  <c:v>126.9929511431905</c:v>
                </c:pt>
                <c:pt idx="3">
                  <c:v>190.92288903916878</c:v>
                </c:pt>
                <c:pt idx="4">
                  <c:v>236.11327652227934</c:v>
                </c:pt>
                <c:pt idx="5">
                  <c:v>297.0046960388546</c:v>
                </c:pt>
                <c:pt idx="6">
                  <c:v>329.73995073000816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3E8-42B0-BAEE-61C5491B1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5523216"/>
        <c:axId val="565523544"/>
      </c:scatterChart>
      <c:valAx>
        <c:axId val="565523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523544"/>
        <c:crosses val="autoZero"/>
        <c:crossBetween val="midCat"/>
      </c:valAx>
      <c:valAx>
        <c:axId val="565523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523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438150</xdr:colOff>
      <xdr:row>9</xdr:row>
      <xdr:rowOff>138111</xdr:rowOff>
    </xdr:from>
    <xdr:to>
      <xdr:col>24</xdr:col>
      <xdr:colOff>209550</xdr:colOff>
      <xdr:row>34</xdr:row>
      <xdr:rowOff>161924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171450</xdr:colOff>
      <xdr:row>9</xdr:row>
      <xdr:rowOff>152400</xdr:rowOff>
    </xdr:from>
    <xdr:to>
      <xdr:col>11</xdr:col>
      <xdr:colOff>409576</xdr:colOff>
      <xdr:row>34</xdr:row>
      <xdr:rowOff>133350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9"/>
  <sheetViews>
    <sheetView tabSelected="1" workbookViewId="0">
      <selection activeCell="L9" sqref="L9"/>
    </sheetView>
  </sheetViews>
  <sheetFormatPr defaultRowHeight="15" x14ac:dyDescent="0.25"/>
  <cols>
    <col min="1" max="1" width="15.85546875" bestFit="1" customWidth="1"/>
    <col min="3" max="3" width="22.85546875" bestFit="1" customWidth="1"/>
  </cols>
  <sheetData>
    <row r="1" spans="1:18" ht="15.75" thickBot="1" x14ac:dyDescent="0.3">
      <c r="A1" s="1"/>
      <c r="B1" s="1"/>
      <c r="C1" s="1" t="s">
        <v>3</v>
      </c>
      <c r="D1" s="2" t="s">
        <v>4</v>
      </c>
      <c r="E1" s="2"/>
      <c r="F1" s="2"/>
      <c r="G1" s="2"/>
      <c r="H1" s="2"/>
      <c r="I1" s="2"/>
      <c r="J1" s="2"/>
      <c r="K1" s="1"/>
      <c r="L1" s="1"/>
      <c r="M1" s="1"/>
      <c r="N1" s="1"/>
      <c r="O1" s="1"/>
      <c r="P1" s="1"/>
      <c r="Q1" s="1"/>
      <c r="R1" s="1"/>
    </row>
    <row r="2" spans="1:18" ht="18" thickBot="1" x14ac:dyDescent="0.3">
      <c r="A2" s="1" t="s">
        <v>0</v>
      </c>
      <c r="B2" s="1" t="s">
        <v>1</v>
      </c>
      <c r="C2" s="1">
        <v>32</v>
      </c>
      <c r="D2" s="1">
        <v>170</v>
      </c>
      <c r="E2" s="1">
        <v>136</v>
      </c>
      <c r="F2" s="1">
        <v>108</v>
      </c>
      <c r="G2" s="1">
        <v>80</v>
      </c>
      <c r="H2" s="1">
        <v>58</v>
      </c>
      <c r="I2" s="1">
        <v>40</v>
      </c>
      <c r="J2" s="1">
        <v>24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</row>
    <row r="3" spans="1:18" x14ac:dyDescent="0.25">
      <c r="A3" t="s">
        <v>2</v>
      </c>
      <c r="B3">
        <v>9.0293455705108503</v>
      </c>
      <c r="C3">
        <v>3.8573172481196893</v>
      </c>
      <c r="D3">
        <v>9.1299483430495005</v>
      </c>
      <c r="E3">
        <v>7.9936817144733281</v>
      </c>
      <c r="F3">
        <v>6.5222673732533822</v>
      </c>
      <c r="G3">
        <v>4.3762470092652883</v>
      </c>
      <c r="H3">
        <v>3.9627238235444251</v>
      </c>
      <c r="I3">
        <v>2.2872981283795668</v>
      </c>
      <c r="J3">
        <v>1.8870850501267067</v>
      </c>
      <c r="K3">
        <f t="shared" ref="K3:R4" si="0">(C3-$B$3)^2</f>
        <v>26.749876967616327</v>
      </c>
      <c r="L3">
        <f t="shared" si="0"/>
        <v>1.0120917842463399E-2</v>
      </c>
      <c r="M3">
        <f t="shared" si="0"/>
        <v>1.0725996227025094</v>
      </c>
      <c r="N3">
        <f t="shared" si="0"/>
        <v>6.2854410871637558</v>
      </c>
      <c r="O3">
        <f t="shared" si="0"/>
        <v>21.651326220665521</v>
      </c>
      <c r="P3">
        <f t="shared" si="0"/>
        <v>25.67065592683311</v>
      </c>
      <c r="Q3">
        <f t="shared" si="0"/>
        <v>45.45520371194899</v>
      </c>
      <c r="R3">
        <f t="shared" si="0"/>
        <v>51.011885341037974</v>
      </c>
    </row>
    <row r="4" spans="1:18" x14ac:dyDescent="0.25">
      <c r="A4" t="s">
        <v>5</v>
      </c>
      <c r="B4">
        <v>20.54850493765602</v>
      </c>
      <c r="C4">
        <v>4.7926850641144094</v>
      </c>
      <c r="D4">
        <v>14.183878526239177</v>
      </c>
      <c r="E4">
        <v>11.491059556278227</v>
      </c>
      <c r="F4">
        <v>9.2793900148597093</v>
      </c>
      <c r="G4">
        <v>6.7310200348537448</v>
      </c>
      <c r="H4">
        <v>5.1825270474506793</v>
      </c>
      <c r="I4">
        <v>3.3146807526744797</v>
      </c>
      <c r="J4">
        <v>2.3897618443136781</v>
      </c>
      <c r="K4">
        <f>(C4-$B$4)^2</f>
        <v>248.24585988748879</v>
      </c>
      <c r="L4">
        <f>(D4-$B$4)^2</f>
        <v>40.50846935690484</v>
      </c>
      <c r="M4">
        <f t="shared" ref="L4:R4" si="1">(E4-$B$4)^2</f>
        <v>82.037316836641907</v>
      </c>
      <c r="N4">
        <f t="shared" si="1"/>
        <v>126.9929511431905</v>
      </c>
      <c r="O4">
        <f t="shared" si="1"/>
        <v>190.92288903916878</v>
      </c>
      <c r="P4">
        <f t="shared" si="1"/>
        <v>236.11327652227934</v>
      </c>
      <c r="Q4">
        <f t="shared" si="1"/>
        <v>297.0046960388546</v>
      </c>
      <c r="R4">
        <f>(J4-$B$4)^2</f>
        <v>329.73995073000816</v>
      </c>
    </row>
    <row r="5" spans="1:18" x14ac:dyDescent="0.25">
      <c r="A5" t="s">
        <v>6</v>
      </c>
      <c r="B5">
        <v>11.645749305326415</v>
      </c>
      <c r="C5">
        <v>4.22337281405881</v>
      </c>
      <c r="D5">
        <v>10.983940233381173</v>
      </c>
      <c r="E5">
        <v>9.3377004247455133</v>
      </c>
      <c r="F5">
        <v>7.6554490261133203</v>
      </c>
      <c r="G5">
        <v>5.1604279335287986</v>
      </c>
      <c r="H5">
        <v>4.7160909689198558</v>
      </c>
      <c r="I5">
        <v>2.686759861016851</v>
      </c>
      <c r="J5">
        <v>2.1725863297303896</v>
      </c>
      <c r="K5">
        <f>(C5-$B$5)^2</f>
        <v>55.091672778122003</v>
      </c>
      <c r="L5">
        <f>(D5-$B$5)^2</f>
        <v>0.4379912477090232</v>
      </c>
      <c r="M5">
        <f t="shared" ref="M5:R5" si="2">(E5-$B$5)^2</f>
        <v>5.3270896351507542</v>
      </c>
      <c r="N5">
        <f t="shared" si="2"/>
        <v>15.922496318288102</v>
      </c>
      <c r="O5">
        <f t="shared" si="2"/>
        <v>42.059393295494921</v>
      </c>
      <c r="P5">
        <f t="shared" si="2"/>
        <v>48.020164659328927</v>
      </c>
      <c r="Q5">
        <f t="shared" si="2"/>
        <v>80.263491863250195</v>
      </c>
      <c r="R5">
        <f t="shared" si="2"/>
        <v>89.740816762203352</v>
      </c>
    </row>
    <row r="6" spans="1:18" x14ac:dyDescent="0.25">
      <c r="A6" t="s">
        <v>7</v>
      </c>
      <c r="B6">
        <v>18.334254253001866</v>
      </c>
      <c r="C6">
        <v>4.3221168828152985</v>
      </c>
      <c r="D6">
        <v>13.540225866628996</v>
      </c>
      <c r="E6">
        <v>10.712406953191325</v>
      </c>
      <c r="F6">
        <v>8.8851124452726609</v>
      </c>
      <c r="G6">
        <v>6.3881683404683187</v>
      </c>
      <c r="H6">
        <v>5.1620062730634917</v>
      </c>
      <c r="I6">
        <v>3.2408484004588769</v>
      </c>
      <c r="J6">
        <v>2.3719184334383807</v>
      </c>
      <c r="K6">
        <f>(C6-$B$6)^2</f>
        <v>196.33999368097898</v>
      </c>
      <c r="L6">
        <f>(D6-$B$6)^2</f>
        <v>22.982708169348868</v>
      </c>
      <c r="M6">
        <f t="shared" ref="M6:R6" si="3">(E6-$B$6)^2</f>
        <v>58.092556261629241</v>
      </c>
      <c r="N6">
        <f t="shared" si="3"/>
        <v>89.286280902575953</v>
      </c>
      <c r="O6">
        <f t="shared" si="3"/>
        <v>142.70896862963247</v>
      </c>
      <c r="P6">
        <f t="shared" si="3"/>
        <v>173.50811684499058</v>
      </c>
      <c r="Q6">
        <f t="shared" si="3"/>
        <v>227.81090022957898</v>
      </c>
      <c r="R6">
        <f t="shared" si="3"/>
        <v>254.79616481651948</v>
      </c>
    </row>
    <row r="7" spans="1:18" x14ac:dyDescent="0.25">
      <c r="A7" t="s">
        <v>8</v>
      </c>
      <c r="B7">
        <v>13.121509375885239</v>
      </c>
      <c r="C7">
        <v>4.3779332427850663</v>
      </c>
      <c r="D7">
        <v>11.884060391265244</v>
      </c>
      <c r="E7">
        <v>10.051767165635589</v>
      </c>
      <c r="F7">
        <v>8.2803201035691441</v>
      </c>
      <c r="G7">
        <v>5.5841927495517503</v>
      </c>
      <c r="H7">
        <v>5.0454288069082969</v>
      </c>
      <c r="I7">
        <v>2.922292536631053</v>
      </c>
      <c r="J7">
        <v>2.3213082808690171</v>
      </c>
      <c r="K7">
        <f>(C7-$B$7)^2</f>
        <v>76.450123595318985</v>
      </c>
      <c r="L7">
        <f t="shared" ref="L7:R7" si="4">(D7-$B$7)^2</f>
        <v>1.5312799895370566</v>
      </c>
      <c r="M7">
        <f t="shared" si="4"/>
        <v>9.4233172373884084</v>
      </c>
      <c r="N7">
        <f t="shared" si="4"/>
        <v>23.437113570388441</v>
      </c>
      <c r="O7">
        <f>(G7-$B$7)^2</f>
        <v>56.811141925603245</v>
      </c>
      <c r="P7">
        <f t="shared" si="4"/>
        <v>65.223077356606922</v>
      </c>
      <c r="Q7">
        <f t="shared" si="4"/>
        <v>104.02402413412615</v>
      </c>
      <c r="R7">
        <f t="shared" si="4"/>
        <v>116.6443436927896</v>
      </c>
    </row>
    <row r="8" spans="1:18" x14ac:dyDescent="0.25">
      <c r="A8" t="s">
        <v>9</v>
      </c>
      <c r="B8">
        <v>16.988146084799439</v>
      </c>
      <c r="C8">
        <v>3.9824444264081769</v>
      </c>
      <c r="D8">
        <v>13.009635371160083</v>
      </c>
      <c r="E8">
        <v>10.560937536037111</v>
      </c>
      <c r="F8">
        <v>8.4842681586204751</v>
      </c>
      <c r="G8">
        <v>6.1891410270586826</v>
      </c>
      <c r="H8">
        <v>5.005387560339905</v>
      </c>
      <c r="I8">
        <v>3.1736536437340415</v>
      </c>
      <c r="J8">
        <v>2.3468966421634341</v>
      </c>
      <c r="K8">
        <f>(C8-$B$8)^2</f>
        <v>169.1482756270812</v>
      </c>
      <c r="L8">
        <f t="shared" ref="L8:R8" si="5">(D8-$B$8)^2</f>
        <v>15.828547498543134</v>
      </c>
      <c r="M8">
        <f t="shared" si="5"/>
        <v>41.309009729283552</v>
      </c>
      <c r="N8">
        <f t="shared" si="5"/>
        <v>72.315939783353841</v>
      </c>
      <c r="O8">
        <f t="shared" si="5"/>
        <v>116.61851023711046</v>
      </c>
      <c r="P8">
        <f t="shared" si="5"/>
        <v>143.58650185550763</v>
      </c>
      <c r="Q8">
        <f t="shared" si="5"/>
        <v>190.84020140425298</v>
      </c>
      <c r="R8">
        <f t="shared" si="5"/>
        <v>214.36618524148912</v>
      </c>
    </row>
    <row r="9" spans="1:18" x14ac:dyDescent="0.25">
      <c r="A9" s="3" t="s">
        <v>18</v>
      </c>
      <c r="C9">
        <f>_xlfn.STDEV.S(C3:C8)</f>
        <v>0.3292565373684368</v>
      </c>
      <c r="D9">
        <f t="shared" ref="D9:J9" si="6">_xlfn.STDEV.S(D3:D8)</f>
        <v>1.8630497904988896</v>
      </c>
      <c r="E9">
        <f t="shared" si="6"/>
        <v>1.2254336498658529</v>
      </c>
      <c r="F9">
        <f t="shared" si="6"/>
        <v>0.98301542373172024</v>
      </c>
      <c r="G9">
        <f t="shared" si="6"/>
        <v>0.87452307208646263</v>
      </c>
      <c r="H9">
        <f t="shared" si="6"/>
        <v>0.46375408578800581</v>
      </c>
      <c r="I9">
        <f t="shared" si="6"/>
        <v>0.39393360516474923</v>
      </c>
      <c r="J9">
        <f t="shared" si="6"/>
        <v>0.19315965800648124</v>
      </c>
      <c r="K9">
        <f>AVERAGE(K3:K8)/(6-1)</f>
        <v>25.734193417886878</v>
      </c>
      <c r="L9">
        <f t="shared" ref="L9:R9" si="7">AVERAGE(L3:L8)/(6-1)</f>
        <v>2.7099705726628462</v>
      </c>
      <c r="M9">
        <f t="shared" si="7"/>
        <v>6.5753963107598796</v>
      </c>
      <c r="N9">
        <f t="shared" si="7"/>
        <v>11.141340760165352</v>
      </c>
      <c r="O9">
        <f t="shared" si="7"/>
        <v>19.025740978255847</v>
      </c>
      <c r="P9">
        <f t="shared" si="7"/>
        <v>23.070726438851555</v>
      </c>
      <c r="Q9">
        <f t="shared" si="7"/>
        <v>31.513283912733726</v>
      </c>
      <c r="R9">
        <f t="shared" si="7"/>
        <v>35.209978219468255</v>
      </c>
    </row>
  </sheetData>
  <mergeCells count="1">
    <mergeCell ref="D1:J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Northumbria University at Newcastle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Windtunnel</dc:creator>
  <cp:lastModifiedBy>Windtunnel</cp:lastModifiedBy>
  <dcterms:created xsi:type="dcterms:W3CDTF">2018-11-22T14:20:03Z</dcterms:created>
  <dcterms:modified xsi:type="dcterms:W3CDTF">2018-11-23T17:37:58Z</dcterms:modified>
</cp:coreProperties>
</file>