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esham\Documents\GitHub\NU-Python\DragPrediction\Data\"/>
    </mc:Choice>
  </mc:AlternateContent>
  <bookViews>
    <workbookView xWindow="0" yWindow="0" windowWidth="28800" windowHeight="1468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37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L12" i="1"/>
  <c r="M12" i="1"/>
  <c r="N12" i="1"/>
  <c r="O12" i="1"/>
  <c r="P12" i="1"/>
  <c r="Q12" i="1"/>
  <c r="R12" i="1"/>
  <c r="S12" i="1"/>
  <c r="T12" i="1"/>
  <c r="L13" i="1"/>
  <c r="M13" i="1"/>
  <c r="N13" i="1"/>
  <c r="O13" i="1"/>
  <c r="P13" i="1"/>
  <c r="Q13" i="1"/>
  <c r="R13" i="1"/>
  <c r="S13" i="1"/>
  <c r="T13" i="1"/>
  <c r="L14" i="1"/>
  <c r="M14" i="1"/>
  <c r="N14" i="1"/>
  <c r="O14" i="1"/>
  <c r="P14" i="1"/>
  <c r="Q14" i="1"/>
  <c r="R14" i="1"/>
  <c r="S14" i="1"/>
  <c r="T14" i="1"/>
  <c r="L15" i="1"/>
  <c r="M15" i="1"/>
  <c r="N15" i="1"/>
  <c r="O15" i="1"/>
  <c r="P15" i="1"/>
  <c r="Q15" i="1"/>
  <c r="R15" i="1"/>
  <c r="S15" i="1"/>
  <c r="T15" i="1"/>
  <c r="L16" i="1"/>
  <c r="M16" i="1"/>
  <c r="N16" i="1"/>
  <c r="O16" i="1"/>
  <c r="P16" i="1"/>
  <c r="Q16" i="1"/>
  <c r="R16" i="1"/>
  <c r="S16" i="1"/>
  <c r="T16" i="1"/>
  <c r="L17" i="1"/>
  <c r="M17" i="1"/>
  <c r="N17" i="1"/>
  <c r="O17" i="1"/>
  <c r="P17" i="1"/>
  <c r="Q17" i="1"/>
  <c r="R17" i="1"/>
  <c r="S17" i="1"/>
  <c r="T17" i="1"/>
  <c r="L18" i="1"/>
  <c r="M18" i="1"/>
  <c r="N18" i="1"/>
  <c r="O18" i="1"/>
  <c r="P18" i="1"/>
  <c r="Q18" i="1"/>
  <c r="R18" i="1"/>
  <c r="S18" i="1"/>
  <c r="T18" i="1"/>
  <c r="C22" i="1" l="1"/>
  <c r="M38" i="1"/>
  <c r="N38" i="1"/>
  <c r="O38" i="1"/>
  <c r="P38" i="1"/>
  <c r="Q38" i="1"/>
  <c r="R38" i="1"/>
  <c r="S38" i="1"/>
  <c r="T38" i="1"/>
  <c r="L38" i="1"/>
  <c r="K28" i="1"/>
  <c r="K29" i="1"/>
  <c r="K30" i="1"/>
  <c r="K31" i="1"/>
  <c r="K32" i="1"/>
  <c r="K33" i="1"/>
  <c r="K34" i="1"/>
  <c r="K35" i="1"/>
  <c r="K36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L31" i="1" l="1"/>
  <c r="M31" i="1"/>
  <c r="N31" i="1"/>
  <c r="O31" i="1"/>
  <c r="P31" i="1"/>
  <c r="Q31" i="1"/>
  <c r="R31" i="1"/>
  <c r="S31" i="1"/>
  <c r="T31" i="1"/>
  <c r="L32" i="1"/>
  <c r="M32" i="1"/>
  <c r="N32" i="1"/>
  <c r="O32" i="1"/>
  <c r="P32" i="1"/>
  <c r="Q32" i="1"/>
  <c r="R32" i="1"/>
  <c r="S32" i="1"/>
  <c r="T32" i="1"/>
  <c r="L33" i="1"/>
  <c r="M33" i="1"/>
  <c r="N33" i="1"/>
  <c r="O33" i="1"/>
  <c r="P33" i="1"/>
  <c r="Q33" i="1"/>
  <c r="R33" i="1"/>
  <c r="S33" i="1"/>
  <c r="T33" i="1"/>
  <c r="L34" i="1"/>
  <c r="M34" i="1"/>
  <c r="N34" i="1"/>
  <c r="O34" i="1"/>
  <c r="P34" i="1"/>
  <c r="Q34" i="1"/>
  <c r="R34" i="1"/>
  <c r="S34" i="1"/>
  <c r="T34" i="1"/>
  <c r="L35" i="1"/>
  <c r="M35" i="1"/>
  <c r="N35" i="1"/>
  <c r="O35" i="1"/>
  <c r="P35" i="1"/>
  <c r="Q35" i="1"/>
  <c r="R35" i="1"/>
  <c r="S35" i="1"/>
  <c r="T35" i="1"/>
  <c r="L36" i="1"/>
  <c r="M36" i="1"/>
  <c r="N36" i="1"/>
  <c r="O36" i="1"/>
  <c r="P36" i="1"/>
  <c r="Q36" i="1"/>
  <c r="R36" i="1"/>
  <c r="S36" i="1"/>
  <c r="T36" i="1"/>
  <c r="L28" i="1"/>
  <c r="M28" i="1"/>
  <c r="N28" i="1"/>
  <c r="O28" i="1"/>
  <c r="P28" i="1"/>
  <c r="Q28" i="1"/>
  <c r="R28" i="1"/>
  <c r="S28" i="1"/>
  <c r="T28" i="1"/>
  <c r="L29" i="1"/>
  <c r="M29" i="1"/>
  <c r="N29" i="1"/>
  <c r="O29" i="1"/>
  <c r="P29" i="1"/>
  <c r="Q29" i="1"/>
  <c r="R29" i="1"/>
  <c r="S29" i="1"/>
  <c r="T29" i="1"/>
  <c r="L30" i="1"/>
  <c r="M30" i="1"/>
  <c r="N30" i="1"/>
  <c r="O30" i="1"/>
  <c r="P30" i="1"/>
  <c r="Q30" i="1"/>
  <c r="R30" i="1"/>
  <c r="S30" i="1"/>
  <c r="T30" i="1"/>
  <c r="M3" i="1" l="1"/>
  <c r="M19" i="1" s="1"/>
  <c r="D22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R19" i="1" s="1"/>
  <c r="S5" i="1"/>
  <c r="S19" i="1" s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D23" i="1"/>
  <c r="D24" i="1"/>
  <c r="D25" i="1"/>
  <c r="D26" i="1"/>
  <c r="D27" i="1"/>
  <c r="Q19" i="1" l="1"/>
  <c r="P19" i="1"/>
  <c r="T19" i="1"/>
  <c r="O19" i="1"/>
  <c r="N19" i="1"/>
  <c r="C27" i="1" l="1"/>
  <c r="C23" i="1"/>
  <c r="C24" i="1"/>
  <c r="C25" i="1"/>
  <c r="C26" i="1"/>
  <c r="E22" i="1" l="1"/>
  <c r="B22" i="1"/>
  <c r="M22" i="1" s="1"/>
  <c r="E23" i="1"/>
  <c r="E24" i="1"/>
  <c r="E25" i="1"/>
  <c r="E26" i="1"/>
  <c r="E27" i="1"/>
  <c r="B23" i="1"/>
  <c r="M23" i="1" s="1"/>
  <c r="B24" i="1"/>
  <c r="M24" i="1" s="1"/>
  <c r="B25" i="1"/>
  <c r="M25" i="1" s="1"/>
  <c r="B26" i="1"/>
  <c r="M26" i="1" s="1"/>
  <c r="B27" i="1"/>
  <c r="M27" i="1" s="1"/>
  <c r="I25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J25" i="1"/>
  <c r="K25" i="1"/>
  <c r="F26" i="1"/>
  <c r="G26" i="1"/>
  <c r="H26" i="1"/>
  <c r="I26" i="1"/>
  <c r="J26" i="1"/>
  <c r="S26" i="1" s="1"/>
  <c r="K26" i="1"/>
  <c r="T26" i="1" s="1"/>
  <c r="F27" i="1"/>
  <c r="G27" i="1"/>
  <c r="H27" i="1"/>
  <c r="I27" i="1"/>
  <c r="J27" i="1"/>
  <c r="K27" i="1"/>
  <c r="J22" i="1"/>
  <c r="K22" i="1"/>
  <c r="I22" i="1"/>
  <c r="H22" i="1"/>
  <c r="G22" i="1"/>
  <c r="F22" i="1"/>
  <c r="L9" i="1"/>
  <c r="L8" i="1"/>
  <c r="L7" i="1"/>
  <c r="L6" i="1"/>
  <c r="L5" i="1"/>
  <c r="L4" i="1"/>
  <c r="L3" i="1"/>
  <c r="M37" i="1" l="1"/>
  <c r="P23" i="1"/>
  <c r="N26" i="1"/>
  <c r="O27" i="1"/>
  <c r="R25" i="1"/>
  <c r="P24" i="1"/>
  <c r="O23" i="1"/>
  <c r="S24" i="1"/>
  <c r="N23" i="1"/>
  <c r="R24" i="1"/>
  <c r="O24" i="1"/>
  <c r="N24" i="1"/>
  <c r="T24" i="1"/>
  <c r="Q24" i="1"/>
  <c r="S22" i="1"/>
  <c r="S23" i="1"/>
  <c r="T23" i="1"/>
  <c r="R23" i="1"/>
  <c r="L26" i="1"/>
  <c r="L19" i="1"/>
  <c r="T27" i="1"/>
  <c r="Q23" i="1"/>
  <c r="L25" i="1"/>
  <c r="O26" i="1"/>
  <c r="S25" i="1"/>
  <c r="P22" i="1"/>
  <c r="Q22" i="1"/>
  <c r="R26" i="1"/>
  <c r="N25" i="1"/>
  <c r="L27" i="1"/>
  <c r="O22" i="1"/>
  <c r="R22" i="1"/>
  <c r="Q26" i="1"/>
  <c r="L24" i="1"/>
  <c r="N22" i="1"/>
  <c r="T22" i="1"/>
  <c r="P26" i="1"/>
  <c r="L23" i="1"/>
  <c r="Q27" i="1"/>
  <c r="Q25" i="1"/>
  <c r="T25" i="1"/>
  <c r="N27" i="1"/>
  <c r="O25" i="1"/>
  <c r="S27" i="1"/>
  <c r="R27" i="1"/>
  <c r="P27" i="1"/>
  <c r="P25" i="1"/>
  <c r="Q37" i="1" l="1"/>
  <c r="N37" i="1"/>
  <c r="R37" i="1"/>
  <c r="P37" i="1"/>
  <c r="O37" i="1"/>
  <c r="S37" i="1"/>
  <c r="T37" i="1"/>
</calcChain>
</file>

<file path=xl/sharedStrings.xml><?xml version="1.0" encoding="utf-8"?>
<sst xmlns="http://schemas.openxmlformats.org/spreadsheetml/2006/main" count="49" uniqueCount="34">
  <si>
    <t>Case #</t>
  </si>
  <si>
    <t>CFD DA</t>
  </si>
  <si>
    <t>Leading2VP_0.5L</t>
  </si>
  <si>
    <t>Road Testing Sensor Grid</t>
  </si>
  <si>
    <t>n=</t>
  </si>
  <si>
    <t>Trailing2VP_0.5L</t>
  </si>
  <si>
    <t>Leading2VP_0.75L</t>
  </si>
  <si>
    <t>Trailing2VP_0.75L</t>
  </si>
  <si>
    <t>Leading2VP_1L</t>
  </si>
  <si>
    <t>Trailing2VP_1L</t>
  </si>
  <si>
    <r>
      <t>(2-1)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</si>
  <si>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(3-1)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</si>
  <si>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(4-1)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</si>
  <si>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(5-1)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</si>
  <si>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(6-1)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</si>
  <si>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(7-1)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</si>
  <si>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(8-1)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</si>
  <si>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(9-1)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</si>
  <si>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t>AVG</t>
  </si>
  <si>
    <t>Isolation</t>
  </si>
  <si>
    <r>
      <t>Mean ∆F</t>
    </r>
    <r>
      <rPr>
        <vertAlign val="subscript"/>
        <sz val="11"/>
        <color theme="1"/>
        <rFont val="Calibri"/>
        <family val="2"/>
      </rPr>
      <t>Err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/(6-1)</t>
    </r>
  </si>
  <si>
    <r>
      <t>(10-1)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</si>
  <si>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t>Delta_D</t>
  </si>
  <si>
    <r>
      <t>Mean ∆F</t>
    </r>
    <r>
      <rPr>
        <vertAlign val="subscript"/>
        <sz val="11"/>
        <color theme="1"/>
        <rFont val="Calibri"/>
        <family val="2"/>
      </rPr>
      <t>Err</t>
    </r>
    <r>
      <rPr>
        <vertAlign val="superscript"/>
        <sz val="11"/>
        <color theme="1"/>
        <rFont val="Calibri"/>
        <family val="2"/>
      </rPr>
      <t>2</t>
    </r>
  </si>
  <si>
    <t xml:space="preserve">STDEV </t>
  </si>
  <si>
    <t>Leading3VP_0.5L</t>
  </si>
  <si>
    <t>Middle3VP_0.5L</t>
  </si>
  <si>
    <t>Trailing3VP_0.5L</t>
  </si>
  <si>
    <t>Leading3VP_0.75L</t>
  </si>
  <si>
    <t>Middle3VP_0.75L</t>
  </si>
  <si>
    <t>Trailing3VP_0.75L</t>
  </si>
  <si>
    <t>Leading3VP_1L</t>
  </si>
  <si>
    <t>Middle3VP_1L</t>
  </si>
  <si>
    <t>Trailing3VP_1L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</si>
</sst>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/>
    <xf numFmtId="0" fontId="2" fillId="0" borderId="0" xfId="0" applyFont="1"/>
    <xf numFmtId="0" fontId="4" fillId="0" borderId="0" xfId="0" applyFont="1" applyAlignment="1"/>
    <xf numFmtId="0" fontId="0" fillId="2" borderId="0" xfId="0" applyFill="1"/>
    <xf numFmtId="0" fontId="0" fillId="3" borderId="0" xfId="0" applyFill="1"/>
    <xf numFmtId="0" fontId="1" fillId="0" borderId="1" xfId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40730648104395E-2"/>
          <c:y val="3.1323284321474208E-2"/>
          <c:w val="0.9198270146032369"/>
          <c:h val="0.84223513270691253"/>
        </c:manualLayout>
      </c:layout>
      <c:scatterChart>
        <c:scatterStyle val="smoothMarker"/>
        <c:varyColors val="0"/>
        <c:ser>
          <c:idx val="0"/>
          <c:order val="0"/>
          <c:tx>
            <c:v>Uniform Grid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Sheet1!$D$2:$K$2</c:f>
              <c:numCache>
                <c:formatCode>General</c:formatCode>
                <c:ptCount val="8"/>
                <c:pt idx="0">
                  <c:v>1716</c:v>
                </c:pt>
                <c:pt idx="1">
                  <c:v>170</c:v>
                </c:pt>
                <c:pt idx="2">
                  <c:v>136</c:v>
                </c:pt>
                <c:pt idx="3">
                  <c:v>108</c:v>
                </c:pt>
                <c:pt idx="4">
                  <c:v>80</c:v>
                </c:pt>
                <c:pt idx="5">
                  <c:v>58</c:v>
                </c:pt>
                <c:pt idx="6">
                  <c:v>40</c:v>
                </c:pt>
                <c:pt idx="7">
                  <c:v>24</c:v>
                </c:pt>
              </c:numCache>
            </c:numRef>
          </c:xVal>
          <c:yVal>
            <c:numRef>
              <c:f>Sheet1!$M$38:$T$38</c:f>
              <c:numCache>
                <c:formatCode>General</c:formatCode>
                <c:ptCount val="8"/>
                <c:pt idx="0">
                  <c:v>2.5500211631114129</c:v>
                </c:pt>
                <c:pt idx="1">
                  <c:v>2.6902831228565116</c:v>
                </c:pt>
                <c:pt idx="2">
                  <c:v>3.0338551715151172</c:v>
                </c:pt>
                <c:pt idx="3">
                  <c:v>3.0514691884803176</c:v>
                </c:pt>
                <c:pt idx="4">
                  <c:v>2.8164173573453266</c:v>
                </c:pt>
                <c:pt idx="5">
                  <c:v>3.8136714459771439</c:v>
                </c:pt>
                <c:pt idx="6">
                  <c:v>3.5503950915300115</c:v>
                </c:pt>
                <c:pt idx="7">
                  <c:v>3.9581992086952527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6-4DD5-8682-C8E34E6A83F4}"/>
            </c:ext>
          </c:extLst>
        </c:ser>
        <c:ser>
          <c:idx val="1"/>
          <c:order val="1"/>
          <c:tx>
            <c:v>Discrete Points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</c:f>
              <c:numCache>
                <c:formatCode>General</c:formatCode>
                <c:ptCount val="1"/>
                <c:pt idx="0">
                  <c:v>31</c:v>
                </c:pt>
              </c:numCache>
            </c:numRef>
          </c:xVal>
          <c:yVal>
            <c:numRef>
              <c:f>Sheet1!$L$38</c:f>
              <c:numCache>
                <c:formatCode>General</c:formatCode>
                <c:ptCount val="1"/>
                <c:pt idx="0">
                  <c:v>3.5525091955108974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56-4DD5-8682-C8E34E6A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19480"/>
        <c:axId val="605495440"/>
      </c:scatterChart>
      <c:valAx>
        <c:axId val="56411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95440"/>
        <c:crosses val="autoZero"/>
        <c:crossBetween val="midCat"/>
      </c:valAx>
      <c:valAx>
        <c:axId val="6054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STDEV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1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Sheet1!$D$2:$K$2</c:f>
              <c:numCache>
                <c:formatCode>General</c:formatCode>
                <c:ptCount val="8"/>
                <c:pt idx="0">
                  <c:v>1716</c:v>
                </c:pt>
                <c:pt idx="1">
                  <c:v>170</c:v>
                </c:pt>
                <c:pt idx="2">
                  <c:v>136</c:v>
                </c:pt>
                <c:pt idx="3">
                  <c:v>108</c:v>
                </c:pt>
                <c:pt idx="4">
                  <c:v>80</c:v>
                </c:pt>
                <c:pt idx="5">
                  <c:v>58</c:v>
                </c:pt>
                <c:pt idx="6">
                  <c:v>40</c:v>
                </c:pt>
                <c:pt idx="7">
                  <c:v>24</c:v>
                </c:pt>
              </c:numCache>
            </c:numRef>
          </c:xVal>
          <c:yVal>
            <c:numRef>
              <c:f>Sheet1!$M$37:$T$37</c:f>
              <c:numCache>
                <c:formatCode>General</c:formatCode>
                <c:ptCount val="8"/>
                <c:pt idx="0">
                  <c:v>7.5026079323160841</c:v>
                </c:pt>
                <c:pt idx="1">
                  <c:v>8.2376232811265844</c:v>
                </c:pt>
                <c:pt idx="2">
                  <c:v>10.204277201729022</c:v>
                </c:pt>
                <c:pt idx="3">
                  <c:v>10.311464208244727</c:v>
                </c:pt>
                <c:pt idx="4">
                  <c:v>8.9322067307560324</c:v>
                </c:pt>
                <c:pt idx="5">
                  <c:v>15.544089897861401</c:v>
                </c:pt>
                <c:pt idx="6">
                  <c:v>13.605305305960398</c:v>
                </c:pt>
                <c:pt idx="7">
                  <c:v>16.667340975715724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6-486F-93F1-D598F476D7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</c:f>
              <c:numCache>
                <c:formatCode>General</c:formatCode>
                <c:ptCount val="1"/>
                <c:pt idx="0">
                  <c:v>31</c:v>
                </c:pt>
              </c:numCache>
            </c:numRef>
          </c:xVal>
          <c:yVal>
            <c:numRef>
              <c:f>Sheet1!$L$37</c:f>
              <c:numCache>
                <c:formatCode>General</c:formatCode>
                <c:ptCount val="1"/>
                <c:pt idx="0">
                  <c:v>13.620321584189485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6-486F-93F1-D598F476D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46528"/>
        <c:axId val="628446856"/>
      </c:scatterChart>
      <c:valAx>
        <c:axId val="6284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46856"/>
        <c:crosses val="autoZero"/>
        <c:crossBetween val="midCat"/>
      </c:valAx>
      <c:valAx>
        <c:axId val="62844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4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17435</xdr:colOff>
      <xdr:row>39</xdr:row>
      <xdr:rowOff>34862</xdr:rowOff>
    </xdr:from>
    <xdr:to>
      <xdr:col>8</xdr:col>
      <xdr:colOff>586443</xdr:colOff>
      <xdr:row>62</xdr:row>
      <xdr:rowOff>107078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58520</xdr:colOff>
      <xdr:row>39</xdr:row>
      <xdr:rowOff>34862</xdr:rowOff>
    </xdr:from>
    <xdr:to>
      <xdr:col>17</xdr:col>
      <xdr:colOff>508000</xdr:colOff>
      <xdr:row>62</xdr:row>
      <xdr:rowOff>99608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8"/>
  <sheetViews>
    <sheetView tabSelected="1" zoomScale="85" zoomScaleNormal="85" workbookViewId="0">
      <pane ySplit="2" topLeftCell="A3" activePane="bottomLeft" state="frozen"/>
      <selection pane="bottomLeft" activeCell="T48" sqref="T48"/>
    </sheetView>
  </sheetViews>
  <sheetFormatPr defaultRowHeight="14.35" x14ac:dyDescent="0.5"/>
  <cols>
    <col min="1" max="1" width="17.1171875" bestFit="1" customWidth="1"/>
    <col min="3" max="3" width="22.87890625" bestFit="1" customWidth="1"/>
    <col min="4" max="4" width="22.87890625" customWidth="1"/>
    <col min="11" max="11" width="16.41015625" bestFit="1" customWidth="1"/>
    <col min="12" max="12" width="16" bestFit="1" customWidth="1"/>
    <col min="13" max="13" width="16" customWidth="1"/>
  </cols>
  <sheetData>
    <row r="1" spans="1:20" ht="14.7" thickBot="1" x14ac:dyDescent="0.55000000000000004">
      <c r="A1" s="1"/>
      <c r="B1" s="1"/>
      <c r="C1" s="1" t="s">
        <v>3</v>
      </c>
      <c r="D1" s="1"/>
      <c r="E1" s="6" t="s">
        <v>4</v>
      </c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1:20" ht="16.7" thickBot="1" x14ac:dyDescent="0.55000000000000004">
      <c r="A2" s="1" t="s">
        <v>0</v>
      </c>
      <c r="B2" s="1" t="s">
        <v>1</v>
      </c>
      <c r="C2" s="1">
        <v>31</v>
      </c>
      <c r="D2" s="1">
        <v>1716</v>
      </c>
      <c r="E2" s="1">
        <v>170</v>
      </c>
      <c r="F2" s="1">
        <v>136</v>
      </c>
      <c r="G2" s="1">
        <v>108</v>
      </c>
      <c r="H2" s="1">
        <v>80</v>
      </c>
      <c r="I2" s="1">
        <v>58</v>
      </c>
      <c r="J2" s="1">
        <v>40</v>
      </c>
      <c r="K2" s="1">
        <v>24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21</v>
      </c>
    </row>
    <row r="3" spans="1:20" x14ac:dyDescent="0.5">
      <c r="A3" t="s">
        <v>19</v>
      </c>
      <c r="B3">
        <v>14.899673562013405</v>
      </c>
      <c r="C3">
        <v>4.4913781896292324</v>
      </c>
      <c r="D3">
        <v>15.159224779106264</v>
      </c>
      <c r="E3">
        <v>12.929382942954899</v>
      </c>
      <c r="F3">
        <v>13.085980820132997</v>
      </c>
      <c r="G3">
        <v>13.243528179077977</v>
      </c>
      <c r="H3">
        <v>11.717198393477704</v>
      </c>
      <c r="I3">
        <v>13.569628442999997</v>
      </c>
      <c r="J3">
        <v>11.126078908435703</v>
      </c>
      <c r="K3">
        <v>12.83524809</v>
      </c>
      <c r="L3">
        <f t="shared" ref="L3:T3" si="0">(C3-$B$3)^2</f>
        <v>108.33261255879377</v>
      </c>
      <c r="M3">
        <f t="shared" si="0"/>
        <v>6.73668342943846E-2</v>
      </c>
      <c r="N3">
        <f t="shared" si="0"/>
        <v>3.8820451235499513</v>
      </c>
      <c r="O3">
        <f t="shared" si="0"/>
        <v>3.2894813619496701</v>
      </c>
      <c r="P3">
        <f t="shared" si="0"/>
        <v>2.7428175294183346</v>
      </c>
      <c r="Q3">
        <f t="shared" si="0"/>
        <v>10.12814819834634</v>
      </c>
      <c r="R3">
        <f t="shared" si="0"/>
        <v>1.7690200186113887</v>
      </c>
      <c r="S3">
        <f t="shared" si="0"/>
        <v>14.240016609510212</v>
      </c>
      <c r="T3">
        <f t="shared" si="0"/>
        <v>4.2618525294977676</v>
      </c>
    </row>
    <row r="4" spans="1:20" x14ac:dyDescent="0.5">
      <c r="A4" t="s">
        <v>2</v>
      </c>
      <c r="B4">
        <v>9.0293455705108503</v>
      </c>
      <c r="C4">
        <v>3.8573172481196893</v>
      </c>
      <c r="D4">
        <v>10.809510499590917</v>
      </c>
      <c r="E4">
        <v>9.1299483430495005</v>
      </c>
      <c r="F4">
        <v>9.6723548745127186</v>
      </c>
      <c r="G4">
        <v>9.7431401501686352</v>
      </c>
      <c r="H4">
        <v>8.2738420018921897</v>
      </c>
      <c r="I4">
        <v>9.7855016867117453</v>
      </c>
      <c r="J4">
        <v>7.6878631537202118</v>
      </c>
      <c r="K4">
        <v>9.1334916426132615</v>
      </c>
      <c r="L4">
        <f>(C4-$B$4)^2</f>
        <v>26.749876967616327</v>
      </c>
      <c r="M4">
        <f t="shared" ref="M4:T4" si="1">(D4-$B$4)^2</f>
        <v>3.1689871747266407</v>
      </c>
      <c r="N4">
        <f t="shared" si="1"/>
        <v>1.0120917842463399E-2</v>
      </c>
      <c r="O4">
        <f t="shared" si="1"/>
        <v>0.41346096503296709</v>
      </c>
      <c r="P4">
        <f t="shared" si="1"/>
        <v>0.50950270194883385</v>
      </c>
      <c r="Q4">
        <f t="shared" si="1"/>
        <v>0.5707856421955313</v>
      </c>
      <c r="R4">
        <f t="shared" si="1"/>
        <v>0.57177207206802139</v>
      </c>
      <c r="S4">
        <f t="shared" si="1"/>
        <v>1.7995750745584524</v>
      </c>
      <c r="T4">
        <f t="shared" si="1"/>
        <v>1.0846404334360637E-2</v>
      </c>
    </row>
    <row r="5" spans="1:20" x14ac:dyDescent="0.5">
      <c r="A5" t="s">
        <v>5</v>
      </c>
      <c r="B5">
        <v>20.54850493765602</v>
      </c>
      <c r="C5">
        <v>4.7926850641144094</v>
      </c>
      <c r="D5">
        <v>16.584297970638001</v>
      </c>
      <c r="E5">
        <v>14.183878526239177</v>
      </c>
      <c r="F5">
        <v>13.904182063096643</v>
      </c>
      <c r="G5">
        <v>14.034449610480424</v>
      </c>
      <c r="H5">
        <v>12.819526787738335</v>
      </c>
      <c r="I5">
        <v>13.324976615999997</v>
      </c>
      <c r="J5">
        <v>11.755160904267816</v>
      </c>
      <c r="K5">
        <v>12.288800580000002</v>
      </c>
      <c r="L5">
        <f>(C5-$B$5)^2</f>
        <v>248.24585988748879</v>
      </c>
      <c r="M5">
        <f t="shared" ref="M5:T5" si="2">(D5-$B$5)^2</f>
        <v>15.714936877354196</v>
      </c>
      <c r="N5">
        <f t="shared" si="2"/>
        <v>40.50846935690484</v>
      </c>
      <c r="O5">
        <f t="shared" si="2"/>
        <v>44.147026461392983</v>
      </c>
      <c r="P5">
        <f t="shared" si="2"/>
        <v>42.43291680550476</v>
      </c>
      <c r="Q5">
        <f t="shared" si="2"/>
        <v>59.737103241905004</v>
      </c>
      <c r="R5">
        <f t="shared" si="2"/>
        <v>52.179361413766678</v>
      </c>
      <c r="S5">
        <f t="shared" si="2"/>
        <v>77.322899289523917</v>
      </c>
      <c r="T5">
        <f t="shared" si="2"/>
        <v>68.222716075881806</v>
      </c>
    </row>
    <row r="6" spans="1:20" x14ac:dyDescent="0.5">
      <c r="A6" t="s">
        <v>6</v>
      </c>
      <c r="B6">
        <v>11.645749305326415</v>
      </c>
      <c r="C6">
        <v>4.22337281405881</v>
      </c>
      <c r="D6">
        <v>12.947732440168551</v>
      </c>
      <c r="E6">
        <v>10.983940233381173</v>
      </c>
      <c r="F6">
        <v>11.298617513942071</v>
      </c>
      <c r="G6">
        <v>11.578348730955163</v>
      </c>
      <c r="H6">
        <v>9.828264332525201</v>
      </c>
      <c r="I6">
        <v>12.125706495000001</v>
      </c>
      <c r="J6">
        <v>9.5283065954083401</v>
      </c>
      <c r="K6">
        <v>11.172025452000002</v>
      </c>
      <c r="L6">
        <f>(C6-$B$6)^2</f>
        <v>55.091672778122003</v>
      </c>
      <c r="M6">
        <f t="shared" ref="M6:T6" si="3">(D6-$B$6)^2</f>
        <v>1.6951600834133547</v>
      </c>
      <c r="N6">
        <f t="shared" si="3"/>
        <v>0.4379912477090232</v>
      </c>
      <c r="O6">
        <f t="shared" si="3"/>
        <v>0.12050048058970367</v>
      </c>
      <c r="P6">
        <f t="shared" si="3"/>
        <v>4.5428374255746745E-3</v>
      </c>
      <c r="Q6">
        <f t="shared" si="3"/>
        <v>3.3032516263582301</v>
      </c>
      <c r="R6">
        <f t="shared" si="3"/>
        <v>0.23035890391936653</v>
      </c>
      <c r="S6">
        <f t="shared" si="3"/>
        <v>4.4835636297852011</v>
      </c>
      <c r="T6">
        <f t="shared" si="3"/>
        <v>0.22441428921042547</v>
      </c>
    </row>
    <row r="7" spans="1:20" x14ac:dyDescent="0.5">
      <c r="A7" t="s">
        <v>7</v>
      </c>
      <c r="B7">
        <v>18.334254253001866</v>
      </c>
      <c r="C7">
        <v>4.3221168828152985</v>
      </c>
      <c r="D7">
        <v>15.93762799662956</v>
      </c>
      <c r="E7">
        <v>13.540225866628996</v>
      </c>
      <c r="F7">
        <v>12.962012413361505</v>
      </c>
      <c r="G7">
        <v>13.43813146089829</v>
      </c>
      <c r="H7">
        <v>12.166550499206011</v>
      </c>
      <c r="I7">
        <v>13.272214935000001</v>
      </c>
      <c r="J7">
        <v>11.493322360832009</v>
      </c>
      <c r="K7">
        <v>12.197044944000003</v>
      </c>
      <c r="L7">
        <f>(C7-$B$7)^2</f>
        <v>196.33999368097898</v>
      </c>
      <c r="M7">
        <f t="shared" ref="M7:T7" si="4">(D7-$B$7)^2</f>
        <v>5.7438174127331338</v>
      </c>
      <c r="N7">
        <f t="shared" si="4"/>
        <v>22.982708169348868</v>
      </c>
      <c r="O7">
        <f t="shared" si="4"/>
        <v>28.860982383582456</v>
      </c>
      <c r="P7">
        <f t="shared" si="4"/>
        <v>23.972018395356113</v>
      </c>
      <c r="Q7">
        <f t="shared" si="4"/>
        <v>38.040569594587488</v>
      </c>
      <c r="R7">
        <f t="shared" si="4"/>
        <v>25.624242056996788</v>
      </c>
      <c r="S7">
        <f t="shared" si="4"/>
        <v>46.798349153306667</v>
      </c>
      <c r="T7">
        <f t="shared" si="4"/>
        <v>37.665338102499121</v>
      </c>
    </row>
    <row r="8" spans="1:20" x14ac:dyDescent="0.5">
      <c r="A8" t="s">
        <v>8</v>
      </c>
      <c r="B8">
        <v>13.121509375885239</v>
      </c>
      <c r="C8">
        <v>4.3779332427850663</v>
      </c>
      <c r="D8">
        <v>14.022702836827815</v>
      </c>
      <c r="E8">
        <v>11.884060391265244</v>
      </c>
      <c r="F8">
        <v>12.162638270419064</v>
      </c>
      <c r="G8">
        <v>12.523423960636945</v>
      </c>
      <c r="H8">
        <v>10.635343257053362</v>
      </c>
      <c r="I8">
        <v>12.972478532999999</v>
      </c>
      <c r="J8">
        <v>10.363598047782355</v>
      </c>
      <c r="K8">
        <v>11.936793875999998</v>
      </c>
      <c r="L8">
        <f>(C8-$B$8)^2</f>
        <v>76.450123595318985</v>
      </c>
      <c r="M8">
        <f t="shared" ref="M8:T8" si="5">(D8-$B$8)^2</f>
        <v>0.81214965404565786</v>
      </c>
      <c r="N8">
        <f t="shared" si="5"/>
        <v>1.5312799895370566</v>
      </c>
      <c r="O8">
        <f t="shared" si="5"/>
        <v>0.91943379689792393</v>
      </c>
      <c r="P8">
        <f t="shared" si="5"/>
        <v>0.35770616393272392</v>
      </c>
      <c r="Q8">
        <f t="shared" si="5"/>
        <v>6.1810219704275573</v>
      </c>
      <c r="R8">
        <f t="shared" si="5"/>
        <v>2.2210192131085237E-2</v>
      </c>
      <c r="S8">
        <f t="shared" si="5"/>
        <v>7.606074893678211</v>
      </c>
      <c r="T8">
        <f t="shared" si="5"/>
        <v>1.4035508156683374</v>
      </c>
    </row>
    <row r="9" spans="1:20" x14ac:dyDescent="0.5">
      <c r="A9" t="s">
        <v>9</v>
      </c>
      <c r="B9">
        <v>16.988146084799439</v>
      </c>
      <c r="C9">
        <v>3.9824444264081769</v>
      </c>
      <c r="D9">
        <v>15.266169772013738</v>
      </c>
      <c r="E9">
        <v>13.009635371160083</v>
      </c>
      <c r="F9">
        <v>12.778734418604893</v>
      </c>
      <c r="G9">
        <v>12.831881596019199</v>
      </c>
      <c r="H9">
        <v>11.787494135900779</v>
      </c>
      <c r="I9">
        <v>12.869527083000001</v>
      </c>
      <c r="J9">
        <v>11.255023340153699</v>
      </c>
      <c r="K9">
        <v>12.068376138000001</v>
      </c>
      <c r="L9">
        <f>(C9-$B$9)^2</f>
        <v>169.1482756270812</v>
      </c>
      <c r="M9">
        <f t="shared" ref="M9:T9" si="6">(D9-$B$9)^2</f>
        <v>2.9652024217950386</v>
      </c>
      <c r="N9">
        <f t="shared" si="6"/>
        <v>15.828547498543134</v>
      </c>
      <c r="O9">
        <f t="shared" si="6"/>
        <v>17.719146575494744</v>
      </c>
      <c r="P9">
        <f t="shared" si="6"/>
        <v>17.274534500695665</v>
      </c>
      <c r="Q9">
        <f t="shared" si="6"/>
        <v>27.046780693583429</v>
      </c>
      <c r="R9">
        <f t="shared" si="6"/>
        <v>16.963022481983398</v>
      </c>
      <c r="S9">
        <f t="shared" si="6"/>
        <v>32.868696405174305</v>
      </c>
      <c r="T9">
        <f t="shared" si="6"/>
        <v>24.204136329430941</v>
      </c>
    </row>
    <row r="10" spans="1:20" x14ac:dyDescent="0.5">
      <c r="A10" t="s">
        <v>25</v>
      </c>
      <c r="B10">
        <v>8.8748295960035612</v>
      </c>
      <c r="C10">
        <v>3.8003361558373761</v>
      </c>
      <c r="D10">
        <v>11.418583583854351</v>
      </c>
      <c r="E10" s="4">
        <v>9.4774852803210408</v>
      </c>
      <c r="F10">
        <v>9.477485280321039</v>
      </c>
      <c r="G10">
        <v>9.5735550482630671</v>
      </c>
      <c r="H10">
        <v>8.0570065307519538</v>
      </c>
      <c r="I10">
        <v>9.9038986599360932</v>
      </c>
      <c r="J10">
        <v>7.4445018799005833</v>
      </c>
      <c r="K10">
        <v>8.8513422728554154</v>
      </c>
      <c r="L10">
        <f t="shared" ref="L10:L18" si="7">(C10-$B$9)^2</f>
        <v>173.91833072243037</v>
      </c>
      <c r="M10">
        <f t="shared" ref="M10:M18" si="8">(D10-$B$9)^2</f>
        <v>31.020026451933699</v>
      </c>
      <c r="N10">
        <f t="shared" ref="N10:N18" si="9">(E10-$B$9)^2</f>
        <v>56.4100257199281</v>
      </c>
      <c r="O10">
        <f t="shared" ref="O10:O18" si="10">(F10-$B$9)^2</f>
        <v>56.410025719928129</v>
      </c>
      <c r="P10">
        <f t="shared" ref="P10:P18" si="11">(G10-$B$9)^2</f>
        <v>54.976160239085509</v>
      </c>
      <c r="Q10">
        <f t="shared" ref="Q10:Q18" si="12">(H10-$B$9)^2</f>
        <v>79.765253733871518</v>
      </c>
      <c r="R10">
        <f t="shared" ref="R10:R18" si="13">(I10-$B$9)^2</f>
        <v>50.186561576682948</v>
      </c>
      <c r="S10">
        <f t="shared" ref="S10:S18" si="14">(J10-$B$9)^2</f>
        <v>91.081144709699515</v>
      </c>
      <c r="T10">
        <f t="shared" ref="T10:T18" si="15">(K10-$B$9)^2</f>
        <v>66.207576274066795</v>
      </c>
    </row>
    <row r="11" spans="1:20" x14ac:dyDescent="0.5">
      <c r="A11" t="s">
        <v>26</v>
      </c>
      <c r="B11">
        <v>15.238590486532804</v>
      </c>
      <c r="C11">
        <v>3.4494321479407306</v>
      </c>
      <c r="D11">
        <v>12.759773072763434</v>
      </c>
      <c r="E11">
        <v>11.630504584923537</v>
      </c>
      <c r="F11">
        <v>10.405280108244826</v>
      </c>
      <c r="G11">
        <v>10.531241490070888</v>
      </c>
      <c r="H11">
        <v>9.4464834366629997</v>
      </c>
      <c r="I11">
        <v>9.8046604125918364</v>
      </c>
      <c r="J11">
        <v>8.2720273697430429</v>
      </c>
      <c r="K11">
        <v>8.6875540392903616</v>
      </c>
      <c r="L11">
        <f t="shared" si="7"/>
        <v>183.29677506409226</v>
      </c>
      <c r="M11">
        <f t="shared" si="8"/>
        <v>17.87913832891444</v>
      </c>
      <c r="N11">
        <f t="shared" si="9"/>
        <v>28.704322441192502</v>
      </c>
      <c r="O11">
        <f t="shared" si="10"/>
        <v>43.334124465280318</v>
      </c>
      <c r="P11">
        <f t="shared" si="11"/>
        <v>41.691616945426667</v>
      </c>
      <c r="Q11">
        <f t="shared" si="12"/>
        <v>56.876675498296329</v>
      </c>
      <c r="R11">
        <f t="shared" si="13"/>
        <v>51.602466402811913</v>
      </c>
      <c r="S11">
        <f t="shared" si="14"/>
        <v>75.970725454956366</v>
      </c>
      <c r="T11">
        <f t="shared" si="15"/>
        <v>68.899828305968569</v>
      </c>
    </row>
    <row r="12" spans="1:20" x14ac:dyDescent="0.5">
      <c r="A12" t="s">
        <v>27</v>
      </c>
      <c r="B12">
        <v>19.057281708085284</v>
      </c>
      <c r="C12">
        <v>3.5756982897663718</v>
      </c>
      <c r="D12">
        <v>14.805250526298149</v>
      </c>
      <c r="E12">
        <v>13.209076847188619</v>
      </c>
      <c r="F12">
        <v>12.350875688893757</v>
      </c>
      <c r="G12">
        <v>12.254282481764792</v>
      </c>
      <c r="H12">
        <v>11.237877447589105</v>
      </c>
      <c r="I12">
        <v>11.08889803823577</v>
      </c>
      <c r="J12">
        <v>9.8351464216135014</v>
      </c>
      <c r="K12">
        <v>10.305557093267282</v>
      </c>
      <c r="L12">
        <f t="shared" si="7"/>
        <v>179.89375585448738</v>
      </c>
      <c r="M12">
        <f t="shared" si="8"/>
        <v>4.7650330193246582</v>
      </c>
      <c r="N12">
        <f t="shared" si="9"/>
        <v>14.281364302656423</v>
      </c>
      <c r="O12">
        <f t="shared" si="10"/>
        <v>21.504276724743246</v>
      </c>
      <c r="P12">
        <f t="shared" si="11"/>
        <v>22.409464612136176</v>
      </c>
      <c r="Q12">
        <f t="shared" si="12"/>
        <v>33.065589400084797</v>
      </c>
      <c r="R12">
        <f t="shared" si="13"/>
        <v>34.801127514885259</v>
      </c>
      <c r="S12">
        <f t="shared" si="14"/>
        <v>51.165404181538136</v>
      </c>
      <c r="T12">
        <f t="shared" si="15"/>
        <v>44.656995629746767</v>
      </c>
    </row>
    <row r="13" spans="1:20" x14ac:dyDescent="0.5">
      <c r="A13" t="s">
        <v>28</v>
      </c>
      <c r="B13">
        <v>11.382040918320634</v>
      </c>
      <c r="C13">
        <v>4.0771822796024386</v>
      </c>
      <c r="D13">
        <v>13.305849421808475</v>
      </c>
      <c r="E13">
        <v>13.211116794925807</v>
      </c>
      <c r="F13">
        <v>10.940276647186577</v>
      </c>
      <c r="G13">
        <v>11.067150494907967</v>
      </c>
      <c r="H13">
        <v>9.6087710678706131</v>
      </c>
      <c r="I13">
        <v>11.310379561942504</v>
      </c>
      <c r="J13">
        <v>8.7668470834912497</v>
      </c>
      <c r="K13">
        <v>10.24638702069918</v>
      </c>
      <c r="L13">
        <f t="shared" si="7"/>
        <v>166.692986379107</v>
      </c>
      <c r="M13">
        <f t="shared" si="8"/>
        <v>13.559308714274392</v>
      </c>
      <c r="N13">
        <f t="shared" si="9"/>
        <v>14.265950256563309</v>
      </c>
      <c r="O13">
        <f t="shared" si="10"/>
        <v>36.576724734411712</v>
      </c>
      <c r="P13">
        <f t="shared" si="11"/>
        <v>35.05818877551426</v>
      </c>
      <c r="Q13">
        <f t="shared" si="12"/>
        <v>54.455175640473307</v>
      </c>
      <c r="R13">
        <f t="shared" si="13"/>
        <v>32.237032688074926</v>
      </c>
      <c r="S13">
        <f t="shared" si="14"/>
        <v>67.589757268911029</v>
      </c>
      <c r="T13">
        <f t="shared" si="15"/>
        <v>45.451315278378004</v>
      </c>
    </row>
    <row r="14" spans="1:20" x14ac:dyDescent="0.5">
      <c r="A14" t="s">
        <v>29</v>
      </c>
      <c r="B14">
        <v>15.104274581897284</v>
      </c>
      <c r="C14">
        <v>3.4587749012833759</v>
      </c>
      <c r="D14">
        <v>13.459419236665209</v>
      </c>
      <c r="E14">
        <v>12.467779183637122</v>
      </c>
      <c r="F14">
        <v>10.933483500504638</v>
      </c>
      <c r="G14">
        <v>11.010020924243621</v>
      </c>
      <c r="H14">
        <v>10.049038806697313</v>
      </c>
      <c r="I14">
        <v>10.490322416804419</v>
      </c>
      <c r="J14">
        <v>8.9871419137808743</v>
      </c>
      <c r="K14">
        <v>9.5695927814791197</v>
      </c>
      <c r="L14">
        <f t="shared" si="7"/>
        <v>183.04388462135481</v>
      </c>
      <c r="M14">
        <f t="shared" si="8"/>
        <v>12.451913168743339</v>
      </c>
      <c r="N14">
        <f t="shared" si="9"/>
        <v>20.433716921123811</v>
      </c>
      <c r="O14">
        <f t="shared" si="10"/>
        <v>36.658939009659406</v>
      </c>
      <c r="P14">
        <f t="shared" si="11"/>
        <v>35.737980435270522</v>
      </c>
      <c r="Q14">
        <f t="shared" si="12"/>
        <v>48.151209817009899</v>
      </c>
      <c r="R14">
        <f t="shared" si="13"/>
        <v>42.221712420356255</v>
      </c>
      <c r="S14">
        <f t="shared" si="14"/>
        <v>64.016067744656468</v>
      </c>
      <c r="T14">
        <f t="shared" si="15"/>
        <v>55.034933114204819</v>
      </c>
    </row>
    <row r="15" spans="1:20" x14ac:dyDescent="0.5">
      <c r="A15" t="s">
        <v>30</v>
      </c>
      <c r="B15">
        <v>18.335676628094106</v>
      </c>
      <c r="C15">
        <v>3.1973167548864674</v>
      </c>
      <c r="D15">
        <v>15.065581181906564</v>
      </c>
      <c r="E15">
        <v>13.469001910717852</v>
      </c>
      <c r="F15">
        <v>12.251291289998868</v>
      </c>
      <c r="G15">
        <v>12.320550209328353</v>
      </c>
      <c r="H15">
        <v>11.285632039541142</v>
      </c>
      <c r="I15">
        <v>11.321507105057236</v>
      </c>
      <c r="J15">
        <v>9.9444974619206654</v>
      </c>
      <c r="K15">
        <v>10.702419899114581</v>
      </c>
      <c r="L15">
        <f t="shared" si="7"/>
        <v>190.18697360678789</v>
      </c>
      <c r="M15">
        <f t="shared" si="8"/>
        <v>3.6962558058354884</v>
      </c>
      <c r="N15">
        <f t="shared" si="9"/>
        <v>12.384375717972377</v>
      </c>
      <c r="O15">
        <f t="shared" si="10"/>
        <v>22.437793347025163</v>
      </c>
      <c r="P15">
        <f t="shared" si="11"/>
        <v>21.786451256714695</v>
      </c>
      <c r="Q15">
        <f t="shared" si="12"/>
        <v>32.51866643636815</v>
      </c>
      <c r="R15">
        <f t="shared" si="13"/>
        <v>32.110797326733753</v>
      </c>
      <c r="S15">
        <f t="shared" si="14"/>
        <v>49.612985922582041</v>
      </c>
      <c r="T15">
        <f t="shared" si="15"/>
        <v>39.510353681404318</v>
      </c>
    </row>
    <row r="16" spans="1:20" x14ac:dyDescent="0.5">
      <c r="A16" t="s">
        <v>31</v>
      </c>
      <c r="B16">
        <v>13.548594487355036</v>
      </c>
      <c r="C16">
        <v>4.6052958444431669</v>
      </c>
      <c r="D16">
        <v>13.377543432095067</v>
      </c>
      <c r="E16">
        <v>10.354063095542697</v>
      </c>
      <c r="F16">
        <v>10.961832782219087</v>
      </c>
      <c r="G16">
        <v>11.149902334100105</v>
      </c>
      <c r="H16">
        <v>12.592054615714327</v>
      </c>
      <c r="I16">
        <v>11.411571315154738</v>
      </c>
      <c r="J16">
        <v>8.3599362587828718</v>
      </c>
      <c r="K16">
        <v>9.9734705533421408</v>
      </c>
      <c r="L16">
        <f t="shared" si="7"/>
        <v>153.33498007509141</v>
      </c>
      <c r="M16">
        <f t="shared" si="8"/>
        <v>13.036451515715852</v>
      </c>
      <c r="N16">
        <f t="shared" si="9"/>
        <v>44.011057108345668</v>
      </c>
      <c r="O16">
        <f t="shared" si="10"/>
        <v>36.316452020856907</v>
      </c>
      <c r="P16">
        <f t="shared" si="11"/>
        <v>34.085090092579826</v>
      </c>
      <c r="Q16">
        <f t="shared" si="12"/>
        <v>19.325620204562902</v>
      </c>
      <c r="R16">
        <f t="shared" si="13"/>
        <v>31.098186161437848</v>
      </c>
      <c r="S16">
        <f t="shared" si="14"/>
        <v>74.446004801768837</v>
      </c>
      <c r="T16">
        <f t="shared" si="15"/>
        <v>49.205672811625732</v>
      </c>
    </row>
    <row r="17" spans="1:20" x14ac:dyDescent="0.5">
      <c r="A17" t="s">
        <v>32</v>
      </c>
      <c r="B17">
        <v>15.746190493823983</v>
      </c>
      <c r="C17">
        <v>4.1838565317597034</v>
      </c>
      <c r="D17">
        <v>13.177527291318874</v>
      </c>
      <c r="E17">
        <v>10.148900142784699</v>
      </c>
      <c r="F17">
        <v>10.471319197712111</v>
      </c>
      <c r="G17">
        <v>11.251997658136924</v>
      </c>
      <c r="H17">
        <v>8.6034289686287089</v>
      </c>
      <c r="I17">
        <v>10.330185035349212</v>
      </c>
      <c r="J17">
        <v>7.613648963520709</v>
      </c>
      <c r="K17">
        <v>9.1152074045213993</v>
      </c>
      <c r="L17">
        <f t="shared" si="7"/>
        <v>163.94983095808252</v>
      </c>
      <c r="M17">
        <f t="shared" si="8"/>
        <v>14.520815589227274</v>
      </c>
      <c r="N17">
        <f t="shared" si="9"/>
        <v>46.775285055365089</v>
      </c>
      <c r="O17">
        <f t="shared" si="10"/>
        <v>42.469032676264312</v>
      </c>
      <c r="P17">
        <f t="shared" si="11"/>
        <v>32.90339877270285</v>
      </c>
      <c r="Q17">
        <f t="shared" si="12"/>
        <v>70.303481118206406</v>
      </c>
      <c r="R17">
        <f t="shared" si="13"/>
        <v>44.328445335996371</v>
      </c>
      <c r="S17">
        <f t="shared" si="14"/>
        <v>87.881196276863179</v>
      </c>
      <c r="T17">
        <f t="shared" si="15"/>
        <v>61.983163463418123</v>
      </c>
    </row>
    <row r="18" spans="1:20" x14ac:dyDescent="0.5">
      <c r="A18" t="s">
        <v>33</v>
      </c>
      <c r="B18">
        <v>19.438158144895944</v>
      </c>
      <c r="C18">
        <v>4.1553255968406333</v>
      </c>
      <c r="D18">
        <v>15.248342848053621</v>
      </c>
      <c r="E18">
        <v>12.625621549733687</v>
      </c>
      <c r="F18">
        <v>12.598558326832139</v>
      </c>
      <c r="G18">
        <v>12.455747430575453</v>
      </c>
      <c r="H18">
        <v>12.120850686489797</v>
      </c>
      <c r="I18">
        <v>11.846868782710919</v>
      </c>
      <c r="J18">
        <v>7.8279665970377108</v>
      </c>
      <c r="K18">
        <v>10.830550099102505</v>
      </c>
      <c r="L18">
        <f t="shared" si="7"/>
        <v>164.68128167617527</v>
      </c>
      <c r="M18">
        <f t="shared" si="8"/>
        <v>3.0269153025912243</v>
      </c>
      <c r="N18">
        <f t="shared" si="9"/>
        <v>19.031620319050656</v>
      </c>
      <c r="O18">
        <f t="shared" si="10"/>
        <v>19.268480684896389</v>
      </c>
      <c r="P18">
        <f t="shared" si="11"/>
        <v>20.542637560811396</v>
      </c>
      <c r="Q18">
        <f t="shared" si="12"/>
        <v>23.690564494406214</v>
      </c>
      <c r="R18">
        <f t="shared" si="13"/>
        <v>26.432732296970613</v>
      </c>
      <c r="S18">
        <f t="shared" si="14"/>
        <v>83.908888248010697</v>
      </c>
      <c r="T18">
        <f t="shared" si="15"/>
        <v>37.915988323071005</v>
      </c>
    </row>
    <row r="19" spans="1:20" ht="17.350000000000001" x14ac:dyDescent="0.65">
      <c r="A19" s="2" t="s">
        <v>18</v>
      </c>
      <c r="K19" s="3" t="s">
        <v>20</v>
      </c>
      <c r="L19">
        <f>AVERAGE(L3:L9)</f>
        <v>125.76548787077142</v>
      </c>
      <c r="M19">
        <f t="shared" ref="M19:T19" si="16">AVERAGE(M3:M9)</f>
        <v>4.3096600654803439</v>
      </c>
      <c r="N19">
        <f t="shared" si="16"/>
        <v>12.168737471919332</v>
      </c>
      <c r="O19">
        <f t="shared" si="16"/>
        <v>13.638576003562921</v>
      </c>
      <c r="P19">
        <f t="shared" si="16"/>
        <v>12.470576990611715</v>
      </c>
      <c r="Q19">
        <f t="shared" si="16"/>
        <v>20.715380138200512</v>
      </c>
      <c r="R19">
        <f t="shared" si="16"/>
        <v>13.908569591353819</v>
      </c>
      <c r="S19">
        <f t="shared" si="16"/>
        <v>26.44559643650528</v>
      </c>
      <c r="T19">
        <f t="shared" si="16"/>
        <v>19.427550649503253</v>
      </c>
    </row>
    <row r="21" spans="1:20" x14ac:dyDescent="0.5">
      <c r="A21" s="2" t="s">
        <v>22</v>
      </c>
    </row>
    <row r="22" spans="1:20" x14ac:dyDescent="0.5">
      <c r="A22" t="s">
        <v>2</v>
      </c>
      <c r="B22">
        <f t="shared" ref="B22:B27" si="17">B4-$B$3</f>
        <v>-5.8703279915025544</v>
      </c>
      <c r="C22">
        <f t="shared" ref="C22:C27" si="18">C4-$C$3</f>
        <v>-0.63406094150954306</v>
      </c>
      <c r="D22">
        <f t="shared" ref="D22:D27" si="19">D4-$D$3</f>
        <v>-4.3497142795153465</v>
      </c>
      <c r="E22">
        <f t="shared" ref="E22:E27" si="20">E4-$E$3</f>
        <v>-3.799434599905398</v>
      </c>
      <c r="F22">
        <f t="shared" ref="F22:F27" si="21">F4-$F$3</f>
        <v>-3.4136259456202787</v>
      </c>
      <c r="G22">
        <f>G4-G$3</f>
        <v>-3.5003880289093416</v>
      </c>
      <c r="H22">
        <f>H4-H$3</f>
        <v>-3.4433563915855139</v>
      </c>
      <c r="I22">
        <f>I4-I$3</f>
        <v>-3.7841267562882521</v>
      </c>
      <c r="J22">
        <f t="shared" ref="J22:K22" si="22">J4-J$3</f>
        <v>-3.4382157547154915</v>
      </c>
      <c r="K22">
        <f t="shared" si="22"/>
        <v>-3.7017564473867388</v>
      </c>
      <c r="L22">
        <f t="shared" ref="L22:L27" si="23">(C22-$B22)^2</f>
        <v>27.418492618842514</v>
      </c>
      <c r="M22">
        <f t="shared" ref="M22:T22" si="24">(D22-$B22)^2</f>
        <v>2.3122660610835153</v>
      </c>
      <c r="N22">
        <f t="shared" si="24"/>
        <v>4.2885994393607731</v>
      </c>
      <c r="O22">
        <f t="shared" si="24"/>
        <v>6.0353849422421595</v>
      </c>
      <c r="P22">
        <f t="shared" si="24"/>
        <v>5.6166154262963186</v>
      </c>
      <c r="Q22">
        <f t="shared" si="24"/>
        <v>5.890191146803879</v>
      </c>
      <c r="R22">
        <f t="shared" si="24"/>
        <v>4.3522355938096799</v>
      </c>
      <c r="S22">
        <f t="shared" si="24"/>
        <v>5.9151699323293707</v>
      </c>
      <c r="T22">
        <f t="shared" si="24"/>
        <v>4.7027025419488524</v>
      </c>
    </row>
    <row r="23" spans="1:20" x14ac:dyDescent="0.5">
      <c r="A23" t="s">
        <v>5</v>
      </c>
      <c r="B23">
        <f t="shared" si="17"/>
        <v>5.6488313756426152</v>
      </c>
      <c r="C23">
        <f t="shared" si="18"/>
        <v>0.30130687448517701</v>
      </c>
      <c r="D23">
        <f t="shared" si="19"/>
        <v>1.4250731915317374</v>
      </c>
      <c r="E23">
        <f t="shared" si="20"/>
        <v>1.2544955832842781</v>
      </c>
      <c r="F23">
        <f t="shared" si="21"/>
        <v>0.81820124296364583</v>
      </c>
      <c r="G23">
        <f t="shared" ref="G23:K23" si="25">G5-G$3</f>
        <v>0.79092143140244708</v>
      </c>
      <c r="H23">
        <f t="shared" si="25"/>
        <v>1.1023283942606312</v>
      </c>
      <c r="I23">
        <f t="shared" si="25"/>
        <v>-0.24465182700000021</v>
      </c>
      <c r="J23">
        <f t="shared" si="25"/>
        <v>0.62908199583211299</v>
      </c>
      <c r="K23">
        <f t="shared" si="25"/>
        <v>-0.54644750999999836</v>
      </c>
      <c r="L23">
        <f t="shared" si="23"/>
        <v>28.596018290479108</v>
      </c>
      <c r="M23">
        <f t="shared" ref="M23:M27" si="26">(D23-$B23)^2</f>
        <v>17.84013319784362</v>
      </c>
      <c r="N23">
        <f t="shared" ref="N23:T27" si="27">(E23-$B23)^2</f>
        <v>19.310187056001574</v>
      </c>
      <c r="O23">
        <f t="shared" si="27"/>
        <v>23.334987478746037</v>
      </c>
      <c r="P23">
        <f t="shared" si="27"/>
        <v>23.599289026347513</v>
      </c>
      <c r="Q23">
        <f t="shared" si="27"/>
        <v>20.670689359715269</v>
      </c>
      <c r="R23">
        <f t="shared" si="27"/>
        <v>34.733144259830659</v>
      </c>
      <c r="S23">
        <f t="shared" si="27"/>
        <v>25.19788383610792</v>
      </c>
      <c r="T23">
        <f t="shared" si="27"/>
        <v>38.38148047088918</v>
      </c>
    </row>
    <row r="24" spans="1:20" x14ac:dyDescent="0.5">
      <c r="A24" t="s">
        <v>6</v>
      </c>
      <c r="B24">
        <f t="shared" si="17"/>
        <v>-3.2539242566869895</v>
      </c>
      <c r="C24">
        <f t="shared" si="18"/>
        <v>-0.26800537557042237</v>
      </c>
      <c r="D24">
        <f t="shared" si="19"/>
        <v>-2.2114923389377132</v>
      </c>
      <c r="E24">
        <f t="shared" si="20"/>
        <v>-1.9454427095737259</v>
      </c>
      <c r="F24">
        <f t="shared" si="21"/>
        <v>-1.787363306190926</v>
      </c>
      <c r="G24">
        <f t="shared" ref="G24:K24" si="28">G6-G$3</f>
        <v>-1.6651794481228137</v>
      </c>
      <c r="H24">
        <f t="shared" si="28"/>
        <v>-1.8889340609525025</v>
      </c>
      <c r="I24">
        <f t="shared" si="28"/>
        <v>-1.4439219479999963</v>
      </c>
      <c r="J24">
        <f t="shared" si="28"/>
        <v>-1.5977723130273631</v>
      </c>
      <c r="K24">
        <f t="shared" si="28"/>
        <v>-1.6632226379999988</v>
      </c>
      <c r="L24">
        <f t="shared" si="23"/>
        <v>8.9157115646084115</v>
      </c>
      <c r="M24">
        <f t="shared" si="26"/>
        <v>1.0866643031424339</v>
      </c>
      <c r="N24">
        <f t="shared" si="27"/>
        <v>1.7121239591359199</v>
      </c>
      <c r="O24">
        <f t="shared" si="27"/>
        <v>2.1508010215199174</v>
      </c>
      <c r="P24">
        <f t="shared" si="27"/>
        <v>2.5241100667396195</v>
      </c>
      <c r="Q24">
        <f t="shared" si="27"/>
        <v>1.8631982344512732</v>
      </c>
      <c r="R24">
        <f t="shared" si="27"/>
        <v>3.2761083574522454</v>
      </c>
      <c r="S24">
        <f t="shared" si="27"/>
        <v>2.7428392604875582</v>
      </c>
      <c r="T24">
        <f t="shared" si="27"/>
        <v>2.5303316396934123</v>
      </c>
    </row>
    <row r="25" spans="1:20" x14ac:dyDescent="0.5">
      <c r="A25" t="s">
        <v>7</v>
      </c>
      <c r="B25">
        <f t="shared" si="17"/>
        <v>3.4345806909884615</v>
      </c>
      <c r="C25">
        <f t="shared" si="18"/>
        <v>-0.16926130681393392</v>
      </c>
      <c r="D25">
        <f t="shared" si="19"/>
        <v>0.77840321752329622</v>
      </c>
      <c r="E25">
        <f t="shared" si="20"/>
        <v>0.61084292367409709</v>
      </c>
      <c r="F25">
        <f t="shared" si="21"/>
        <v>-0.12396840677149257</v>
      </c>
      <c r="G25">
        <f t="shared" ref="G25:K25" si="29">G7-G$3</f>
        <v>0.19460328182031361</v>
      </c>
      <c r="H25">
        <f t="shared" si="29"/>
        <v>0.44935210572830719</v>
      </c>
      <c r="I25">
        <f>I7-I$3</f>
        <v>-0.29741350799999644</v>
      </c>
      <c r="J25">
        <f t="shared" si="29"/>
        <v>0.36724345239630551</v>
      </c>
      <c r="K25">
        <f t="shared" si="29"/>
        <v>-0.63820314599999683</v>
      </c>
      <c r="L25">
        <f t="shared" si="23"/>
        <v>12.98767714512436</v>
      </c>
      <c r="M25">
        <f t="shared" si="26"/>
        <v>7.0552787705437892</v>
      </c>
      <c r="N25">
        <f t="shared" si="27"/>
        <v>7.973494978557512</v>
      </c>
      <c r="O25">
        <f t="shared" si="27"/>
        <v>12.663271681168183</v>
      </c>
      <c r="P25">
        <f t="shared" si="27"/>
        <v>10.497453611919944</v>
      </c>
      <c r="Q25">
        <f t="shared" si="27"/>
        <v>8.9115897062543432</v>
      </c>
      <c r="R25">
        <f t="shared" si="27"/>
        <v>13.927780701283503</v>
      </c>
      <c r="S25">
        <f t="shared" si="27"/>
        <v>9.4085577352541527</v>
      </c>
      <c r="T25">
        <f t="shared" si="27"/>
        <v>16.587568182834428</v>
      </c>
    </row>
    <row r="26" spans="1:20" x14ac:dyDescent="0.5">
      <c r="A26" t="s">
        <v>8</v>
      </c>
      <c r="B26">
        <f t="shared" si="17"/>
        <v>-1.7781641861281656</v>
      </c>
      <c r="C26">
        <f t="shared" si="18"/>
        <v>-0.11344494684416606</v>
      </c>
      <c r="D26">
        <f t="shared" si="19"/>
        <v>-1.1365219422784492</v>
      </c>
      <c r="E26">
        <f t="shared" si="20"/>
        <v>-1.0453225516896545</v>
      </c>
      <c r="F26">
        <f t="shared" si="21"/>
        <v>-0.92334254971393293</v>
      </c>
      <c r="G26">
        <f t="shared" ref="G26:K26" si="30">G8-G$3</f>
        <v>-0.72010421844103156</v>
      </c>
      <c r="H26">
        <f t="shared" si="30"/>
        <v>-1.0818551364243412</v>
      </c>
      <c r="I26">
        <f t="shared" si="30"/>
        <v>-0.59714990999999884</v>
      </c>
      <c r="J26">
        <f t="shared" si="30"/>
        <v>-0.76248086065334775</v>
      </c>
      <c r="K26">
        <f t="shared" si="30"/>
        <v>-0.89845421400000269</v>
      </c>
      <c r="L26">
        <f t="shared" si="23"/>
        <v>2.7712901456422983</v>
      </c>
      <c r="M26">
        <f t="shared" si="26"/>
        <v>0.41170476909249898</v>
      </c>
      <c r="N26">
        <f t="shared" si="27"/>
        <v>0.53705686116650841</v>
      </c>
      <c r="O26">
        <f t="shared" si="27"/>
        <v>0.73072003008190667</v>
      </c>
      <c r="P26">
        <f t="shared" si="27"/>
        <v>1.1194908952220992</v>
      </c>
      <c r="Q26">
        <f t="shared" si="27"/>
        <v>0.48484629269944307</v>
      </c>
      <c r="R26">
        <f t="shared" si="27"/>
        <v>1.3947947204185378</v>
      </c>
      <c r="S26">
        <f t="shared" si="27"/>
        <v>1.0316126176475848</v>
      </c>
      <c r="T26">
        <f t="shared" si="27"/>
        <v>0.77388963506173325</v>
      </c>
    </row>
    <row r="27" spans="1:20" x14ac:dyDescent="0.5">
      <c r="A27" t="s">
        <v>9</v>
      </c>
      <c r="B27">
        <f t="shared" si="17"/>
        <v>2.0884725227860343</v>
      </c>
      <c r="C27">
        <f t="shared" si="18"/>
        <v>-0.50893376322105555</v>
      </c>
      <c r="D27">
        <f t="shared" si="19"/>
        <v>0.10694499290747395</v>
      </c>
      <c r="E27">
        <f t="shared" si="20"/>
        <v>8.0252428205184856E-2</v>
      </c>
      <c r="F27">
        <f t="shared" si="21"/>
        <v>-0.30724640152810423</v>
      </c>
      <c r="G27">
        <f t="shared" ref="G27:K27" si="31">G9-G$3</f>
        <v>-0.41164658305877744</v>
      </c>
      <c r="H27">
        <f t="shared" si="31"/>
        <v>7.029574242307568E-2</v>
      </c>
      <c r="I27">
        <f t="shared" si="31"/>
        <v>-0.70010135999999612</v>
      </c>
      <c r="J27">
        <f t="shared" si="31"/>
        <v>0.1289444317179953</v>
      </c>
      <c r="K27">
        <f t="shared" si="31"/>
        <v>-0.76687195199999891</v>
      </c>
      <c r="L27">
        <f t="shared" si="23"/>
        <v>6.7465194145891445</v>
      </c>
      <c r="M27">
        <f t="shared" si="26"/>
        <v>3.9264513516666293</v>
      </c>
      <c r="N27">
        <f t="shared" si="27"/>
        <v>4.0329479482783164</v>
      </c>
      <c r="O27">
        <f t="shared" si="27"/>
        <v>5.7394691643168931</v>
      </c>
      <c r="P27">
        <f t="shared" si="27"/>
        <v>6.2505955434102614</v>
      </c>
      <c r="Q27">
        <f t="shared" si="27"/>
        <v>4.0730375167961981</v>
      </c>
      <c r="R27">
        <f t="shared" si="27"/>
        <v>7.7761442997563579</v>
      </c>
      <c r="S27">
        <f t="shared" si="27"/>
        <v>3.8397503396847532</v>
      </c>
      <c r="T27">
        <f t="shared" si="27"/>
        <v>8.1529920696911287</v>
      </c>
    </row>
    <row r="28" spans="1:20" x14ac:dyDescent="0.5">
      <c r="A28" t="s">
        <v>25</v>
      </c>
      <c r="B28">
        <f t="shared" ref="B28:B36" si="32">B10-$B$3</f>
        <v>-6.0248439660098434</v>
      </c>
      <c r="C28">
        <f t="shared" ref="C28:C36" si="33">C10-$C$3</f>
        <v>-0.69104203379185636</v>
      </c>
      <c r="D28">
        <f t="shared" ref="D28:D36" si="34">D10-$D$3</f>
        <v>-3.7406411952519125</v>
      </c>
      <c r="E28" s="5">
        <f t="shared" ref="E28:E36" si="35">E10-$E$3</f>
        <v>-3.4518976626338578</v>
      </c>
      <c r="F28">
        <f t="shared" ref="F28:F36" si="36">F10-$F$3</f>
        <v>-3.6084955398119583</v>
      </c>
      <c r="G28">
        <f t="shared" ref="G28:K28" si="37">G10-G$3</f>
        <v>-3.6699731308149097</v>
      </c>
      <c r="H28">
        <f t="shared" si="37"/>
        <v>-3.6601918627257497</v>
      </c>
      <c r="I28">
        <f t="shared" si="37"/>
        <v>-3.6657297830639042</v>
      </c>
      <c r="J28">
        <f t="shared" si="37"/>
        <v>-3.6815770285351199</v>
      </c>
      <c r="K28">
        <f t="shared" si="37"/>
        <v>-3.9839058171445849</v>
      </c>
      <c r="L28">
        <f t="shared" ref="L28:L30" si="38">(C28-$B28)^2</f>
        <v>28.449443052132338</v>
      </c>
      <c r="M28">
        <f t="shared" ref="M28:M30" si="39">(D28-$B28)^2</f>
        <v>5.2175822979382085</v>
      </c>
      <c r="N28">
        <f t="shared" ref="N28:N30" si="40">(E28-$B28)^2</f>
        <v>6.6200526800561494</v>
      </c>
      <c r="O28">
        <f t="shared" ref="O28:O30" si="41">(F28-$B28)^2</f>
        <v>5.8387397167889965</v>
      </c>
      <c r="P28">
        <f t="shared" ref="P28:P30" si="42">(G28-$B28)^2</f>
        <v>5.5454166504516849</v>
      </c>
      <c r="Q28">
        <f t="shared" ref="Q28:Q30" si="43">(H28-$B28)^2</f>
        <v>5.5915795695658881</v>
      </c>
      <c r="R28">
        <f t="shared" ref="R28:R30" si="44">(I28-$B28)^2</f>
        <v>5.5654197281766864</v>
      </c>
      <c r="S28">
        <f t="shared" ref="S28:S30" si="45">(J28-$B28)^2</f>
        <v>5.4908999402621692</v>
      </c>
      <c r="T28">
        <f t="shared" ref="T28:T30" si="46">(K28-$B28)^2</f>
        <v>4.1654285274935479</v>
      </c>
    </row>
    <row r="29" spans="1:20" x14ac:dyDescent="0.5">
      <c r="A29" t="s">
        <v>26</v>
      </c>
      <c r="B29">
        <f t="shared" si="32"/>
        <v>0.33891692451939903</v>
      </c>
      <c r="C29">
        <f t="shared" si="33"/>
        <v>-1.0419460416885018</v>
      </c>
      <c r="D29">
        <f t="shared" si="34"/>
        <v>-2.3994517063428304</v>
      </c>
      <c r="E29">
        <f t="shared" si="35"/>
        <v>-1.2988783580313612</v>
      </c>
      <c r="F29">
        <f t="shared" si="36"/>
        <v>-2.6807007118881714</v>
      </c>
      <c r="G29">
        <f t="shared" ref="G29:K29" si="47">G11-G$3</f>
        <v>-2.7122866890070885</v>
      </c>
      <c r="H29">
        <f t="shared" si="47"/>
        <v>-2.2707149568147038</v>
      </c>
      <c r="I29">
        <f t="shared" si="47"/>
        <v>-3.764968030408161</v>
      </c>
      <c r="J29">
        <f t="shared" si="47"/>
        <v>-2.8540515386926604</v>
      </c>
      <c r="K29">
        <f t="shared" si="47"/>
        <v>-4.1476940507096387</v>
      </c>
      <c r="L29">
        <f t="shared" si="38"/>
        <v>1.9067825314444822</v>
      </c>
      <c r="M29">
        <f t="shared" si="39"/>
        <v>7.4986627584902816</v>
      </c>
      <c r="N29">
        <f t="shared" si="40"/>
        <v>2.6823733875455247</v>
      </c>
      <c r="O29">
        <f t="shared" si="41"/>
        <v>9.1180906701036424</v>
      </c>
      <c r="P29">
        <f t="shared" si="42"/>
        <v>9.3098434911970944</v>
      </c>
      <c r="Q29">
        <f t="shared" si="43"/>
        <v>6.8101785560753694</v>
      </c>
      <c r="R29">
        <f t="shared" si="44"/>
        <v>16.841871723280782</v>
      </c>
      <c r="S29">
        <f t="shared" si="45"/>
        <v>10.19504760706678</v>
      </c>
      <c r="T29">
        <f t="shared" si="46"/>
        <v>20.129678043045658</v>
      </c>
    </row>
    <row r="30" spans="1:20" x14ac:dyDescent="0.5">
      <c r="A30" t="s">
        <v>27</v>
      </c>
      <c r="B30">
        <f t="shared" si="32"/>
        <v>4.1576081460718797</v>
      </c>
      <c r="C30">
        <f t="shared" si="33"/>
        <v>-0.91567989986286058</v>
      </c>
      <c r="D30">
        <f t="shared" si="34"/>
        <v>-0.3539742528081149</v>
      </c>
      <c r="E30">
        <f t="shared" si="35"/>
        <v>0.27969390423372076</v>
      </c>
      <c r="F30">
        <f t="shared" si="36"/>
        <v>-0.73510513123924071</v>
      </c>
      <c r="G30">
        <f t="shared" ref="G30:K30" si="48">G12-G$3</f>
        <v>-0.98924569731318535</v>
      </c>
      <c r="H30">
        <f t="shared" si="48"/>
        <v>-0.47932094588859897</v>
      </c>
      <c r="I30">
        <f t="shared" si="48"/>
        <v>-2.4807304047642269</v>
      </c>
      <c r="J30">
        <f t="shared" si="48"/>
        <v>-1.2909324868222019</v>
      </c>
      <c r="K30">
        <f t="shared" si="48"/>
        <v>-2.5296909967327181</v>
      </c>
      <c r="L30">
        <f t="shared" si="38"/>
        <v>25.738251597024334</v>
      </c>
      <c r="M30">
        <f t="shared" si="39"/>
        <v>20.354375741883768</v>
      </c>
      <c r="N30">
        <f t="shared" si="40"/>
        <v>15.038218867051222</v>
      </c>
      <c r="O30">
        <f t="shared" si="41"/>
        <v>23.938643213976523</v>
      </c>
      <c r="P30">
        <f t="shared" si="42"/>
        <v>26.490104485167617</v>
      </c>
      <c r="Q30">
        <f t="shared" si="43"/>
        <v>21.50111140386943</v>
      </c>
      <c r="R30">
        <f t="shared" si="44"/>
        <v>44.067538715516818</v>
      </c>
      <c r="S30">
        <f t="shared" si="45"/>
        <v>29.686595028297837</v>
      </c>
      <c r="T30">
        <f t="shared" si="46"/>
        <v>44.719969825355108</v>
      </c>
    </row>
    <row r="31" spans="1:20" x14ac:dyDescent="0.5">
      <c r="A31" t="s">
        <v>28</v>
      </c>
      <c r="B31">
        <f t="shared" si="32"/>
        <v>-3.517632643692771</v>
      </c>
      <c r="C31">
        <f t="shared" si="33"/>
        <v>-0.41419591002679379</v>
      </c>
      <c r="D31">
        <f t="shared" si="34"/>
        <v>-1.8533753572977893</v>
      </c>
      <c r="E31">
        <f t="shared" si="35"/>
        <v>0.28173385197090894</v>
      </c>
      <c r="F31">
        <f t="shared" si="36"/>
        <v>-2.1457041729464201</v>
      </c>
      <c r="G31">
        <f t="shared" ref="G31:K31" si="49">G13-G$3</f>
        <v>-2.17637768417001</v>
      </c>
      <c r="H31">
        <f t="shared" si="49"/>
        <v>-2.1084273256070905</v>
      </c>
      <c r="I31">
        <f t="shared" si="49"/>
        <v>-2.2592488810574931</v>
      </c>
      <c r="J31">
        <f t="shared" si="49"/>
        <v>-2.3592318249444535</v>
      </c>
      <c r="K31">
        <f t="shared" si="49"/>
        <v>-2.5888610693008207</v>
      </c>
      <c r="L31">
        <f t="shared" ref="L31:L36" si="50">(C31-$B31)^2</f>
        <v>9.6313195598673484</v>
      </c>
      <c r="M31">
        <f t="shared" ref="M31:M36" si="51">(D31-$B31)^2</f>
        <v>2.769752315318788</v>
      </c>
      <c r="N31">
        <f t="shared" ref="N31:N36" si="52">(E31-$B31)^2</f>
        <v>14.435185768371712</v>
      </c>
      <c r="O31">
        <f t="shared" ref="O31:O36" si="53">(F31-$B31)^2</f>
        <v>1.8821877288444209</v>
      </c>
      <c r="P31">
        <f t="shared" ref="P31:P36" si="54">(G31-$B31)^2</f>
        <v>1.7989648664444031</v>
      </c>
      <c r="Q31">
        <f t="shared" ref="Q31:Q36" si="55">(H31-$B31)^2</f>
        <v>1.985859628520964</v>
      </c>
      <c r="R31">
        <f t="shared" ref="R31:R36" si="56">(I31-$B31)^2</f>
        <v>1.5835296940641193</v>
      </c>
      <c r="S31">
        <f t="shared" ref="S31:S36" si="57">(J31-$B31)^2</f>
        <v>1.3418924568767723</v>
      </c>
      <c r="T31">
        <f t="shared" ref="T31:T36" si="58">(K31-$B31)^2</f>
        <v>0.86261663739850192</v>
      </c>
    </row>
    <row r="32" spans="1:20" x14ac:dyDescent="0.5">
      <c r="A32" t="s">
        <v>29</v>
      </c>
      <c r="B32">
        <f t="shared" si="32"/>
        <v>0.20460101988387969</v>
      </c>
      <c r="C32">
        <f t="shared" si="33"/>
        <v>-1.0326032883458565</v>
      </c>
      <c r="D32">
        <f t="shared" si="34"/>
        <v>-1.6998055424410552</v>
      </c>
      <c r="E32">
        <f t="shared" si="35"/>
        <v>-0.46160375931777686</v>
      </c>
      <c r="F32">
        <f t="shared" si="36"/>
        <v>-2.1524973196283597</v>
      </c>
      <c r="G32">
        <f t="shared" ref="G32:K32" si="59">G14-G$3</f>
        <v>-2.2335072548343557</v>
      </c>
      <c r="H32">
        <f t="shared" si="59"/>
        <v>-1.6681595867803907</v>
      </c>
      <c r="I32">
        <f t="shared" si="59"/>
        <v>-3.079306026195578</v>
      </c>
      <c r="J32">
        <f t="shared" si="59"/>
        <v>-2.1389369946548289</v>
      </c>
      <c r="K32">
        <f t="shared" si="59"/>
        <v>-3.2656553085208806</v>
      </c>
      <c r="L32">
        <f t="shared" si="50"/>
        <v>1.53067450030222</v>
      </c>
      <c r="M32">
        <f t="shared" si="51"/>
        <v>3.626764354626276</v>
      </c>
      <c r="N32">
        <f t="shared" si="52"/>
        <v>0.44382880783112794</v>
      </c>
      <c r="O32">
        <f t="shared" si="53"/>
        <v>5.5559125821313557</v>
      </c>
      <c r="P32">
        <f t="shared" si="54"/>
        <v>5.9443719592495308</v>
      </c>
      <c r="Q32">
        <f t="shared" si="55"/>
        <v>3.5072322898735258</v>
      </c>
      <c r="R32">
        <f t="shared" si="56"/>
        <v>10.78404548729031</v>
      </c>
      <c r="S32">
        <f t="shared" si="57"/>
        <v>5.4921704255880321</v>
      </c>
      <c r="T32">
        <f t="shared" si="58"/>
        <v>12.042678984833287</v>
      </c>
    </row>
    <row r="33" spans="1:20" x14ac:dyDescent="0.5">
      <c r="A33" t="s">
        <v>30</v>
      </c>
      <c r="B33">
        <f t="shared" si="32"/>
        <v>3.4360030660807013</v>
      </c>
      <c r="C33">
        <f t="shared" si="33"/>
        <v>-1.294061434742765</v>
      </c>
      <c r="D33">
        <f t="shared" si="34"/>
        <v>-9.3643597199699613E-2</v>
      </c>
      <c r="E33">
        <f t="shared" si="35"/>
        <v>0.53961896776295326</v>
      </c>
      <c r="F33">
        <f t="shared" si="36"/>
        <v>-0.8346895301341295</v>
      </c>
      <c r="G33">
        <f t="shared" ref="G33:K33" si="60">G15-G$3</f>
        <v>-0.92297796974962409</v>
      </c>
      <c r="H33">
        <f t="shared" si="60"/>
        <v>-0.43156635393656195</v>
      </c>
      <c r="I33">
        <f t="shared" si="60"/>
        <v>-2.2481213379427611</v>
      </c>
      <c r="J33">
        <f t="shared" si="60"/>
        <v>-1.1815814465150378</v>
      </c>
      <c r="K33">
        <f t="shared" si="60"/>
        <v>-2.1328281908854194</v>
      </c>
      <c r="L33">
        <f t="shared" si="50"/>
        <v>22.373510181950351</v>
      </c>
      <c r="M33">
        <f t="shared" si="51"/>
        <v>12.458405567606468</v>
      </c>
      <c r="N33">
        <f t="shared" si="52"/>
        <v>8.3890408449879139</v>
      </c>
      <c r="O33">
        <f t="shared" si="53"/>
        <v>18.238815251364173</v>
      </c>
      <c r="P33">
        <f t="shared" si="54"/>
        <v>19.000715670728415</v>
      </c>
      <c r="Q33">
        <f t="shared" si="55"/>
        <v>14.958093218652669</v>
      </c>
      <c r="R33">
        <f t="shared" si="56"/>
        <v>32.309270240415081</v>
      </c>
      <c r="S33">
        <f t="shared" si="57"/>
        <v>21.322086730964031</v>
      </c>
      <c r="T33">
        <f t="shared" si="58"/>
        <v>31.011881568562863</v>
      </c>
    </row>
    <row r="34" spans="1:20" x14ac:dyDescent="0.5">
      <c r="A34" t="s">
        <v>31</v>
      </c>
      <c r="B34">
        <f t="shared" si="32"/>
        <v>-1.3510790746583687</v>
      </c>
      <c r="C34">
        <f t="shared" si="33"/>
        <v>0.11391765481393445</v>
      </c>
      <c r="D34">
        <f t="shared" si="34"/>
        <v>-1.7816813470111974</v>
      </c>
      <c r="E34">
        <f t="shared" si="35"/>
        <v>-2.5753198474122012</v>
      </c>
      <c r="F34">
        <f t="shared" si="36"/>
        <v>-2.1241480379139102</v>
      </c>
      <c r="G34">
        <f t="shared" ref="G34:K34" si="61">G16-G$3</f>
        <v>-2.093625844977872</v>
      </c>
      <c r="H34">
        <f t="shared" si="61"/>
        <v>0.87485622223662318</v>
      </c>
      <c r="I34">
        <f t="shared" si="61"/>
        <v>-2.1580571278452592</v>
      </c>
      <c r="J34">
        <f t="shared" si="61"/>
        <v>-2.7661426496528314</v>
      </c>
      <c r="K34">
        <f t="shared" si="61"/>
        <v>-2.8617775366578595</v>
      </c>
      <c r="L34">
        <f t="shared" si="50"/>
        <v>2.1462154173645449</v>
      </c>
      <c r="M34">
        <f t="shared" si="51"/>
        <v>0.18541831695541963</v>
      </c>
      <c r="N34">
        <f t="shared" si="52"/>
        <v>1.4987654696729009</v>
      </c>
      <c r="O34">
        <f t="shared" si="53"/>
        <v>0.59763562194899766</v>
      </c>
      <c r="P34">
        <f t="shared" si="54"/>
        <v>0.5513757061119251</v>
      </c>
      <c r="Q34">
        <f t="shared" si="55"/>
        <v>4.9547879459629955</v>
      </c>
      <c r="R34">
        <f t="shared" si="56"/>
        <v>0.6512135783253038</v>
      </c>
      <c r="S34">
        <f t="shared" si="57"/>
        <v>2.0024049212761095</v>
      </c>
      <c r="T34">
        <f t="shared" si="58"/>
        <v>2.2822098430876268</v>
      </c>
    </row>
    <row r="35" spans="1:20" x14ac:dyDescent="0.5">
      <c r="A35" t="s">
        <v>32</v>
      </c>
      <c r="B35">
        <f t="shared" si="32"/>
        <v>0.8465169318105783</v>
      </c>
      <c r="C35">
        <f t="shared" si="33"/>
        <v>-0.30752165786952901</v>
      </c>
      <c r="D35">
        <f t="shared" si="34"/>
        <v>-1.9816974877873896</v>
      </c>
      <c r="E35">
        <f t="shared" si="35"/>
        <v>-2.7804828001701996</v>
      </c>
      <c r="F35">
        <f t="shared" si="36"/>
        <v>-2.6146616224208863</v>
      </c>
      <c r="G35">
        <f t="shared" ref="G35:K35" si="62">G17-G$3</f>
        <v>-1.991530520941053</v>
      </c>
      <c r="H35">
        <f t="shared" si="62"/>
        <v>-3.1137694248489947</v>
      </c>
      <c r="I35">
        <f t="shared" si="62"/>
        <v>-3.2394434076507856</v>
      </c>
      <c r="J35">
        <f t="shared" si="62"/>
        <v>-3.5124299449149943</v>
      </c>
      <c r="K35">
        <f t="shared" si="62"/>
        <v>-3.720040685478601</v>
      </c>
      <c r="L35">
        <f t="shared" si="50"/>
        <v>1.3318050664708512</v>
      </c>
      <c r="M35">
        <f t="shared" si="51"/>
        <v>7.9987968032218708</v>
      </c>
      <c r="N35">
        <f t="shared" si="52"/>
        <v>13.155127055788634</v>
      </c>
      <c r="O35">
        <f t="shared" si="53"/>
        <v>11.979756984271811</v>
      </c>
      <c r="P35">
        <f t="shared" si="54"/>
        <v>8.0545133440700223</v>
      </c>
      <c r="Q35">
        <f t="shared" si="55"/>
        <v>15.683868026743955</v>
      </c>
      <c r="R35">
        <f t="shared" si="56"/>
        <v>16.695071895651225</v>
      </c>
      <c r="S35">
        <f t="shared" si="57"/>
        <v>19.000417874115623</v>
      </c>
      <c r="T35">
        <f t="shared" si="58"/>
        <v>20.853448472021828</v>
      </c>
    </row>
    <row r="36" spans="1:20" x14ac:dyDescent="0.5">
      <c r="A36" t="s">
        <v>33</v>
      </c>
      <c r="B36">
        <f t="shared" si="32"/>
        <v>4.5384845828825391</v>
      </c>
      <c r="C36">
        <f t="shared" si="33"/>
        <v>-0.33605259278859911</v>
      </c>
      <c r="D36">
        <f t="shared" si="34"/>
        <v>8.9118068947357187E-2</v>
      </c>
      <c r="E36">
        <f t="shared" si="35"/>
        <v>-0.30376139322121176</v>
      </c>
      <c r="F36">
        <f t="shared" si="36"/>
        <v>-0.48742249330085841</v>
      </c>
      <c r="G36">
        <f t="shared" ref="G36:K36" si="63">G18-G$3</f>
        <v>-0.78778074850252366</v>
      </c>
      <c r="H36">
        <f t="shared" si="63"/>
        <v>0.40365229301209382</v>
      </c>
      <c r="I36">
        <f t="shared" si="63"/>
        <v>-1.7227596602890785</v>
      </c>
      <c r="J36">
        <f t="shared" si="63"/>
        <v>-3.2981123113979924</v>
      </c>
      <c r="K36">
        <f t="shared" si="63"/>
        <v>-2.0046979908974958</v>
      </c>
      <c r="L36">
        <f t="shared" si="50"/>
        <v>23.761112676999957</v>
      </c>
      <c r="M36">
        <f t="shared" si="51"/>
        <v>19.796862375327713</v>
      </c>
      <c r="N36">
        <f t="shared" si="52"/>
        <v>23.447346093092968</v>
      </c>
      <c r="O36">
        <f t="shared" si="53"/>
        <v>25.259741938430349</v>
      </c>
      <c r="P36">
        <f t="shared" si="54"/>
        <v>28.369102380314434</v>
      </c>
      <c r="Q36">
        <f t="shared" si="55"/>
        <v>17.096838065355271</v>
      </c>
      <c r="R36">
        <f t="shared" si="56"/>
        <v>39.203179472649722</v>
      </c>
      <c r="S36">
        <f t="shared" si="57"/>
        <v>61.412250883447271</v>
      </c>
      <c r="T36">
        <f t="shared" si="58"/>
        <v>42.813238193818719</v>
      </c>
    </row>
    <row r="37" spans="1:20" ht="17.350000000000001" x14ac:dyDescent="0.65">
      <c r="K37" s="3" t="s">
        <v>23</v>
      </c>
      <c r="L37">
        <f>AVERAGE(L22:L36)</f>
        <v>13.620321584189485</v>
      </c>
      <c r="M37">
        <f t="shared" ref="M37:T37" si="64">AVERAGE(M22:M36)</f>
        <v>7.5026079323160841</v>
      </c>
      <c r="N37">
        <f t="shared" si="64"/>
        <v>8.2376232811265844</v>
      </c>
      <c r="O37">
        <f t="shared" si="64"/>
        <v>10.204277201729022</v>
      </c>
      <c r="P37">
        <f t="shared" si="64"/>
        <v>10.311464208244727</v>
      </c>
      <c r="Q37">
        <f t="shared" si="64"/>
        <v>8.9322067307560324</v>
      </c>
      <c r="R37">
        <f t="shared" si="64"/>
        <v>15.544089897861401</v>
      </c>
      <c r="S37">
        <f t="shared" si="64"/>
        <v>13.605305305960398</v>
      </c>
      <c r="T37">
        <f t="shared" si="64"/>
        <v>16.667340975715724</v>
      </c>
    </row>
    <row r="38" spans="1:20" x14ac:dyDescent="0.5">
      <c r="K38" s="3" t="s">
        <v>24</v>
      </c>
      <c r="L38">
        <f>SQRT(SUM(L22:L36)/15-1)</f>
        <v>3.5525091955108974</v>
      </c>
      <c r="M38">
        <f t="shared" ref="M38:T38" si="65">SQRT(SUM(M22:M36)/15-1)</f>
        <v>2.5500211631114129</v>
      </c>
      <c r="N38">
        <f t="shared" si="65"/>
        <v>2.6902831228565116</v>
      </c>
      <c r="O38">
        <f t="shared" si="65"/>
        <v>3.0338551715151172</v>
      </c>
      <c r="P38">
        <f t="shared" si="65"/>
        <v>3.0514691884803176</v>
      </c>
      <c r="Q38">
        <f t="shared" si="65"/>
        <v>2.8164173573453266</v>
      </c>
      <c r="R38">
        <f t="shared" si="65"/>
        <v>3.8136714459771439</v>
      </c>
      <c r="S38">
        <f t="shared" si="65"/>
        <v>3.5503950915300115</v>
      </c>
      <c r="T38">
        <f t="shared" si="65"/>
        <v>3.9581992086952527</v>
      </c>
    </row>
  </sheetData>
  <mergeCells count="1">
    <mergeCell ref="E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Windtunnel</dc:creator>
  <cp:lastModifiedBy>Hesham Ebrahim</cp:lastModifiedBy>
  <dcterms:created xsi:type="dcterms:W3CDTF">2018-11-22T14:20:03Z</dcterms:created>
  <dcterms:modified xsi:type="dcterms:W3CDTF">2018-12-06T12:08:07Z</dcterms:modified>
</cp:coreProperties>
</file>