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ousa\Downloads\dd\"/>
    </mc:Choice>
  </mc:AlternateContent>
  <xr:revisionPtr revIDLastSave="0" documentId="13_ncr:1_{87776939-AC71-4E9A-830B-50131131C4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9" i="1" l="1"/>
  <c r="K69" i="1"/>
  <c r="M69" i="1" s="1"/>
  <c r="O68" i="1"/>
  <c r="P68" i="1" s="1"/>
  <c r="N68" i="1"/>
  <c r="M68" i="1"/>
  <c r="J68" i="1"/>
  <c r="G68" i="1"/>
  <c r="D68" i="1"/>
  <c r="O67" i="1"/>
  <c r="N67" i="1"/>
  <c r="P67" i="1" s="1"/>
  <c r="M67" i="1"/>
  <c r="J67" i="1"/>
  <c r="G67" i="1"/>
  <c r="D67" i="1"/>
  <c r="O66" i="1"/>
  <c r="N66" i="1"/>
  <c r="P66" i="1" s="1"/>
  <c r="M66" i="1"/>
  <c r="J66" i="1"/>
  <c r="G66" i="1"/>
  <c r="D66" i="1"/>
  <c r="O65" i="1"/>
  <c r="L65" i="1"/>
  <c r="K65" i="1"/>
  <c r="M65" i="1" s="1"/>
  <c r="I65" i="1"/>
  <c r="H65" i="1"/>
  <c r="J65" i="1" s="1"/>
  <c r="F65" i="1"/>
  <c r="E65" i="1"/>
  <c r="G65" i="1" s="1"/>
  <c r="D65" i="1"/>
  <c r="C65" i="1"/>
  <c r="B65" i="1"/>
  <c r="N65" i="1" s="1"/>
  <c r="P65" i="1" s="1"/>
  <c r="O64" i="1"/>
  <c r="N64" i="1"/>
  <c r="P64" i="1" s="1"/>
  <c r="M64" i="1"/>
  <c r="J64" i="1"/>
  <c r="G64" i="1"/>
  <c r="D64" i="1"/>
  <c r="O63" i="1"/>
  <c r="N63" i="1"/>
  <c r="P63" i="1" s="1"/>
  <c r="M63" i="1"/>
  <c r="J63" i="1"/>
  <c r="G63" i="1"/>
  <c r="D63" i="1"/>
  <c r="O62" i="1"/>
  <c r="N62" i="1"/>
  <c r="P62" i="1" s="1"/>
  <c r="M62" i="1"/>
  <c r="J62" i="1"/>
  <c r="G62" i="1"/>
  <c r="D62" i="1"/>
  <c r="L61" i="1"/>
  <c r="K61" i="1"/>
  <c r="M61" i="1" s="1"/>
  <c r="I61" i="1"/>
  <c r="H61" i="1"/>
  <c r="J61" i="1" s="1"/>
  <c r="F61" i="1"/>
  <c r="E61" i="1"/>
  <c r="G61" i="1" s="1"/>
  <c r="C61" i="1"/>
  <c r="D61" i="1" s="1"/>
  <c r="B61" i="1"/>
  <c r="O60" i="1"/>
  <c r="N60" i="1"/>
  <c r="P60" i="1" s="1"/>
  <c r="M60" i="1"/>
  <c r="J60" i="1"/>
  <c r="G60" i="1"/>
  <c r="D60" i="1"/>
  <c r="O59" i="1"/>
  <c r="N59" i="1"/>
  <c r="P59" i="1" s="1"/>
  <c r="M59" i="1"/>
  <c r="J59" i="1"/>
  <c r="G59" i="1"/>
  <c r="D59" i="1"/>
  <c r="P58" i="1"/>
  <c r="O58" i="1"/>
  <c r="N58" i="1"/>
  <c r="M58" i="1"/>
  <c r="J58" i="1"/>
  <c r="G58" i="1"/>
  <c r="D58" i="1"/>
  <c r="O57" i="1"/>
  <c r="N57" i="1"/>
  <c r="P57" i="1" s="1"/>
  <c r="M57" i="1"/>
  <c r="J57" i="1"/>
  <c r="G57" i="1"/>
  <c r="D57" i="1"/>
  <c r="O56" i="1"/>
  <c r="N56" i="1"/>
  <c r="P56" i="1" s="1"/>
  <c r="M56" i="1"/>
  <c r="J56" i="1"/>
  <c r="G56" i="1"/>
  <c r="D56" i="1"/>
  <c r="O55" i="1"/>
  <c r="N55" i="1"/>
  <c r="P55" i="1" s="1"/>
  <c r="M55" i="1"/>
  <c r="J55" i="1"/>
  <c r="G55" i="1"/>
  <c r="D55" i="1"/>
  <c r="O54" i="1"/>
  <c r="N54" i="1"/>
  <c r="P54" i="1" s="1"/>
  <c r="M54" i="1"/>
  <c r="J54" i="1"/>
  <c r="G54" i="1"/>
  <c r="D54" i="1"/>
  <c r="O53" i="1"/>
  <c r="N53" i="1"/>
  <c r="P53" i="1" s="1"/>
  <c r="M53" i="1"/>
  <c r="J53" i="1"/>
  <c r="G53" i="1"/>
  <c r="D53" i="1"/>
  <c r="O52" i="1"/>
  <c r="P52" i="1" s="1"/>
  <c r="N52" i="1"/>
  <c r="M52" i="1"/>
  <c r="J52" i="1"/>
  <c r="G52" i="1"/>
  <c r="D52" i="1"/>
  <c r="O51" i="1"/>
  <c r="N51" i="1"/>
  <c r="P51" i="1" s="1"/>
  <c r="M51" i="1"/>
  <c r="J51" i="1"/>
  <c r="G51" i="1"/>
  <c r="D51" i="1"/>
  <c r="O50" i="1"/>
  <c r="N50" i="1"/>
  <c r="P50" i="1" s="1"/>
  <c r="M50" i="1"/>
  <c r="J50" i="1"/>
  <c r="G50" i="1"/>
  <c r="D50" i="1"/>
  <c r="O49" i="1"/>
  <c r="P49" i="1" s="1"/>
  <c r="N49" i="1"/>
  <c r="M49" i="1"/>
  <c r="J49" i="1"/>
  <c r="G49" i="1"/>
  <c r="D49" i="1"/>
  <c r="O48" i="1"/>
  <c r="N48" i="1"/>
  <c r="P48" i="1" s="1"/>
  <c r="M48" i="1"/>
  <c r="J48" i="1"/>
  <c r="G48" i="1"/>
  <c r="D48" i="1"/>
  <c r="M47" i="1"/>
  <c r="L47" i="1"/>
  <c r="K47" i="1"/>
  <c r="I47" i="1"/>
  <c r="H47" i="1"/>
  <c r="J47" i="1" s="1"/>
  <c r="F47" i="1"/>
  <c r="E47" i="1"/>
  <c r="E69" i="1" s="1"/>
  <c r="G69" i="1" s="1"/>
  <c r="C47" i="1"/>
  <c r="O47" i="1" s="1"/>
  <c r="B47" i="1"/>
  <c r="N47" i="1" s="1"/>
  <c r="P47" i="1" s="1"/>
  <c r="O46" i="1"/>
  <c r="N46" i="1"/>
  <c r="P46" i="1" s="1"/>
  <c r="M46" i="1"/>
  <c r="J46" i="1"/>
  <c r="G46" i="1"/>
  <c r="D46" i="1"/>
  <c r="O45" i="1"/>
  <c r="N45" i="1"/>
  <c r="P45" i="1" s="1"/>
  <c r="M45" i="1"/>
  <c r="J45" i="1"/>
  <c r="G45" i="1"/>
  <c r="D45" i="1"/>
  <c r="O44" i="1"/>
  <c r="P44" i="1" s="1"/>
  <c r="N44" i="1"/>
  <c r="M44" i="1"/>
  <c r="J44" i="1"/>
  <c r="G44" i="1"/>
  <c r="D44" i="1"/>
  <c r="L43" i="1"/>
  <c r="K43" i="1"/>
  <c r="M43" i="1" s="1"/>
  <c r="I43" i="1"/>
  <c r="I69" i="1" s="1"/>
  <c r="H43" i="1"/>
  <c r="H69" i="1" s="1"/>
  <c r="J69" i="1" s="1"/>
  <c r="F43" i="1"/>
  <c r="F69" i="1" s="1"/>
  <c r="E43" i="1"/>
  <c r="C43" i="1"/>
  <c r="O43" i="1" s="1"/>
  <c r="B43" i="1"/>
  <c r="D43" i="1" s="1"/>
  <c r="P42" i="1"/>
  <c r="O42" i="1"/>
  <c r="N42" i="1"/>
  <c r="M42" i="1"/>
  <c r="J42" i="1"/>
  <c r="G42" i="1"/>
  <c r="D42" i="1"/>
  <c r="L33" i="1"/>
  <c r="H33" i="1"/>
  <c r="J33" i="1" s="1"/>
  <c r="O32" i="1"/>
  <c r="N32" i="1"/>
  <c r="P32" i="1" s="1"/>
  <c r="M32" i="1"/>
  <c r="J32" i="1"/>
  <c r="G32" i="1"/>
  <c r="D32" i="1"/>
  <c r="O31" i="1"/>
  <c r="N31" i="1"/>
  <c r="P31" i="1" s="1"/>
  <c r="M31" i="1"/>
  <c r="J31" i="1"/>
  <c r="G31" i="1"/>
  <c r="D31" i="1"/>
  <c r="O30" i="1"/>
  <c r="N30" i="1"/>
  <c r="P30" i="1" s="1"/>
  <c r="M30" i="1"/>
  <c r="J30" i="1"/>
  <c r="G30" i="1"/>
  <c r="D30" i="1"/>
  <c r="L29" i="1"/>
  <c r="K29" i="1"/>
  <c r="M29" i="1" s="1"/>
  <c r="I29" i="1"/>
  <c r="H29" i="1"/>
  <c r="J29" i="1" s="1"/>
  <c r="F29" i="1"/>
  <c r="E29" i="1"/>
  <c r="G29" i="1" s="1"/>
  <c r="C29" i="1"/>
  <c r="O29" i="1" s="1"/>
  <c r="B29" i="1"/>
  <c r="N29" i="1" s="1"/>
  <c r="P29" i="1" s="1"/>
  <c r="O28" i="1"/>
  <c r="P28" i="1" s="1"/>
  <c r="N28" i="1"/>
  <c r="M28" i="1"/>
  <c r="J28" i="1"/>
  <c r="G28" i="1"/>
  <c r="D28" i="1"/>
  <c r="O27" i="1"/>
  <c r="N27" i="1"/>
  <c r="P27" i="1" s="1"/>
  <c r="M27" i="1"/>
  <c r="J27" i="1"/>
  <c r="G27" i="1"/>
  <c r="D27" i="1"/>
  <c r="O26" i="1"/>
  <c r="N26" i="1"/>
  <c r="P26" i="1" s="1"/>
  <c r="M26" i="1"/>
  <c r="J26" i="1"/>
  <c r="G26" i="1"/>
  <c r="D26" i="1"/>
  <c r="O25" i="1"/>
  <c r="L25" i="1"/>
  <c r="K25" i="1"/>
  <c r="M25" i="1" s="1"/>
  <c r="I25" i="1"/>
  <c r="H25" i="1"/>
  <c r="J25" i="1" s="1"/>
  <c r="F25" i="1"/>
  <c r="E25" i="1"/>
  <c r="G25" i="1" s="1"/>
  <c r="D25" i="1"/>
  <c r="C25" i="1"/>
  <c r="B25" i="1"/>
  <c r="N25" i="1" s="1"/>
  <c r="P25" i="1" s="1"/>
  <c r="O24" i="1"/>
  <c r="N24" i="1"/>
  <c r="P24" i="1" s="1"/>
  <c r="M24" i="1"/>
  <c r="J24" i="1"/>
  <c r="G24" i="1"/>
  <c r="D24" i="1"/>
  <c r="O23" i="1"/>
  <c r="N23" i="1"/>
  <c r="P23" i="1" s="1"/>
  <c r="M23" i="1"/>
  <c r="J23" i="1"/>
  <c r="G23" i="1"/>
  <c r="D23" i="1"/>
  <c r="O22" i="1"/>
  <c r="N22" i="1"/>
  <c r="P22" i="1" s="1"/>
  <c r="M22" i="1"/>
  <c r="J22" i="1"/>
  <c r="G22" i="1"/>
  <c r="D22" i="1"/>
  <c r="O21" i="1"/>
  <c r="N21" i="1"/>
  <c r="P21" i="1" s="1"/>
  <c r="M21" i="1"/>
  <c r="J21" i="1"/>
  <c r="G21" i="1"/>
  <c r="D21" i="1"/>
  <c r="O20" i="1"/>
  <c r="P20" i="1" s="1"/>
  <c r="N20" i="1"/>
  <c r="M20" i="1"/>
  <c r="J20" i="1"/>
  <c r="G20" i="1"/>
  <c r="D20" i="1"/>
  <c r="O19" i="1"/>
  <c r="N19" i="1"/>
  <c r="P19" i="1" s="1"/>
  <c r="M19" i="1"/>
  <c r="J19" i="1"/>
  <c r="G19" i="1"/>
  <c r="D19" i="1"/>
  <c r="O18" i="1"/>
  <c r="N18" i="1"/>
  <c r="P18" i="1" s="1"/>
  <c r="M18" i="1"/>
  <c r="J18" i="1"/>
  <c r="G18" i="1"/>
  <c r="D18" i="1"/>
  <c r="O17" i="1"/>
  <c r="P17" i="1" s="1"/>
  <c r="N17" i="1"/>
  <c r="M17" i="1"/>
  <c r="J17" i="1"/>
  <c r="G17" i="1"/>
  <c r="D17" i="1"/>
  <c r="O16" i="1"/>
  <c r="N16" i="1"/>
  <c r="P16" i="1" s="1"/>
  <c r="M16" i="1"/>
  <c r="J16" i="1"/>
  <c r="G16" i="1"/>
  <c r="D16" i="1"/>
  <c r="O15" i="1"/>
  <c r="N15" i="1"/>
  <c r="P15" i="1" s="1"/>
  <c r="M15" i="1"/>
  <c r="J15" i="1"/>
  <c r="G15" i="1"/>
  <c r="D15" i="1"/>
  <c r="O14" i="1"/>
  <c r="N14" i="1"/>
  <c r="P14" i="1" s="1"/>
  <c r="M14" i="1"/>
  <c r="J14" i="1"/>
  <c r="G14" i="1"/>
  <c r="D14" i="1"/>
  <c r="P13" i="1"/>
  <c r="O13" i="1"/>
  <c r="N13" i="1"/>
  <c r="M13" i="1"/>
  <c r="J13" i="1"/>
  <c r="G13" i="1"/>
  <c r="D13" i="1"/>
  <c r="O12" i="1"/>
  <c r="N12" i="1"/>
  <c r="P12" i="1" s="1"/>
  <c r="M12" i="1"/>
  <c r="J12" i="1"/>
  <c r="G12" i="1"/>
  <c r="D12" i="1"/>
  <c r="N11" i="1"/>
  <c r="L11" i="1"/>
  <c r="K11" i="1"/>
  <c r="K33" i="1" s="1"/>
  <c r="M33" i="1" s="1"/>
  <c r="I11" i="1"/>
  <c r="I33" i="1" s="1"/>
  <c r="H11" i="1"/>
  <c r="F11" i="1"/>
  <c r="E11" i="1"/>
  <c r="G11" i="1" s="1"/>
  <c r="C11" i="1"/>
  <c r="B11" i="1"/>
  <c r="D11" i="1" s="1"/>
  <c r="O10" i="1"/>
  <c r="N10" i="1"/>
  <c r="P10" i="1" s="1"/>
  <c r="M10" i="1"/>
  <c r="J10" i="1"/>
  <c r="G10" i="1"/>
  <c r="D10" i="1"/>
  <c r="O9" i="1"/>
  <c r="P9" i="1" s="1"/>
  <c r="N9" i="1"/>
  <c r="M9" i="1"/>
  <c r="J9" i="1"/>
  <c r="G9" i="1"/>
  <c r="D9" i="1"/>
  <c r="O8" i="1"/>
  <c r="N8" i="1"/>
  <c r="P8" i="1" s="1"/>
  <c r="M8" i="1"/>
  <c r="J8" i="1"/>
  <c r="G8" i="1"/>
  <c r="D8" i="1"/>
  <c r="M7" i="1"/>
  <c r="L7" i="1"/>
  <c r="K7" i="1"/>
  <c r="I7" i="1"/>
  <c r="H7" i="1"/>
  <c r="J7" i="1" s="1"/>
  <c r="F7" i="1"/>
  <c r="F33" i="1" s="1"/>
  <c r="E7" i="1"/>
  <c r="E33" i="1" s="1"/>
  <c r="G33" i="1" s="1"/>
  <c r="C7" i="1"/>
  <c r="O7" i="1" s="1"/>
  <c r="B7" i="1"/>
  <c r="N7" i="1" s="1"/>
  <c r="O6" i="1"/>
  <c r="N6" i="1"/>
  <c r="P6" i="1" s="1"/>
  <c r="M6" i="1"/>
  <c r="J6" i="1"/>
  <c r="G6" i="1"/>
  <c r="D6" i="1"/>
  <c r="P7" i="1" l="1"/>
  <c r="N33" i="1"/>
  <c r="O69" i="1"/>
  <c r="O11" i="1"/>
  <c r="O33" i="1" s="1"/>
  <c r="G43" i="1"/>
  <c r="D7" i="1"/>
  <c r="D47" i="1"/>
  <c r="B69" i="1"/>
  <c r="C69" i="1"/>
  <c r="D29" i="1"/>
  <c r="J43" i="1"/>
  <c r="G7" i="1"/>
  <c r="G47" i="1"/>
  <c r="B33" i="1"/>
  <c r="N61" i="1"/>
  <c r="C33" i="1"/>
  <c r="O61" i="1"/>
  <c r="N43" i="1"/>
  <c r="J11" i="1"/>
  <c r="M11" i="1"/>
  <c r="N69" i="1" l="1"/>
  <c r="P69" i="1" s="1"/>
  <c r="P43" i="1"/>
  <c r="P11" i="1"/>
  <c r="P33" i="1"/>
  <c r="P61" i="1"/>
  <c r="D33" i="1"/>
  <c r="D69" i="1"/>
</calcChain>
</file>

<file path=xl/sharedStrings.xml><?xml version="1.0" encoding="utf-8"?>
<sst xmlns="http://schemas.openxmlformats.org/spreadsheetml/2006/main" count="102" uniqueCount="41">
  <si>
    <t xml:space="preserve">الناتج المحلى الاجمالى ( عام / خاص ) موزعا على القطاعات الاقتصادية (2021/2020) </t>
  </si>
  <si>
    <t>بالمليون جنيه</t>
  </si>
  <si>
    <t>الانشطة الاقتصادية</t>
  </si>
  <si>
    <t>الربع الاول</t>
  </si>
  <si>
    <t>الربع الثانى</t>
  </si>
  <si>
    <t>الربع الثالث</t>
  </si>
  <si>
    <t>الربع الرابع</t>
  </si>
  <si>
    <t>عام 2021/2020</t>
  </si>
  <si>
    <t>عام</t>
  </si>
  <si>
    <t>خاص</t>
  </si>
  <si>
    <t>جملة</t>
  </si>
  <si>
    <t>الزراعة والغابات والصيد</t>
  </si>
  <si>
    <t>الاستخراجات:</t>
  </si>
  <si>
    <t>أ) البترول الخام</t>
  </si>
  <si>
    <t>ب)الغــــاز</t>
  </si>
  <si>
    <t>ج) إستخراجات أخرى</t>
  </si>
  <si>
    <t>الصناعات التحويلية:</t>
  </si>
  <si>
    <t>أ) تكرير البترول</t>
  </si>
  <si>
    <t>ب) تحويلية اخرى</t>
  </si>
  <si>
    <t>الكهرباء</t>
  </si>
  <si>
    <t>المياه والصرف واعادة الدوران</t>
  </si>
  <si>
    <t>تشييد وبناء</t>
  </si>
  <si>
    <t>النقل والتخزين</t>
  </si>
  <si>
    <t>الاتصالات</t>
  </si>
  <si>
    <t>المعلومات</t>
  </si>
  <si>
    <t>قناة السويس</t>
  </si>
  <si>
    <t>تجارة الجملة والتجزئة</t>
  </si>
  <si>
    <t>الوساطة المالية والانشطة المساعدة</t>
  </si>
  <si>
    <t>التأمينات الاجتماعية والتأمين</t>
  </si>
  <si>
    <t>المطاعم والفنادق</t>
  </si>
  <si>
    <t>الانشطة العقارية:</t>
  </si>
  <si>
    <t>أ) الملكية العقارية</t>
  </si>
  <si>
    <t>ب) خدمات الاعمال</t>
  </si>
  <si>
    <t>الحكومة العامة</t>
  </si>
  <si>
    <t>خدمات التعليم والصحة والخدمات الشخصية</t>
  </si>
  <si>
    <t>أ) التعليم</t>
  </si>
  <si>
    <t>ب) الصحه</t>
  </si>
  <si>
    <t>ج) الخدمات الأخرى</t>
  </si>
  <si>
    <t>الاجمالى العام</t>
  </si>
  <si>
    <t>الناتج المحلى الاجمالى ( عام / خاص ) موزعا على القطاعات الاقتصادية (2022/2021)</t>
  </si>
  <si>
    <t>عام 2022/2021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</si>
</sst>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indexed="52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b/>
      <sz val="7.5"/>
      <name val="Arial"/>
      <family val="2"/>
    </font>
    <font>
      <b/>
      <sz val="7.5"/>
      <color indexed="63"/>
      <name val="Arial"/>
      <family val="2"/>
    </font>
    <font>
      <sz val="7.5"/>
      <color indexed="63"/>
      <name val="Arial"/>
      <family val="2"/>
    </font>
    <font>
      <b/>
      <u/>
      <sz val="7.5"/>
      <color indexed="63"/>
      <name val="Arial"/>
      <family val="2"/>
    </font>
    <font>
      <u/>
      <sz val="7.5"/>
      <name val="Arial"/>
      <family val="2"/>
    </font>
    <font>
      <u/>
      <sz val="7.5"/>
      <color indexed="63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 readingOrder="1"/>
    </xf>
    <xf numFmtId="0" fontId="4" fillId="2" borderId="0" xfId="0" applyFont="1" applyFill="1" applyAlignment="1">
      <alignment horizontal="center" vertical="center" readingOrder="1"/>
    </xf>
    <xf numFmtId="0" fontId="5" fillId="2" borderId="0" xfId="0" applyFont="1" applyFill="1" applyAlignment="1">
      <alignment horizontal="center" vertical="center" readingOrder="1"/>
    </xf>
    <xf numFmtId="0" fontId="8" fillId="3" borderId="8" xfId="0" applyFont="1" applyFill="1" applyBorder="1" applyAlignment="1">
      <alignment horizontal="center" vertical="center" readingOrder="2"/>
    </xf>
    <xf numFmtId="0" fontId="8" fillId="3" borderId="9" xfId="0" applyFont="1" applyFill="1" applyBorder="1" applyAlignment="1">
      <alignment horizontal="center" vertical="center" readingOrder="2"/>
    </xf>
    <xf numFmtId="0" fontId="9" fillId="3" borderId="9" xfId="0" applyFont="1" applyFill="1" applyBorder="1" applyAlignment="1">
      <alignment horizontal="center" vertical="center" readingOrder="2"/>
    </xf>
    <xf numFmtId="0" fontId="9" fillId="3" borderId="10" xfId="0" applyFont="1" applyFill="1" applyBorder="1" applyAlignment="1">
      <alignment horizontal="center" vertical="center" readingOrder="2"/>
    </xf>
    <xf numFmtId="0" fontId="10" fillId="0" borderId="11" xfId="0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164" fontId="13" fillId="4" borderId="17" xfId="0" applyNumberFormat="1" applyFont="1" applyFill="1" applyBorder="1" applyAlignment="1">
      <alignment horizontal="center" vertical="center"/>
    </xf>
    <xf numFmtId="164" fontId="13" fillId="4" borderId="18" xfId="0" applyNumberFormat="1" applyFont="1" applyFill="1" applyBorder="1" applyAlignment="1">
      <alignment horizontal="center" vertical="center"/>
    </xf>
    <xf numFmtId="164" fontId="13" fillId="4" borderId="14" xfId="0" applyNumberFormat="1" applyFont="1" applyFill="1" applyBorder="1" applyAlignment="1">
      <alignment horizontal="center" vertical="center"/>
    </xf>
    <xf numFmtId="164" fontId="14" fillId="4" borderId="15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164" fontId="9" fillId="5" borderId="20" xfId="0" applyNumberFormat="1" applyFont="1" applyFill="1" applyBorder="1" applyAlignment="1">
      <alignment horizontal="center" vertical="center"/>
    </xf>
    <xf numFmtId="164" fontId="9" fillId="5" borderId="21" xfId="0" applyNumberFormat="1" applyFont="1" applyFill="1" applyBorder="1" applyAlignment="1">
      <alignment horizontal="center" vertical="center"/>
    </xf>
    <xf numFmtId="43" fontId="9" fillId="5" borderId="22" xfId="1" applyFont="1" applyFill="1" applyBorder="1" applyAlignment="1">
      <alignment horizontal="center" vertical="center"/>
    </xf>
    <xf numFmtId="0" fontId="15" fillId="0" borderId="0" xfId="0" applyFont="1"/>
    <xf numFmtId="43" fontId="9" fillId="5" borderId="9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readingOrder="2"/>
    </xf>
    <xf numFmtId="0" fontId="2" fillId="2" borderId="0" xfId="0" applyFont="1" applyFill="1" applyAlignment="1">
      <alignment horizontal="center" readingOrder="2"/>
    </xf>
    <xf numFmtId="0" fontId="2" fillId="2" borderId="0" xfId="0" applyFont="1" applyFill="1" applyAlignment="1">
      <alignment horizontal="center" vertical="center" wrapText="1" readingOrder="2"/>
    </xf>
    <xf numFmtId="0" fontId="4" fillId="2" borderId="0" xfId="0" applyFont="1" applyFill="1" applyAlignment="1">
      <alignment horizontal="center" vertical="center" readingOrder="1"/>
    </xf>
    <xf numFmtId="0" fontId="6" fillId="2" borderId="0" xfId="0" applyFont="1" applyFill="1" applyAlignment="1">
      <alignment horizontal="left" vertical="center" readingOrder="2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readingOrder="2"/>
    </xf>
    <xf numFmtId="0" fontId="7" fillId="3" borderId="3" xfId="0" applyFont="1" applyFill="1" applyBorder="1" applyAlignment="1">
      <alignment horizontal="center" vertical="center" readingOrder="2"/>
    </xf>
    <xf numFmtId="0" fontId="7" fillId="3" borderId="4" xfId="0" applyFont="1" applyFill="1" applyBorder="1" applyAlignment="1">
      <alignment horizontal="center" vertical="center" readingOrder="2"/>
    </xf>
    <xf numFmtId="0" fontId="7" fillId="3" borderId="5" xfId="0" applyFont="1" applyFill="1" applyBorder="1" applyAlignment="1">
      <alignment horizontal="center" vertical="center" readingOrder="2"/>
    </xf>
    <xf numFmtId="0" fontId="7" fillId="3" borderId="6" xfId="0" applyFont="1" applyFill="1" applyBorder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rightToLeft="1" tabSelected="1" topLeftCell="A24" workbookViewId="0">
      <selection activeCell="A38" sqref="A38:P38"/>
    </sheetView>
  </sheetViews>
  <sheetFormatPr defaultRowHeight="14.4" x14ac:dyDescent="0.3"/>
  <sheetData>
    <row r="1" spans="1:16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15" thickBot="1" x14ac:dyDescent="0.3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2"/>
      <c r="M3" s="32"/>
      <c r="N3" s="3"/>
      <c r="O3" s="33" t="s">
        <v>1</v>
      </c>
      <c r="P3" s="33"/>
    </row>
    <row r="4" spans="1:16" ht="15" thickBot="1" x14ac:dyDescent="0.35">
      <c r="A4" s="34" t="s">
        <v>2</v>
      </c>
      <c r="B4" s="36" t="s">
        <v>3</v>
      </c>
      <c r="C4" s="37"/>
      <c r="D4" s="38"/>
      <c r="E4" s="39" t="s">
        <v>4</v>
      </c>
      <c r="F4" s="37"/>
      <c r="G4" s="40"/>
      <c r="H4" s="36" t="s">
        <v>5</v>
      </c>
      <c r="I4" s="37"/>
      <c r="J4" s="38"/>
      <c r="K4" s="39" t="s">
        <v>6</v>
      </c>
      <c r="L4" s="37"/>
      <c r="M4" s="40"/>
      <c r="N4" s="39" t="s">
        <v>7</v>
      </c>
      <c r="O4" s="37"/>
      <c r="P4" s="40"/>
    </row>
    <row r="5" spans="1:16" ht="15" thickBot="1" x14ac:dyDescent="0.35">
      <c r="A5" s="35"/>
      <c r="B5" s="4" t="s">
        <v>8</v>
      </c>
      <c r="C5" s="5" t="s">
        <v>9</v>
      </c>
      <c r="D5" s="6" t="s">
        <v>10</v>
      </c>
      <c r="E5" s="4" t="s">
        <v>8</v>
      </c>
      <c r="F5" s="5" t="s">
        <v>9</v>
      </c>
      <c r="G5" s="7" t="s">
        <v>10</v>
      </c>
      <c r="H5" s="4" t="s">
        <v>8</v>
      </c>
      <c r="I5" s="5" t="s">
        <v>9</v>
      </c>
      <c r="J5" s="6" t="s">
        <v>10</v>
      </c>
      <c r="K5" s="4" t="s">
        <v>8</v>
      </c>
      <c r="L5" s="5" t="s">
        <v>9</v>
      </c>
      <c r="M5" s="7" t="s">
        <v>10</v>
      </c>
      <c r="N5" s="4" t="s">
        <v>8</v>
      </c>
      <c r="O5" s="5" t="s">
        <v>9</v>
      </c>
      <c r="P5" s="7" t="s">
        <v>10</v>
      </c>
    </row>
    <row r="6" spans="1:16" x14ac:dyDescent="0.3">
      <c r="A6" s="8" t="s">
        <v>11</v>
      </c>
      <c r="B6" s="9">
        <v>310.2466170731708</v>
      </c>
      <c r="C6" s="10">
        <v>140921.13921096511</v>
      </c>
      <c r="D6" s="11">
        <f>B6+C6</f>
        <v>141231.38582803827</v>
      </c>
      <c r="E6" s="9">
        <v>215.82599995923346</v>
      </c>
      <c r="F6" s="10">
        <v>100426.8383892929</v>
      </c>
      <c r="G6" s="11">
        <f>E6+F6</f>
        <v>100642.66438925212</v>
      </c>
      <c r="H6" s="9">
        <v>214.63602439024385</v>
      </c>
      <c r="I6" s="10">
        <v>107368.80181028594</v>
      </c>
      <c r="J6" s="11">
        <f>H6+I6</f>
        <v>107583.43783467618</v>
      </c>
      <c r="K6" s="9">
        <v>218.98449449477351</v>
      </c>
      <c r="L6" s="10">
        <v>109679.77595603658</v>
      </c>
      <c r="M6" s="11">
        <f>K6+L6</f>
        <v>109898.76045053135</v>
      </c>
      <c r="N6" s="12">
        <f t="shared" ref="N6:O32" si="0">B6+E6+H6+K6</f>
        <v>959.69313591742161</v>
      </c>
      <c r="O6" s="12">
        <f t="shared" si="0"/>
        <v>458396.55536658055</v>
      </c>
      <c r="P6" s="11">
        <f>N6+O6</f>
        <v>459356.24850249797</v>
      </c>
    </row>
    <row r="7" spans="1:16" x14ac:dyDescent="0.3">
      <c r="A7" s="13" t="s">
        <v>12</v>
      </c>
      <c r="B7" s="14">
        <f>B8+B9+B10</f>
        <v>43266.680529999998</v>
      </c>
      <c r="C7" s="15">
        <f>C8+C9+C10</f>
        <v>19717.974216484559</v>
      </c>
      <c r="D7" s="15">
        <f t="shared" ref="D7:D32" si="1">B7+C7</f>
        <v>62984.654746484557</v>
      </c>
      <c r="E7" s="14">
        <f>E8+E9+E10</f>
        <v>65928.203999999998</v>
      </c>
      <c r="F7" s="15">
        <f>F8+F9+F10</f>
        <v>24196.333673861503</v>
      </c>
      <c r="G7" s="16">
        <f>E7+F7</f>
        <v>90124.537673861501</v>
      </c>
      <c r="H7" s="14">
        <f>SUM(H8:H10)</f>
        <v>92248.771770000021</v>
      </c>
      <c r="I7" s="14">
        <f>SUM(I8:I10)</f>
        <v>29390.050749373102</v>
      </c>
      <c r="J7" s="15">
        <f t="shared" ref="J7:J33" si="2">H7+I7</f>
        <v>121638.82251937312</v>
      </c>
      <c r="K7" s="14">
        <f>SUM(K8:K10)</f>
        <v>78345.040000000008</v>
      </c>
      <c r="L7" s="14">
        <f>SUM(L8:L10)</f>
        <v>28632.019087951463</v>
      </c>
      <c r="M7" s="16">
        <f>K7+L7</f>
        <v>106977.05908795146</v>
      </c>
      <c r="N7" s="17">
        <f t="shared" si="0"/>
        <v>279788.69630000007</v>
      </c>
      <c r="O7" s="17">
        <f t="shared" si="0"/>
        <v>101936.37772767062</v>
      </c>
      <c r="P7" s="16">
        <f t="shared" ref="P7:P33" si="3">N7+O7</f>
        <v>381725.07402767066</v>
      </c>
    </row>
    <row r="8" spans="1:16" x14ac:dyDescent="0.3">
      <c r="A8" s="18" t="s">
        <v>13</v>
      </c>
      <c r="B8" s="19">
        <v>17097.008890000001</v>
      </c>
      <c r="C8" s="20">
        <v>3005.4</v>
      </c>
      <c r="D8" s="11">
        <f t="shared" si="1"/>
        <v>20102.408890000002</v>
      </c>
      <c r="E8" s="19">
        <v>25189</v>
      </c>
      <c r="F8" s="20">
        <v>4264.7</v>
      </c>
      <c r="G8" s="11">
        <f t="shared" ref="G8:G33" si="4">E8+F8</f>
        <v>29453.7</v>
      </c>
      <c r="H8" s="19">
        <v>34536.331109999999</v>
      </c>
      <c r="I8" s="20">
        <v>6240.2759999999898</v>
      </c>
      <c r="J8" s="11">
        <f t="shared" si="2"/>
        <v>40776.60710999999</v>
      </c>
      <c r="K8" s="19">
        <v>32760.800000000003</v>
      </c>
      <c r="L8" s="20">
        <v>5559.5</v>
      </c>
      <c r="M8" s="11">
        <f t="shared" ref="M8:M33" si="5">K8+L8</f>
        <v>38320.300000000003</v>
      </c>
      <c r="N8" s="12">
        <f t="shared" si="0"/>
        <v>109583.14</v>
      </c>
      <c r="O8" s="12">
        <f t="shared" si="0"/>
        <v>19069.875999999989</v>
      </c>
      <c r="P8" s="11">
        <f t="shared" si="3"/>
        <v>128653.01599999999</v>
      </c>
    </row>
    <row r="9" spans="1:16" x14ac:dyDescent="0.3">
      <c r="A9" s="18" t="s">
        <v>14</v>
      </c>
      <c r="B9" s="19">
        <v>25583.39964</v>
      </c>
      <c r="C9" s="20">
        <v>5304.1323599999996</v>
      </c>
      <c r="D9" s="11">
        <f t="shared" si="1"/>
        <v>30887.531999999999</v>
      </c>
      <c r="E9" s="19">
        <v>40107.300000000003</v>
      </c>
      <c r="F9" s="20">
        <v>6643.7</v>
      </c>
      <c r="G9" s="11">
        <f t="shared" si="4"/>
        <v>46751</v>
      </c>
      <c r="H9" s="19">
        <v>57046.340660000009</v>
      </c>
      <c r="I9" s="20">
        <v>9535.8126400000001</v>
      </c>
      <c r="J9" s="11">
        <f t="shared" si="2"/>
        <v>66582.153300000005</v>
      </c>
      <c r="K9" s="19">
        <v>44875.8</v>
      </c>
      <c r="L9" s="20">
        <v>8477.2999999999993</v>
      </c>
      <c r="M9" s="11">
        <f t="shared" si="5"/>
        <v>53353.100000000006</v>
      </c>
      <c r="N9" s="12">
        <f t="shared" si="0"/>
        <v>167612.84030000004</v>
      </c>
      <c r="O9" s="12">
        <f t="shared" si="0"/>
        <v>29960.945</v>
      </c>
      <c r="P9" s="11">
        <f t="shared" si="3"/>
        <v>197573.78530000005</v>
      </c>
    </row>
    <row r="10" spans="1:16" x14ac:dyDescent="0.3">
      <c r="A10" s="18" t="s">
        <v>15</v>
      </c>
      <c r="B10" s="19">
        <v>586.27199999999982</v>
      </c>
      <c r="C10" s="20">
        <v>11408.44185648456</v>
      </c>
      <c r="D10" s="11">
        <f t="shared" si="1"/>
        <v>11994.713856484559</v>
      </c>
      <c r="E10" s="19">
        <v>631.904</v>
      </c>
      <c r="F10" s="20">
        <v>13287.933673861502</v>
      </c>
      <c r="G10" s="11">
        <f t="shared" si="4"/>
        <v>13919.837673861502</v>
      </c>
      <c r="H10" s="19">
        <v>666.09999999999991</v>
      </c>
      <c r="I10" s="20">
        <v>13613.962109373111</v>
      </c>
      <c r="J10" s="11">
        <f t="shared" si="2"/>
        <v>14280.062109373112</v>
      </c>
      <c r="K10" s="19">
        <v>708.43999999999994</v>
      </c>
      <c r="L10" s="20">
        <v>14595.219087951464</v>
      </c>
      <c r="M10" s="11">
        <f t="shared" si="5"/>
        <v>15303.659087951464</v>
      </c>
      <c r="N10" s="12">
        <f t="shared" si="0"/>
        <v>2592.7159999999999</v>
      </c>
      <c r="O10" s="12">
        <f t="shared" si="0"/>
        <v>52905.556727670642</v>
      </c>
      <c r="P10" s="11">
        <f t="shared" si="3"/>
        <v>55498.272727670643</v>
      </c>
    </row>
    <row r="11" spans="1:16" x14ac:dyDescent="0.3">
      <c r="A11" s="13" t="s">
        <v>16</v>
      </c>
      <c r="B11" s="14">
        <f>B12+B13</f>
        <v>40689.343123182938</v>
      </c>
      <c r="C11" s="15">
        <f>C12+C13</f>
        <v>102059.146251021</v>
      </c>
      <c r="D11" s="15">
        <f t="shared" si="1"/>
        <v>142748.48937420393</v>
      </c>
      <c r="E11" s="14">
        <f>E12+E13</f>
        <v>58986.139026522484</v>
      </c>
      <c r="F11" s="15">
        <f>F12+F13</f>
        <v>106268.1709018636</v>
      </c>
      <c r="G11" s="16">
        <f t="shared" si="4"/>
        <v>165254.30992838609</v>
      </c>
      <c r="H11" s="14">
        <f>SUM(H12:H13)</f>
        <v>52362.767625308174</v>
      </c>
      <c r="I11" s="14">
        <f>SUM(I12:I13)</f>
        <v>116633.67170616274</v>
      </c>
      <c r="J11" s="15">
        <f t="shared" si="2"/>
        <v>168996.43933147093</v>
      </c>
      <c r="K11" s="14">
        <f>SUM(K12:K13)</f>
        <v>36797.222800290903</v>
      </c>
      <c r="L11" s="14">
        <f>SUM(L12:L13)</f>
        <v>106242.91104152749</v>
      </c>
      <c r="M11" s="16">
        <f t="shared" si="5"/>
        <v>143040.1338418184</v>
      </c>
      <c r="N11" s="17">
        <f t="shared" si="0"/>
        <v>188835.47257530451</v>
      </c>
      <c r="O11" s="17">
        <f t="shared" si="0"/>
        <v>431203.89990057482</v>
      </c>
      <c r="P11" s="16">
        <f t="shared" si="3"/>
        <v>620039.37247587927</v>
      </c>
    </row>
    <row r="12" spans="1:16" x14ac:dyDescent="0.3">
      <c r="A12" s="18" t="s">
        <v>17</v>
      </c>
      <c r="B12" s="19">
        <v>27553.423277298109</v>
      </c>
      <c r="C12" s="20">
        <v>2289.3207912376565</v>
      </c>
      <c r="D12" s="11">
        <f t="shared" si="1"/>
        <v>29842.744068535765</v>
      </c>
      <c r="E12" s="19">
        <v>45734.164013101443</v>
      </c>
      <c r="F12" s="20">
        <v>4766.0781822194622</v>
      </c>
      <c r="G12" s="11">
        <f t="shared" si="4"/>
        <v>50500.242195320905</v>
      </c>
      <c r="H12" s="19">
        <v>39175.607372451334</v>
      </c>
      <c r="I12" s="20">
        <v>4177.2206325821753</v>
      </c>
      <c r="J12" s="11">
        <f t="shared" si="2"/>
        <v>43352.828005033509</v>
      </c>
      <c r="K12" s="19">
        <v>23457.148134597282</v>
      </c>
      <c r="L12" s="20">
        <v>2601.4847279487076</v>
      </c>
      <c r="M12" s="11">
        <f t="shared" si="5"/>
        <v>26058.63286254599</v>
      </c>
      <c r="N12" s="12">
        <f t="shared" si="0"/>
        <v>135920.34279744816</v>
      </c>
      <c r="O12" s="12">
        <f t="shared" si="0"/>
        <v>13834.104333988002</v>
      </c>
      <c r="P12" s="11">
        <f t="shared" si="3"/>
        <v>149754.44713143617</v>
      </c>
    </row>
    <row r="13" spans="1:16" x14ac:dyDescent="0.3">
      <c r="A13" s="18" t="s">
        <v>18</v>
      </c>
      <c r="B13" s="19">
        <v>13135.919845884828</v>
      </c>
      <c r="C13" s="20">
        <v>99769.825459783344</v>
      </c>
      <c r="D13" s="11">
        <f t="shared" si="1"/>
        <v>112905.74530566817</v>
      </c>
      <c r="E13" s="19">
        <v>13251.975013421041</v>
      </c>
      <c r="F13" s="20">
        <v>101502.09271964413</v>
      </c>
      <c r="G13" s="11">
        <f t="shared" si="4"/>
        <v>114754.06773306517</v>
      </c>
      <c r="H13" s="19">
        <v>13187.160252856838</v>
      </c>
      <c r="I13" s="20">
        <v>112456.45107358057</v>
      </c>
      <c r="J13" s="11">
        <f t="shared" si="2"/>
        <v>125643.6113264374</v>
      </c>
      <c r="K13" s="19">
        <v>13340.074665693619</v>
      </c>
      <c r="L13" s="20">
        <v>103641.42631357879</v>
      </c>
      <c r="M13" s="11">
        <f t="shared" si="5"/>
        <v>116981.50097927242</v>
      </c>
      <c r="N13" s="12">
        <f t="shared" si="0"/>
        <v>52915.129777856324</v>
      </c>
      <c r="O13" s="12">
        <f t="shared" si="0"/>
        <v>417369.79556658684</v>
      </c>
      <c r="P13" s="11">
        <f t="shared" si="3"/>
        <v>470284.92534444318</v>
      </c>
    </row>
    <row r="14" spans="1:16" x14ac:dyDescent="0.3">
      <c r="A14" s="18" t="s">
        <v>19</v>
      </c>
      <c r="B14" s="19">
        <v>13256.106896652738</v>
      </c>
      <c r="C14" s="20">
        <v>5131.7471537254023</v>
      </c>
      <c r="D14" s="11">
        <f t="shared" si="1"/>
        <v>18387.854050378141</v>
      </c>
      <c r="E14" s="19">
        <v>12013.862957156245</v>
      </c>
      <c r="F14" s="20">
        <v>4606.0342994284001</v>
      </c>
      <c r="G14" s="11">
        <f t="shared" si="4"/>
        <v>16619.897256584645</v>
      </c>
      <c r="H14" s="19">
        <v>14337.752646911595</v>
      </c>
      <c r="I14" s="20">
        <v>5848.7687407233389</v>
      </c>
      <c r="J14" s="11">
        <f t="shared" si="2"/>
        <v>20186.521387634933</v>
      </c>
      <c r="K14" s="19">
        <v>14702.358635536499</v>
      </c>
      <c r="L14" s="20">
        <v>5922.0821802666705</v>
      </c>
      <c r="M14" s="11">
        <f t="shared" si="5"/>
        <v>20624.440815803169</v>
      </c>
      <c r="N14" s="12">
        <f t="shared" si="0"/>
        <v>54310.081136257075</v>
      </c>
      <c r="O14" s="12">
        <f t="shared" si="0"/>
        <v>21508.63237414381</v>
      </c>
      <c r="P14" s="11">
        <f t="shared" si="3"/>
        <v>75818.713510400878</v>
      </c>
    </row>
    <row r="15" spans="1:16" x14ac:dyDescent="0.3">
      <c r="A15" s="18" t="s">
        <v>20</v>
      </c>
      <c r="B15" s="19">
        <v>3243.4538349186651</v>
      </c>
      <c r="C15" s="19">
        <v>3199.1061281433758</v>
      </c>
      <c r="D15" s="19">
        <f t="shared" si="1"/>
        <v>6442.5599630620409</v>
      </c>
      <c r="E15" s="19">
        <v>3518.4282535363641</v>
      </c>
      <c r="F15" s="19">
        <v>3653.7401068538261</v>
      </c>
      <c r="G15" s="19">
        <f t="shared" si="4"/>
        <v>7172.1683603901902</v>
      </c>
      <c r="H15" s="19">
        <v>3307.9272363006189</v>
      </c>
      <c r="I15" s="19">
        <v>3394.2076666150874</v>
      </c>
      <c r="J15" s="11">
        <f t="shared" si="2"/>
        <v>6702.1349029157063</v>
      </c>
      <c r="K15" s="19">
        <v>3621.7354259618701</v>
      </c>
      <c r="L15" s="19">
        <v>3678.9136443476314</v>
      </c>
      <c r="M15" s="19">
        <f t="shared" si="5"/>
        <v>7300.6490703095014</v>
      </c>
      <c r="N15" s="12">
        <f t="shared" si="0"/>
        <v>13691.544750717518</v>
      </c>
      <c r="O15" s="12">
        <f t="shared" si="0"/>
        <v>13925.96754595992</v>
      </c>
      <c r="P15" s="11">
        <f t="shared" si="3"/>
        <v>27617.512296677436</v>
      </c>
    </row>
    <row r="16" spans="1:16" x14ac:dyDescent="0.3">
      <c r="A16" s="18" t="s">
        <v>21</v>
      </c>
      <c r="B16" s="19">
        <v>5178.1087947167853</v>
      </c>
      <c r="C16" s="20">
        <v>51230.64319002477</v>
      </c>
      <c r="D16" s="11">
        <f t="shared" si="1"/>
        <v>56408.751984741553</v>
      </c>
      <c r="E16" s="19">
        <v>7720.3105946138503</v>
      </c>
      <c r="F16" s="20">
        <v>74630.532921174265</v>
      </c>
      <c r="G16" s="11">
        <f t="shared" si="4"/>
        <v>82350.843515788118</v>
      </c>
      <c r="H16" s="19">
        <v>6487.3617729126772</v>
      </c>
      <c r="I16" s="20">
        <v>73184.292697471581</v>
      </c>
      <c r="J16" s="11">
        <f t="shared" si="2"/>
        <v>79671.654470384252</v>
      </c>
      <c r="K16" s="19">
        <v>9295.9561576820488</v>
      </c>
      <c r="L16" s="20">
        <v>74152.882858637604</v>
      </c>
      <c r="M16" s="11">
        <f t="shared" si="5"/>
        <v>83448.83901631966</v>
      </c>
      <c r="N16" s="12">
        <f t="shared" si="0"/>
        <v>28681.737319925363</v>
      </c>
      <c r="O16" s="12">
        <f t="shared" si="0"/>
        <v>273198.35166730825</v>
      </c>
      <c r="P16" s="11">
        <f t="shared" si="3"/>
        <v>301880.08898723358</v>
      </c>
    </row>
    <row r="17" spans="1:16" x14ac:dyDescent="0.3">
      <c r="A17" s="18" t="s">
        <v>22</v>
      </c>
      <c r="B17" s="19">
        <v>9073.5651119834456</v>
      </c>
      <c r="C17" s="20">
        <v>41757.746914562485</v>
      </c>
      <c r="D17" s="11">
        <f t="shared" si="1"/>
        <v>50831.312026545929</v>
      </c>
      <c r="E17" s="19">
        <v>7649.1089854602933</v>
      </c>
      <c r="F17" s="20">
        <v>38302.420198733525</v>
      </c>
      <c r="G17" s="11">
        <f t="shared" si="4"/>
        <v>45951.529184193816</v>
      </c>
      <c r="H17" s="19">
        <v>7679.2405292719768</v>
      </c>
      <c r="I17" s="20">
        <v>37730.682033329897</v>
      </c>
      <c r="J17" s="11">
        <f t="shared" si="2"/>
        <v>45409.922562601874</v>
      </c>
      <c r="K17" s="19">
        <v>9859.792475034541</v>
      </c>
      <c r="L17" s="20">
        <v>47224.33642927961</v>
      </c>
      <c r="M17" s="11">
        <f t="shared" si="5"/>
        <v>57084.128904314151</v>
      </c>
      <c r="N17" s="12">
        <f t="shared" si="0"/>
        <v>34261.70710175026</v>
      </c>
      <c r="O17" s="12">
        <f t="shared" si="0"/>
        <v>165015.18557590552</v>
      </c>
      <c r="P17" s="11">
        <f t="shared" si="3"/>
        <v>199276.89267765579</v>
      </c>
    </row>
    <row r="18" spans="1:16" x14ac:dyDescent="0.3">
      <c r="A18" s="18" t="s">
        <v>23</v>
      </c>
      <c r="B18" s="19">
        <v>6367.3471285217784</v>
      </c>
      <c r="C18" s="20">
        <v>25080.443067623553</v>
      </c>
      <c r="D18" s="11">
        <f t="shared" si="1"/>
        <v>31447.790196145332</v>
      </c>
      <c r="E18" s="19">
        <v>6846.7235494220786</v>
      </c>
      <c r="F18" s="20">
        <v>26189.829944416044</v>
      </c>
      <c r="G18" s="11">
        <f t="shared" si="4"/>
        <v>33036.553493838124</v>
      </c>
      <c r="H18" s="19">
        <v>6712.7107668642693</v>
      </c>
      <c r="I18" s="20">
        <v>25709.349006497032</v>
      </c>
      <c r="J18" s="11">
        <f t="shared" si="2"/>
        <v>32422.059773361303</v>
      </c>
      <c r="K18" s="19">
        <v>6252.0904874322505</v>
      </c>
      <c r="L18" s="20">
        <v>25554.979524617574</v>
      </c>
      <c r="M18" s="11">
        <f t="shared" si="5"/>
        <v>31807.070012049826</v>
      </c>
      <c r="N18" s="12">
        <f t="shared" si="0"/>
        <v>26178.871932240378</v>
      </c>
      <c r="O18" s="12">
        <f t="shared" si="0"/>
        <v>102534.60154315422</v>
      </c>
      <c r="P18" s="11">
        <f t="shared" si="3"/>
        <v>128713.4734753946</v>
      </c>
    </row>
    <row r="19" spans="1:16" x14ac:dyDescent="0.3">
      <c r="A19" s="18" t="s">
        <v>24</v>
      </c>
      <c r="B19" s="19">
        <v>195.93542306476149</v>
      </c>
      <c r="C19" s="20">
        <v>4793.0173643404351</v>
      </c>
      <c r="D19" s="11">
        <f t="shared" si="1"/>
        <v>4988.9527874051964</v>
      </c>
      <c r="E19" s="19">
        <v>178.1580044663541</v>
      </c>
      <c r="F19" s="20">
        <v>4135.8628484211176</v>
      </c>
      <c r="G19" s="11">
        <f t="shared" si="4"/>
        <v>4314.0208528874718</v>
      </c>
      <c r="H19" s="19">
        <v>187.67313637617212</v>
      </c>
      <c r="I19" s="20">
        <v>4675.3207891770526</v>
      </c>
      <c r="J19" s="11">
        <f t="shared" si="2"/>
        <v>4862.9939255532245</v>
      </c>
      <c r="K19" s="19">
        <v>218.06730612244905</v>
      </c>
      <c r="L19" s="20">
        <v>4782.9612498701499</v>
      </c>
      <c r="M19" s="11">
        <f t="shared" si="5"/>
        <v>5001.0285559925987</v>
      </c>
      <c r="N19" s="12">
        <f t="shared" si="0"/>
        <v>779.83387002973677</v>
      </c>
      <c r="O19" s="12">
        <f t="shared" si="0"/>
        <v>18387.162251808753</v>
      </c>
      <c r="P19" s="11">
        <f t="shared" si="3"/>
        <v>19166.996121838489</v>
      </c>
    </row>
    <row r="20" spans="1:16" x14ac:dyDescent="0.3">
      <c r="A20" s="18" t="s">
        <v>25</v>
      </c>
      <c r="B20" s="19">
        <v>12972.2863</v>
      </c>
      <c r="C20" s="20">
        <v>0</v>
      </c>
      <c r="D20" s="11">
        <f t="shared" si="1"/>
        <v>12972.2863</v>
      </c>
      <c r="E20" s="19">
        <v>23700.6</v>
      </c>
      <c r="F20" s="20">
        <v>0</v>
      </c>
      <c r="G20" s="11">
        <f t="shared" si="4"/>
        <v>23700.6</v>
      </c>
      <c r="H20" s="19">
        <v>27532.3</v>
      </c>
      <c r="I20" s="20">
        <v>0</v>
      </c>
      <c r="J20" s="11">
        <f t="shared" si="2"/>
        <v>27532.3</v>
      </c>
      <c r="K20" s="19">
        <v>31591.283199999998</v>
      </c>
      <c r="L20" s="20"/>
      <c r="M20" s="11">
        <f t="shared" si="5"/>
        <v>31591.283199999998</v>
      </c>
      <c r="N20" s="12">
        <f t="shared" si="0"/>
        <v>95796.469500000007</v>
      </c>
      <c r="O20" s="12">
        <f t="shared" si="0"/>
        <v>0</v>
      </c>
      <c r="P20" s="11">
        <f t="shared" si="3"/>
        <v>95796.469500000007</v>
      </c>
    </row>
    <row r="21" spans="1:16" x14ac:dyDescent="0.3">
      <c r="A21" s="18" t="s">
        <v>26</v>
      </c>
      <c r="B21" s="19">
        <v>7981.9368547597633</v>
      </c>
      <c r="C21" s="20">
        <v>128261.99243659178</v>
      </c>
      <c r="D21" s="11">
        <f t="shared" si="1"/>
        <v>136243.92929135155</v>
      </c>
      <c r="E21" s="19">
        <v>9183.1401946484566</v>
      </c>
      <c r="F21" s="20">
        <v>150729.10695473777</v>
      </c>
      <c r="G21" s="11">
        <f t="shared" si="4"/>
        <v>159912.24714938624</v>
      </c>
      <c r="H21" s="19">
        <v>6684.8735168469311</v>
      </c>
      <c r="I21" s="20">
        <v>118229.13721131744</v>
      </c>
      <c r="J21" s="11">
        <f t="shared" si="2"/>
        <v>124914.01072816437</v>
      </c>
      <c r="K21" s="19">
        <v>8497.7489196269617</v>
      </c>
      <c r="L21" s="20">
        <v>125811.63101078122</v>
      </c>
      <c r="M21" s="11">
        <f t="shared" si="5"/>
        <v>134309.37993040818</v>
      </c>
      <c r="N21" s="12">
        <f t="shared" si="0"/>
        <v>32347.699485882113</v>
      </c>
      <c r="O21" s="12">
        <f t="shared" si="0"/>
        <v>523031.86761342821</v>
      </c>
      <c r="P21" s="11">
        <f t="shared" si="3"/>
        <v>555379.56709931034</v>
      </c>
    </row>
    <row r="22" spans="1:16" x14ac:dyDescent="0.3">
      <c r="A22" s="18" t="s">
        <v>27</v>
      </c>
      <c r="B22" s="19">
        <v>22124.971793573954</v>
      </c>
      <c r="C22" s="20">
        <v>17475.650676000696</v>
      </c>
      <c r="D22" s="11">
        <f t="shared" si="1"/>
        <v>39600.62246957465</v>
      </c>
      <c r="E22" s="19">
        <v>20239.410138855987</v>
      </c>
      <c r="F22" s="20">
        <v>17723.601643357892</v>
      </c>
      <c r="G22" s="11">
        <f t="shared" si="4"/>
        <v>37963.011782213878</v>
      </c>
      <c r="H22" s="19">
        <v>22695.333214625407</v>
      </c>
      <c r="I22" s="20">
        <v>18265.456117128651</v>
      </c>
      <c r="J22" s="11">
        <f t="shared" si="2"/>
        <v>40960.789331754058</v>
      </c>
      <c r="K22" s="19">
        <v>19201.983670271115</v>
      </c>
      <c r="L22" s="20">
        <v>15519.977354863917</v>
      </c>
      <c r="M22" s="11">
        <f t="shared" si="5"/>
        <v>34721.961025135031</v>
      </c>
      <c r="N22" s="12">
        <f t="shared" si="0"/>
        <v>84261.698817326469</v>
      </c>
      <c r="O22" s="12">
        <f t="shared" si="0"/>
        <v>68984.685791351163</v>
      </c>
      <c r="P22" s="11">
        <f t="shared" si="3"/>
        <v>153246.38460867765</v>
      </c>
    </row>
    <row r="23" spans="1:16" x14ac:dyDescent="0.3">
      <c r="A23" s="18" t="s">
        <v>28</v>
      </c>
      <c r="B23" s="19">
        <v>5772.5360284090029</v>
      </c>
      <c r="C23" s="20">
        <v>1810.0883714309948</v>
      </c>
      <c r="D23" s="11">
        <f t="shared" si="1"/>
        <v>7582.6243998399977</v>
      </c>
      <c r="E23" s="19">
        <v>5239.5466581489691</v>
      </c>
      <c r="F23" s="20">
        <v>1656.7157418510305</v>
      </c>
      <c r="G23" s="11">
        <f t="shared" si="4"/>
        <v>6896.2623999999996</v>
      </c>
      <c r="H23" s="19">
        <v>5702.2002809436044</v>
      </c>
      <c r="I23" s="20">
        <v>1797.399719056396</v>
      </c>
      <c r="J23" s="11">
        <f t="shared" si="2"/>
        <v>7499.6</v>
      </c>
      <c r="K23" s="19">
        <v>6331.08102812368</v>
      </c>
      <c r="L23" s="20">
        <v>1989.277901797529</v>
      </c>
      <c r="M23" s="11">
        <f t="shared" si="5"/>
        <v>8320.358929921209</v>
      </c>
      <c r="N23" s="12">
        <f t="shared" si="0"/>
        <v>23045.363995625259</v>
      </c>
      <c r="O23" s="12">
        <f t="shared" si="0"/>
        <v>7253.4817341359503</v>
      </c>
      <c r="P23" s="11">
        <f t="shared" si="3"/>
        <v>30298.845729761211</v>
      </c>
    </row>
    <row r="24" spans="1:16" x14ac:dyDescent="0.3">
      <c r="A24" s="18" t="s">
        <v>29</v>
      </c>
      <c r="B24" s="19">
        <v>364.51581715959634</v>
      </c>
      <c r="C24" s="20">
        <v>10385.67290699719</v>
      </c>
      <c r="D24" s="11">
        <f t="shared" si="1"/>
        <v>10750.188724156786</v>
      </c>
      <c r="E24" s="19">
        <v>453.13872520652319</v>
      </c>
      <c r="F24" s="20">
        <v>16459.913855841944</v>
      </c>
      <c r="G24" s="11">
        <f t="shared" si="4"/>
        <v>16913.052581048465</v>
      </c>
      <c r="H24" s="19">
        <v>184.30831005132089</v>
      </c>
      <c r="I24" s="20">
        <v>21714.076034229623</v>
      </c>
      <c r="J24" s="11">
        <f t="shared" si="2"/>
        <v>21898.384344280945</v>
      </c>
      <c r="K24" s="19">
        <v>193.64902786603565</v>
      </c>
      <c r="L24" s="20">
        <v>20577.947522257171</v>
      </c>
      <c r="M24" s="11">
        <f t="shared" si="5"/>
        <v>20771.596550123206</v>
      </c>
      <c r="N24" s="12">
        <f t="shared" si="0"/>
        <v>1195.611880283476</v>
      </c>
      <c r="O24" s="12">
        <f t="shared" si="0"/>
        <v>69137.610319325933</v>
      </c>
      <c r="P24" s="11">
        <f t="shared" si="3"/>
        <v>70333.222199609416</v>
      </c>
    </row>
    <row r="25" spans="1:16" x14ac:dyDescent="0.3">
      <c r="A25" s="13" t="s">
        <v>30</v>
      </c>
      <c r="B25" s="14">
        <f>B26+B27</f>
        <v>583.85937064085022</v>
      </c>
      <c r="C25" s="15">
        <f>C26+C27</f>
        <v>105860.70850662192</v>
      </c>
      <c r="D25" s="15">
        <f t="shared" si="1"/>
        <v>106444.56787726277</v>
      </c>
      <c r="E25" s="14">
        <f>E26+E27</f>
        <v>502.99805656218643</v>
      </c>
      <c r="F25" s="15">
        <f>F26+F27</f>
        <v>98717.624390576137</v>
      </c>
      <c r="G25" s="16">
        <f t="shared" si="4"/>
        <v>99220.622447138318</v>
      </c>
      <c r="H25" s="14">
        <f>SUM(H26:H27)</f>
        <v>610.03763751189001</v>
      </c>
      <c r="I25" s="14">
        <f>SUM(I26:I27)</f>
        <v>116014.09720715779</v>
      </c>
      <c r="J25" s="15">
        <f t="shared" si="2"/>
        <v>116624.13484466968</v>
      </c>
      <c r="K25" s="14">
        <f>SUM(K26:K27)</f>
        <v>739.12538417336157</v>
      </c>
      <c r="L25" s="14">
        <f>SUM(L26:L27)</f>
        <v>124945.74945254499</v>
      </c>
      <c r="M25" s="16">
        <f t="shared" si="5"/>
        <v>125684.87483671834</v>
      </c>
      <c r="N25" s="17">
        <f t="shared" si="0"/>
        <v>2436.0204488882882</v>
      </c>
      <c r="O25" s="17">
        <f t="shared" si="0"/>
        <v>445538.17955690075</v>
      </c>
      <c r="P25" s="16">
        <f t="shared" si="3"/>
        <v>447974.20000578905</v>
      </c>
    </row>
    <row r="26" spans="1:16" x14ac:dyDescent="0.3">
      <c r="A26" s="18" t="s">
        <v>31</v>
      </c>
      <c r="B26" s="19">
        <v>458.27424788053833</v>
      </c>
      <c r="C26" s="20">
        <v>72628.720130869042</v>
      </c>
      <c r="D26" s="11">
        <f t="shared" si="1"/>
        <v>73086.994378749587</v>
      </c>
      <c r="E26" s="19">
        <v>391.82936538867796</v>
      </c>
      <c r="F26" s="20">
        <v>68649.283714511097</v>
      </c>
      <c r="G26" s="11">
        <f t="shared" si="4"/>
        <v>69041.113079899776</v>
      </c>
      <c r="H26" s="19">
        <v>481.97611171124106</v>
      </c>
      <c r="I26" s="20">
        <v>81925.000347630586</v>
      </c>
      <c r="J26" s="11">
        <f t="shared" si="2"/>
        <v>82406.976459341822</v>
      </c>
      <c r="K26" s="19">
        <v>564.7641156139274</v>
      </c>
      <c r="L26" s="20">
        <v>82500.745662476009</v>
      </c>
      <c r="M26" s="11">
        <f t="shared" si="5"/>
        <v>83065.509778089938</v>
      </c>
      <c r="N26" s="12">
        <f t="shared" si="0"/>
        <v>1896.8438405943848</v>
      </c>
      <c r="O26" s="12">
        <f t="shared" si="0"/>
        <v>305703.74985548673</v>
      </c>
      <c r="P26" s="11">
        <f t="shared" si="3"/>
        <v>307600.59369608114</v>
      </c>
    </row>
    <row r="27" spans="1:16" x14ac:dyDescent="0.3">
      <c r="A27" s="18" t="s">
        <v>32</v>
      </c>
      <c r="B27" s="19">
        <v>125.58512276031188</v>
      </c>
      <c r="C27" s="20">
        <v>33231.988375752873</v>
      </c>
      <c r="D27" s="11">
        <f t="shared" si="1"/>
        <v>33357.573498513186</v>
      </c>
      <c r="E27" s="19">
        <v>111.16869117350845</v>
      </c>
      <c r="F27" s="20">
        <v>30068.340676065043</v>
      </c>
      <c r="G27" s="11">
        <f t="shared" si="4"/>
        <v>30179.509367238552</v>
      </c>
      <c r="H27" s="19">
        <v>128.06152580064895</v>
      </c>
      <c r="I27" s="20">
        <v>34089.096859527192</v>
      </c>
      <c r="J27" s="11">
        <f t="shared" si="2"/>
        <v>34217.158385327843</v>
      </c>
      <c r="K27" s="19">
        <v>174.36126855943417</v>
      </c>
      <c r="L27" s="20">
        <v>42445.003790068971</v>
      </c>
      <c r="M27" s="11">
        <f t="shared" si="5"/>
        <v>42619.365058628406</v>
      </c>
      <c r="N27" s="12">
        <f t="shared" si="0"/>
        <v>539.17660829390343</v>
      </c>
      <c r="O27" s="12">
        <f t="shared" si="0"/>
        <v>139834.42970141408</v>
      </c>
      <c r="P27" s="11">
        <f t="shared" si="3"/>
        <v>140373.60630970798</v>
      </c>
    </row>
    <row r="28" spans="1:16" x14ac:dyDescent="0.3">
      <c r="A28" s="18" t="s">
        <v>33</v>
      </c>
      <c r="B28" s="19">
        <v>83426.899999999994</v>
      </c>
      <c r="C28" s="20"/>
      <c r="D28" s="11">
        <f t="shared" si="1"/>
        <v>83426.899999999994</v>
      </c>
      <c r="E28" s="19">
        <v>82353.464000000007</v>
      </c>
      <c r="F28" s="20"/>
      <c r="G28" s="11">
        <f t="shared" si="4"/>
        <v>82353.464000000007</v>
      </c>
      <c r="H28" s="19">
        <v>79737</v>
      </c>
      <c r="I28" s="20"/>
      <c r="J28" s="11">
        <f t="shared" si="2"/>
        <v>79737</v>
      </c>
      <c r="K28" s="19">
        <v>104320.848</v>
      </c>
      <c r="L28" s="20"/>
      <c r="M28" s="11">
        <f t="shared" si="5"/>
        <v>104320.848</v>
      </c>
      <c r="N28" s="12">
        <f t="shared" si="0"/>
        <v>349838.212</v>
      </c>
      <c r="O28" s="12">
        <f t="shared" si="0"/>
        <v>0</v>
      </c>
      <c r="P28" s="11">
        <f t="shared" si="3"/>
        <v>349838.212</v>
      </c>
    </row>
    <row r="29" spans="1:16" x14ac:dyDescent="0.3">
      <c r="A29" s="13" t="s">
        <v>34</v>
      </c>
      <c r="B29" s="14">
        <f>B30+B31+B32</f>
        <v>2289.7025266945298</v>
      </c>
      <c r="C29" s="15">
        <f>C30+C31+C32</f>
        <v>59236.452328491374</v>
      </c>
      <c r="D29" s="15">
        <f t="shared" si="1"/>
        <v>61526.154855185901</v>
      </c>
      <c r="E29" s="14">
        <f>E30+E31+E32</f>
        <v>2221.426578000805</v>
      </c>
      <c r="F29" s="15">
        <f>F30+F31+F32</f>
        <v>57707.093647070506</v>
      </c>
      <c r="G29" s="16">
        <f t="shared" si="4"/>
        <v>59928.520225071312</v>
      </c>
      <c r="H29" s="14">
        <f>SUM(H30:H32)</f>
        <v>2623.2658700724055</v>
      </c>
      <c r="I29" s="14">
        <f>SUM(I30:I32)</f>
        <v>62550.565125503388</v>
      </c>
      <c r="J29" s="15">
        <f t="shared" si="2"/>
        <v>65173.830995575794</v>
      </c>
      <c r="K29" s="14">
        <f>SUM(K30:K32)</f>
        <v>2380.9350999670651</v>
      </c>
      <c r="L29" s="14">
        <f>SUM(L30:L32)</f>
        <v>65553.78112316753</v>
      </c>
      <c r="M29" s="16">
        <f t="shared" si="5"/>
        <v>67934.716223134601</v>
      </c>
      <c r="N29" s="17">
        <f t="shared" si="0"/>
        <v>9515.3300747348039</v>
      </c>
      <c r="O29" s="17">
        <f t="shared" si="0"/>
        <v>245047.89222423278</v>
      </c>
      <c r="P29" s="16">
        <f t="shared" si="3"/>
        <v>254563.22229896759</v>
      </c>
    </row>
    <row r="30" spans="1:16" x14ac:dyDescent="0.3">
      <c r="A30" s="18" t="s">
        <v>35</v>
      </c>
      <c r="B30" s="19">
        <v>0</v>
      </c>
      <c r="C30" s="20">
        <v>20725.353102483357</v>
      </c>
      <c r="D30" s="11">
        <f t="shared" si="1"/>
        <v>20725.353102483357</v>
      </c>
      <c r="E30" s="19">
        <v>0</v>
      </c>
      <c r="F30" s="20">
        <v>21142.376583306814</v>
      </c>
      <c r="G30" s="11">
        <f t="shared" si="4"/>
        <v>21142.376583306814</v>
      </c>
      <c r="H30" s="19">
        <v>0</v>
      </c>
      <c r="I30" s="20">
        <v>22777.727848924656</v>
      </c>
      <c r="J30" s="11">
        <f t="shared" si="2"/>
        <v>22777.727848924656</v>
      </c>
      <c r="K30" s="19">
        <v>0</v>
      </c>
      <c r="L30" s="20">
        <v>23972.464174390847</v>
      </c>
      <c r="M30" s="11">
        <f t="shared" si="5"/>
        <v>23972.464174390847</v>
      </c>
      <c r="N30" s="12">
        <f t="shared" si="0"/>
        <v>0</v>
      </c>
      <c r="O30" s="12">
        <f t="shared" si="0"/>
        <v>88617.921709105663</v>
      </c>
      <c r="P30" s="11">
        <f t="shared" si="3"/>
        <v>88617.921709105663</v>
      </c>
    </row>
    <row r="31" spans="1:16" x14ac:dyDescent="0.3">
      <c r="A31" s="18" t="s">
        <v>36</v>
      </c>
      <c r="B31" s="19">
        <v>2131.1028016945297</v>
      </c>
      <c r="C31" s="20">
        <v>22829.343495600075</v>
      </c>
      <c r="D31" s="11">
        <f t="shared" si="1"/>
        <v>24960.446297294606</v>
      </c>
      <c r="E31" s="19">
        <v>2065.8675780008048</v>
      </c>
      <c r="F31" s="20">
        <v>22098.600194747676</v>
      </c>
      <c r="G31" s="11">
        <f t="shared" si="4"/>
        <v>24164.467772748481</v>
      </c>
      <c r="H31" s="19">
        <v>2441.8658700724054</v>
      </c>
      <c r="I31" s="20">
        <v>23177.881615404502</v>
      </c>
      <c r="J31" s="11">
        <f t="shared" si="2"/>
        <v>25619.747485476906</v>
      </c>
      <c r="K31" s="19">
        <v>2215.3350999670652</v>
      </c>
      <c r="L31" s="20">
        <v>23910.51110791411</v>
      </c>
      <c r="M31" s="11">
        <f t="shared" si="5"/>
        <v>26125.846207881175</v>
      </c>
      <c r="N31" s="12">
        <f t="shared" si="0"/>
        <v>8854.1713497348046</v>
      </c>
      <c r="O31" s="12">
        <f t="shared" si="0"/>
        <v>92016.336413666359</v>
      </c>
      <c r="P31" s="11">
        <f t="shared" si="3"/>
        <v>100870.50776340117</v>
      </c>
    </row>
    <row r="32" spans="1:16" ht="15" thickBot="1" x14ac:dyDescent="0.35">
      <c r="A32" s="18" t="s">
        <v>37</v>
      </c>
      <c r="B32" s="19">
        <v>158.59972499999998</v>
      </c>
      <c r="C32" s="20">
        <v>15681.755730407942</v>
      </c>
      <c r="D32" s="11">
        <f t="shared" si="1"/>
        <v>15840.355455407942</v>
      </c>
      <c r="E32" s="19">
        <v>155.559</v>
      </c>
      <c r="F32" s="20">
        <v>14466.116869016012</v>
      </c>
      <c r="G32" s="11">
        <f t="shared" si="4"/>
        <v>14621.675869016011</v>
      </c>
      <c r="H32" s="19">
        <v>181.40000000000003</v>
      </c>
      <c r="I32" s="20">
        <v>16594.95566117423</v>
      </c>
      <c r="J32" s="11">
        <f t="shared" si="2"/>
        <v>16776.355661174231</v>
      </c>
      <c r="K32" s="19">
        <v>165.60000000000002</v>
      </c>
      <c r="L32" s="20">
        <v>17670.805840862577</v>
      </c>
      <c r="M32" s="11">
        <f t="shared" si="5"/>
        <v>17836.405840862575</v>
      </c>
      <c r="N32" s="12">
        <f t="shared" si="0"/>
        <v>661.158725</v>
      </c>
      <c r="O32" s="12">
        <f t="shared" si="0"/>
        <v>64413.634101460761</v>
      </c>
      <c r="P32" s="11">
        <f t="shared" si="3"/>
        <v>65074.792826460762</v>
      </c>
    </row>
    <row r="33" spans="1:16" ht="15" thickBot="1" x14ac:dyDescent="0.35">
      <c r="A33" s="21" t="s">
        <v>38</v>
      </c>
      <c r="B33" s="22">
        <f>B6+B7+B11+B14+B15+B16+B17+B18+B19+B20+B21+B22+B23+B24+B25+B28+B29</f>
        <v>257097.49615135198</v>
      </c>
      <c r="C33" s="23">
        <f>C6+C7+C11+C14+C15+C16+C17+C18+C19+C20+C21+C22+C23+C24+C25+C28+C29</f>
        <v>716921.52872302453</v>
      </c>
      <c r="D33" s="24">
        <f>B33+C33</f>
        <v>974019.02487437648</v>
      </c>
      <c r="E33" s="25">
        <f>E6+E7+E11+E14+E15+E16+E17+E18+E19+E20+E21+E22+E23+E24+E25+E28+E29</f>
        <v>306950.48572255985</v>
      </c>
      <c r="F33" s="23">
        <f>F6+F7+F11+F14+F15+F16+F17+F18+F19+F20+F21+F22+F23+F24+F25+F28+F29</f>
        <v>725403.81951748044</v>
      </c>
      <c r="G33" s="23">
        <f t="shared" si="4"/>
        <v>1032354.3052400403</v>
      </c>
      <c r="H33" s="23">
        <f>H6+H7+H11+H14+H15+H16+H17+H18+H19+H20+H21+H22+H23+H24+H25+H28+H29</f>
        <v>329308.1603383873</v>
      </c>
      <c r="I33" s="23">
        <f>I6+I7+I11+I14+I15+I16+I17+I18+I19+I20+I21+I22+I23+I24+I25+I28+I29</f>
        <v>742505.87661402894</v>
      </c>
      <c r="J33" s="23">
        <f t="shared" si="2"/>
        <v>1071814.0369524162</v>
      </c>
      <c r="K33" s="23">
        <f>K6+K7+K11+K14+K15+K16+K17+K18+K19+K20+K21+K22+K23+K24+K25+K28+K29</f>
        <v>332567.90211258357</v>
      </c>
      <c r="L33" s="23">
        <f>L6+L7+L11+L14+L15+L16+L17+L18+L19+L20+L21+L22+L23+L24+L25+L28+L29</f>
        <v>760269.22633794707</v>
      </c>
      <c r="M33" s="24">
        <f t="shared" si="5"/>
        <v>1092837.1284505306</v>
      </c>
      <c r="N33" s="25">
        <f>N6+N7+N11+N14+N15+N16+N17+N18+N19+N20+N21+N22+N23+N24+N25+N28+N29</f>
        <v>1225924.0443248826</v>
      </c>
      <c r="O33" s="23">
        <f>O6+O7+O11+O14+O15+O16+O17+O18+O19+O20+O21+O22+O23+O24+O25+O28+O29</f>
        <v>2945100.4511924814</v>
      </c>
      <c r="P33" s="26">
        <f t="shared" si="3"/>
        <v>4171024.4955173638</v>
      </c>
    </row>
    <row r="34" spans="1:16" x14ac:dyDescent="0.3">
      <c r="A34" s="27"/>
    </row>
    <row r="35" spans="1:16" x14ac:dyDescent="0.3">
      <c r="A35" s="27"/>
    </row>
    <row r="36" spans="1:16" x14ac:dyDescent="0.3">
      <c r="A36" s="27"/>
    </row>
    <row r="37" spans="1:16" x14ac:dyDescent="0.3">
      <c r="A37" s="30" t="s">
        <v>39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15" thickBot="1" x14ac:dyDescent="0.35">
      <c r="A39" s="1"/>
      <c r="B39" s="2"/>
      <c r="C39" s="2"/>
      <c r="D39" s="3"/>
      <c r="E39" s="3"/>
      <c r="F39" s="3"/>
      <c r="G39" s="3"/>
      <c r="H39" s="3"/>
      <c r="I39" s="3"/>
      <c r="J39" s="3"/>
      <c r="K39" s="3"/>
      <c r="L39" s="32"/>
      <c r="M39" s="32"/>
      <c r="N39" s="3"/>
      <c r="O39" s="33" t="s">
        <v>1</v>
      </c>
      <c r="P39" s="33"/>
    </row>
    <row r="40" spans="1:16" ht="15" thickBot="1" x14ac:dyDescent="0.35">
      <c r="A40" s="34" t="s">
        <v>2</v>
      </c>
      <c r="B40" s="36" t="s">
        <v>3</v>
      </c>
      <c r="C40" s="37"/>
      <c r="D40" s="38"/>
      <c r="E40" s="39" t="s">
        <v>4</v>
      </c>
      <c r="F40" s="37"/>
      <c r="G40" s="40"/>
      <c r="H40" s="36" t="s">
        <v>5</v>
      </c>
      <c r="I40" s="37"/>
      <c r="J40" s="38"/>
      <c r="K40" s="39" t="s">
        <v>6</v>
      </c>
      <c r="L40" s="37"/>
      <c r="M40" s="40"/>
      <c r="N40" s="39" t="s">
        <v>40</v>
      </c>
      <c r="O40" s="37"/>
      <c r="P40" s="40"/>
    </row>
    <row r="41" spans="1:16" ht="15" thickBot="1" x14ac:dyDescent="0.35">
      <c r="A41" s="35"/>
      <c r="B41" s="4" t="s">
        <v>8</v>
      </c>
      <c r="C41" s="5" t="s">
        <v>9</v>
      </c>
      <c r="D41" s="6" t="s">
        <v>10</v>
      </c>
      <c r="E41" s="4" t="s">
        <v>8</v>
      </c>
      <c r="F41" s="5" t="s">
        <v>9</v>
      </c>
      <c r="G41" s="7" t="s">
        <v>10</v>
      </c>
      <c r="H41" s="4" t="s">
        <v>8</v>
      </c>
      <c r="I41" s="5" t="s">
        <v>9</v>
      </c>
      <c r="J41" s="6" t="s">
        <v>10</v>
      </c>
      <c r="K41" s="4" t="s">
        <v>8</v>
      </c>
      <c r="L41" s="5" t="s">
        <v>9</v>
      </c>
      <c r="M41" s="7" t="s">
        <v>10</v>
      </c>
      <c r="N41" s="4" t="s">
        <v>8</v>
      </c>
      <c r="O41" s="5" t="s">
        <v>9</v>
      </c>
      <c r="P41" s="7" t="s">
        <v>10</v>
      </c>
    </row>
    <row r="42" spans="1:16" x14ac:dyDescent="0.3">
      <c r="A42" s="8" t="s">
        <v>11</v>
      </c>
      <c r="B42" s="9">
        <v>326.37944116097572</v>
      </c>
      <c r="C42" s="10">
        <v>147172.08855052528</v>
      </c>
      <c r="D42" s="11">
        <f>B42+C42</f>
        <v>147498.46799168625</v>
      </c>
      <c r="E42" s="9">
        <v>227.04895195711362</v>
      </c>
      <c r="F42" s="10">
        <v>105448.18030875755</v>
      </c>
      <c r="G42" s="11">
        <f>E42+F42</f>
        <v>105675.22926071467</v>
      </c>
      <c r="H42" s="9">
        <v>224.29464548780481</v>
      </c>
      <c r="I42" s="10">
        <v>111455.10367779802</v>
      </c>
      <c r="J42" s="11">
        <f>H42+I42</f>
        <v>111679.39832328583</v>
      </c>
      <c r="K42" s="9">
        <v>226.21098281310103</v>
      </c>
      <c r="L42" s="10">
        <v>112531.45013089353</v>
      </c>
      <c r="M42" s="11">
        <f>K42+L42</f>
        <v>112757.66111370664</v>
      </c>
      <c r="N42" s="12">
        <f t="shared" ref="N42:O68" si="6">B42+E42+H42+K42</f>
        <v>1003.9340214189953</v>
      </c>
      <c r="O42" s="12">
        <f t="shared" si="6"/>
        <v>476606.8226679744</v>
      </c>
      <c r="P42" s="11">
        <f>N42+O42</f>
        <v>477610.75668939337</v>
      </c>
    </row>
    <row r="43" spans="1:16" x14ac:dyDescent="0.3">
      <c r="A43" s="13" t="s">
        <v>12</v>
      </c>
      <c r="B43" s="14">
        <f>B44+B45+B46</f>
        <v>46339.859551499998</v>
      </c>
      <c r="C43" s="15">
        <f>C44+C45+C46</f>
        <v>20824.661744743942</v>
      </c>
      <c r="D43" s="15">
        <f t="shared" ref="D43:D68" si="7">B43+C43</f>
        <v>67164.52129624394</v>
      </c>
      <c r="E43" s="14">
        <f>E44+E45+E46</f>
        <v>69922.135391999997</v>
      </c>
      <c r="F43" s="15">
        <f>F44+F45+F46</f>
        <v>26244.430357554578</v>
      </c>
      <c r="G43" s="16">
        <f>E43+F43</f>
        <v>96166.565749554575</v>
      </c>
      <c r="H43" s="14">
        <f>SUM(H44:H46)</f>
        <v>92772.867470419995</v>
      </c>
      <c r="I43" s="14">
        <f>SUM(I44:I46)</f>
        <v>29960.351896510532</v>
      </c>
      <c r="J43" s="15">
        <f t="shared" ref="J43:J69" si="8">H43+I43</f>
        <v>122733.21936693053</v>
      </c>
      <c r="K43" s="14">
        <f>SUM(K44:K46)</f>
        <v>75021.601439999999</v>
      </c>
      <c r="L43" s="14">
        <f>SUM(L44:L46)</f>
        <v>28313.624565150247</v>
      </c>
      <c r="M43" s="16">
        <f>K43+L43</f>
        <v>103335.22600515024</v>
      </c>
      <c r="N43" s="17">
        <f t="shared" si="6"/>
        <v>284056.46385392</v>
      </c>
      <c r="O43" s="17">
        <f t="shared" si="6"/>
        <v>105343.0685639593</v>
      </c>
      <c r="P43" s="16">
        <f t="shared" ref="P43:P69" si="9">N43+O43</f>
        <v>389399.53241787932</v>
      </c>
    </row>
    <row r="44" spans="1:16" x14ac:dyDescent="0.3">
      <c r="A44" s="18" t="s">
        <v>13</v>
      </c>
      <c r="B44" s="19">
        <v>16192.158445499999</v>
      </c>
      <c r="C44" s="20">
        <v>2855.13</v>
      </c>
      <c r="D44" s="11">
        <f t="shared" si="7"/>
        <v>19047.288445499998</v>
      </c>
      <c r="E44" s="19">
        <v>24996.5</v>
      </c>
      <c r="F44" s="20">
        <v>4231.8</v>
      </c>
      <c r="G44" s="11">
        <f t="shared" ref="G44:G69" si="10">E44+F44</f>
        <v>29228.3</v>
      </c>
      <c r="H44" s="19">
        <v>34462.258447779997</v>
      </c>
      <c r="I44" s="20">
        <v>6232.7954479999898</v>
      </c>
      <c r="J44" s="11">
        <f t="shared" si="8"/>
        <v>40695.053895779987</v>
      </c>
      <c r="K44" s="19">
        <v>31295.151999999998</v>
      </c>
      <c r="L44" s="20">
        <v>5142.3600000000006</v>
      </c>
      <c r="M44" s="11">
        <f t="shared" ref="M44:M69" si="11">K44+L44</f>
        <v>36437.512000000002</v>
      </c>
      <c r="N44" s="12">
        <f t="shared" si="6"/>
        <v>106946.06889328</v>
      </c>
      <c r="O44" s="12">
        <f t="shared" si="6"/>
        <v>18462.085447999991</v>
      </c>
      <c r="P44" s="11">
        <f t="shared" si="9"/>
        <v>125408.15434127999</v>
      </c>
    </row>
    <row r="45" spans="1:16" x14ac:dyDescent="0.3">
      <c r="A45" s="18" t="s">
        <v>14</v>
      </c>
      <c r="B45" s="19">
        <v>29540.909585999998</v>
      </c>
      <c r="C45" s="20">
        <v>6099.7522139999992</v>
      </c>
      <c r="D45" s="11">
        <f t="shared" si="7"/>
        <v>35640.661799999994</v>
      </c>
      <c r="E45" s="19">
        <v>44263.4</v>
      </c>
      <c r="F45" s="20">
        <v>8060.3</v>
      </c>
      <c r="G45" s="11">
        <f t="shared" si="10"/>
        <v>52323.700000000004</v>
      </c>
      <c r="H45" s="19">
        <v>57624.526022639999</v>
      </c>
      <c r="I45" s="20">
        <v>9623.4917031999994</v>
      </c>
      <c r="J45" s="11">
        <f t="shared" si="8"/>
        <v>67248.017725839993</v>
      </c>
      <c r="K45" s="19">
        <v>42999.59</v>
      </c>
      <c r="L45" s="20">
        <v>8211.1649999999991</v>
      </c>
      <c r="M45" s="11">
        <f t="shared" si="11"/>
        <v>51210.754999999997</v>
      </c>
      <c r="N45" s="12">
        <f t="shared" si="6"/>
        <v>174428.42560863998</v>
      </c>
      <c r="O45" s="12">
        <f t="shared" si="6"/>
        <v>31994.708917199998</v>
      </c>
      <c r="P45" s="11">
        <f t="shared" si="9"/>
        <v>206423.13452584</v>
      </c>
    </row>
    <row r="46" spans="1:16" x14ac:dyDescent="0.3">
      <c r="A46" s="18" t="s">
        <v>15</v>
      </c>
      <c r="B46" s="19">
        <v>606.79151999999976</v>
      </c>
      <c r="C46" s="20">
        <v>11869.779530743943</v>
      </c>
      <c r="D46" s="11">
        <f t="shared" si="7"/>
        <v>12476.571050743943</v>
      </c>
      <c r="E46" s="19">
        <v>662.23539200000005</v>
      </c>
      <c r="F46" s="20">
        <v>13952.330357554578</v>
      </c>
      <c r="G46" s="11">
        <f t="shared" si="10"/>
        <v>14614.565749554578</v>
      </c>
      <c r="H46" s="19">
        <v>686.08299999999997</v>
      </c>
      <c r="I46" s="20">
        <v>14104.064745310543</v>
      </c>
      <c r="J46" s="11">
        <f t="shared" si="8"/>
        <v>14790.147745310544</v>
      </c>
      <c r="K46" s="19">
        <v>726.85943999999995</v>
      </c>
      <c r="L46" s="20">
        <v>14960.099565150249</v>
      </c>
      <c r="M46" s="11">
        <f t="shared" si="11"/>
        <v>15686.959005150249</v>
      </c>
      <c r="N46" s="12">
        <f t="shared" si="6"/>
        <v>2681.9693520000001</v>
      </c>
      <c r="O46" s="12">
        <f t="shared" si="6"/>
        <v>54886.274198759318</v>
      </c>
      <c r="P46" s="11">
        <f t="shared" si="9"/>
        <v>57568.243550759318</v>
      </c>
    </row>
    <row r="47" spans="1:16" x14ac:dyDescent="0.3">
      <c r="A47" s="13" t="s">
        <v>16</v>
      </c>
      <c r="B47" s="14">
        <f>B48+B49</f>
        <v>43032.092657585905</v>
      </c>
      <c r="C47" s="15">
        <f>C48+C49</f>
        <v>118467.78410123754</v>
      </c>
      <c r="D47" s="15">
        <f t="shared" si="7"/>
        <v>161499.87675882346</v>
      </c>
      <c r="E47" s="14">
        <f>E48+E49</f>
        <v>62274.651544970046</v>
      </c>
      <c r="F47" s="15">
        <f>F48+F49</f>
        <v>120102.35739551661</v>
      </c>
      <c r="G47" s="16">
        <f t="shared" si="10"/>
        <v>182377.00894048664</v>
      </c>
      <c r="H47" s="14">
        <f>SUM(H48:H49)</f>
        <v>59105.322282730398</v>
      </c>
      <c r="I47" s="14">
        <f>SUM(I48:I49)</f>
        <v>124993.97914837574</v>
      </c>
      <c r="J47" s="15">
        <f t="shared" si="8"/>
        <v>184099.30143110614</v>
      </c>
      <c r="K47" s="14">
        <f>SUM(K48:K49)</f>
        <v>41231.452586005806</v>
      </c>
      <c r="L47" s="14">
        <f>SUM(L48:L49)</f>
        <v>110142.39272472348</v>
      </c>
      <c r="M47" s="16">
        <f t="shared" si="11"/>
        <v>151373.84531072929</v>
      </c>
      <c r="N47" s="17">
        <f t="shared" si="6"/>
        <v>205643.51907129213</v>
      </c>
      <c r="O47" s="17">
        <f t="shared" si="6"/>
        <v>473706.51336985338</v>
      </c>
      <c r="P47" s="16">
        <f t="shared" si="9"/>
        <v>679350.03244114551</v>
      </c>
    </row>
    <row r="48" spans="1:16" x14ac:dyDescent="0.3">
      <c r="A48" s="18" t="s">
        <v>17</v>
      </c>
      <c r="B48" s="19">
        <v>27718.743816961898</v>
      </c>
      <c r="C48" s="20">
        <v>2303.0567159850825</v>
      </c>
      <c r="D48" s="11">
        <f t="shared" si="7"/>
        <v>30021.800532946982</v>
      </c>
      <c r="E48" s="19">
        <v>47591.463230099536</v>
      </c>
      <c r="F48" s="20">
        <v>4948.9792758891472</v>
      </c>
      <c r="G48" s="11">
        <f t="shared" si="10"/>
        <v>52540.442505988685</v>
      </c>
      <c r="H48" s="19">
        <v>44929.125010909294</v>
      </c>
      <c r="I48" s="20">
        <v>4774.5631830414268</v>
      </c>
      <c r="J48" s="11">
        <f t="shared" si="8"/>
        <v>49703.688193950722</v>
      </c>
      <c r="K48" s="19">
        <v>27424.475307012908</v>
      </c>
      <c r="L48" s="20">
        <v>3080.7993427966021</v>
      </c>
      <c r="M48" s="11">
        <f t="shared" si="11"/>
        <v>30505.274649809511</v>
      </c>
      <c r="N48" s="12">
        <f t="shared" si="6"/>
        <v>147663.80736498366</v>
      </c>
      <c r="O48" s="12">
        <f t="shared" si="6"/>
        <v>15107.398517712259</v>
      </c>
      <c r="P48" s="11">
        <f t="shared" si="9"/>
        <v>162771.20588269591</v>
      </c>
    </row>
    <row r="49" spans="1:16" x14ac:dyDescent="0.3">
      <c r="A49" s="18" t="s">
        <v>18</v>
      </c>
      <c r="B49" s="19">
        <v>15313.348840624009</v>
      </c>
      <c r="C49" s="20">
        <v>116164.72738525247</v>
      </c>
      <c r="D49" s="11">
        <f t="shared" si="7"/>
        <v>131478.07622587649</v>
      </c>
      <c r="E49" s="19">
        <v>14683.188314870511</v>
      </c>
      <c r="F49" s="20">
        <v>115153.37811962746</v>
      </c>
      <c r="G49" s="11">
        <f t="shared" si="10"/>
        <v>129836.56643449797</v>
      </c>
      <c r="H49" s="19">
        <v>14176.1972718211</v>
      </c>
      <c r="I49" s="20">
        <v>120219.41596533432</v>
      </c>
      <c r="J49" s="11">
        <f t="shared" si="8"/>
        <v>134395.61323715543</v>
      </c>
      <c r="K49" s="19">
        <v>13806.977278992894</v>
      </c>
      <c r="L49" s="20">
        <v>107061.59338192688</v>
      </c>
      <c r="M49" s="11">
        <f t="shared" si="11"/>
        <v>120868.57066091978</v>
      </c>
      <c r="N49" s="12">
        <f t="shared" si="6"/>
        <v>57979.711706308517</v>
      </c>
      <c r="O49" s="12">
        <f t="shared" si="6"/>
        <v>458599.11485214112</v>
      </c>
      <c r="P49" s="11">
        <f t="shared" si="9"/>
        <v>516578.82655844965</v>
      </c>
    </row>
    <row r="50" spans="1:16" x14ac:dyDescent="0.3">
      <c r="A50" s="18" t="s">
        <v>19</v>
      </c>
      <c r="B50" s="19">
        <v>14001.704989761944</v>
      </c>
      <c r="C50" s="20">
        <v>5435.0350099716761</v>
      </c>
      <c r="D50" s="11">
        <f t="shared" si="7"/>
        <v>19436.739999733618</v>
      </c>
      <c r="E50" s="19">
        <v>12382.439212743551</v>
      </c>
      <c r="F50" s="20">
        <v>4750.0594224799261</v>
      </c>
      <c r="G50" s="11">
        <f t="shared" si="10"/>
        <v>17132.498635223477</v>
      </c>
      <c r="H50" s="19">
        <v>15160.666795138644</v>
      </c>
      <c r="I50" s="20">
        <v>6133.660871537335</v>
      </c>
      <c r="J50" s="11">
        <f t="shared" si="8"/>
        <v>21294.327666675978</v>
      </c>
      <c r="K50" s="19">
        <v>15128.727035967058</v>
      </c>
      <c r="L50" s="20">
        <v>6093.8225634944047</v>
      </c>
      <c r="M50" s="11">
        <f t="shared" si="11"/>
        <v>21222.549599461461</v>
      </c>
      <c r="N50" s="12">
        <f t="shared" si="6"/>
        <v>56673.538033611192</v>
      </c>
      <c r="O50" s="12">
        <f t="shared" si="6"/>
        <v>22412.577867483342</v>
      </c>
      <c r="P50" s="11">
        <f t="shared" si="9"/>
        <v>79086.115901094541</v>
      </c>
    </row>
    <row r="51" spans="1:16" x14ac:dyDescent="0.3">
      <c r="A51" s="18" t="s">
        <v>20</v>
      </c>
      <c r="B51" s="19">
        <v>3356.9747191408183</v>
      </c>
      <c r="C51" s="19">
        <v>3311.0748426283935</v>
      </c>
      <c r="D51" s="19">
        <f t="shared" si="7"/>
        <v>6668.0495617692122</v>
      </c>
      <c r="E51" s="19">
        <v>3645.0916706636731</v>
      </c>
      <c r="F51" s="19">
        <v>3779.8897111279794</v>
      </c>
      <c r="G51" s="19">
        <f t="shared" si="10"/>
        <v>7424.9813817916529</v>
      </c>
      <c r="H51" s="19">
        <v>3421.070245135088</v>
      </c>
      <c r="I51" s="19">
        <v>3502.8223119467702</v>
      </c>
      <c r="J51" s="11">
        <f t="shared" si="8"/>
        <v>6923.8925570818583</v>
      </c>
      <c r="K51" s="19">
        <v>3726.7657533147649</v>
      </c>
      <c r="L51" s="19">
        <v>3781.923226389365</v>
      </c>
      <c r="M51" s="19">
        <f t="shared" si="11"/>
        <v>7508.6889797041295</v>
      </c>
      <c r="N51" s="12">
        <f t="shared" si="6"/>
        <v>14149.902388254344</v>
      </c>
      <c r="O51" s="12">
        <f t="shared" si="6"/>
        <v>14375.710092092508</v>
      </c>
      <c r="P51" s="11">
        <f t="shared" si="9"/>
        <v>28525.612480346852</v>
      </c>
    </row>
    <row r="52" spans="1:16" x14ac:dyDescent="0.3">
      <c r="A52" s="18" t="s">
        <v>21</v>
      </c>
      <c r="B52" s="19">
        <v>5706.2758917778974</v>
      </c>
      <c r="C52" s="20">
        <v>56727.075597175019</v>
      </c>
      <c r="D52" s="11">
        <f t="shared" si="7"/>
        <v>62433.351488952918</v>
      </c>
      <c r="E52" s="19">
        <v>8507.7822752644643</v>
      </c>
      <c r="F52" s="20">
        <v>80724.867153631727</v>
      </c>
      <c r="G52" s="11">
        <f t="shared" si="10"/>
        <v>89232.649428896199</v>
      </c>
      <c r="H52" s="19">
        <v>6876.6034792874379</v>
      </c>
      <c r="I52" s="20">
        <v>77736.228402549546</v>
      </c>
      <c r="J52" s="11">
        <f t="shared" si="8"/>
        <v>84612.831881836988</v>
      </c>
      <c r="K52" s="19">
        <v>9667.7944039893318</v>
      </c>
      <c r="L52" s="20">
        <v>77044.845290124475</v>
      </c>
      <c r="M52" s="11">
        <f t="shared" si="11"/>
        <v>86712.639694113808</v>
      </c>
      <c r="N52" s="12">
        <f t="shared" si="6"/>
        <v>30758.456050319131</v>
      </c>
      <c r="O52" s="12">
        <f t="shared" si="6"/>
        <v>292233.01644348074</v>
      </c>
      <c r="P52" s="11">
        <f t="shared" si="9"/>
        <v>322991.47249379987</v>
      </c>
    </row>
    <row r="53" spans="1:16" x14ac:dyDescent="0.3">
      <c r="A53" s="18" t="s">
        <v>22</v>
      </c>
      <c r="B53" s="19">
        <v>9597.9790187024537</v>
      </c>
      <c r="C53" s="20">
        <v>43805.285870914013</v>
      </c>
      <c r="D53" s="11">
        <f t="shared" si="7"/>
        <v>53403.264889616468</v>
      </c>
      <c r="E53" s="19">
        <v>8031.5644347333082</v>
      </c>
      <c r="F53" s="20">
        <v>40456.385128066126</v>
      </c>
      <c r="G53" s="11">
        <f t="shared" si="10"/>
        <v>48487.949562799433</v>
      </c>
      <c r="H53" s="19">
        <v>8024.806353089215</v>
      </c>
      <c r="I53" s="20">
        <v>39298.904004314769</v>
      </c>
      <c r="J53" s="11">
        <f t="shared" si="8"/>
        <v>47323.710357403987</v>
      </c>
      <c r="K53" s="19">
        <v>10175.305834235647</v>
      </c>
      <c r="L53" s="20">
        <v>48641.066522157998</v>
      </c>
      <c r="M53" s="11">
        <f t="shared" si="11"/>
        <v>58816.372356393644</v>
      </c>
      <c r="N53" s="12">
        <f t="shared" si="6"/>
        <v>35829.655640760626</v>
      </c>
      <c r="O53" s="12">
        <f t="shared" si="6"/>
        <v>172201.6415254529</v>
      </c>
      <c r="P53" s="11">
        <f t="shared" si="9"/>
        <v>208031.29716621351</v>
      </c>
    </row>
    <row r="54" spans="1:16" x14ac:dyDescent="0.3">
      <c r="A54" s="18" t="s">
        <v>23</v>
      </c>
      <c r="B54" s="19">
        <v>7420.5647113197547</v>
      </c>
      <c r="C54" s="20">
        <v>29153.555287646195</v>
      </c>
      <c r="D54" s="11">
        <f t="shared" si="7"/>
        <v>36574.119998965951</v>
      </c>
      <c r="E54" s="19">
        <v>8003.81982927441</v>
      </c>
      <c r="F54" s="20">
        <v>30541.780873085747</v>
      </c>
      <c r="G54" s="11">
        <f t="shared" si="10"/>
        <v>38545.600702360156</v>
      </c>
      <c r="H54" s="19">
        <v>7820.3080433968744</v>
      </c>
      <c r="I54" s="20">
        <v>29899.972894556049</v>
      </c>
      <c r="J54" s="11">
        <f t="shared" si="8"/>
        <v>37720.280937952921</v>
      </c>
      <c r="K54" s="19">
        <v>7283.6854178585718</v>
      </c>
      <c r="L54" s="20">
        <v>29873.771064277946</v>
      </c>
      <c r="M54" s="11">
        <f t="shared" si="11"/>
        <v>37157.45648213652</v>
      </c>
      <c r="N54" s="12">
        <f t="shared" si="6"/>
        <v>30528.378001849611</v>
      </c>
      <c r="O54" s="12">
        <f t="shared" si="6"/>
        <v>119469.08011956593</v>
      </c>
      <c r="P54" s="11">
        <f t="shared" si="9"/>
        <v>149997.45812141555</v>
      </c>
    </row>
    <row r="55" spans="1:16" x14ac:dyDescent="0.3">
      <c r="A55" s="18" t="s">
        <v>24</v>
      </c>
      <c r="B55" s="19">
        <v>202.20535660283386</v>
      </c>
      <c r="C55" s="20">
        <v>4982.0528560577904</v>
      </c>
      <c r="D55" s="11">
        <f t="shared" si="7"/>
        <v>5184.2582126606239</v>
      </c>
      <c r="E55" s="19">
        <v>185.28432464500827</v>
      </c>
      <c r="F55" s="20">
        <v>4309.5690880548045</v>
      </c>
      <c r="G55" s="11">
        <f t="shared" si="10"/>
        <v>4494.8534126998129</v>
      </c>
      <c r="H55" s="19">
        <v>193.86634987658579</v>
      </c>
      <c r="I55" s="20">
        <v>4834.2816960090722</v>
      </c>
      <c r="J55" s="11">
        <f t="shared" si="8"/>
        <v>5028.1480458856577</v>
      </c>
      <c r="K55" s="19">
        <v>224.60932530612254</v>
      </c>
      <c r="L55" s="20">
        <v>4902.5352811169032</v>
      </c>
      <c r="M55" s="11">
        <f t="shared" si="11"/>
        <v>5127.1446064230258</v>
      </c>
      <c r="N55" s="12">
        <f t="shared" si="6"/>
        <v>805.9653564305504</v>
      </c>
      <c r="O55" s="12">
        <f t="shared" si="6"/>
        <v>19028.438921238569</v>
      </c>
      <c r="P55" s="11">
        <f t="shared" si="9"/>
        <v>19834.40427766912</v>
      </c>
    </row>
    <row r="56" spans="1:16" x14ac:dyDescent="0.3">
      <c r="A56" s="18" t="s">
        <v>25</v>
      </c>
      <c r="B56" s="19">
        <v>15566.743559999999</v>
      </c>
      <c r="C56" s="20">
        <v>0</v>
      </c>
      <c r="D56" s="11">
        <f t="shared" si="7"/>
        <v>15566.743559999999</v>
      </c>
      <c r="E56" s="19">
        <v>26781.677999999996</v>
      </c>
      <c r="F56" s="20">
        <v>0</v>
      </c>
      <c r="G56" s="11">
        <f t="shared" si="10"/>
        <v>26781.677999999996</v>
      </c>
      <c r="H56" s="19">
        <v>30230.465399999994</v>
      </c>
      <c r="I56" s="20">
        <v>0</v>
      </c>
      <c r="J56" s="11">
        <f t="shared" si="8"/>
        <v>30230.465399999994</v>
      </c>
      <c r="K56" s="19">
        <v>34434.498688</v>
      </c>
      <c r="L56" s="20"/>
      <c r="M56" s="11">
        <f t="shared" si="11"/>
        <v>34434.498688</v>
      </c>
      <c r="N56" s="12">
        <f t="shared" si="6"/>
        <v>107013.385648</v>
      </c>
      <c r="O56" s="12">
        <f t="shared" si="6"/>
        <v>0</v>
      </c>
      <c r="P56" s="11">
        <f t="shared" si="9"/>
        <v>107013.385648</v>
      </c>
    </row>
    <row r="57" spans="1:16" x14ac:dyDescent="0.3">
      <c r="A57" s="18" t="s">
        <v>26</v>
      </c>
      <c r="B57" s="19">
        <v>8500.762750319147</v>
      </c>
      <c r="C57" s="20">
        <v>134818.94251582227</v>
      </c>
      <c r="D57" s="11">
        <f t="shared" si="7"/>
        <v>143319.70526614142</v>
      </c>
      <c r="E57" s="19">
        <v>9592.2972043808804</v>
      </c>
      <c r="F57" s="20">
        <v>158265.61769494624</v>
      </c>
      <c r="G57" s="11">
        <f t="shared" si="10"/>
        <v>167857.91489932712</v>
      </c>
      <c r="H57" s="19">
        <v>6992.37769862189</v>
      </c>
      <c r="I57" s="20">
        <v>123148.18877778544</v>
      </c>
      <c r="J57" s="11">
        <f t="shared" si="8"/>
        <v>130140.56647640733</v>
      </c>
      <c r="K57" s="19">
        <v>8744.1836382961446</v>
      </c>
      <c r="L57" s="20">
        <v>129757.97752060868</v>
      </c>
      <c r="M57" s="11">
        <f t="shared" si="11"/>
        <v>138502.16115890481</v>
      </c>
      <c r="N57" s="12">
        <f t="shared" si="6"/>
        <v>33829.621291618067</v>
      </c>
      <c r="O57" s="12">
        <f t="shared" si="6"/>
        <v>545990.72650916257</v>
      </c>
      <c r="P57" s="11">
        <f t="shared" si="9"/>
        <v>579820.34780078067</v>
      </c>
    </row>
    <row r="58" spans="1:16" x14ac:dyDescent="0.3">
      <c r="A58" s="18" t="s">
        <v>27</v>
      </c>
      <c r="B58" s="19">
        <v>22899.34580634904</v>
      </c>
      <c r="C58" s="20">
        <v>18122.249751012721</v>
      </c>
      <c r="D58" s="11">
        <f t="shared" si="7"/>
        <v>41021.595557361761</v>
      </c>
      <c r="E58" s="19">
        <v>21008.507724132516</v>
      </c>
      <c r="F58" s="20">
        <v>18379.37490416213</v>
      </c>
      <c r="G58" s="11">
        <f t="shared" si="10"/>
        <v>39387.882628294647</v>
      </c>
      <c r="H58" s="19">
        <v>23439.318812441976</v>
      </c>
      <c r="I58" s="20">
        <v>18899.091446697323</v>
      </c>
      <c r="J58" s="11">
        <f t="shared" si="8"/>
        <v>42338.410259139302</v>
      </c>
      <c r="K58" s="19">
        <v>19758.841196708978</v>
      </c>
      <c r="L58" s="20">
        <v>15985.576675509834</v>
      </c>
      <c r="M58" s="11">
        <f t="shared" si="11"/>
        <v>35744.417872218808</v>
      </c>
      <c r="N58" s="12">
        <f t="shared" si="6"/>
        <v>87106.013539632506</v>
      </c>
      <c r="O58" s="12">
        <f t="shared" si="6"/>
        <v>71386.292777381997</v>
      </c>
      <c r="P58" s="11">
        <f t="shared" si="9"/>
        <v>158492.3063170145</v>
      </c>
    </row>
    <row r="59" spans="1:16" x14ac:dyDescent="0.3">
      <c r="A59" s="18" t="s">
        <v>28</v>
      </c>
      <c r="B59" s="19">
        <v>5957.2571813180912</v>
      </c>
      <c r="C59" s="20">
        <v>1893.4960525866588</v>
      </c>
      <c r="D59" s="11">
        <f t="shared" si="7"/>
        <v>7850.7532339047502</v>
      </c>
      <c r="E59" s="19">
        <v>5428.1703378423317</v>
      </c>
      <c r="F59" s="20">
        <v>1714.7007928158164</v>
      </c>
      <c r="G59" s="11">
        <f t="shared" si="10"/>
        <v>7142.8711306581481</v>
      </c>
      <c r="H59" s="19">
        <v>5884.6706899337996</v>
      </c>
      <c r="I59" s="20">
        <v>1857.106109723954</v>
      </c>
      <c r="J59" s="11">
        <f t="shared" si="8"/>
        <v>7741.7767996577531</v>
      </c>
      <c r="K59" s="19">
        <v>6508.3512969111434</v>
      </c>
      <c r="L59" s="20">
        <v>2042.9884051460626</v>
      </c>
      <c r="M59" s="11">
        <f t="shared" si="11"/>
        <v>8551.3397020572065</v>
      </c>
      <c r="N59" s="12">
        <f t="shared" si="6"/>
        <v>23778.449506005367</v>
      </c>
      <c r="O59" s="12">
        <f t="shared" si="6"/>
        <v>7508.291360272493</v>
      </c>
      <c r="P59" s="11">
        <f t="shared" si="9"/>
        <v>31286.740866277862</v>
      </c>
    </row>
    <row r="60" spans="1:16" x14ac:dyDescent="0.3">
      <c r="A60" s="18" t="s">
        <v>29</v>
      </c>
      <c r="B60" s="19">
        <v>730.13075093281532</v>
      </c>
      <c r="C60" s="20">
        <v>29574.798348091324</v>
      </c>
      <c r="D60" s="11">
        <f t="shared" si="7"/>
        <v>30304.929099024139</v>
      </c>
      <c r="E60" s="19">
        <v>676.75341046194524</v>
      </c>
      <c r="F60" s="20">
        <v>26783.563780350585</v>
      </c>
      <c r="G60" s="11">
        <f t="shared" si="10"/>
        <v>27460.31719081253</v>
      </c>
      <c r="H60" s="19">
        <v>188.83755935286052</v>
      </c>
      <c r="I60" s="20">
        <v>22801.227598123223</v>
      </c>
      <c r="J60" s="11">
        <f t="shared" si="8"/>
        <v>22990.065157476085</v>
      </c>
      <c r="K60" s="19">
        <v>197.52200842335637</v>
      </c>
      <c r="L60" s="20">
        <v>21497.730127756637</v>
      </c>
      <c r="M60" s="11">
        <f t="shared" si="11"/>
        <v>21695.252136179992</v>
      </c>
      <c r="N60" s="12">
        <f t="shared" si="6"/>
        <v>1793.2437291709775</v>
      </c>
      <c r="O60" s="12">
        <f t="shared" si="6"/>
        <v>100657.31985432177</v>
      </c>
      <c r="P60" s="11">
        <f t="shared" si="9"/>
        <v>102450.56358349275</v>
      </c>
    </row>
    <row r="61" spans="1:16" x14ac:dyDescent="0.3">
      <c r="A61" s="13" t="s">
        <v>30</v>
      </c>
      <c r="B61" s="14">
        <f>B62+B63</f>
        <v>604.44341512991593</v>
      </c>
      <c r="C61" s="15">
        <f>C62+C63</f>
        <v>109880.0913740102</v>
      </c>
      <c r="D61" s="15">
        <f t="shared" si="7"/>
        <v>110484.53478914012</v>
      </c>
      <c r="E61" s="14">
        <f>E62+E63</f>
        <v>520.93101672282057</v>
      </c>
      <c r="F61" s="15">
        <f>F62+F63</f>
        <v>102804.37968106492</v>
      </c>
      <c r="G61" s="16">
        <f t="shared" si="10"/>
        <v>103325.31069778775</v>
      </c>
      <c r="H61" s="14">
        <f>SUM(H62:H63)</f>
        <v>629.36325884365192</v>
      </c>
      <c r="I61" s="14">
        <f>SUM(I62:I63)</f>
        <v>119828.81560836542</v>
      </c>
      <c r="J61" s="15">
        <f t="shared" si="8"/>
        <v>120458.17886720906</v>
      </c>
      <c r="K61" s="14">
        <f>SUM(K62:K63)</f>
        <v>755.03742008805671</v>
      </c>
      <c r="L61" s="14">
        <f>SUM(L62:L63)</f>
        <v>127487.10944538596</v>
      </c>
      <c r="M61" s="16">
        <f t="shared" si="11"/>
        <v>128242.14686547402</v>
      </c>
      <c r="N61" s="17">
        <f t="shared" si="6"/>
        <v>2509.7751107844451</v>
      </c>
      <c r="O61" s="17">
        <f t="shared" si="6"/>
        <v>460000.39610882651</v>
      </c>
      <c r="P61" s="16">
        <f t="shared" si="9"/>
        <v>462510.17121961096</v>
      </c>
    </row>
    <row r="62" spans="1:16" x14ac:dyDescent="0.3">
      <c r="A62" s="18" t="s">
        <v>31</v>
      </c>
      <c r="B62" s="19">
        <v>475.09073868679474</v>
      </c>
      <c r="C62" s="20">
        <v>75152.663521348455</v>
      </c>
      <c r="D62" s="11">
        <f t="shared" si="7"/>
        <v>75627.754260035246</v>
      </c>
      <c r="E62" s="19">
        <v>404.7597344465043</v>
      </c>
      <c r="F62" s="20">
        <v>71232.553630520561</v>
      </c>
      <c r="G62" s="11">
        <f t="shared" si="10"/>
        <v>71637.313364967064</v>
      </c>
      <c r="H62" s="19">
        <v>496.43539506257832</v>
      </c>
      <c r="I62" s="20">
        <v>84546.600358754775</v>
      </c>
      <c r="J62" s="11">
        <f t="shared" si="8"/>
        <v>85043.035753817356</v>
      </c>
      <c r="K62" s="19">
        <v>577.1889261574338</v>
      </c>
      <c r="L62" s="20">
        <v>84150.760575725537</v>
      </c>
      <c r="M62" s="11">
        <f t="shared" si="11"/>
        <v>84727.949501882977</v>
      </c>
      <c r="N62" s="12">
        <f t="shared" si="6"/>
        <v>1953.4747943533112</v>
      </c>
      <c r="O62" s="12">
        <f t="shared" si="6"/>
        <v>315082.57808634936</v>
      </c>
      <c r="P62" s="11">
        <f t="shared" si="9"/>
        <v>317036.05288070266</v>
      </c>
    </row>
    <row r="63" spans="1:16" x14ac:dyDescent="0.3">
      <c r="A63" s="18" t="s">
        <v>32</v>
      </c>
      <c r="B63" s="19">
        <v>129.35267644312123</v>
      </c>
      <c r="C63" s="20">
        <v>34727.427852661749</v>
      </c>
      <c r="D63" s="11">
        <f t="shared" si="7"/>
        <v>34856.780529104872</v>
      </c>
      <c r="E63" s="19">
        <v>116.17128227631632</v>
      </c>
      <c r="F63" s="20">
        <v>31571.826050544358</v>
      </c>
      <c r="G63" s="11">
        <f t="shared" si="10"/>
        <v>31687.997332820672</v>
      </c>
      <c r="H63" s="19">
        <v>132.92786378107363</v>
      </c>
      <c r="I63" s="20">
        <v>35282.215249610643</v>
      </c>
      <c r="J63" s="11">
        <f t="shared" si="8"/>
        <v>35415.143113391714</v>
      </c>
      <c r="K63" s="19">
        <v>177.84849393062285</v>
      </c>
      <c r="L63" s="20">
        <v>43336.348869660418</v>
      </c>
      <c r="M63" s="11">
        <f t="shared" si="11"/>
        <v>43514.19736359104</v>
      </c>
      <c r="N63" s="12">
        <f t="shared" si="6"/>
        <v>556.30031643113398</v>
      </c>
      <c r="O63" s="12">
        <f t="shared" si="6"/>
        <v>144917.81802247715</v>
      </c>
      <c r="P63" s="11">
        <f t="shared" si="9"/>
        <v>145474.11833890827</v>
      </c>
    </row>
    <row r="64" spans="1:16" x14ac:dyDescent="0.3">
      <c r="A64" s="18" t="s">
        <v>33</v>
      </c>
      <c r="B64" s="19">
        <v>90890.934999999983</v>
      </c>
      <c r="C64" s="20">
        <v>0</v>
      </c>
      <c r="D64" s="11">
        <f t="shared" si="7"/>
        <v>90890.934999999983</v>
      </c>
      <c r="E64" s="19">
        <v>86371.137200000012</v>
      </c>
      <c r="F64" s="20">
        <v>0</v>
      </c>
      <c r="G64" s="11">
        <f t="shared" si="10"/>
        <v>86371.137200000012</v>
      </c>
      <c r="H64" s="19">
        <v>81730.38</v>
      </c>
      <c r="I64" s="20">
        <v>0</v>
      </c>
      <c r="J64" s="11">
        <f t="shared" si="8"/>
        <v>81730.38</v>
      </c>
      <c r="K64" s="19">
        <v>106302.94411200001</v>
      </c>
      <c r="L64" s="20">
        <v>0</v>
      </c>
      <c r="M64" s="11">
        <f t="shared" si="11"/>
        <v>106302.94411200001</v>
      </c>
      <c r="N64" s="12">
        <f t="shared" si="6"/>
        <v>365295.396312</v>
      </c>
      <c r="O64" s="12">
        <f t="shared" si="6"/>
        <v>0</v>
      </c>
      <c r="P64" s="11">
        <f t="shared" si="9"/>
        <v>365295.396312</v>
      </c>
    </row>
    <row r="65" spans="1:16" x14ac:dyDescent="0.3">
      <c r="A65" s="13" t="s">
        <v>34</v>
      </c>
      <c r="B65" s="14">
        <f>B66+B67+B68</f>
        <v>2404.7327585809508</v>
      </c>
      <c r="C65" s="15">
        <f>C66+C67+C68</f>
        <v>62577.631796821704</v>
      </c>
      <c r="D65" s="15">
        <f t="shared" si="7"/>
        <v>64982.364555402659</v>
      </c>
      <c r="E65" s="14">
        <f>E66+E67+E68</f>
        <v>2342.8272447908489</v>
      </c>
      <c r="F65" s="15">
        <f>F66+F67+F68</f>
        <v>60916.775615860759</v>
      </c>
      <c r="G65" s="16">
        <f t="shared" si="10"/>
        <v>63259.602860651605</v>
      </c>
      <c r="H65" s="14">
        <f>SUM(H66:H68)</f>
        <v>2751.2616977059538</v>
      </c>
      <c r="I65" s="14">
        <f>SUM(I66:I68)</f>
        <v>65465.288430642628</v>
      </c>
      <c r="J65" s="15">
        <f t="shared" si="8"/>
        <v>68216.550128348579</v>
      </c>
      <c r="K65" s="14">
        <f>SUM(K66:K68)</f>
        <v>2496.6698549654188</v>
      </c>
      <c r="L65" s="14">
        <f>SUM(L66:L68)</f>
        <v>67846.426762384886</v>
      </c>
      <c r="M65" s="16">
        <f t="shared" si="11"/>
        <v>70343.096617350311</v>
      </c>
      <c r="N65" s="17">
        <f t="shared" si="6"/>
        <v>9995.4915560431727</v>
      </c>
      <c r="O65" s="17">
        <f t="shared" si="6"/>
        <v>256806.12260570997</v>
      </c>
      <c r="P65" s="16">
        <f t="shared" si="9"/>
        <v>266801.61416175315</v>
      </c>
    </row>
    <row r="66" spans="1:16" x14ac:dyDescent="0.3">
      <c r="A66" s="18" t="s">
        <v>35</v>
      </c>
      <c r="B66" s="19">
        <v>0</v>
      </c>
      <c r="C66" s="20">
        <v>21820.989981830364</v>
      </c>
      <c r="D66" s="11">
        <f t="shared" si="7"/>
        <v>21820.989981830364</v>
      </c>
      <c r="E66" s="19">
        <v>0</v>
      </c>
      <c r="F66" s="20">
        <v>22305.207295388685</v>
      </c>
      <c r="G66" s="11">
        <f t="shared" si="10"/>
        <v>22305.207295388685</v>
      </c>
      <c r="H66" s="19">
        <v>0</v>
      </c>
      <c r="I66" s="20">
        <v>23962.169697068741</v>
      </c>
      <c r="J66" s="11">
        <f t="shared" si="8"/>
        <v>23962.169697068741</v>
      </c>
      <c r="K66" s="19">
        <v>0</v>
      </c>
      <c r="L66" s="20">
        <v>24931.36274136648</v>
      </c>
      <c r="M66" s="11">
        <f t="shared" si="11"/>
        <v>24931.36274136648</v>
      </c>
      <c r="N66" s="12">
        <f t="shared" si="6"/>
        <v>0</v>
      </c>
      <c r="O66" s="12">
        <f t="shared" si="6"/>
        <v>93019.729715654263</v>
      </c>
      <c r="P66" s="11">
        <f t="shared" si="9"/>
        <v>93019.729715654263</v>
      </c>
    </row>
    <row r="67" spans="1:16" x14ac:dyDescent="0.3">
      <c r="A67" s="18" t="s">
        <v>36</v>
      </c>
      <c r="B67" s="19">
        <v>2239.7890445809508</v>
      </c>
      <c r="C67" s="20">
        <v>24120.608709650074</v>
      </c>
      <c r="D67" s="11">
        <f t="shared" si="7"/>
        <v>26360.397754231024</v>
      </c>
      <c r="E67" s="19">
        <v>2179.490294790849</v>
      </c>
      <c r="F67" s="20">
        <v>23358.220405848293</v>
      </c>
      <c r="G67" s="11">
        <f t="shared" si="10"/>
        <v>25537.710700639142</v>
      </c>
      <c r="H67" s="19">
        <v>2561.5172977059538</v>
      </c>
      <c r="I67" s="20">
        <v>24336.775696174729</v>
      </c>
      <c r="J67" s="11">
        <f t="shared" si="8"/>
        <v>26898.292993880685</v>
      </c>
      <c r="K67" s="19">
        <v>2326.1018549654186</v>
      </c>
      <c r="L67" s="20">
        <v>24890.842063338587</v>
      </c>
      <c r="M67" s="11">
        <f t="shared" si="11"/>
        <v>27216.943918304005</v>
      </c>
      <c r="N67" s="12">
        <f t="shared" si="6"/>
        <v>9306.8984920431722</v>
      </c>
      <c r="O67" s="12">
        <f t="shared" si="6"/>
        <v>96706.446875011679</v>
      </c>
      <c r="P67" s="11">
        <f t="shared" si="9"/>
        <v>106013.34536705485</v>
      </c>
    </row>
    <row r="68" spans="1:16" ht="15" thickBot="1" x14ac:dyDescent="0.35">
      <c r="A68" s="18" t="s">
        <v>37</v>
      </c>
      <c r="B68" s="19">
        <v>164.94371399999997</v>
      </c>
      <c r="C68" s="20">
        <v>16636.033105341266</v>
      </c>
      <c r="D68" s="11">
        <f t="shared" si="7"/>
        <v>16800.976819341267</v>
      </c>
      <c r="E68" s="19">
        <v>163.33695</v>
      </c>
      <c r="F68" s="20">
        <v>15253.347914623781</v>
      </c>
      <c r="G68" s="11">
        <f t="shared" si="10"/>
        <v>15416.684864623781</v>
      </c>
      <c r="H68" s="19">
        <v>189.74440000000004</v>
      </c>
      <c r="I68" s="20">
        <v>17166.343037399158</v>
      </c>
      <c r="J68" s="11">
        <f t="shared" si="8"/>
        <v>17356.087437399157</v>
      </c>
      <c r="K68" s="19">
        <v>170.56800000000004</v>
      </c>
      <c r="L68" s="20">
        <v>18024.221957679827</v>
      </c>
      <c r="M68" s="11">
        <f t="shared" si="11"/>
        <v>18194.789957679826</v>
      </c>
      <c r="N68" s="12">
        <f t="shared" si="6"/>
        <v>688.59306400000014</v>
      </c>
      <c r="O68" s="12">
        <f t="shared" si="6"/>
        <v>67079.946015044028</v>
      </c>
      <c r="P68" s="11">
        <f t="shared" si="9"/>
        <v>67768.539079044029</v>
      </c>
    </row>
    <row r="69" spans="1:16" ht="15" thickBot="1" x14ac:dyDescent="0.35">
      <c r="A69" s="21" t="s">
        <v>38</v>
      </c>
      <c r="B69" s="22">
        <f>B42+B43+B47+B50+B51+B52+B53+B54+B55+B56+B57+B58+B59+B60+B61+B64+B65</f>
        <v>277538.38756018248</v>
      </c>
      <c r="C69" s="23">
        <f>C42+C43+C47+C50+C51+C52+C53+C54+C55+C56+C57+C58+C59+C60+C61+C64+C65</f>
        <v>786745.82369924476</v>
      </c>
      <c r="D69" s="24">
        <f>B69+C69</f>
        <v>1064284.2112594272</v>
      </c>
      <c r="E69" s="25">
        <f>E42+E43+E47+E50+E51+E52+E53+E54+E55+E56+E57+E58+E59+E60+E61+E64+E65</f>
        <v>325902.11977458291</v>
      </c>
      <c r="F69" s="23">
        <f>F42+F43+F47+F50+F51+F52+F53+F54+F55+F56+F57+F58+F59+F60+F61+F64+F65</f>
        <v>785221.93190747546</v>
      </c>
      <c r="G69" s="23">
        <f t="shared" si="10"/>
        <v>1111124.0516820583</v>
      </c>
      <c r="H69" s="23">
        <f>H42+H43+H47+H50+H51+H52+H53+H54+H55+H56+H57+H58+H59+H60+H61+H64+H65</f>
        <v>345446.48078146216</v>
      </c>
      <c r="I69" s="23">
        <f>I42+I43+I47+I50+I51+I52+I53+I54+I55+I56+I57+I58+I59+I60+I61+I64+I65</f>
        <v>779815.022874936</v>
      </c>
      <c r="J69" s="28">
        <f t="shared" si="8"/>
        <v>1125261.503656398</v>
      </c>
      <c r="K69" s="23">
        <f>K42+K43+K47+K50+K51+K52+K53+K54+K55+K56+K57+K58+K59+K60+K61+K64+K65</f>
        <v>341884.20099488349</v>
      </c>
      <c r="L69" s="23">
        <f>L42+L43+L47+L50+L51+L52+L53+L54+L55+L56+L57+L58+L59+L60+L61+L64+L65</f>
        <v>785943.24030512036</v>
      </c>
      <c r="M69" s="24">
        <f t="shared" si="11"/>
        <v>1127827.4413000038</v>
      </c>
      <c r="N69" s="25">
        <f>N42+N43+N47+N50+N51+N52+N53+N54+N55+N56+N57+N58+N59+N60+N61+N64+N65</f>
        <v>1290771.1891111112</v>
      </c>
      <c r="O69" s="23">
        <f>O42+O43+O47+O50+O51+O52+O53+O54+O55+O56+O57+O58+O59+O60+O61+O64+O65</f>
        <v>3137726.0187867763</v>
      </c>
      <c r="P69" s="26">
        <f t="shared" si="9"/>
        <v>4428497.2078978876</v>
      </c>
    </row>
    <row r="70" spans="1:16" x14ac:dyDescent="0.3">
      <c r="A70" s="27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</row>
  </sheetData>
  <mergeCells count="20">
    <mergeCell ref="A1:P1"/>
    <mergeCell ref="A2:P2"/>
    <mergeCell ref="L3:M3"/>
    <mergeCell ref="O3:P3"/>
    <mergeCell ref="A4:A5"/>
    <mergeCell ref="B4:D4"/>
    <mergeCell ref="E4:G4"/>
    <mergeCell ref="H4:J4"/>
    <mergeCell ref="K4:M4"/>
    <mergeCell ref="N4:P4"/>
    <mergeCell ref="A37:P37"/>
    <mergeCell ref="A38:P38"/>
    <mergeCell ref="L39:M39"/>
    <mergeCell ref="O39:P39"/>
    <mergeCell ref="A40:A41"/>
    <mergeCell ref="B40:D40"/>
    <mergeCell ref="E40:G40"/>
    <mergeCell ref="H40:J40"/>
    <mergeCell ref="K40:M40"/>
    <mergeCell ref="N40:P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 Ashraf</dc:creator>
  <cp:lastModifiedBy>Mousa Ashraf</cp:lastModifiedBy>
  <dcterms:created xsi:type="dcterms:W3CDTF">2015-06-05T18:17:20Z</dcterms:created>
  <dcterms:modified xsi:type="dcterms:W3CDTF">2025-01-04T15:16:35Z</dcterms:modified>
</cp:coreProperties>
</file>