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364\Downloads\"/>
    </mc:Choice>
  </mc:AlternateContent>
  <bookViews>
    <workbookView xWindow="0" yWindow="0" windowWidth="19200" windowHeight="10860" activeTab="8"/>
  </bookViews>
  <sheets>
    <sheet name="วัตถุดิบ" sheetId="3" r:id="rId1"/>
    <sheet name="12-64" sheetId="2" r:id="rId2"/>
    <sheet name="01-65" sheetId="4" r:id="rId3"/>
    <sheet name="02-65" sheetId="5" r:id="rId4"/>
    <sheet name="03-65" sheetId="6" r:id="rId5"/>
    <sheet name="โบนัสไตรมาสแรก" sheetId="8" r:id="rId6"/>
    <sheet name="04-65" sheetId="7" r:id="rId7"/>
    <sheet name="05-65" sheetId="10" r:id="rId8"/>
    <sheet name="Stock" sheetId="13" r:id="rId9"/>
    <sheet name="06-65" sheetId="11" r:id="rId10"/>
    <sheet name="โบนัสไตรมาส2" sheetId="12" r:id="rId11"/>
  </sheets>
  <externalReferences>
    <externalReference r:id="rId12"/>
  </externalReferences>
  <definedNames>
    <definedName name="_xlnm._FilterDatabase" localSheetId="2" hidden="1">'01-65'!$A$4:$K$52</definedName>
    <definedName name="_xlnm._FilterDatabase" localSheetId="3" hidden="1">'02-65'!$A$4:$K$52</definedName>
    <definedName name="_xlnm._FilterDatabase" localSheetId="4" hidden="1">'03-65'!$A$4:$K$52</definedName>
    <definedName name="_xlnm._FilterDatabase" localSheetId="6" hidden="1">'04-65'!$A$4:$K$52</definedName>
    <definedName name="_xlnm._FilterDatabase" localSheetId="7" hidden="1">'05-65'!$A$4:$K$52</definedName>
    <definedName name="_xlnm._FilterDatabase" localSheetId="9" hidden="1">'06-65'!$A$4:$K$52</definedName>
    <definedName name="_xlnm._FilterDatabase" localSheetId="1" hidden="1">'12-64'!$A$4:$K$52</definedName>
    <definedName name="_xlnm._FilterDatabase" localSheetId="0" hidden="1">วัตถุดิบ!$A$5:$P$18</definedName>
    <definedName name="badpoint">[1]Bonus2563!$B$7</definedName>
    <definedName name="bonus_month">[1]Bonus2563!$B$3</definedName>
    <definedName name="jun_bonus">[1]Bonus2563!$B$8</definedName>
    <definedName name="lifetime">[1]Bonus2563!$B$9</definedName>
    <definedName name="salary">[1]Bonus2563!$B$6</definedName>
    <definedName name="workday">[1]Bonus2563!$B$4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3" l="1"/>
  <c r="H9" i="13"/>
  <c r="I9" i="13"/>
  <c r="I8" i="13"/>
  <c r="I7" i="13"/>
  <c r="H7" i="13"/>
  <c r="M6" i="12" l="1"/>
  <c r="L6" i="12"/>
  <c r="L7" i="12" s="1"/>
  <c r="I6" i="12"/>
  <c r="H6" i="12"/>
  <c r="H7" i="12" s="1"/>
  <c r="I12" i="10"/>
  <c r="G12" i="10"/>
  <c r="I11" i="10"/>
  <c r="J11" i="10" s="1"/>
  <c r="G11" i="10"/>
  <c r="J12" i="10" l="1"/>
  <c r="K9" i="13"/>
  <c r="K8" i="13"/>
  <c r="K7" i="13"/>
  <c r="G12" i="7"/>
  <c r="I12" i="7"/>
  <c r="J12" i="7" s="1"/>
  <c r="G13" i="7"/>
  <c r="I13" i="7"/>
  <c r="J13" i="7"/>
  <c r="G14" i="7"/>
  <c r="I14" i="7"/>
  <c r="J14" i="7" s="1"/>
  <c r="G15" i="7"/>
  <c r="I15" i="7"/>
  <c r="J15" i="7"/>
  <c r="J8" i="11"/>
  <c r="J9" i="11"/>
  <c r="J10" i="11"/>
  <c r="I5" i="11"/>
  <c r="I6" i="11"/>
  <c r="I7" i="11"/>
  <c r="I8" i="11"/>
  <c r="I9" i="11"/>
  <c r="I10" i="11"/>
  <c r="G5" i="11"/>
  <c r="G6" i="11"/>
  <c r="G7" i="11"/>
  <c r="G8" i="11"/>
  <c r="G9" i="11"/>
  <c r="G10" i="11"/>
  <c r="G11" i="11"/>
  <c r="Q18" i="3"/>
  <c r="R12" i="3"/>
  <c r="R13" i="3"/>
  <c r="R14" i="3"/>
  <c r="R15" i="3"/>
  <c r="R16" i="3"/>
  <c r="R17" i="3"/>
  <c r="R6" i="3"/>
  <c r="R7" i="3"/>
  <c r="R8" i="3"/>
  <c r="R9" i="3"/>
  <c r="R10" i="3"/>
  <c r="R11" i="3"/>
  <c r="P6" i="3"/>
  <c r="P18" i="3"/>
  <c r="P9" i="3"/>
  <c r="K6" i="3"/>
  <c r="K10" i="3"/>
  <c r="M9" i="3"/>
  <c r="K9" i="3"/>
  <c r="O18" i="3"/>
  <c r="N6" i="3"/>
  <c r="L18" i="3"/>
  <c r="J18" i="3"/>
  <c r="H18" i="3"/>
  <c r="C55" i="7"/>
  <c r="J7" i="11" l="1"/>
  <c r="J6" i="11"/>
  <c r="J5" i="11"/>
  <c r="R18" i="3"/>
  <c r="C6" i="8"/>
  <c r="C7" i="8"/>
  <c r="D6" i="12"/>
  <c r="C6" i="12"/>
  <c r="C7" i="12" s="1"/>
  <c r="N47" i="11"/>
  <c r="M47" i="11"/>
  <c r="L47" i="11"/>
  <c r="P46" i="11"/>
  <c r="P47" i="11" s="1"/>
  <c r="P51" i="11" s="1"/>
  <c r="O46" i="11"/>
  <c r="I46" i="11"/>
  <c r="G46" i="11"/>
  <c r="J46" i="11" s="1"/>
  <c r="O45" i="11"/>
  <c r="I45" i="11"/>
  <c r="G45" i="11"/>
  <c r="J45" i="11" s="1"/>
  <c r="O44" i="11"/>
  <c r="I44" i="11"/>
  <c r="G44" i="11"/>
  <c r="J44" i="11" s="1"/>
  <c r="O43" i="11"/>
  <c r="I43" i="11"/>
  <c r="G43" i="11"/>
  <c r="J43" i="11" s="1"/>
  <c r="O42" i="11"/>
  <c r="I42" i="11"/>
  <c r="G42" i="11"/>
  <c r="J42" i="11" s="1"/>
  <c r="O41" i="11"/>
  <c r="I41" i="11"/>
  <c r="G41" i="11"/>
  <c r="J41" i="11" s="1"/>
  <c r="O40" i="11"/>
  <c r="I40" i="11"/>
  <c r="G40" i="11"/>
  <c r="J40" i="11" s="1"/>
  <c r="O39" i="11"/>
  <c r="I39" i="11"/>
  <c r="G39" i="11"/>
  <c r="J39" i="11" s="1"/>
  <c r="O38" i="11"/>
  <c r="I38" i="11"/>
  <c r="G38" i="11"/>
  <c r="J38" i="11" s="1"/>
  <c r="O37" i="11"/>
  <c r="I37" i="11"/>
  <c r="G37" i="11"/>
  <c r="J37" i="11" s="1"/>
  <c r="O36" i="11"/>
  <c r="I36" i="11"/>
  <c r="G36" i="11"/>
  <c r="J36" i="11" s="1"/>
  <c r="O35" i="11"/>
  <c r="I35" i="11"/>
  <c r="G35" i="11"/>
  <c r="J35" i="11" s="1"/>
  <c r="O34" i="11"/>
  <c r="I34" i="11"/>
  <c r="G34" i="11"/>
  <c r="J34" i="11" s="1"/>
  <c r="O33" i="11"/>
  <c r="I33" i="11"/>
  <c r="G33" i="11"/>
  <c r="J33" i="11" s="1"/>
  <c r="O32" i="11"/>
  <c r="I32" i="11"/>
  <c r="G32" i="11"/>
  <c r="J32" i="11" s="1"/>
  <c r="O31" i="11"/>
  <c r="I31" i="11"/>
  <c r="G31" i="11"/>
  <c r="J31" i="11" s="1"/>
  <c r="O30" i="11"/>
  <c r="I30" i="11"/>
  <c r="G30" i="11"/>
  <c r="J30" i="11" s="1"/>
  <c r="O29" i="11"/>
  <c r="I29" i="11"/>
  <c r="G29" i="11"/>
  <c r="J29" i="11" s="1"/>
  <c r="O28" i="11"/>
  <c r="I28" i="11"/>
  <c r="G28" i="11"/>
  <c r="J28" i="11" s="1"/>
  <c r="O27" i="11"/>
  <c r="I27" i="11"/>
  <c r="G27" i="11"/>
  <c r="J27" i="11" s="1"/>
  <c r="O26" i="11"/>
  <c r="I26" i="11"/>
  <c r="G26" i="11"/>
  <c r="J26" i="11" s="1"/>
  <c r="O25" i="11"/>
  <c r="I25" i="11"/>
  <c r="G25" i="11"/>
  <c r="J25" i="11" s="1"/>
  <c r="O24" i="11"/>
  <c r="I24" i="11"/>
  <c r="G24" i="11"/>
  <c r="J24" i="11" s="1"/>
  <c r="O23" i="11"/>
  <c r="I23" i="11"/>
  <c r="G23" i="11"/>
  <c r="J23" i="11" s="1"/>
  <c r="O22" i="11"/>
  <c r="I22" i="11"/>
  <c r="G22" i="11"/>
  <c r="J22" i="11" s="1"/>
  <c r="O21" i="11"/>
  <c r="I21" i="11"/>
  <c r="G21" i="11"/>
  <c r="J21" i="11" s="1"/>
  <c r="O20" i="11"/>
  <c r="I20" i="11"/>
  <c r="G20" i="11"/>
  <c r="J20" i="11" s="1"/>
  <c r="O19" i="11"/>
  <c r="I19" i="11"/>
  <c r="G19" i="11"/>
  <c r="J19" i="11" s="1"/>
  <c r="O18" i="11"/>
  <c r="I18" i="11"/>
  <c r="G18" i="11"/>
  <c r="J18" i="11" s="1"/>
  <c r="O17" i="11"/>
  <c r="I17" i="11"/>
  <c r="G17" i="11"/>
  <c r="J17" i="11" s="1"/>
  <c r="O16" i="11"/>
  <c r="I16" i="11"/>
  <c r="G16" i="11"/>
  <c r="J16" i="11" s="1"/>
  <c r="O15" i="11"/>
  <c r="I15" i="11"/>
  <c r="G15" i="11"/>
  <c r="J15" i="11" s="1"/>
  <c r="O14" i="11"/>
  <c r="I14" i="11"/>
  <c r="G14" i="11"/>
  <c r="J14" i="11" s="1"/>
  <c r="O13" i="11"/>
  <c r="I13" i="11"/>
  <c r="G13" i="11"/>
  <c r="J13" i="11" s="1"/>
  <c r="O12" i="11"/>
  <c r="I12" i="11"/>
  <c r="G12" i="11"/>
  <c r="J12" i="11" s="1"/>
  <c r="O11" i="11"/>
  <c r="I11" i="11"/>
  <c r="J11" i="11"/>
  <c r="O10" i="11"/>
  <c r="O9" i="11"/>
  <c r="O8" i="11"/>
  <c r="O7" i="11"/>
  <c r="O6" i="11"/>
  <c r="O5" i="11"/>
  <c r="O47" i="11" s="1"/>
  <c r="P49" i="11" s="1"/>
  <c r="I47" i="11"/>
  <c r="G47" i="11"/>
  <c r="N47" i="10"/>
  <c r="M47" i="10"/>
  <c r="L47" i="10"/>
  <c r="O46" i="10"/>
  <c r="P46" i="10" s="1"/>
  <c r="P47" i="10" s="1"/>
  <c r="P51" i="10" s="1"/>
  <c r="I46" i="10"/>
  <c r="G46" i="10"/>
  <c r="O45" i="10"/>
  <c r="I45" i="10"/>
  <c r="J45" i="10" s="1"/>
  <c r="G45" i="10"/>
  <c r="O44" i="10"/>
  <c r="I44" i="10"/>
  <c r="G44" i="10"/>
  <c r="O43" i="10"/>
  <c r="I43" i="10"/>
  <c r="J43" i="10" s="1"/>
  <c r="G43" i="10"/>
  <c r="O42" i="10"/>
  <c r="I42" i="10"/>
  <c r="G42" i="10"/>
  <c r="O41" i="10"/>
  <c r="I41" i="10"/>
  <c r="J41" i="10" s="1"/>
  <c r="G41" i="10"/>
  <c r="O40" i="10"/>
  <c r="I40" i="10"/>
  <c r="G40" i="10"/>
  <c r="O39" i="10"/>
  <c r="I39" i="10"/>
  <c r="J39" i="10" s="1"/>
  <c r="G39" i="10"/>
  <c r="O38" i="10"/>
  <c r="I38" i="10"/>
  <c r="G38" i="10"/>
  <c r="O37" i="10"/>
  <c r="I37" i="10"/>
  <c r="J37" i="10" s="1"/>
  <c r="G37" i="10"/>
  <c r="O36" i="10"/>
  <c r="I36" i="10"/>
  <c r="G36" i="10"/>
  <c r="O35" i="10"/>
  <c r="I35" i="10"/>
  <c r="J35" i="10" s="1"/>
  <c r="G35" i="10"/>
  <c r="O34" i="10"/>
  <c r="I34" i="10"/>
  <c r="G34" i="10"/>
  <c r="O33" i="10"/>
  <c r="I33" i="10"/>
  <c r="J33" i="10" s="1"/>
  <c r="G33" i="10"/>
  <c r="O32" i="10"/>
  <c r="I32" i="10"/>
  <c r="G32" i="10"/>
  <c r="O31" i="10"/>
  <c r="I31" i="10"/>
  <c r="J31" i="10" s="1"/>
  <c r="G31" i="10"/>
  <c r="O30" i="10"/>
  <c r="I30" i="10"/>
  <c r="G30" i="10"/>
  <c r="O29" i="10"/>
  <c r="I29" i="10"/>
  <c r="J29" i="10" s="1"/>
  <c r="G29" i="10"/>
  <c r="O28" i="10"/>
  <c r="I28" i="10"/>
  <c r="G28" i="10"/>
  <c r="O27" i="10"/>
  <c r="I27" i="10"/>
  <c r="J27" i="10" s="1"/>
  <c r="G27" i="10"/>
  <c r="O26" i="10"/>
  <c r="I26" i="10"/>
  <c r="G26" i="10"/>
  <c r="O25" i="10"/>
  <c r="I25" i="10"/>
  <c r="G25" i="10"/>
  <c r="O24" i="10"/>
  <c r="I24" i="10"/>
  <c r="G24" i="10"/>
  <c r="O23" i="10"/>
  <c r="I23" i="10"/>
  <c r="G23" i="10"/>
  <c r="O22" i="10"/>
  <c r="I22" i="10"/>
  <c r="G22" i="10"/>
  <c r="O21" i="10"/>
  <c r="I21" i="10"/>
  <c r="G21" i="10"/>
  <c r="O20" i="10"/>
  <c r="I20" i="10"/>
  <c r="G20" i="10"/>
  <c r="O19" i="10"/>
  <c r="I19" i="10"/>
  <c r="G19" i="10"/>
  <c r="O18" i="10"/>
  <c r="I18" i="10"/>
  <c r="G18" i="10"/>
  <c r="O17" i="10"/>
  <c r="I17" i="10"/>
  <c r="G17" i="10"/>
  <c r="O16" i="10"/>
  <c r="I16" i="10"/>
  <c r="G16" i="10"/>
  <c r="O15" i="10"/>
  <c r="I15" i="10"/>
  <c r="G15" i="10"/>
  <c r="O14" i="10"/>
  <c r="G14" i="10"/>
  <c r="O13" i="10"/>
  <c r="G13" i="10"/>
  <c r="O12" i="10"/>
  <c r="O11" i="10"/>
  <c r="I10" i="10"/>
  <c r="G10" i="10"/>
  <c r="O10" i="10"/>
  <c r="I9" i="10"/>
  <c r="G9" i="10"/>
  <c r="O9" i="10"/>
  <c r="I8" i="10"/>
  <c r="J8" i="10" s="1"/>
  <c r="G8" i="10"/>
  <c r="O8" i="10"/>
  <c r="I7" i="10"/>
  <c r="G7" i="10"/>
  <c r="O7" i="10"/>
  <c r="I6" i="10"/>
  <c r="G6" i="10"/>
  <c r="O6" i="10"/>
  <c r="I5" i="10"/>
  <c r="G5" i="10"/>
  <c r="O5" i="10"/>
  <c r="O47" i="10" l="1"/>
  <c r="P49" i="10" s="1"/>
  <c r="J5" i="10"/>
  <c r="J9" i="10"/>
  <c r="J16" i="10"/>
  <c r="J14" i="10"/>
  <c r="I47" i="10"/>
  <c r="J7" i="10"/>
  <c r="J18" i="10"/>
  <c r="J20" i="10"/>
  <c r="J22" i="10"/>
  <c r="J24" i="10"/>
  <c r="J26" i="10"/>
  <c r="J28" i="10"/>
  <c r="J30" i="10"/>
  <c r="J32" i="10"/>
  <c r="J34" i="10"/>
  <c r="J36" i="10"/>
  <c r="J38" i="10"/>
  <c r="J40" i="10"/>
  <c r="J42" i="10"/>
  <c r="J44" i="10"/>
  <c r="J46" i="10"/>
  <c r="J6" i="10"/>
  <c r="J10" i="10"/>
  <c r="J13" i="10"/>
  <c r="J15" i="10"/>
  <c r="J17" i="10"/>
  <c r="J19" i="10"/>
  <c r="J21" i="10"/>
  <c r="J23" i="10"/>
  <c r="J25" i="10"/>
  <c r="G47" i="10"/>
  <c r="J47" i="11"/>
  <c r="P48" i="11" s="1"/>
  <c r="P50" i="11" s="1"/>
  <c r="P52" i="11" s="1"/>
  <c r="D6" i="8"/>
  <c r="P12" i="3"/>
  <c r="Y12" i="3" s="1"/>
  <c r="AH12" i="3" s="1"/>
  <c r="P13" i="3"/>
  <c r="Y13" i="3" s="1"/>
  <c r="AH13" i="3" s="1"/>
  <c r="P14" i="3"/>
  <c r="Y14" i="3" s="1"/>
  <c r="AH14" i="3" s="1"/>
  <c r="P15" i="3"/>
  <c r="Y15" i="3" s="1"/>
  <c r="AH15" i="3" s="1"/>
  <c r="P16" i="3"/>
  <c r="Y16" i="3" s="1"/>
  <c r="AH16" i="3" s="1"/>
  <c r="M12" i="3"/>
  <c r="W12" i="3" s="1"/>
  <c r="AF12" i="3" s="1"/>
  <c r="M13" i="3"/>
  <c r="M14" i="3"/>
  <c r="W14" i="3" s="1"/>
  <c r="AF14" i="3" s="1"/>
  <c r="M15" i="3"/>
  <c r="W15" i="3" s="1"/>
  <c r="AF15" i="3" s="1"/>
  <c r="M16" i="3"/>
  <c r="W16" i="3" s="1"/>
  <c r="AF16" i="3" s="1"/>
  <c r="K12" i="3"/>
  <c r="K13" i="3"/>
  <c r="K14" i="3"/>
  <c r="K15" i="3"/>
  <c r="K16" i="3"/>
  <c r="I12" i="3"/>
  <c r="I13" i="3"/>
  <c r="I14" i="3"/>
  <c r="I15" i="3"/>
  <c r="I16" i="3"/>
  <c r="I9" i="3"/>
  <c r="I10" i="3"/>
  <c r="I11" i="3"/>
  <c r="Y9" i="3"/>
  <c r="AH9" i="3" s="1"/>
  <c r="P10" i="3"/>
  <c r="Y10" i="3" s="1"/>
  <c r="AH10" i="3" s="1"/>
  <c r="P11" i="3"/>
  <c r="Y11" i="3" s="1"/>
  <c r="AH11" i="3" s="1"/>
  <c r="P17" i="3"/>
  <c r="Y17" i="3" s="1"/>
  <c r="AH17" i="3" s="1"/>
  <c r="O46" i="5"/>
  <c r="P46" i="5" s="1"/>
  <c r="P47" i="5" s="1"/>
  <c r="P51" i="5" s="1"/>
  <c r="I46" i="5"/>
  <c r="J46" i="5" s="1"/>
  <c r="G46" i="5"/>
  <c r="O45" i="5"/>
  <c r="I45" i="5"/>
  <c r="J45" i="5" s="1"/>
  <c r="G45" i="5"/>
  <c r="O44" i="5"/>
  <c r="I44" i="5"/>
  <c r="J44" i="5" s="1"/>
  <c r="G44" i="5"/>
  <c r="O43" i="5"/>
  <c r="I43" i="5"/>
  <c r="J43" i="5" s="1"/>
  <c r="G43" i="5"/>
  <c r="O42" i="5"/>
  <c r="I42" i="5"/>
  <c r="J42" i="5" s="1"/>
  <c r="G42" i="5"/>
  <c r="O41" i="5"/>
  <c r="I41" i="5"/>
  <c r="J41" i="5" s="1"/>
  <c r="G41" i="5"/>
  <c r="O40" i="5"/>
  <c r="I40" i="5"/>
  <c r="J40" i="5" s="1"/>
  <c r="G40" i="5"/>
  <c r="O39" i="5"/>
  <c r="I39" i="5"/>
  <c r="J39" i="5" s="1"/>
  <c r="G39" i="5"/>
  <c r="O38" i="5"/>
  <c r="I38" i="5"/>
  <c r="J38" i="5" s="1"/>
  <c r="G38" i="5"/>
  <c r="O37" i="5"/>
  <c r="I37" i="5"/>
  <c r="J37" i="5" s="1"/>
  <c r="G37" i="5"/>
  <c r="O36" i="5"/>
  <c r="I36" i="5"/>
  <c r="J36" i="5" s="1"/>
  <c r="G36" i="5"/>
  <c r="O35" i="5"/>
  <c r="I35" i="5"/>
  <c r="J35" i="5" s="1"/>
  <c r="G35" i="5"/>
  <c r="O34" i="5"/>
  <c r="I34" i="5"/>
  <c r="J34" i="5" s="1"/>
  <c r="G34" i="5"/>
  <c r="O33" i="5"/>
  <c r="I33" i="5"/>
  <c r="J33" i="5" s="1"/>
  <c r="G33" i="5"/>
  <c r="O32" i="5"/>
  <c r="I32" i="5"/>
  <c r="J32" i="5" s="1"/>
  <c r="G32" i="5"/>
  <c r="O31" i="5"/>
  <c r="I31" i="5"/>
  <c r="J31" i="5" s="1"/>
  <c r="G31" i="5"/>
  <c r="O30" i="5"/>
  <c r="I30" i="5"/>
  <c r="J30" i="5" s="1"/>
  <c r="G30" i="5"/>
  <c r="O29" i="5"/>
  <c r="I29" i="5"/>
  <c r="J29" i="5" s="1"/>
  <c r="G29" i="5"/>
  <c r="O28" i="5"/>
  <c r="I28" i="5"/>
  <c r="J28" i="5" s="1"/>
  <c r="G28" i="5"/>
  <c r="O27" i="5"/>
  <c r="I27" i="5"/>
  <c r="J27" i="5" s="1"/>
  <c r="G27" i="5"/>
  <c r="O26" i="5"/>
  <c r="I26" i="5"/>
  <c r="J26" i="5" s="1"/>
  <c r="G26" i="5"/>
  <c r="O25" i="5"/>
  <c r="I25" i="5"/>
  <c r="J25" i="5" s="1"/>
  <c r="G25" i="5"/>
  <c r="O24" i="5"/>
  <c r="I24" i="5"/>
  <c r="J24" i="5" s="1"/>
  <c r="G24" i="5"/>
  <c r="O23" i="5"/>
  <c r="I23" i="5"/>
  <c r="J23" i="5" s="1"/>
  <c r="G23" i="5"/>
  <c r="O22" i="5"/>
  <c r="I22" i="5"/>
  <c r="J22" i="5" s="1"/>
  <c r="G22" i="5"/>
  <c r="O21" i="5"/>
  <c r="I21" i="5"/>
  <c r="J21" i="5" s="1"/>
  <c r="G21" i="5"/>
  <c r="O20" i="5"/>
  <c r="I20" i="5"/>
  <c r="J20" i="5" s="1"/>
  <c r="G20" i="5"/>
  <c r="O19" i="5"/>
  <c r="I19" i="5"/>
  <c r="J19" i="5" s="1"/>
  <c r="G19" i="5"/>
  <c r="O18" i="5"/>
  <c r="I18" i="5"/>
  <c r="J18" i="5" s="1"/>
  <c r="G18" i="5"/>
  <c r="O17" i="5"/>
  <c r="I17" i="5"/>
  <c r="J17" i="5" s="1"/>
  <c r="G17" i="5"/>
  <c r="O16" i="5"/>
  <c r="I16" i="5"/>
  <c r="J16" i="5" s="1"/>
  <c r="G16" i="5"/>
  <c r="O15" i="5"/>
  <c r="I15" i="5"/>
  <c r="J15" i="5" s="1"/>
  <c r="G15" i="5"/>
  <c r="O14" i="5"/>
  <c r="I14" i="5"/>
  <c r="J14" i="5" s="1"/>
  <c r="G14" i="5"/>
  <c r="O13" i="5"/>
  <c r="I13" i="5"/>
  <c r="J13" i="5" s="1"/>
  <c r="G13" i="5"/>
  <c r="O12" i="5"/>
  <c r="I12" i="5"/>
  <c r="J12" i="5" s="1"/>
  <c r="G12" i="5"/>
  <c r="O11" i="5"/>
  <c r="I11" i="5"/>
  <c r="J11" i="5" s="1"/>
  <c r="G11" i="5"/>
  <c r="O10" i="5"/>
  <c r="I10" i="5"/>
  <c r="J10" i="5" s="1"/>
  <c r="G10" i="5"/>
  <c r="O9" i="5"/>
  <c r="I9" i="5"/>
  <c r="J9" i="5" s="1"/>
  <c r="G9" i="5"/>
  <c r="O8" i="5"/>
  <c r="I8" i="5"/>
  <c r="J8" i="5" s="1"/>
  <c r="G8" i="5"/>
  <c r="O7" i="5"/>
  <c r="I7" i="5"/>
  <c r="J7" i="5" s="1"/>
  <c r="G7" i="5"/>
  <c r="O6" i="5"/>
  <c r="I6" i="5"/>
  <c r="J6" i="5" s="1"/>
  <c r="G6" i="5"/>
  <c r="O5" i="5"/>
  <c r="I5" i="5"/>
  <c r="J5" i="5" s="1"/>
  <c r="G5" i="5"/>
  <c r="O46" i="7"/>
  <c r="P46" i="7" s="1"/>
  <c r="P47" i="7" s="1"/>
  <c r="P51" i="7" s="1"/>
  <c r="I46" i="7"/>
  <c r="G46" i="7"/>
  <c r="O45" i="7"/>
  <c r="I45" i="7"/>
  <c r="J45" i="7" s="1"/>
  <c r="G45" i="7"/>
  <c r="O44" i="7"/>
  <c r="I44" i="7"/>
  <c r="G44" i="7"/>
  <c r="O43" i="7"/>
  <c r="I43" i="7"/>
  <c r="G43" i="7"/>
  <c r="O42" i="7"/>
  <c r="I42" i="7"/>
  <c r="G42" i="7"/>
  <c r="O41" i="7"/>
  <c r="I41" i="7"/>
  <c r="J41" i="7" s="1"/>
  <c r="G41" i="7"/>
  <c r="O40" i="7"/>
  <c r="I40" i="7"/>
  <c r="G40" i="7"/>
  <c r="O39" i="7"/>
  <c r="I39" i="7"/>
  <c r="J39" i="7" s="1"/>
  <c r="G39" i="7"/>
  <c r="O38" i="7"/>
  <c r="I38" i="7"/>
  <c r="G38" i="7"/>
  <c r="O37" i="7"/>
  <c r="I37" i="7"/>
  <c r="J37" i="7" s="1"/>
  <c r="G37" i="7"/>
  <c r="O36" i="7"/>
  <c r="I36" i="7"/>
  <c r="G36" i="7"/>
  <c r="O35" i="7"/>
  <c r="I35" i="7"/>
  <c r="J35" i="7" s="1"/>
  <c r="G35" i="7"/>
  <c r="O34" i="7"/>
  <c r="I34" i="7"/>
  <c r="G34" i="7"/>
  <c r="O33" i="7"/>
  <c r="I33" i="7"/>
  <c r="J33" i="7" s="1"/>
  <c r="G33" i="7"/>
  <c r="O32" i="7"/>
  <c r="I32" i="7"/>
  <c r="J32" i="7" s="1"/>
  <c r="G32" i="7"/>
  <c r="O31" i="7"/>
  <c r="I31" i="7"/>
  <c r="J31" i="7" s="1"/>
  <c r="G31" i="7"/>
  <c r="O30" i="7"/>
  <c r="I30" i="7"/>
  <c r="J30" i="7" s="1"/>
  <c r="G30" i="7"/>
  <c r="O29" i="7"/>
  <c r="I29" i="7"/>
  <c r="J29" i="7" s="1"/>
  <c r="G29" i="7"/>
  <c r="O28" i="7"/>
  <c r="I28" i="7"/>
  <c r="J28" i="7" s="1"/>
  <c r="G28" i="7"/>
  <c r="O27" i="7"/>
  <c r="I27" i="7"/>
  <c r="J27" i="7" s="1"/>
  <c r="G27" i="7"/>
  <c r="O26" i="7"/>
  <c r="I26" i="7"/>
  <c r="J26" i="7" s="1"/>
  <c r="G26" i="7"/>
  <c r="O25" i="7"/>
  <c r="I25" i="7"/>
  <c r="J25" i="7" s="1"/>
  <c r="G25" i="7"/>
  <c r="O24" i="7"/>
  <c r="I24" i="7"/>
  <c r="J24" i="7" s="1"/>
  <c r="G24" i="7"/>
  <c r="O23" i="7"/>
  <c r="I23" i="7"/>
  <c r="J23" i="7" s="1"/>
  <c r="G23" i="7"/>
  <c r="O22" i="7"/>
  <c r="I22" i="7"/>
  <c r="J22" i="7" s="1"/>
  <c r="G22" i="7"/>
  <c r="O21" i="7"/>
  <c r="I21" i="7"/>
  <c r="J21" i="7" s="1"/>
  <c r="G21" i="7"/>
  <c r="O20" i="7"/>
  <c r="I20" i="7"/>
  <c r="J20" i="7" s="1"/>
  <c r="G20" i="7"/>
  <c r="O19" i="7"/>
  <c r="I19" i="7"/>
  <c r="J19" i="7" s="1"/>
  <c r="G19" i="7"/>
  <c r="O18" i="7"/>
  <c r="I18" i="7"/>
  <c r="J18" i="7" s="1"/>
  <c r="G18" i="7"/>
  <c r="O17" i="7"/>
  <c r="I17" i="7"/>
  <c r="J17" i="7" s="1"/>
  <c r="G17" i="7"/>
  <c r="O16" i="7"/>
  <c r="I16" i="7"/>
  <c r="J16" i="7" s="1"/>
  <c r="G16" i="7"/>
  <c r="O15" i="7"/>
  <c r="I11" i="7"/>
  <c r="G11" i="7"/>
  <c r="O14" i="7"/>
  <c r="I10" i="7"/>
  <c r="G10" i="7"/>
  <c r="O13" i="7"/>
  <c r="I9" i="7"/>
  <c r="G9" i="7"/>
  <c r="O12" i="7"/>
  <c r="I8" i="7"/>
  <c r="J8" i="7" s="1"/>
  <c r="G8" i="7"/>
  <c r="O11" i="7"/>
  <c r="I7" i="7"/>
  <c r="G7" i="7"/>
  <c r="O10" i="7"/>
  <c r="I6" i="7"/>
  <c r="G6" i="7"/>
  <c r="O9" i="7"/>
  <c r="O8" i="7"/>
  <c r="O7" i="7"/>
  <c r="O6" i="7"/>
  <c r="O5" i="7"/>
  <c r="O47" i="7" s="1"/>
  <c r="P49" i="7" s="1"/>
  <c r="I5" i="7"/>
  <c r="G5" i="7"/>
  <c r="O5" i="6"/>
  <c r="O6" i="6"/>
  <c r="O7" i="6"/>
  <c r="O8" i="6"/>
  <c r="O9" i="6"/>
  <c r="O10" i="6"/>
  <c r="O11" i="6"/>
  <c r="I5" i="6"/>
  <c r="I6" i="6"/>
  <c r="I7" i="6"/>
  <c r="J7" i="6" s="1"/>
  <c r="I8" i="6"/>
  <c r="I9" i="6"/>
  <c r="I10" i="6"/>
  <c r="J10" i="6" s="1"/>
  <c r="G5" i="6"/>
  <c r="G6" i="6"/>
  <c r="G7" i="6"/>
  <c r="G8" i="6"/>
  <c r="N47" i="7"/>
  <c r="M47" i="7"/>
  <c r="L47" i="7"/>
  <c r="N47" i="6"/>
  <c r="M47" i="6"/>
  <c r="L47" i="6"/>
  <c r="P46" i="6"/>
  <c r="P47" i="6" s="1"/>
  <c r="P51" i="6" s="1"/>
  <c r="O46" i="6"/>
  <c r="I46" i="6"/>
  <c r="G46" i="6"/>
  <c r="J46" i="6" s="1"/>
  <c r="O45" i="6"/>
  <c r="I45" i="6"/>
  <c r="G45" i="6"/>
  <c r="J45" i="6" s="1"/>
  <c r="O44" i="6"/>
  <c r="I44" i="6"/>
  <c r="G44" i="6"/>
  <c r="J44" i="6" s="1"/>
  <c r="O43" i="6"/>
  <c r="I43" i="6"/>
  <c r="G43" i="6"/>
  <c r="J43" i="6" s="1"/>
  <c r="O42" i="6"/>
  <c r="I42" i="6"/>
  <c r="G42" i="6"/>
  <c r="J42" i="6" s="1"/>
  <c r="O41" i="6"/>
  <c r="I41" i="6"/>
  <c r="G41" i="6"/>
  <c r="J41" i="6" s="1"/>
  <c r="O40" i="6"/>
  <c r="I40" i="6"/>
  <c r="G40" i="6"/>
  <c r="J40" i="6" s="1"/>
  <c r="O39" i="6"/>
  <c r="I39" i="6"/>
  <c r="G39" i="6"/>
  <c r="J39" i="6" s="1"/>
  <c r="O38" i="6"/>
  <c r="I38" i="6"/>
  <c r="G38" i="6"/>
  <c r="J38" i="6" s="1"/>
  <c r="O37" i="6"/>
  <c r="I37" i="6"/>
  <c r="G37" i="6"/>
  <c r="J37" i="6" s="1"/>
  <c r="O36" i="6"/>
  <c r="I36" i="6"/>
  <c r="G36" i="6"/>
  <c r="J36" i="6" s="1"/>
  <c r="O35" i="6"/>
  <c r="I35" i="6"/>
  <c r="G35" i="6"/>
  <c r="J35" i="6" s="1"/>
  <c r="O34" i="6"/>
  <c r="I34" i="6"/>
  <c r="G34" i="6"/>
  <c r="J34" i="6" s="1"/>
  <c r="O33" i="6"/>
  <c r="I33" i="6"/>
  <c r="G33" i="6"/>
  <c r="J33" i="6" s="1"/>
  <c r="O32" i="6"/>
  <c r="I32" i="6"/>
  <c r="G32" i="6"/>
  <c r="J32" i="6" s="1"/>
  <c r="O31" i="6"/>
  <c r="I31" i="6"/>
  <c r="G31" i="6"/>
  <c r="J31" i="6" s="1"/>
  <c r="O30" i="6"/>
  <c r="I30" i="6"/>
  <c r="G30" i="6"/>
  <c r="J30" i="6" s="1"/>
  <c r="O29" i="6"/>
  <c r="I29" i="6"/>
  <c r="G29" i="6"/>
  <c r="J29" i="6" s="1"/>
  <c r="O28" i="6"/>
  <c r="I28" i="6"/>
  <c r="G28" i="6"/>
  <c r="J28" i="6" s="1"/>
  <c r="O27" i="6"/>
  <c r="I27" i="6"/>
  <c r="G27" i="6"/>
  <c r="J27" i="6" s="1"/>
  <c r="O26" i="6"/>
  <c r="I26" i="6"/>
  <c r="G26" i="6"/>
  <c r="J26" i="6" s="1"/>
  <c r="O25" i="6"/>
  <c r="I25" i="6"/>
  <c r="G25" i="6"/>
  <c r="O24" i="6"/>
  <c r="I24" i="6"/>
  <c r="G24" i="6"/>
  <c r="O23" i="6"/>
  <c r="I23" i="6"/>
  <c r="G23" i="6"/>
  <c r="O22" i="6"/>
  <c r="I22" i="6"/>
  <c r="G22" i="6"/>
  <c r="O21" i="6"/>
  <c r="I21" i="6"/>
  <c r="G21" i="6"/>
  <c r="O20" i="6"/>
  <c r="I20" i="6"/>
  <c r="G20" i="6"/>
  <c r="O19" i="6"/>
  <c r="I19" i="6"/>
  <c r="G19" i="6"/>
  <c r="O18" i="6"/>
  <c r="I18" i="6"/>
  <c r="G18" i="6"/>
  <c r="O17" i="6"/>
  <c r="I17" i="6"/>
  <c r="G17" i="6"/>
  <c r="O16" i="6"/>
  <c r="I16" i="6"/>
  <c r="G16" i="6"/>
  <c r="O15" i="6"/>
  <c r="I15" i="6"/>
  <c r="G15" i="6"/>
  <c r="O14" i="6"/>
  <c r="I14" i="6"/>
  <c r="G14" i="6"/>
  <c r="O13" i="6"/>
  <c r="I13" i="6"/>
  <c r="G13" i="6"/>
  <c r="O12" i="6"/>
  <c r="I12" i="6"/>
  <c r="G12" i="6"/>
  <c r="I11" i="6"/>
  <c r="I47" i="6" s="1"/>
  <c r="G11" i="6"/>
  <c r="G10" i="6"/>
  <c r="G9" i="6"/>
  <c r="J9" i="6" s="1"/>
  <c r="G47" i="6"/>
  <c r="N47" i="5"/>
  <c r="M47" i="5"/>
  <c r="L47" i="5"/>
  <c r="O47" i="5"/>
  <c r="P49" i="5" s="1"/>
  <c r="G47" i="5"/>
  <c r="N47" i="4"/>
  <c r="M47" i="4"/>
  <c r="L47" i="4"/>
  <c r="O46" i="4"/>
  <c r="P46" i="4" s="1"/>
  <c r="P47" i="4" s="1"/>
  <c r="P51" i="4" s="1"/>
  <c r="I46" i="4"/>
  <c r="J46" i="4" s="1"/>
  <c r="G46" i="4"/>
  <c r="O45" i="4"/>
  <c r="I45" i="4"/>
  <c r="J45" i="4" s="1"/>
  <c r="G45" i="4"/>
  <c r="O44" i="4"/>
  <c r="I44" i="4"/>
  <c r="G44" i="4"/>
  <c r="J44" i="4" s="1"/>
  <c r="O43" i="4"/>
  <c r="I43" i="4"/>
  <c r="G43" i="4"/>
  <c r="J43" i="4" s="1"/>
  <c r="O42" i="4"/>
  <c r="I42" i="4"/>
  <c r="G42" i="4"/>
  <c r="J42" i="4" s="1"/>
  <c r="O41" i="4"/>
  <c r="I41" i="4"/>
  <c r="G41" i="4"/>
  <c r="J41" i="4" s="1"/>
  <c r="O40" i="4"/>
  <c r="I40" i="4"/>
  <c r="G40" i="4"/>
  <c r="J40" i="4" s="1"/>
  <c r="O39" i="4"/>
  <c r="I39" i="4"/>
  <c r="G39" i="4"/>
  <c r="J39" i="4" s="1"/>
  <c r="O38" i="4"/>
  <c r="I38" i="4"/>
  <c r="G38" i="4"/>
  <c r="J38" i="4" s="1"/>
  <c r="O37" i="4"/>
  <c r="I37" i="4"/>
  <c r="G37" i="4"/>
  <c r="J37" i="4" s="1"/>
  <c r="O36" i="4"/>
  <c r="I36" i="4"/>
  <c r="G36" i="4"/>
  <c r="J36" i="4" s="1"/>
  <c r="O35" i="4"/>
  <c r="I35" i="4"/>
  <c r="G35" i="4"/>
  <c r="J35" i="4" s="1"/>
  <c r="O34" i="4"/>
  <c r="I34" i="4"/>
  <c r="G34" i="4"/>
  <c r="J34" i="4" s="1"/>
  <c r="O33" i="4"/>
  <c r="I33" i="4"/>
  <c r="J33" i="4" s="1"/>
  <c r="G33" i="4"/>
  <c r="O32" i="4"/>
  <c r="I32" i="4"/>
  <c r="G32" i="4"/>
  <c r="J32" i="4" s="1"/>
  <c r="O31" i="4"/>
  <c r="I31" i="4"/>
  <c r="G31" i="4"/>
  <c r="J31" i="4" s="1"/>
  <c r="O30" i="4"/>
  <c r="I30" i="4"/>
  <c r="G30" i="4"/>
  <c r="J30" i="4" s="1"/>
  <c r="O29" i="4"/>
  <c r="I29" i="4"/>
  <c r="J29" i="4" s="1"/>
  <c r="G29" i="4"/>
  <c r="O28" i="4"/>
  <c r="I28" i="4"/>
  <c r="J28" i="4" s="1"/>
  <c r="G28" i="4"/>
  <c r="O27" i="4"/>
  <c r="I27" i="4"/>
  <c r="J27" i="4" s="1"/>
  <c r="G27" i="4"/>
  <c r="O26" i="4"/>
  <c r="I26" i="4"/>
  <c r="J26" i="4" s="1"/>
  <c r="G26" i="4"/>
  <c r="O25" i="4"/>
  <c r="I25" i="4"/>
  <c r="J25" i="4" s="1"/>
  <c r="G25" i="4"/>
  <c r="O24" i="4"/>
  <c r="I24" i="4"/>
  <c r="J24" i="4" s="1"/>
  <c r="G24" i="4"/>
  <c r="O23" i="4"/>
  <c r="I23" i="4"/>
  <c r="J23" i="4" s="1"/>
  <c r="G23" i="4"/>
  <c r="O22" i="4"/>
  <c r="I22" i="4"/>
  <c r="J22" i="4" s="1"/>
  <c r="G22" i="4"/>
  <c r="O21" i="4"/>
  <c r="I21" i="4"/>
  <c r="J21" i="4" s="1"/>
  <c r="G21" i="4"/>
  <c r="O20" i="4"/>
  <c r="I20" i="4"/>
  <c r="J20" i="4" s="1"/>
  <c r="G20" i="4"/>
  <c r="O19" i="4"/>
  <c r="I19" i="4"/>
  <c r="J19" i="4" s="1"/>
  <c r="G19" i="4"/>
  <c r="O18" i="4"/>
  <c r="I18" i="4"/>
  <c r="J18" i="4" s="1"/>
  <c r="G18" i="4"/>
  <c r="O17" i="4"/>
  <c r="I17" i="4"/>
  <c r="J17" i="4" s="1"/>
  <c r="G17" i="4"/>
  <c r="O16" i="4"/>
  <c r="I16" i="4"/>
  <c r="J16" i="4" s="1"/>
  <c r="G16" i="4"/>
  <c r="O15" i="4"/>
  <c r="I15" i="4"/>
  <c r="J15" i="4" s="1"/>
  <c r="G15" i="4"/>
  <c r="O14" i="4"/>
  <c r="I14" i="4"/>
  <c r="J14" i="4" s="1"/>
  <c r="G14" i="4"/>
  <c r="O13" i="4"/>
  <c r="I13" i="4"/>
  <c r="J13" i="4" s="1"/>
  <c r="G13" i="4"/>
  <c r="O12" i="4"/>
  <c r="I12" i="4"/>
  <c r="J12" i="4" s="1"/>
  <c r="G12" i="4"/>
  <c r="O11" i="4"/>
  <c r="I11" i="4"/>
  <c r="I47" i="4" s="1"/>
  <c r="G11" i="4"/>
  <c r="O10" i="4"/>
  <c r="G10" i="4"/>
  <c r="J10" i="4" s="1"/>
  <c r="O9" i="4"/>
  <c r="J9" i="4"/>
  <c r="G9" i="4"/>
  <c r="O8" i="4"/>
  <c r="O47" i="4" s="1"/>
  <c r="P49" i="4" s="1"/>
  <c r="G8" i="4"/>
  <c r="G47" i="4" s="1"/>
  <c r="J25" i="2"/>
  <c r="J26" i="2"/>
  <c r="J27" i="2"/>
  <c r="J28" i="2"/>
  <c r="J29" i="2"/>
  <c r="J30" i="2"/>
  <c r="J31" i="2"/>
  <c r="J32" i="2"/>
  <c r="I25" i="2"/>
  <c r="I26" i="2"/>
  <c r="I27" i="2"/>
  <c r="I28" i="2"/>
  <c r="I29" i="2"/>
  <c r="I30" i="2"/>
  <c r="I31" i="2"/>
  <c r="I32" i="2"/>
  <c r="I33" i="2"/>
  <c r="G25" i="2"/>
  <c r="G26" i="2"/>
  <c r="G27" i="2"/>
  <c r="G28" i="2"/>
  <c r="G29" i="2"/>
  <c r="G30" i="2"/>
  <c r="G31" i="2"/>
  <c r="G32" i="2"/>
  <c r="G33" i="2"/>
  <c r="I24" i="2"/>
  <c r="J24" i="2" s="1"/>
  <c r="G24" i="2"/>
  <c r="I23" i="2"/>
  <c r="G23" i="2"/>
  <c r="J23" i="2" s="1"/>
  <c r="I22" i="2"/>
  <c r="J22" i="2" s="1"/>
  <c r="G22" i="2"/>
  <c r="I21" i="2"/>
  <c r="G21" i="2"/>
  <c r="J21" i="2" s="1"/>
  <c r="I20" i="2"/>
  <c r="J20" i="2" s="1"/>
  <c r="G20" i="2"/>
  <c r="I19" i="2"/>
  <c r="G19" i="2"/>
  <c r="J19" i="2" s="1"/>
  <c r="I18" i="2"/>
  <c r="J18" i="2" s="1"/>
  <c r="G18" i="2"/>
  <c r="I17" i="2"/>
  <c r="G17" i="2"/>
  <c r="J17" i="2" s="1"/>
  <c r="I16" i="2"/>
  <c r="J16" i="2" s="1"/>
  <c r="G16" i="2"/>
  <c r="I15" i="2"/>
  <c r="G15" i="2"/>
  <c r="J15" i="2" s="1"/>
  <c r="I14" i="2"/>
  <c r="J14" i="2" s="1"/>
  <c r="G14" i="2"/>
  <c r="I13" i="2"/>
  <c r="G13" i="2"/>
  <c r="J13" i="2" s="1"/>
  <c r="I12" i="2"/>
  <c r="J12" i="2" s="1"/>
  <c r="G12" i="2"/>
  <c r="I11" i="2"/>
  <c r="G11" i="2"/>
  <c r="J11" i="2" s="1"/>
  <c r="W9" i="3"/>
  <c r="AF9" i="3" s="1"/>
  <c r="M10" i="3"/>
  <c r="W10" i="3" s="1"/>
  <c r="AF10" i="3" s="1"/>
  <c r="M11" i="3"/>
  <c r="W11" i="3" s="1"/>
  <c r="AF11" i="3" s="1"/>
  <c r="M17" i="3"/>
  <c r="W17" i="3" s="1"/>
  <c r="AF17" i="3" s="1"/>
  <c r="K11" i="3"/>
  <c r="K17" i="3"/>
  <c r="I17" i="3"/>
  <c r="I7" i="3"/>
  <c r="I18" i="3" s="1"/>
  <c r="I8" i="3"/>
  <c r="G7" i="3"/>
  <c r="G8" i="3"/>
  <c r="G6" i="3"/>
  <c r="G18" i="3"/>
  <c r="I6" i="3"/>
  <c r="P8" i="3"/>
  <c r="Y8" i="3" s="1"/>
  <c r="AH8" i="3" s="1"/>
  <c r="M8" i="3"/>
  <c r="W8" i="3" s="1"/>
  <c r="AF8" i="3" s="1"/>
  <c r="K8" i="3"/>
  <c r="P7" i="3"/>
  <c r="Y7" i="3" s="1"/>
  <c r="AH7" i="3" s="1"/>
  <c r="M7" i="3"/>
  <c r="W7" i="3" s="1"/>
  <c r="AF7" i="3" s="1"/>
  <c r="K7" i="3"/>
  <c r="M6" i="3"/>
  <c r="W6" i="3" s="1"/>
  <c r="N47" i="2"/>
  <c r="M47" i="2"/>
  <c r="L47" i="2"/>
  <c r="P46" i="2"/>
  <c r="P47" i="2" s="1"/>
  <c r="P51" i="2" s="1"/>
  <c r="O46" i="2"/>
  <c r="I46" i="2"/>
  <c r="G46" i="2"/>
  <c r="J46" i="2" s="1"/>
  <c r="O45" i="2"/>
  <c r="I45" i="2"/>
  <c r="G45" i="2"/>
  <c r="J45" i="2" s="1"/>
  <c r="O44" i="2"/>
  <c r="I44" i="2"/>
  <c r="G44" i="2"/>
  <c r="J44" i="2" s="1"/>
  <c r="O43" i="2"/>
  <c r="I43" i="2"/>
  <c r="G43" i="2"/>
  <c r="J43" i="2" s="1"/>
  <c r="O42" i="2"/>
  <c r="I42" i="2"/>
  <c r="G42" i="2"/>
  <c r="J42" i="2" s="1"/>
  <c r="O41" i="2"/>
  <c r="I41" i="2"/>
  <c r="G41" i="2"/>
  <c r="J41" i="2" s="1"/>
  <c r="O40" i="2"/>
  <c r="I40" i="2"/>
  <c r="G40" i="2"/>
  <c r="J40" i="2" s="1"/>
  <c r="O39" i="2"/>
  <c r="I39" i="2"/>
  <c r="G39" i="2"/>
  <c r="J39" i="2" s="1"/>
  <c r="O38" i="2"/>
  <c r="I38" i="2"/>
  <c r="G38" i="2"/>
  <c r="J38" i="2" s="1"/>
  <c r="O37" i="2"/>
  <c r="I37" i="2"/>
  <c r="G37" i="2"/>
  <c r="J37" i="2" s="1"/>
  <c r="O36" i="2"/>
  <c r="I36" i="2"/>
  <c r="G36" i="2"/>
  <c r="J36" i="2" s="1"/>
  <c r="O35" i="2"/>
  <c r="I35" i="2"/>
  <c r="G35" i="2"/>
  <c r="J35" i="2" s="1"/>
  <c r="O34" i="2"/>
  <c r="I34" i="2"/>
  <c r="G34" i="2"/>
  <c r="J34" i="2" s="1"/>
  <c r="O33" i="2"/>
  <c r="J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G10" i="2"/>
  <c r="J10" i="2" s="1"/>
  <c r="O9" i="2"/>
  <c r="J9" i="2"/>
  <c r="G9" i="2"/>
  <c r="O8" i="2"/>
  <c r="O47" i="2" s="1"/>
  <c r="P49" i="2" s="1"/>
  <c r="G8" i="2"/>
  <c r="G47" i="2" s="1"/>
  <c r="J6" i="6" l="1"/>
  <c r="J5" i="6"/>
  <c r="J34" i="7"/>
  <c r="J36" i="7"/>
  <c r="J38" i="7"/>
  <c r="J40" i="7"/>
  <c r="J42" i="7"/>
  <c r="J44" i="7"/>
  <c r="J46" i="7"/>
  <c r="J43" i="7"/>
  <c r="AA7" i="3"/>
  <c r="T7" i="3"/>
  <c r="AD7" i="3" s="1"/>
  <c r="AA8" i="3"/>
  <c r="T8" i="3"/>
  <c r="AD8" i="3" s="1"/>
  <c r="AA6" i="3"/>
  <c r="T6" i="3"/>
  <c r="AA17" i="3"/>
  <c r="T17" i="3"/>
  <c r="AD17" i="3" s="1"/>
  <c r="AA11" i="3"/>
  <c r="T11" i="3"/>
  <c r="AD11" i="3" s="1"/>
  <c r="AA15" i="3"/>
  <c r="T15" i="3"/>
  <c r="AD15" i="3" s="1"/>
  <c r="AA13" i="3"/>
  <c r="T13" i="3"/>
  <c r="AD13" i="3" s="1"/>
  <c r="AA10" i="3"/>
  <c r="T10" i="3"/>
  <c r="AD10" i="3" s="1"/>
  <c r="AA16" i="3"/>
  <c r="T16" i="3"/>
  <c r="AD16" i="3" s="1"/>
  <c r="AA14" i="3"/>
  <c r="T14" i="3"/>
  <c r="AD14" i="3" s="1"/>
  <c r="AA12" i="3"/>
  <c r="T12" i="3"/>
  <c r="AD12" i="3" s="1"/>
  <c r="AA9" i="3"/>
  <c r="T9" i="3"/>
  <c r="AD9" i="3" s="1"/>
  <c r="M18" i="3"/>
  <c r="W13" i="3"/>
  <c r="AF13" i="3" s="1"/>
  <c r="J47" i="10"/>
  <c r="P48" i="10" s="1"/>
  <c r="P50" i="10" s="1"/>
  <c r="P52" i="10" s="1"/>
  <c r="J11" i="7"/>
  <c r="J10" i="7"/>
  <c r="J9" i="7"/>
  <c r="G47" i="7"/>
  <c r="J7" i="7"/>
  <c r="I47" i="7"/>
  <c r="J6" i="7"/>
  <c r="J5" i="7"/>
  <c r="I47" i="5"/>
  <c r="O47" i="6"/>
  <c r="P49" i="6" s="1"/>
  <c r="J11" i="6"/>
  <c r="J13" i="6"/>
  <c r="J15" i="6"/>
  <c r="J17" i="6"/>
  <c r="J19" i="6"/>
  <c r="J21" i="6"/>
  <c r="J23" i="6"/>
  <c r="J25" i="6"/>
  <c r="J8" i="6"/>
  <c r="J12" i="6"/>
  <c r="J14" i="6"/>
  <c r="J16" i="6"/>
  <c r="J18" i="6"/>
  <c r="J20" i="6"/>
  <c r="J22" i="6"/>
  <c r="J24" i="6"/>
  <c r="J8" i="4"/>
  <c r="J11" i="4"/>
  <c r="I47" i="2"/>
  <c r="K18" i="3"/>
  <c r="AF6" i="3"/>
  <c r="AF18" i="3" s="1"/>
  <c r="Y6" i="3"/>
  <c r="J8" i="2"/>
  <c r="J47" i="2" s="1"/>
  <c r="P48" i="2" s="1"/>
  <c r="P50" i="2" s="1"/>
  <c r="P52" i="2" s="1"/>
  <c r="AA18" i="3" l="1"/>
  <c r="W18" i="3"/>
  <c r="J47" i="7"/>
  <c r="P48" i="7" s="1"/>
  <c r="P50" i="7" s="1"/>
  <c r="P52" i="7" s="1"/>
  <c r="J47" i="6"/>
  <c r="P48" i="6" s="1"/>
  <c r="P50" i="6" s="1"/>
  <c r="P52" i="6" s="1"/>
  <c r="J47" i="5"/>
  <c r="P48" i="5" s="1"/>
  <c r="P50" i="5" s="1"/>
  <c r="P52" i="5" s="1"/>
  <c r="J47" i="4"/>
  <c r="P48" i="4" s="1"/>
  <c r="P50" i="4" s="1"/>
  <c r="P52" i="4" s="1"/>
  <c r="AH6" i="3"/>
  <c r="AH18" i="3" s="1"/>
  <c r="Y18" i="3"/>
  <c r="AD6" i="3"/>
  <c r="AD18" i="3" s="1"/>
  <c r="T18" i="3"/>
</calcChain>
</file>

<file path=xl/sharedStrings.xml><?xml version="1.0" encoding="utf-8"?>
<sst xmlns="http://schemas.openxmlformats.org/spreadsheetml/2006/main" count="471" uniqueCount="94">
  <si>
    <t>รายงาน ซื้อ ขาย สินค้า</t>
  </si>
  <si>
    <t>ประจำเดือน ธันวาคม 2564</t>
  </si>
  <si>
    <t>ลำดับ</t>
  </si>
  <si>
    <t>วันที่</t>
  </si>
  <si>
    <t>รายการสินค้า</t>
  </si>
  <si>
    <t>ชื่อ</t>
  </si>
  <si>
    <t>ต้นทุนต่อหน่วย</t>
  </si>
  <si>
    <t>จำนวน</t>
  </si>
  <si>
    <t>ต้นทุนรวม</t>
  </si>
  <si>
    <t>ราคาขายต่อหน่วย</t>
  </si>
  <si>
    <t>ราคาขาย</t>
  </si>
  <si>
    <t>กำไร</t>
  </si>
  <si>
    <t>สถานะ</t>
  </si>
  <si>
    <t>ยอดโอนตามสลิป</t>
  </si>
  <si>
    <t>ค่าส่งรับ</t>
  </si>
  <si>
    <t>ค่าส่งจ่าย</t>
  </si>
  <si>
    <t>กำไร(ขาดทุน)</t>
  </si>
  <si>
    <t>กล่องและวัสดุสิ้นเปลือง</t>
  </si>
  <si>
    <t>หมายเหตุ</t>
  </si>
  <si>
    <t>Facebook</t>
  </si>
  <si>
    <t>กาแฟ</t>
  </si>
  <si>
    <t>ไฟเบอร์</t>
  </si>
  <si>
    <t>กาแฟ +โกโก้</t>
  </si>
  <si>
    <t>เวเน่</t>
  </si>
  <si>
    <t>โกโก้</t>
  </si>
  <si>
    <t>ไฟเบอร์+กาแฟ</t>
  </si>
  <si>
    <t>รวม</t>
  </si>
  <si>
    <t>-</t>
  </si>
  <si>
    <t>กำไรขั้นต้น</t>
  </si>
  <si>
    <t>กำไร (ขาดทุน) จากค่าขนส่ง</t>
  </si>
  <si>
    <t>กำไร (ขาดทุน) จากการขาย</t>
  </si>
  <si>
    <t>กำไรสุทธิ</t>
  </si>
  <si>
    <t>รายงานเคลื่อนไหวสต็อคสินค้า</t>
  </si>
  <si>
    <t>รหัสสินค้า</t>
  </si>
  <si>
    <t>แบรนด์</t>
  </si>
  <si>
    <t>หน่วยนับ</t>
  </si>
  <si>
    <t>ราคา</t>
  </si>
  <si>
    <t>จำนวนสต็อค</t>
  </si>
  <si>
    <t>มูลค่า</t>
  </si>
  <si>
    <t>ต่อหน่วย</t>
  </si>
  <si>
    <t>กล่อง</t>
  </si>
  <si>
    <t>DW001</t>
  </si>
  <si>
    <t>DW</t>
  </si>
  <si>
    <t>DW002</t>
  </si>
  <si>
    <t>DW003</t>
  </si>
  <si>
    <t>ข้าวปุ้นซาว</t>
  </si>
  <si>
    <t>ประจำปี 2565</t>
  </si>
  <si>
    <t xml:space="preserve">ไฟเบอร์+กาแฟ </t>
  </si>
  <si>
    <t>ขนมเปี๊ยะ</t>
  </si>
  <si>
    <t>ลูกค้า</t>
  </si>
  <si>
    <t>ลูกค้าเฟส</t>
  </si>
  <si>
    <t>ที่ทำงาน</t>
  </si>
  <si>
    <t>ประจำเดือน มกราคม 2565</t>
  </si>
  <si>
    <t>ประจำเดือน กุมภาพันธ์ 2565</t>
  </si>
  <si>
    <t>ประจำเดือน มีนาคม 2565</t>
  </si>
  <si>
    <t>ประจำเดือน เมษายน 2565</t>
  </si>
  <si>
    <t>บริษัท _____________________________</t>
  </si>
  <si>
    <t>ขายตรง</t>
  </si>
  <si>
    <t>เดือน</t>
  </si>
  <si>
    <t>เงิน</t>
  </si>
  <si>
    <t>มกราคม</t>
  </si>
  <si>
    <t>กุมภาพันธุ์</t>
  </si>
  <si>
    <t>มีนาคม</t>
  </si>
  <si>
    <t>ไตรมาสแรก</t>
  </si>
  <si>
    <t>โบนัส</t>
  </si>
  <si>
    <t>ยอดสต๊อก</t>
  </si>
  <si>
    <t>นิ้ง</t>
  </si>
  <si>
    <t>นัดรับ</t>
  </si>
  <si>
    <t>เมษายน</t>
  </si>
  <si>
    <t>พฤษภาคม</t>
  </si>
  <si>
    <t>มิถุนายน</t>
  </si>
  <si>
    <t>ไตรมาส2</t>
  </si>
  <si>
    <t>PM</t>
  </si>
  <si>
    <t>ภา(แม่ทีม)</t>
  </si>
  <si>
    <t>สระแก้ว(แม่ทีม)</t>
  </si>
  <si>
    <t>ส่งแฟลช(แม่ทีม)</t>
  </si>
  <si>
    <t>ยอดสต็อก</t>
  </si>
  <si>
    <t>ยอดเครดิต</t>
  </si>
  <si>
    <t>หักลบ</t>
  </si>
  <si>
    <t>รวมยอดสต๊ก</t>
  </si>
  <si>
    <t>แนน TKT</t>
  </si>
  <si>
    <t>เลขบัญชีไทยพาณิชย์</t>
  </si>
  <si>
    <t>จำนวนตั้งต้น</t>
  </si>
  <si>
    <t>จำนวนขายออก</t>
  </si>
  <si>
    <t>คงเหลือ</t>
  </si>
  <si>
    <t>ต้องสั่งซื้อเพิ่ม</t>
  </si>
  <si>
    <t>จุดสั่งของเพิ่ม</t>
  </si>
  <si>
    <t>กาน</t>
  </si>
  <si>
    <t>แนน</t>
  </si>
  <si>
    <t>นุช</t>
  </si>
  <si>
    <t>จำนวนซื้อเพิ่ม05</t>
  </si>
  <si>
    <t>จำนวนซื้อเพิ่ม04</t>
  </si>
  <si>
    <t>จำนวนซื้อเพิ่ม03</t>
  </si>
  <si>
    <t>แม่ทีม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</si>
</sst>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Angsana New"/>
      <family val="1"/>
    </font>
    <font>
      <sz val="11"/>
      <color theme="1"/>
      <name val="Angsana New"/>
      <family val="1"/>
    </font>
    <font>
      <sz val="18"/>
      <color theme="1"/>
      <name val="Angsana New"/>
      <family val="1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1"/>
      <color rgb="FFFF0000"/>
      <name val="Angsana New"/>
      <family val="1"/>
    </font>
    <font>
      <sz val="16"/>
      <name val="Angsana New"/>
      <family val="1"/>
    </font>
    <font>
      <b/>
      <sz val="18"/>
      <color theme="1"/>
      <name val="Angsana New"/>
      <family val="1"/>
    </font>
    <font>
      <u val="double"/>
      <sz val="16"/>
      <color theme="1"/>
      <name val="Angsana New"/>
      <family val="1"/>
    </font>
    <font>
      <u val="double"/>
      <sz val="16"/>
      <color rgb="FFFF0000"/>
      <name val="Angsana New"/>
      <family val="1"/>
    </font>
    <font>
      <b/>
      <sz val="16"/>
      <color rgb="FFFF0000"/>
      <name val="Angsana New"/>
      <family val="1"/>
    </font>
    <font>
      <b/>
      <sz val="12"/>
      <color theme="1"/>
      <name val="Angsana New"/>
      <family val="1"/>
    </font>
    <font>
      <sz val="16"/>
      <color rgb="FFFF0000"/>
      <name val="Angsana New"/>
      <family val="1"/>
    </font>
    <font>
      <b/>
      <sz val="14"/>
      <color theme="1"/>
      <name val="Angsana New"/>
      <family val="1"/>
    </font>
    <font>
      <b/>
      <sz val="20"/>
      <color theme="1"/>
      <name val="Angsana New"/>
      <family val="1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4" fontId="7" fillId="9" borderId="1" xfId="0" applyNumberFormat="1" applyFont="1" applyFill="1" applyBorder="1" applyAlignment="1">
      <alignment horizontal="center" vertical="center"/>
    </xf>
    <xf numFmtId="49" fontId="7" fillId="9" borderId="1" xfId="0" applyNumberFormat="1" applyFont="1" applyFill="1" applyBorder="1" applyAlignment="1">
      <alignment horizontal="left" vertical="center"/>
    </xf>
    <xf numFmtId="164" fontId="7" fillId="9" borderId="1" xfId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left" vertical="center"/>
    </xf>
    <xf numFmtId="164" fontId="7" fillId="0" borderId="1" xfId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4" fontId="9" fillId="9" borderId="1" xfId="0" applyNumberFormat="1" applyFont="1" applyFill="1" applyBorder="1" applyAlignment="1">
      <alignment horizontal="center" vertical="center"/>
    </xf>
    <xf numFmtId="164" fontId="7" fillId="9" borderId="9" xfId="1" applyFont="1" applyFill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164" fontId="8" fillId="0" borderId="12" xfId="1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43" fontId="11" fillId="0" borderId="16" xfId="0" applyNumberFormat="1" applyFont="1" applyBorder="1" applyAlignment="1">
      <alignment vertical="center"/>
    </xf>
    <xf numFmtId="43" fontId="7" fillId="0" borderId="14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3" fontId="12" fillId="0" borderId="16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3" fontId="6" fillId="0" borderId="7" xfId="0" applyNumberFormat="1" applyFont="1" applyBorder="1" applyAlignment="1">
      <alignment vertical="top"/>
    </xf>
    <xf numFmtId="43" fontId="13" fillId="0" borderId="19" xfId="0" applyNumberFormat="1" applyFont="1" applyBorder="1" applyAlignment="1">
      <alignment vertical="top"/>
    </xf>
    <xf numFmtId="0" fontId="1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164" fontId="6" fillId="0" borderId="18" xfId="0" applyNumberFormat="1" applyFont="1" applyBorder="1" applyAlignment="1">
      <alignment vertical="top"/>
    </xf>
    <xf numFmtId="164" fontId="6" fillId="0" borderId="21" xfId="0" applyNumberFormat="1" applyFont="1" applyBorder="1" applyAlignment="1">
      <alignment vertical="top"/>
    </xf>
    <xf numFmtId="0" fontId="0" fillId="0" borderId="0" xfId="0" applyAlignment="1">
      <alignment horizontal="center"/>
    </xf>
    <xf numFmtId="0" fontId="7" fillId="2" borderId="23" xfId="0" applyFont="1" applyFill="1" applyBorder="1" applyAlignment="1">
      <alignment horizontal="center" vertical="center"/>
    </xf>
    <xf numFmtId="14" fontId="7" fillId="2" borderId="25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164" fontId="7" fillId="9" borderId="25" xfId="1" applyFont="1" applyFill="1" applyBorder="1" applyAlignment="1">
      <alignment horizontal="center" vertical="center"/>
    </xf>
    <xf numFmtId="164" fontId="7" fillId="0" borderId="1" xfId="1" applyFont="1" applyBorder="1" applyAlignment="1">
      <alignment horizontal="center" vertical="center"/>
    </xf>
    <xf numFmtId="43" fontId="11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3" borderId="1" xfId="0" applyNumberFormat="1" applyFont="1" applyFill="1" applyBorder="1" applyAlignment="1">
      <alignment horizontal="center" vertical="center"/>
    </xf>
    <xf numFmtId="164" fontId="7" fillId="3" borderId="25" xfId="1" applyFont="1" applyFill="1" applyBorder="1" applyAlignment="1">
      <alignment horizontal="center" vertical="center"/>
    </xf>
    <xf numFmtId="43" fontId="11" fillId="3" borderId="1" xfId="0" applyNumberFormat="1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164" fontId="7" fillId="0" borderId="9" xfId="1" applyFont="1" applyBorder="1" applyAlignment="1">
      <alignment horizontal="center" vertical="center"/>
    </xf>
    <xf numFmtId="164" fontId="7" fillId="0" borderId="10" xfId="1" applyFont="1" applyBorder="1" applyAlignment="1">
      <alignment horizontal="center" vertical="center"/>
    </xf>
    <xf numFmtId="164" fontId="15" fillId="0" borderId="10" xfId="1" applyFont="1" applyBorder="1" applyAlignment="1">
      <alignment horizontal="center" vertical="center"/>
    </xf>
    <xf numFmtId="164" fontId="7" fillId="0" borderId="9" xfId="1" applyFont="1" applyFill="1" applyBorder="1" applyAlignment="1">
      <alignment horizontal="center" vertical="center"/>
    </xf>
    <xf numFmtId="164" fontId="7" fillId="0" borderId="10" xfId="1" applyFont="1" applyFill="1" applyBorder="1" applyAlignment="1">
      <alignment horizontal="center" vertical="center"/>
    </xf>
    <xf numFmtId="164" fontId="15" fillId="0" borderId="10" xfId="1" applyFont="1" applyFill="1" applyBorder="1" applyAlignment="1">
      <alignment horizontal="center" vertical="center"/>
    </xf>
    <xf numFmtId="0" fontId="0" fillId="0" borderId="17" xfId="0" applyBorder="1"/>
    <xf numFmtId="165" fontId="0" fillId="0" borderId="0" xfId="1" applyNumberFormat="1" applyFont="1" applyBorder="1"/>
    <xf numFmtId="165" fontId="0" fillId="0" borderId="18" xfId="1" applyNumberFormat="1" applyFont="1" applyBorder="1"/>
    <xf numFmtId="0" fontId="2" fillId="0" borderId="17" xfId="0" applyFont="1" applyBorder="1"/>
    <xf numFmtId="0" fontId="2" fillId="7" borderId="27" xfId="0" applyFont="1" applyFill="1" applyBorder="1"/>
    <xf numFmtId="0" fontId="2" fillId="0" borderId="2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6" fillId="0" borderId="0" xfId="0" applyFont="1" applyAlignment="1">
      <alignment vertical="center"/>
    </xf>
    <xf numFmtId="49" fontId="16" fillId="0" borderId="0" xfId="0" applyNumberFormat="1" applyFont="1" applyAlignment="1">
      <alignment vertical="center"/>
    </xf>
    <xf numFmtId="0" fontId="17" fillId="0" borderId="0" xfId="0" applyNumberFormat="1" applyFont="1" applyAlignment="1">
      <alignment vertical="center"/>
    </xf>
    <xf numFmtId="166" fontId="17" fillId="0" borderId="1" xfId="2" applyNumberFormat="1" applyFont="1" applyBorder="1" applyAlignment="1">
      <alignment vertical="center"/>
    </xf>
    <xf numFmtId="0" fontId="17" fillId="5" borderId="1" xfId="0" applyNumberFormat="1" applyFont="1" applyFill="1" applyBorder="1" applyAlignment="1">
      <alignment vertical="center"/>
    </xf>
    <xf numFmtId="166" fontId="17" fillId="3" borderId="1" xfId="2" applyNumberFormat="1" applyFont="1" applyFill="1" applyBorder="1" applyAlignment="1">
      <alignment vertical="center"/>
    </xf>
    <xf numFmtId="43" fontId="11" fillId="0" borderId="0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7" fillId="9" borderId="0" xfId="0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14" fontId="0" fillId="0" borderId="0" xfId="0" applyNumberFormat="1"/>
    <xf numFmtId="0" fontId="7" fillId="3" borderId="23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164" fontId="7" fillId="9" borderId="23" xfId="1" applyFont="1" applyFill="1" applyBorder="1" applyAlignment="1">
      <alignment horizontal="center" vertical="center"/>
    </xf>
    <xf numFmtId="164" fontId="7" fillId="9" borderId="8" xfId="1" applyFont="1" applyFill="1" applyBorder="1" applyAlignment="1">
      <alignment horizontal="center" vertical="center"/>
    </xf>
    <xf numFmtId="164" fontId="7" fillId="9" borderId="25" xfId="1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right" vertical="top"/>
    </xf>
    <xf numFmtId="0" fontId="6" fillId="0" borderId="18" xfId="0" applyFont="1" applyBorder="1" applyAlignment="1">
      <alignment horizontal="right" vertical="top"/>
    </xf>
    <xf numFmtId="0" fontId="6" fillId="0" borderId="13" xfId="0" applyFont="1" applyBorder="1" applyAlignment="1">
      <alignment horizontal="right" vertical="top"/>
    </xf>
    <xf numFmtId="0" fontId="6" fillId="0" borderId="20" xfId="0" applyFont="1" applyBorder="1" applyAlignment="1">
      <alignment horizontal="right" vertical="top"/>
    </xf>
    <xf numFmtId="0" fontId="7" fillId="0" borderId="2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6" fillId="0" borderId="3" xfId="0" applyFont="1" applyBorder="1" applyAlignment="1">
      <alignment horizontal="right" vertical="top"/>
    </xf>
    <xf numFmtId="0" fontId="6" fillId="0" borderId="7" xfId="0" applyFont="1" applyBorder="1" applyAlignment="1">
      <alignment horizontal="right" vertical="top"/>
    </xf>
    <xf numFmtId="0" fontId="7" fillId="0" borderId="2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165" fontId="0" fillId="7" borderId="14" xfId="1" applyNumberFormat="1" applyFont="1" applyFill="1" applyBorder="1" applyAlignment="1">
      <alignment horizontal="center"/>
    </xf>
    <xf numFmtId="165" fontId="0" fillId="7" borderId="15" xfId="1" applyNumberFormat="1" applyFont="1" applyFill="1" applyBorder="1" applyAlignment="1">
      <alignment horizontal="center"/>
    </xf>
    <xf numFmtId="166" fontId="2" fillId="7" borderId="27" xfId="2" applyNumberFormat="1" applyFont="1" applyFill="1" applyBorder="1" applyAlignment="1">
      <alignment horizontal="center"/>
    </xf>
    <xf numFmtId="166" fontId="2" fillId="7" borderId="15" xfId="2" applyNumberFormat="1" applyFont="1" applyFill="1" applyBorder="1" applyAlignment="1">
      <alignment horizontal="center"/>
    </xf>
    <xf numFmtId="14" fontId="7" fillId="9" borderId="0" xfId="0" applyNumberFormat="1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2022-03-31%20summary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วัตถุดิบ"/>
      <sheetName val="10-64"/>
      <sheetName val="11-64"/>
      <sheetName val="12-64"/>
      <sheetName val="Bonus12-64"/>
      <sheetName val="Bonus2563"/>
      <sheetName val="03-65"/>
      <sheetName val="Bonus03-65"/>
    </sheetNames>
    <sheetDataSet>
      <sheetData sheetId="0"/>
      <sheetData sheetId="1"/>
      <sheetData sheetId="2"/>
      <sheetData sheetId="3"/>
      <sheetData sheetId="4"/>
      <sheetData sheetId="5">
        <row r="3">
          <cell r="B3">
            <v>3.1</v>
          </cell>
        </row>
        <row r="4">
          <cell r="B4">
            <v>256</v>
          </cell>
        </row>
        <row r="9">
          <cell r="B9">
            <v>256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I217"/>
  <sheetViews>
    <sheetView topLeftCell="L1" zoomScale="80" zoomScaleNormal="80" workbookViewId="0">
      <pane ySplit="5" topLeftCell="A6" activePane="bottomLeft" state="frozen"/>
      <selection pane="bottomLeft" activeCell="O9" sqref="O9:O11"/>
    </sheetView>
  </sheetViews>
  <sheetFormatPr defaultColWidth="9" defaultRowHeight="15" x14ac:dyDescent="0.25"/>
  <cols>
    <col min="1" max="1" width="9.85546875" style="43" bestFit="1" customWidth="1"/>
    <col min="2" max="2" width="12.28515625" style="43" bestFit="1" customWidth="1"/>
    <col min="3" max="3" width="7.42578125" style="43" bestFit="1" customWidth="1"/>
    <col min="4" max="4" width="9.140625" style="43" bestFit="1" customWidth="1"/>
    <col min="5" max="5" width="8.7109375" style="43" bestFit="1" customWidth="1"/>
    <col min="6" max="6" width="12.140625" style="43" bestFit="1" customWidth="1"/>
    <col min="7" max="7" width="11.28515625" style="43" bestFit="1" customWidth="1"/>
    <col min="8" max="8" width="12.140625" style="43" bestFit="1" customWidth="1"/>
    <col min="9" max="9" width="11.28515625" style="43" bestFit="1" customWidth="1"/>
    <col min="10" max="10" width="12.140625" style="43" bestFit="1" customWidth="1"/>
    <col min="11" max="11" width="11.28515625" style="43" bestFit="1" customWidth="1"/>
    <col min="12" max="12" width="12.140625" style="43" bestFit="1" customWidth="1"/>
    <col min="13" max="13" width="11.28515625" style="43" bestFit="1" customWidth="1"/>
    <col min="14" max="14" width="12" style="43" bestFit="1" customWidth="1"/>
    <col min="15" max="15" width="12.140625" style="43" bestFit="1" customWidth="1"/>
    <col min="16" max="16" width="11.28515625" style="43" bestFit="1" customWidth="1"/>
    <col min="17" max="17" width="12.140625" style="43" bestFit="1" customWidth="1"/>
    <col min="18" max="18" width="11.28515625" style="43" bestFit="1" customWidth="1"/>
    <col min="19" max="19" width="12.140625" style="43" bestFit="1" customWidth="1"/>
    <col min="20" max="20" width="5.85546875" style="43" bestFit="1" customWidth="1"/>
    <col min="21" max="21" width="12" style="43" bestFit="1" customWidth="1"/>
    <col min="22" max="22" width="12.140625" style="43" bestFit="1" customWidth="1"/>
    <col min="23" max="23" width="5.85546875" style="43" bestFit="1" customWidth="1"/>
    <col min="24" max="24" width="12.140625" style="43" bestFit="1" customWidth="1"/>
    <col min="25" max="25" width="5.85546875" style="43" bestFit="1" customWidth="1"/>
    <col min="26" max="26" width="12.140625" style="43" bestFit="1" customWidth="1"/>
    <col min="27" max="27" width="5.85546875" style="43" bestFit="1" customWidth="1"/>
    <col min="28" max="28" width="12" style="43" bestFit="1" customWidth="1"/>
    <col min="29" max="29" width="12.140625" style="43" bestFit="1" customWidth="1"/>
    <col min="30" max="30" width="5.85546875" style="43" bestFit="1" customWidth="1"/>
    <col min="31" max="31" width="12.140625" style="43" bestFit="1" customWidth="1"/>
    <col min="32" max="32" width="5.85546875" style="43" bestFit="1" customWidth="1"/>
    <col min="33" max="33" width="12.140625" style="43" bestFit="1" customWidth="1"/>
    <col min="34" max="34" width="5.85546875" style="43" bestFit="1" customWidth="1"/>
    <col min="35" max="35" width="12" style="43" bestFit="1" customWidth="1"/>
    <col min="36" max="16384" width="9" style="43"/>
  </cols>
  <sheetData>
    <row r="1" spans="1:35" ht="24" customHeight="1" x14ac:dyDescent="0.25">
      <c r="A1" s="92" t="s">
        <v>56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35" ht="24" customHeight="1" x14ac:dyDescent="0.25">
      <c r="A2" s="92" t="s">
        <v>32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35" ht="24" customHeight="1" x14ac:dyDescent="0.25">
      <c r="A3" s="93" t="s">
        <v>46</v>
      </c>
      <c r="B3" s="93"/>
      <c r="C3" s="93"/>
      <c r="D3" s="93"/>
      <c r="E3" s="94"/>
      <c r="F3" s="94"/>
      <c r="G3" s="94"/>
      <c r="H3" s="94"/>
      <c r="I3" s="94"/>
      <c r="J3" s="94"/>
      <c r="K3" s="94"/>
      <c r="L3" s="93"/>
      <c r="M3" s="93"/>
      <c r="N3" s="93"/>
      <c r="O3" s="93"/>
      <c r="P3" s="93"/>
    </row>
    <row r="4" spans="1:35" ht="24" customHeight="1" x14ac:dyDescent="0.25">
      <c r="A4" s="90" t="s">
        <v>33</v>
      </c>
      <c r="B4" s="90" t="s">
        <v>4</v>
      </c>
      <c r="C4" s="90" t="s">
        <v>34</v>
      </c>
      <c r="D4" s="95" t="s">
        <v>35</v>
      </c>
      <c r="E4" s="44" t="s">
        <v>36</v>
      </c>
      <c r="F4" s="44" t="s">
        <v>37</v>
      </c>
      <c r="G4" s="90" t="s">
        <v>38</v>
      </c>
      <c r="H4" s="44" t="s">
        <v>37</v>
      </c>
      <c r="I4" s="90" t="s">
        <v>38</v>
      </c>
      <c r="J4" s="44" t="s">
        <v>37</v>
      </c>
      <c r="K4" s="90" t="s">
        <v>38</v>
      </c>
      <c r="L4" s="44" t="s">
        <v>37</v>
      </c>
      <c r="M4" s="90" t="s">
        <v>38</v>
      </c>
      <c r="N4" s="85" t="s">
        <v>79</v>
      </c>
      <c r="O4" s="44" t="s">
        <v>37</v>
      </c>
      <c r="P4" s="90" t="s">
        <v>38</v>
      </c>
      <c r="Q4" s="44" t="s">
        <v>37</v>
      </c>
      <c r="R4" s="90" t="s">
        <v>38</v>
      </c>
      <c r="S4" s="44" t="s">
        <v>37</v>
      </c>
      <c r="T4" s="90" t="s">
        <v>38</v>
      </c>
      <c r="U4" s="85" t="s">
        <v>79</v>
      </c>
      <c r="V4" s="44" t="s">
        <v>37</v>
      </c>
      <c r="W4" s="90" t="s">
        <v>38</v>
      </c>
      <c r="X4" s="44" t="s">
        <v>37</v>
      </c>
      <c r="Y4" s="90" t="s">
        <v>38</v>
      </c>
      <c r="Z4" s="44" t="s">
        <v>37</v>
      </c>
      <c r="AA4" s="90" t="s">
        <v>38</v>
      </c>
      <c r="AB4" s="85" t="s">
        <v>79</v>
      </c>
      <c r="AC4" s="44" t="s">
        <v>37</v>
      </c>
      <c r="AD4" s="90" t="s">
        <v>38</v>
      </c>
      <c r="AE4" s="44" t="s">
        <v>37</v>
      </c>
      <c r="AF4" s="90" t="s">
        <v>38</v>
      </c>
      <c r="AG4" s="44" t="s">
        <v>37</v>
      </c>
      <c r="AH4" s="90" t="s">
        <v>38</v>
      </c>
      <c r="AI4" s="85" t="s">
        <v>79</v>
      </c>
    </row>
    <row r="5" spans="1:35" ht="36" customHeight="1" x14ac:dyDescent="0.25">
      <c r="A5" s="91"/>
      <c r="B5" s="91"/>
      <c r="C5" s="91"/>
      <c r="D5" s="96"/>
      <c r="E5" s="45" t="s">
        <v>39</v>
      </c>
      <c r="F5" s="45">
        <v>242888</v>
      </c>
      <c r="G5" s="91"/>
      <c r="H5" s="45">
        <v>242919</v>
      </c>
      <c r="I5" s="91"/>
      <c r="J5" s="45">
        <v>242947</v>
      </c>
      <c r="K5" s="91"/>
      <c r="L5" s="45">
        <v>242978</v>
      </c>
      <c r="M5" s="91"/>
      <c r="N5" s="86"/>
      <c r="O5" s="45">
        <v>243008</v>
      </c>
      <c r="P5" s="91"/>
      <c r="Q5" s="45">
        <v>243039</v>
      </c>
      <c r="R5" s="91"/>
      <c r="S5" s="45">
        <v>243069</v>
      </c>
      <c r="T5" s="91"/>
      <c r="U5" s="86"/>
      <c r="V5" s="45">
        <v>243100</v>
      </c>
      <c r="W5" s="91"/>
      <c r="X5" s="45">
        <v>243131</v>
      </c>
      <c r="Y5" s="91"/>
      <c r="Z5" s="45">
        <v>243161</v>
      </c>
      <c r="AA5" s="91"/>
      <c r="AB5" s="86"/>
      <c r="AC5" s="45">
        <v>243192</v>
      </c>
      <c r="AD5" s="91"/>
      <c r="AE5" s="45">
        <v>243222</v>
      </c>
      <c r="AF5" s="91"/>
      <c r="AG5" s="45">
        <v>243253</v>
      </c>
      <c r="AH5" s="91"/>
      <c r="AI5" s="86"/>
    </row>
    <row r="6" spans="1:35" ht="24" customHeight="1" x14ac:dyDescent="0.25">
      <c r="A6" s="13" t="s">
        <v>41</v>
      </c>
      <c r="B6" s="46" t="s">
        <v>21</v>
      </c>
      <c r="C6" s="13" t="s">
        <v>42</v>
      </c>
      <c r="D6" s="13" t="s">
        <v>40</v>
      </c>
      <c r="E6" s="48">
        <v>170</v>
      </c>
      <c r="F6" s="51">
        <v>40</v>
      </c>
      <c r="G6" s="52">
        <f>+E6*F6</f>
        <v>6800</v>
      </c>
      <c r="H6" s="17">
        <v>40</v>
      </c>
      <c r="I6" s="47">
        <f>+E6*H6</f>
        <v>6800</v>
      </c>
      <c r="J6" s="17"/>
      <c r="K6" s="47">
        <f>+E6*J6</f>
        <v>0</v>
      </c>
      <c r="L6" s="17"/>
      <c r="M6" s="47">
        <f t="shared" ref="M6:M17" si="0">+L6*E6</f>
        <v>0</v>
      </c>
      <c r="N6" s="87">
        <f>H18+J18+L18</f>
        <v>700</v>
      </c>
      <c r="O6" s="17"/>
      <c r="P6" s="47">
        <f t="shared" ref="P6:P17" si="1">+O6*E6</f>
        <v>0</v>
      </c>
      <c r="Q6" s="79"/>
      <c r="R6" s="47">
        <f t="shared" ref="R6:R16" si="2">+Q6*E6</f>
        <v>0</v>
      </c>
      <c r="S6" s="79"/>
      <c r="T6" s="47">
        <f t="shared" ref="T6:T17" si="3">+S6*K6</f>
        <v>0</v>
      </c>
      <c r="U6" s="87"/>
      <c r="V6" s="17"/>
      <c r="W6" s="47">
        <f>+V6*M6</f>
        <v>0</v>
      </c>
      <c r="X6" s="17"/>
      <c r="Y6" s="47">
        <f>+X6*P6</f>
        <v>0</v>
      </c>
      <c r="Z6" s="17"/>
      <c r="AA6" s="47">
        <f>+Z6*R6</f>
        <v>0</v>
      </c>
      <c r="AB6" s="87"/>
      <c r="AC6" s="17"/>
      <c r="AD6" s="47">
        <f>+AC6*T6</f>
        <v>0</v>
      </c>
      <c r="AE6" s="17"/>
      <c r="AF6" s="47">
        <f>+AE6*W6</f>
        <v>0</v>
      </c>
      <c r="AG6" s="17"/>
      <c r="AH6" s="47">
        <f>+AG6*Y6</f>
        <v>0</v>
      </c>
      <c r="AI6" s="87"/>
    </row>
    <row r="7" spans="1:35" ht="24" customHeight="1" x14ac:dyDescent="0.25">
      <c r="A7" s="13" t="s">
        <v>43</v>
      </c>
      <c r="B7" s="46" t="s">
        <v>20</v>
      </c>
      <c r="C7" s="13" t="s">
        <v>42</v>
      </c>
      <c r="D7" s="13" t="s">
        <v>40</v>
      </c>
      <c r="E7" s="48">
        <v>170</v>
      </c>
      <c r="F7" s="51">
        <v>10</v>
      </c>
      <c r="G7" s="52">
        <f t="shared" ref="G7:G8" si="4">+E7*F7</f>
        <v>1700</v>
      </c>
      <c r="H7" s="17">
        <v>10</v>
      </c>
      <c r="I7" s="47">
        <f t="shared" ref="I7:I17" si="5">+E7*H7</f>
        <v>1700</v>
      </c>
      <c r="J7" s="17"/>
      <c r="K7" s="47">
        <f>+E7*J7</f>
        <v>0</v>
      </c>
      <c r="L7" s="17"/>
      <c r="M7" s="47">
        <f t="shared" si="0"/>
        <v>0</v>
      </c>
      <c r="N7" s="88"/>
      <c r="O7" s="17"/>
      <c r="P7" s="47">
        <f t="shared" si="1"/>
        <v>0</v>
      </c>
      <c r="Q7" s="79"/>
      <c r="R7" s="47">
        <f t="shared" si="2"/>
        <v>0</v>
      </c>
      <c r="S7" s="79"/>
      <c r="T7" s="47">
        <f t="shared" si="3"/>
        <v>0</v>
      </c>
      <c r="U7" s="88"/>
      <c r="V7" s="17"/>
      <c r="W7" s="47">
        <f>+V7*M7</f>
        <v>0</v>
      </c>
      <c r="X7" s="17"/>
      <c r="Y7" s="47">
        <f>+X7*P7</f>
        <v>0</v>
      </c>
      <c r="Z7" s="17"/>
      <c r="AA7" s="47">
        <f>+Z7*R7</f>
        <v>0</v>
      </c>
      <c r="AB7" s="88"/>
      <c r="AC7" s="17"/>
      <c r="AD7" s="47">
        <f>+AC7*T7</f>
        <v>0</v>
      </c>
      <c r="AE7" s="17"/>
      <c r="AF7" s="47">
        <f>+AE7*W7</f>
        <v>0</v>
      </c>
      <c r="AG7" s="17"/>
      <c r="AH7" s="47">
        <f>+AG7*Y7</f>
        <v>0</v>
      </c>
      <c r="AI7" s="88"/>
    </row>
    <row r="8" spans="1:35" ht="24" customHeight="1" x14ac:dyDescent="0.25">
      <c r="A8" s="13" t="s">
        <v>44</v>
      </c>
      <c r="B8" s="46" t="s">
        <v>24</v>
      </c>
      <c r="C8" s="13" t="s">
        <v>42</v>
      </c>
      <c r="D8" s="13" t="s">
        <v>40</v>
      </c>
      <c r="E8" s="48">
        <v>170</v>
      </c>
      <c r="F8" s="51">
        <v>50</v>
      </c>
      <c r="G8" s="52">
        <f t="shared" si="4"/>
        <v>8500</v>
      </c>
      <c r="H8" s="17">
        <v>50</v>
      </c>
      <c r="I8" s="47">
        <f t="shared" si="5"/>
        <v>8500</v>
      </c>
      <c r="J8" s="17"/>
      <c r="K8" s="47">
        <f>+E8*J8</f>
        <v>0</v>
      </c>
      <c r="L8" s="17"/>
      <c r="M8" s="47">
        <f t="shared" si="0"/>
        <v>0</v>
      </c>
      <c r="N8" s="88"/>
      <c r="O8" s="17"/>
      <c r="P8" s="47">
        <f t="shared" si="1"/>
        <v>0</v>
      </c>
      <c r="Q8" s="79"/>
      <c r="R8" s="47">
        <f t="shared" si="2"/>
        <v>0</v>
      </c>
      <c r="S8" s="79"/>
      <c r="T8" s="47">
        <f t="shared" si="3"/>
        <v>0</v>
      </c>
      <c r="U8" s="88"/>
      <c r="V8" s="17"/>
      <c r="W8" s="47">
        <f>+V8*M8</f>
        <v>0</v>
      </c>
      <c r="X8" s="17"/>
      <c r="Y8" s="47">
        <f>+X8*P8</f>
        <v>0</v>
      </c>
      <c r="Z8" s="17"/>
      <c r="AA8" s="47">
        <f>+Z8*R8</f>
        <v>0</v>
      </c>
      <c r="AB8" s="88"/>
      <c r="AC8" s="17"/>
      <c r="AD8" s="47">
        <f>+AC8*T8</f>
        <v>0</v>
      </c>
      <c r="AE8" s="17"/>
      <c r="AF8" s="47">
        <f>+AE8*W8</f>
        <v>0</v>
      </c>
      <c r="AG8" s="17"/>
      <c r="AH8" s="47">
        <f>+AG8*Y8</f>
        <v>0</v>
      </c>
      <c r="AI8" s="88"/>
    </row>
    <row r="9" spans="1:35" ht="24" customHeight="1" x14ac:dyDescent="0.25">
      <c r="A9" s="13" t="s">
        <v>41</v>
      </c>
      <c r="B9" s="46" t="s">
        <v>21</v>
      </c>
      <c r="C9" s="13" t="s">
        <v>42</v>
      </c>
      <c r="D9" s="13" t="s">
        <v>40</v>
      </c>
      <c r="E9" s="48">
        <v>160</v>
      </c>
      <c r="F9" s="51"/>
      <c r="G9" s="52"/>
      <c r="H9" s="17"/>
      <c r="I9" s="47">
        <f t="shared" si="5"/>
        <v>0</v>
      </c>
      <c r="J9" s="17">
        <v>200</v>
      </c>
      <c r="K9" s="47">
        <f>+E9*J9</f>
        <v>32000</v>
      </c>
      <c r="L9" s="17">
        <v>200</v>
      </c>
      <c r="M9" s="47">
        <f t="shared" si="0"/>
        <v>32000</v>
      </c>
      <c r="N9" s="88"/>
      <c r="O9" s="17">
        <v>300</v>
      </c>
      <c r="P9" s="47">
        <f t="shared" si="1"/>
        <v>48000</v>
      </c>
      <c r="Q9" s="79">
        <v>100</v>
      </c>
      <c r="R9" s="47">
        <f t="shared" si="2"/>
        <v>16000</v>
      </c>
      <c r="S9" s="79"/>
      <c r="T9" s="47">
        <f t="shared" si="3"/>
        <v>0</v>
      </c>
      <c r="U9" s="88"/>
      <c r="V9" s="17"/>
      <c r="W9" s="47">
        <f t="shared" ref="W9:W17" si="6">+V9*M9</f>
        <v>0</v>
      </c>
      <c r="X9" s="17"/>
      <c r="Y9" s="47">
        <f t="shared" ref="Y9:Y17" si="7">+X9*P9</f>
        <v>0</v>
      </c>
      <c r="Z9" s="17"/>
      <c r="AA9" s="47">
        <f t="shared" ref="AA9:AA17" si="8">+Z9*R9</f>
        <v>0</v>
      </c>
      <c r="AB9" s="88"/>
      <c r="AC9" s="17"/>
      <c r="AD9" s="47">
        <f t="shared" ref="AD9:AD17" si="9">+AC9*T9</f>
        <v>0</v>
      </c>
      <c r="AE9" s="17"/>
      <c r="AF9" s="47">
        <f t="shared" ref="AF9:AF17" si="10">+AE9*W9</f>
        <v>0</v>
      </c>
      <c r="AG9" s="17"/>
      <c r="AH9" s="47">
        <f t="shared" ref="AH9:AH17" si="11">+AG9*Y9</f>
        <v>0</v>
      </c>
      <c r="AI9" s="88"/>
    </row>
    <row r="10" spans="1:35" ht="24" customHeight="1" x14ac:dyDescent="0.25">
      <c r="A10" s="13" t="s">
        <v>43</v>
      </c>
      <c r="B10" s="46" t="s">
        <v>20</v>
      </c>
      <c r="C10" s="13" t="s">
        <v>42</v>
      </c>
      <c r="D10" s="13" t="s">
        <v>40</v>
      </c>
      <c r="E10" s="48">
        <v>160</v>
      </c>
      <c r="F10" s="51"/>
      <c r="G10" s="52"/>
      <c r="H10" s="17"/>
      <c r="I10" s="47">
        <f t="shared" si="5"/>
        <v>0</v>
      </c>
      <c r="J10" s="17">
        <v>50</v>
      </c>
      <c r="K10" s="47">
        <f>+E10*J10</f>
        <v>8000</v>
      </c>
      <c r="L10" s="17">
        <v>50</v>
      </c>
      <c r="M10" s="47">
        <f t="shared" si="0"/>
        <v>8000</v>
      </c>
      <c r="N10" s="88"/>
      <c r="O10" s="17"/>
      <c r="P10" s="47">
        <f t="shared" si="1"/>
        <v>0</v>
      </c>
      <c r="Q10" s="79">
        <v>100</v>
      </c>
      <c r="R10" s="47">
        <f t="shared" si="2"/>
        <v>16000</v>
      </c>
      <c r="S10" s="79"/>
      <c r="T10" s="47">
        <f t="shared" si="3"/>
        <v>0</v>
      </c>
      <c r="U10" s="88"/>
      <c r="V10" s="17"/>
      <c r="W10" s="47">
        <f t="shared" si="6"/>
        <v>0</v>
      </c>
      <c r="X10" s="17"/>
      <c r="Y10" s="47">
        <f t="shared" si="7"/>
        <v>0</v>
      </c>
      <c r="Z10" s="17"/>
      <c r="AA10" s="47">
        <f t="shared" si="8"/>
        <v>0</v>
      </c>
      <c r="AB10" s="88"/>
      <c r="AC10" s="17"/>
      <c r="AD10" s="47">
        <f t="shared" si="9"/>
        <v>0</v>
      </c>
      <c r="AE10" s="17"/>
      <c r="AF10" s="47">
        <f t="shared" si="10"/>
        <v>0</v>
      </c>
      <c r="AG10" s="17"/>
      <c r="AH10" s="47">
        <f t="shared" si="11"/>
        <v>0</v>
      </c>
      <c r="AI10" s="88"/>
    </row>
    <row r="11" spans="1:35" ht="24" customHeight="1" x14ac:dyDescent="0.25">
      <c r="A11" s="13" t="s">
        <v>44</v>
      </c>
      <c r="B11" s="46" t="s">
        <v>24</v>
      </c>
      <c r="C11" s="13" t="s">
        <v>42</v>
      </c>
      <c r="D11" s="13" t="s">
        <v>40</v>
      </c>
      <c r="E11" s="48">
        <v>160</v>
      </c>
      <c r="F11" s="51"/>
      <c r="G11" s="52"/>
      <c r="H11" s="17"/>
      <c r="I11" s="47">
        <f t="shared" si="5"/>
        <v>0</v>
      </c>
      <c r="J11" s="17">
        <v>50</v>
      </c>
      <c r="K11" s="47">
        <f t="shared" ref="K11:K17" si="12">+E11*J11</f>
        <v>8000</v>
      </c>
      <c r="L11" s="17">
        <v>50</v>
      </c>
      <c r="M11" s="47">
        <f t="shared" si="0"/>
        <v>8000</v>
      </c>
      <c r="N11" s="88"/>
      <c r="O11" s="17"/>
      <c r="P11" s="47">
        <f t="shared" si="1"/>
        <v>0</v>
      </c>
      <c r="Q11" s="79">
        <v>100</v>
      </c>
      <c r="R11" s="47">
        <f>+Q11*E11</f>
        <v>16000</v>
      </c>
      <c r="S11" s="79"/>
      <c r="T11" s="47">
        <f t="shared" si="3"/>
        <v>0</v>
      </c>
      <c r="U11" s="88"/>
      <c r="V11" s="17"/>
      <c r="W11" s="47">
        <f t="shared" si="6"/>
        <v>0</v>
      </c>
      <c r="X11" s="17"/>
      <c r="Y11" s="47">
        <f t="shared" si="7"/>
        <v>0</v>
      </c>
      <c r="Z11" s="17"/>
      <c r="AA11" s="47">
        <f t="shared" si="8"/>
        <v>0</v>
      </c>
      <c r="AB11" s="88"/>
      <c r="AC11" s="17"/>
      <c r="AD11" s="47">
        <f t="shared" si="9"/>
        <v>0</v>
      </c>
      <c r="AE11" s="17"/>
      <c r="AF11" s="47">
        <f t="shared" si="10"/>
        <v>0</v>
      </c>
      <c r="AG11" s="17"/>
      <c r="AH11" s="47">
        <f t="shared" si="11"/>
        <v>0</v>
      </c>
      <c r="AI11" s="88"/>
    </row>
    <row r="12" spans="1:35" ht="24" customHeight="1" x14ac:dyDescent="0.25">
      <c r="A12" s="13"/>
      <c r="B12" s="46"/>
      <c r="C12" s="13"/>
      <c r="D12" s="13"/>
      <c r="E12" s="48"/>
      <c r="F12" s="51"/>
      <c r="G12" s="52"/>
      <c r="H12" s="17"/>
      <c r="I12" s="47">
        <f t="shared" si="5"/>
        <v>0</v>
      </c>
      <c r="J12" s="17"/>
      <c r="K12" s="47">
        <f t="shared" si="12"/>
        <v>0</v>
      </c>
      <c r="L12" s="17"/>
      <c r="M12" s="47">
        <f t="shared" si="0"/>
        <v>0</v>
      </c>
      <c r="N12" s="88"/>
      <c r="O12" s="17"/>
      <c r="P12" s="47">
        <f t="shared" si="1"/>
        <v>0</v>
      </c>
      <c r="Q12" s="79"/>
      <c r="R12" s="47">
        <f t="shared" si="2"/>
        <v>0</v>
      </c>
      <c r="S12" s="79"/>
      <c r="T12" s="47">
        <f t="shared" si="3"/>
        <v>0</v>
      </c>
      <c r="U12" s="88"/>
      <c r="V12" s="17"/>
      <c r="W12" s="47">
        <f t="shared" si="6"/>
        <v>0</v>
      </c>
      <c r="X12" s="17"/>
      <c r="Y12" s="47">
        <f t="shared" si="7"/>
        <v>0</v>
      </c>
      <c r="Z12" s="17"/>
      <c r="AA12" s="47">
        <f t="shared" si="8"/>
        <v>0</v>
      </c>
      <c r="AB12" s="88"/>
      <c r="AC12" s="17"/>
      <c r="AD12" s="47">
        <f t="shared" si="9"/>
        <v>0</v>
      </c>
      <c r="AE12" s="17"/>
      <c r="AF12" s="47">
        <f t="shared" si="10"/>
        <v>0</v>
      </c>
      <c r="AG12" s="17"/>
      <c r="AH12" s="47">
        <f t="shared" si="11"/>
        <v>0</v>
      </c>
      <c r="AI12" s="88"/>
    </row>
    <row r="13" spans="1:35" ht="24" customHeight="1" x14ac:dyDescent="0.25">
      <c r="A13" s="13"/>
      <c r="B13" s="46"/>
      <c r="C13" s="13"/>
      <c r="D13" s="13"/>
      <c r="E13" s="48"/>
      <c r="F13" s="51"/>
      <c r="G13" s="52"/>
      <c r="H13" s="17"/>
      <c r="I13" s="47">
        <f t="shared" si="5"/>
        <v>0</v>
      </c>
      <c r="J13" s="17"/>
      <c r="K13" s="47">
        <f t="shared" si="12"/>
        <v>0</v>
      </c>
      <c r="L13" s="17"/>
      <c r="M13" s="47">
        <f t="shared" si="0"/>
        <v>0</v>
      </c>
      <c r="N13" s="88"/>
      <c r="O13" s="17"/>
      <c r="P13" s="47">
        <f t="shared" si="1"/>
        <v>0</v>
      </c>
      <c r="Q13" s="79"/>
      <c r="R13" s="47">
        <f t="shared" si="2"/>
        <v>0</v>
      </c>
      <c r="S13" s="79"/>
      <c r="T13" s="47">
        <f t="shared" si="3"/>
        <v>0</v>
      </c>
      <c r="U13" s="88"/>
      <c r="V13" s="17"/>
      <c r="W13" s="47">
        <f t="shared" si="6"/>
        <v>0</v>
      </c>
      <c r="X13" s="17"/>
      <c r="Y13" s="47">
        <f t="shared" si="7"/>
        <v>0</v>
      </c>
      <c r="Z13" s="17"/>
      <c r="AA13" s="47">
        <f t="shared" si="8"/>
        <v>0</v>
      </c>
      <c r="AB13" s="88"/>
      <c r="AC13" s="17"/>
      <c r="AD13" s="47">
        <f t="shared" si="9"/>
        <v>0</v>
      </c>
      <c r="AE13" s="17"/>
      <c r="AF13" s="47">
        <f t="shared" si="10"/>
        <v>0</v>
      </c>
      <c r="AG13" s="17"/>
      <c r="AH13" s="47">
        <f t="shared" si="11"/>
        <v>0</v>
      </c>
      <c r="AI13" s="88"/>
    </row>
    <row r="14" spans="1:35" ht="24" customHeight="1" x14ac:dyDescent="0.25">
      <c r="A14" s="13"/>
      <c r="B14" s="46"/>
      <c r="C14" s="13"/>
      <c r="D14" s="13"/>
      <c r="E14" s="48"/>
      <c r="F14" s="51"/>
      <c r="G14" s="52"/>
      <c r="H14" s="17"/>
      <c r="I14" s="47">
        <f t="shared" si="5"/>
        <v>0</v>
      </c>
      <c r="J14" s="17"/>
      <c r="K14" s="47">
        <f t="shared" si="12"/>
        <v>0</v>
      </c>
      <c r="L14" s="17"/>
      <c r="M14" s="47">
        <f t="shared" si="0"/>
        <v>0</v>
      </c>
      <c r="N14" s="88"/>
      <c r="O14" s="17"/>
      <c r="P14" s="47">
        <f t="shared" si="1"/>
        <v>0</v>
      </c>
      <c r="Q14" s="79"/>
      <c r="R14" s="47">
        <f t="shared" si="2"/>
        <v>0</v>
      </c>
      <c r="S14" s="79"/>
      <c r="T14" s="47">
        <f t="shared" si="3"/>
        <v>0</v>
      </c>
      <c r="U14" s="88"/>
      <c r="V14" s="17"/>
      <c r="W14" s="47">
        <f t="shared" si="6"/>
        <v>0</v>
      </c>
      <c r="X14" s="17"/>
      <c r="Y14" s="47">
        <f t="shared" si="7"/>
        <v>0</v>
      </c>
      <c r="Z14" s="17"/>
      <c r="AA14" s="47">
        <f t="shared" si="8"/>
        <v>0</v>
      </c>
      <c r="AB14" s="88"/>
      <c r="AC14" s="17"/>
      <c r="AD14" s="47">
        <f t="shared" si="9"/>
        <v>0</v>
      </c>
      <c r="AE14" s="17"/>
      <c r="AF14" s="47">
        <f t="shared" si="10"/>
        <v>0</v>
      </c>
      <c r="AG14" s="17"/>
      <c r="AH14" s="47">
        <f t="shared" si="11"/>
        <v>0</v>
      </c>
      <c r="AI14" s="88"/>
    </row>
    <row r="15" spans="1:35" ht="24" customHeight="1" x14ac:dyDescent="0.25">
      <c r="A15" s="13"/>
      <c r="B15" s="46"/>
      <c r="C15" s="13"/>
      <c r="D15" s="13"/>
      <c r="E15" s="48"/>
      <c r="F15" s="51"/>
      <c r="G15" s="52"/>
      <c r="H15" s="17"/>
      <c r="I15" s="47">
        <f t="shared" si="5"/>
        <v>0</v>
      </c>
      <c r="J15" s="17"/>
      <c r="K15" s="47">
        <f t="shared" si="12"/>
        <v>0</v>
      </c>
      <c r="L15" s="17"/>
      <c r="M15" s="47">
        <f t="shared" si="0"/>
        <v>0</v>
      </c>
      <c r="N15" s="88"/>
      <c r="O15" s="17"/>
      <c r="P15" s="47">
        <f t="shared" si="1"/>
        <v>0</v>
      </c>
      <c r="Q15" s="79"/>
      <c r="R15" s="47">
        <f t="shared" si="2"/>
        <v>0</v>
      </c>
      <c r="S15" s="79"/>
      <c r="T15" s="47">
        <f t="shared" si="3"/>
        <v>0</v>
      </c>
      <c r="U15" s="88"/>
      <c r="V15" s="17"/>
      <c r="W15" s="47">
        <f t="shared" si="6"/>
        <v>0</v>
      </c>
      <c r="X15" s="17"/>
      <c r="Y15" s="47">
        <f t="shared" si="7"/>
        <v>0</v>
      </c>
      <c r="Z15" s="17"/>
      <c r="AA15" s="47">
        <f t="shared" si="8"/>
        <v>0</v>
      </c>
      <c r="AB15" s="88"/>
      <c r="AC15" s="17"/>
      <c r="AD15" s="47">
        <f t="shared" si="9"/>
        <v>0</v>
      </c>
      <c r="AE15" s="17"/>
      <c r="AF15" s="47">
        <f t="shared" si="10"/>
        <v>0</v>
      </c>
      <c r="AG15" s="17"/>
      <c r="AH15" s="47">
        <f t="shared" si="11"/>
        <v>0</v>
      </c>
      <c r="AI15" s="88"/>
    </row>
    <row r="16" spans="1:35" ht="24" customHeight="1" x14ac:dyDescent="0.25">
      <c r="A16" s="13"/>
      <c r="B16" s="46"/>
      <c r="C16" s="13"/>
      <c r="D16" s="13"/>
      <c r="E16" s="48"/>
      <c r="F16" s="51"/>
      <c r="G16" s="52"/>
      <c r="H16" s="17"/>
      <c r="I16" s="47">
        <f t="shared" si="5"/>
        <v>0</v>
      </c>
      <c r="J16" s="17"/>
      <c r="K16" s="47">
        <f t="shared" si="12"/>
        <v>0</v>
      </c>
      <c r="L16" s="17"/>
      <c r="M16" s="47">
        <f t="shared" si="0"/>
        <v>0</v>
      </c>
      <c r="N16" s="88"/>
      <c r="O16" s="17"/>
      <c r="P16" s="47">
        <f t="shared" si="1"/>
        <v>0</v>
      </c>
      <c r="Q16" s="79"/>
      <c r="R16" s="47">
        <f t="shared" si="2"/>
        <v>0</v>
      </c>
      <c r="S16" s="79"/>
      <c r="T16" s="47">
        <f t="shared" si="3"/>
        <v>0</v>
      </c>
      <c r="U16" s="88"/>
      <c r="V16" s="17"/>
      <c r="W16" s="47">
        <f t="shared" si="6"/>
        <v>0</v>
      </c>
      <c r="X16" s="17"/>
      <c r="Y16" s="47">
        <f t="shared" si="7"/>
        <v>0</v>
      </c>
      <c r="Z16" s="17"/>
      <c r="AA16" s="47">
        <f t="shared" si="8"/>
        <v>0</v>
      </c>
      <c r="AB16" s="88"/>
      <c r="AC16" s="17"/>
      <c r="AD16" s="47">
        <f t="shared" si="9"/>
        <v>0</v>
      </c>
      <c r="AE16" s="17"/>
      <c r="AF16" s="47">
        <f t="shared" si="10"/>
        <v>0</v>
      </c>
      <c r="AG16" s="17"/>
      <c r="AH16" s="47">
        <f t="shared" si="11"/>
        <v>0</v>
      </c>
      <c r="AI16" s="88"/>
    </row>
    <row r="17" spans="1:35" ht="24" customHeight="1" x14ac:dyDescent="0.25">
      <c r="A17" s="13"/>
      <c r="B17" s="46"/>
      <c r="C17" s="13"/>
      <c r="D17" s="13"/>
      <c r="E17" s="48"/>
      <c r="F17" s="51"/>
      <c r="G17" s="52"/>
      <c r="H17" s="17"/>
      <c r="I17" s="47">
        <f t="shared" si="5"/>
        <v>0</v>
      </c>
      <c r="J17" s="17"/>
      <c r="K17" s="47">
        <f t="shared" si="12"/>
        <v>0</v>
      </c>
      <c r="L17" s="17"/>
      <c r="M17" s="47">
        <f t="shared" si="0"/>
        <v>0</v>
      </c>
      <c r="N17" s="89"/>
      <c r="O17" s="17"/>
      <c r="P17" s="47">
        <f t="shared" si="1"/>
        <v>0</v>
      </c>
      <c r="Q17" s="79"/>
      <c r="R17" s="47">
        <f>+Q17*E17</f>
        <v>0</v>
      </c>
      <c r="S17" s="79"/>
      <c r="T17" s="47">
        <f t="shared" si="3"/>
        <v>0</v>
      </c>
      <c r="U17" s="89"/>
      <c r="V17" s="17"/>
      <c r="W17" s="47">
        <f t="shared" si="6"/>
        <v>0</v>
      </c>
      <c r="X17" s="17"/>
      <c r="Y17" s="47">
        <f t="shared" si="7"/>
        <v>0</v>
      </c>
      <c r="Z17" s="17"/>
      <c r="AA17" s="47">
        <f t="shared" si="8"/>
        <v>0</v>
      </c>
      <c r="AB17" s="89"/>
      <c r="AC17" s="17"/>
      <c r="AD17" s="47">
        <f t="shared" si="9"/>
        <v>0</v>
      </c>
      <c r="AE17" s="17"/>
      <c r="AF17" s="47">
        <f t="shared" si="10"/>
        <v>0</v>
      </c>
      <c r="AG17" s="17"/>
      <c r="AH17" s="47">
        <f t="shared" si="11"/>
        <v>0</v>
      </c>
      <c r="AI17" s="89"/>
    </row>
    <row r="18" spans="1:35" ht="24" customHeight="1" x14ac:dyDescent="0.5">
      <c r="G18" s="53">
        <f t="shared" ref="G18:M18" si="13">SUM(G6:G17)</f>
        <v>17000</v>
      </c>
      <c r="H18" s="43">
        <f t="shared" si="13"/>
        <v>100</v>
      </c>
      <c r="I18" s="49">
        <f t="shared" si="13"/>
        <v>17000</v>
      </c>
      <c r="J18" s="43">
        <f t="shared" si="13"/>
        <v>300</v>
      </c>
      <c r="K18" s="49">
        <f t="shared" si="13"/>
        <v>48000</v>
      </c>
      <c r="L18" s="43">
        <f t="shared" si="13"/>
        <v>300</v>
      </c>
      <c r="M18" s="49">
        <f t="shared" si="13"/>
        <v>48000</v>
      </c>
      <c r="N18" s="78"/>
      <c r="O18" s="43">
        <f>SUM(O6:O17)</f>
        <v>300</v>
      </c>
      <c r="P18" s="49">
        <f>SUM(P6:P17)</f>
        <v>48000</v>
      </c>
      <c r="Q18" s="80">
        <f>SUM(Q6:Q17)</f>
        <v>300</v>
      </c>
      <c r="R18" s="49">
        <f>SUM(R6:R17)</f>
        <v>48000</v>
      </c>
      <c r="S18" s="80"/>
      <c r="T18" s="49">
        <f>SUM(T6:T17)</f>
        <v>0</v>
      </c>
      <c r="U18" s="78"/>
      <c r="W18" s="49">
        <f>SUM(W6:W17)</f>
        <v>0</v>
      </c>
      <c r="Y18" s="49">
        <f>SUM(Y6:Y17)</f>
        <v>0</v>
      </c>
      <c r="AA18" s="49">
        <f>SUM(AA6:AA17)</f>
        <v>0</v>
      </c>
      <c r="AB18" s="78"/>
      <c r="AD18" s="49">
        <f>SUM(AD6:AD17)</f>
        <v>0</v>
      </c>
      <c r="AF18" s="49">
        <f>SUM(AF6:AF17)</f>
        <v>0</v>
      </c>
      <c r="AH18" s="49">
        <f>SUM(AH6:AH17)</f>
        <v>0</v>
      </c>
      <c r="AI18" s="78"/>
    </row>
    <row r="19" spans="1:35" ht="24" customHeight="1" x14ac:dyDescent="0.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U19" s="50"/>
      <c r="AB19" s="50"/>
      <c r="AI19" s="50"/>
    </row>
    <row r="20" spans="1:35" ht="18" customHeight="1" x14ac:dyDescent="0.5">
      <c r="A20" s="50"/>
      <c r="B20" s="50"/>
      <c r="C20" s="50"/>
      <c r="D20" s="50"/>
    </row>
    <row r="21" spans="1:35" ht="19.5" customHeight="1" x14ac:dyDescent="0.25"/>
    <row r="22" spans="1:35" ht="19.5" customHeight="1" x14ac:dyDescent="0.25"/>
    <row r="23" spans="1:35" ht="19.5" customHeight="1" x14ac:dyDescent="0.25"/>
    <row r="24" spans="1:35" ht="19.5" customHeight="1" x14ac:dyDescent="0.25"/>
    <row r="25" spans="1:35" ht="19.5" customHeight="1" x14ac:dyDescent="0.25"/>
    <row r="26" spans="1:35" ht="19.5" customHeight="1" x14ac:dyDescent="0.25"/>
    <row r="27" spans="1:35" ht="19.5" customHeight="1" x14ac:dyDescent="0.25"/>
    <row r="28" spans="1:35" ht="19.5" customHeight="1" x14ac:dyDescent="0.25"/>
    <row r="29" spans="1:35" ht="19.5" customHeight="1" x14ac:dyDescent="0.25"/>
    <row r="30" spans="1:35" ht="19.5" customHeight="1" x14ac:dyDescent="0.25"/>
    <row r="31" spans="1:35" ht="19.5" customHeight="1" x14ac:dyDescent="0.25"/>
    <row r="32" spans="1:3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9.5" customHeight="1" x14ac:dyDescent="0.25"/>
    <row r="56" ht="19.5" customHeight="1" x14ac:dyDescent="0.25"/>
    <row r="57" ht="19.5" customHeight="1" x14ac:dyDescent="0.25"/>
    <row r="58" ht="19.5" customHeight="1" x14ac:dyDescent="0.25"/>
    <row r="59" ht="19.5" customHeight="1" x14ac:dyDescent="0.25"/>
    <row r="60" ht="19.5" customHeight="1" x14ac:dyDescent="0.25"/>
    <row r="61" ht="19.5" customHeight="1" x14ac:dyDescent="0.25"/>
    <row r="62" ht="19.5" customHeight="1" x14ac:dyDescent="0.25"/>
    <row r="63" ht="19.5" customHeight="1" x14ac:dyDescent="0.25"/>
    <row r="64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  <row r="76" ht="19.5" customHeight="1" x14ac:dyDescent="0.25"/>
    <row r="77" ht="19.5" customHeight="1" x14ac:dyDescent="0.25"/>
    <row r="78" ht="19.5" customHeight="1" x14ac:dyDescent="0.25"/>
    <row r="79" ht="19.5" customHeight="1" x14ac:dyDescent="0.25"/>
    <row r="80" ht="19.5" customHeight="1" x14ac:dyDescent="0.25"/>
    <row r="81" ht="19.5" customHeight="1" x14ac:dyDescent="0.25"/>
    <row r="82" ht="19.5" customHeight="1" x14ac:dyDescent="0.25"/>
    <row r="83" ht="19.5" customHeight="1" x14ac:dyDescent="0.25"/>
    <row r="84" ht="19.5" customHeight="1" x14ac:dyDescent="0.25"/>
    <row r="85" ht="19.5" customHeight="1" x14ac:dyDescent="0.25"/>
    <row r="86" ht="19.5" customHeight="1" x14ac:dyDescent="0.25"/>
    <row r="87" ht="19.5" customHeight="1" x14ac:dyDescent="0.25"/>
    <row r="88" ht="19.5" customHeight="1" x14ac:dyDescent="0.25"/>
    <row r="89" ht="19.5" customHeight="1" x14ac:dyDescent="0.25"/>
    <row r="90" ht="19.5" customHeight="1" x14ac:dyDescent="0.25"/>
    <row r="91" ht="19.5" customHeight="1" x14ac:dyDescent="0.25"/>
    <row r="92" ht="19.5" customHeight="1" x14ac:dyDescent="0.25"/>
    <row r="93" ht="19.5" customHeight="1" x14ac:dyDescent="0.25"/>
    <row r="94" ht="19.5" customHeight="1" x14ac:dyDescent="0.25"/>
    <row r="95" ht="19.5" customHeight="1" x14ac:dyDescent="0.25"/>
    <row r="96" ht="19.5" customHeight="1" x14ac:dyDescent="0.25"/>
    <row r="97" ht="19.5" customHeight="1" x14ac:dyDescent="0.25"/>
    <row r="98" ht="19.5" customHeight="1" x14ac:dyDescent="0.25"/>
    <row r="99" ht="19.5" customHeight="1" x14ac:dyDescent="0.25"/>
    <row r="100" ht="19.5" customHeight="1" x14ac:dyDescent="0.25"/>
    <row r="101" ht="19.5" customHeight="1" x14ac:dyDescent="0.25"/>
    <row r="102" ht="19.5" customHeight="1" x14ac:dyDescent="0.25"/>
    <row r="103" ht="19.5" customHeight="1" x14ac:dyDescent="0.25"/>
    <row r="104" ht="19.5" customHeight="1" x14ac:dyDescent="0.25"/>
    <row r="105" ht="19.5" customHeight="1" x14ac:dyDescent="0.25"/>
    <row r="106" ht="19.5" customHeight="1" x14ac:dyDescent="0.25"/>
    <row r="107" ht="19.5" customHeight="1" x14ac:dyDescent="0.25"/>
    <row r="108" ht="19.5" customHeight="1" x14ac:dyDescent="0.25"/>
    <row r="109" ht="19.5" customHeight="1" x14ac:dyDescent="0.25"/>
    <row r="110" ht="19.5" customHeight="1" x14ac:dyDescent="0.25"/>
    <row r="111" ht="19.5" customHeight="1" x14ac:dyDescent="0.25"/>
    <row r="112" ht="19.5" customHeight="1" x14ac:dyDescent="0.25"/>
    <row r="113" ht="19.5" customHeight="1" x14ac:dyDescent="0.25"/>
    <row r="114" ht="19.5" customHeight="1" x14ac:dyDescent="0.25"/>
    <row r="115" ht="19.5" customHeight="1" x14ac:dyDescent="0.25"/>
    <row r="116" ht="19.5" customHeight="1" x14ac:dyDescent="0.25"/>
    <row r="117" ht="19.5" customHeight="1" x14ac:dyDescent="0.25"/>
    <row r="118" ht="19.5" customHeight="1" x14ac:dyDescent="0.25"/>
    <row r="119" ht="19.5" customHeight="1" x14ac:dyDescent="0.25"/>
    <row r="120" ht="19.5" customHeight="1" x14ac:dyDescent="0.25"/>
    <row r="121" ht="19.5" customHeight="1" x14ac:dyDescent="0.25"/>
    <row r="122" ht="19.5" customHeight="1" x14ac:dyDescent="0.25"/>
    <row r="123" ht="19.5" customHeight="1" x14ac:dyDescent="0.25"/>
    <row r="124" ht="19.5" customHeight="1" x14ac:dyDescent="0.25"/>
    <row r="125" ht="19.5" customHeight="1" x14ac:dyDescent="0.25"/>
    <row r="126" ht="19.5" customHeight="1" x14ac:dyDescent="0.25"/>
    <row r="127" ht="19.5" customHeight="1" x14ac:dyDescent="0.25"/>
    <row r="128" ht="19.5" customHeight="1" x14ac:dyDescent="0.25"/>
    <row r="129" ht="19.5" customHeight="1" x14ac:dyDescent="0.25"/>
    <row r="130" ht="19.5" customHeight="1" x14ac:dyDescent="0.25"/>
    <row r="131" ht="19.5" customHeight="1" x14ac:dyDescent="0.25"/>
    <row r="132" ht="19.5" customHeight="1" x14ac:dyDescent="0.25"/>
    <row r="133" ht="19.5" customHeight="1" x14ac:dyDescent="0.25"/>
    <row r="134" ht="19.5" customHeight="1" x14ac:dyDescent="0.25"/>
    <row r="135" ht="19.5" customHeight="1" x14ac:dyDescent="0.25"/>
    <row r="136" ht="19.5" customHeight="1" x14ac:dyDescent="0.25"/>
    <row r="137" ht="19.5" customHeight="1" x14ac:dyDescent="0.25"/>
    <row r="138" ht="19.5" customHeight="1" x14ac:dyDescent="0.25"/>
    <row r="139" ht="19.5" customHeight="1" x14ac:dyDescent="0.25"/>
    <row r="140" ht="19.5" customHeight="1" x14ac:dyDescent="0.25"/>
    <row r="141" ht="19.5" customHeight="1" x14ac:dyDescent="0.25"/>
    <row r="142" ht="19.5" customHeight="1" x14ac:dyDescent="0.25"/>
    <row r="143" ht="19.5" customHeight="1" x14ac:dyDescent="0.25"/>
    <row r="144" ht="19.5" customHeight="1" x14ac:dyDescent="0.25"/>
    <row r="145" ht="19.5" customHeight="1" x14ac:dyDescent="0.25"/>
    <row r="146" ht="19.5" customHeight="1" x14ac:dyDescent="0.25"/>
    <row r="147" ht="19.5" customHeight="1" x14ac:dyDescent="0.25"/>
    <row r="148" ht="19.5" customHeight="1" x14ac:dyDescent="0.25"/>
    <row r="149" ht="19.5" customHeight="1" x14ac:dyDescent="0.25"/>
    <row r="150" ht="19.5" customHeight="1" x14ac:dyDescent="0.25"/>
    <row r="151" ht="19.5" customHeight="1" x14ac:dyDescent="0.25"/>
    <row r="152" ht="19.5" customHeight="1" x14ac:dyDescent="0.25"/>
    <row r="153" ht="19.5" customHeight="1" x14ac:dyDescent="0.25"/>
    <row r="154" ht="19.5" customHeight="1" x14ac:dyDescent="0.25"/>
    <row r="155" ht="19.5" customHeight="1" x14ac:dyDescent="0.25"/>
    <row r="156" ht="19.5" customHeight="1" x14ac:dyDescent="0.25"/>
    <row r="157" ht="19.5" customHeight="1" x14ac:dyDescent="0.25"/>
    <row r="158" ht="19.5" customHeight="1" x14ac:dyDescent="0.25"/>
    <row r="159" ht="19.5" customHeight="1" x14ac:dyDescent="0.25"/>
    <row r="160" ht="19.5" customHeight="1" x14ac:dyDescent="0.25"/>
    <row r="161" ht="19.5" customHeight="1" x14ac:dyDescent="0.25"/>
    <row r="162" ht="19.5" customHeight="1" x14ac:dyDescent="0.25"/>
    <row r="163" ht="19.5" customHeight="1" x14ac:dyDescent="0.25"/>
    <row r="164" ht="19.5" customHeight="1" x14ac:dyDescent="0.25"/>
    <row r="165" ht="19.5" customHeight="1" x14ac:dyDescent="0.25"/>
    <row r="166" ht="19.5" customHeight="1" x14ac:dyDescent="0.25"/>
    <row r="167" ht="19.5" customHeight="1" x14ac:dyDescent="0.25"/>
    <row r="168" ht="19.5" customHeight="1" x14ac:dyDescent="0.25"/>
    <row r="169" ht="19.5" customHeight="1" x14ac:dyDescent="0.25"/>
    <row r="170" ht="19.5" customHeight="1" x14ac:dyDescent="0.25"/>
    <row r="171" ht="19.5" customHeight="1" x14ac:dyDescent="0.25"/>
    <row r="172" ht="19.5" customHeight="1" x14ac:dyDescent="0.25"/>
    <row r="173" ht="19.5" customHeight="1" x14ac:dyDescent="0.25"/>
    <row r="174" ht="19.5" customHeight="1" x14ac:dyDescent="0.25"/>
    <row r="175" ht="19.5" customHeight="1" x14ac:dyDescent="0.25"/>
    <row r="176" ht="19.5" customHeight="1" x14ac:dyDescent="0.25"/>
    <row r="177" ht="19.5" customHeight="1" x14ac:dyDescent="0.25"/>
    <row r="178" ht="19.5" customHeight="1" x14ac:dyDescent="0.25"/>
    <row r="179" ht="19.5" customHeight="1" x14ac:dyDescent="0.25"/>
    <row r="180" ht="19.5" customHeight="1" x14ac:dyDescent="0.25"/>
    <row r="181" ht="19.5" customHeight="1" x14ac:dyDescent="0.25"/>
    <row r="182" ht="19.5" customHeight="1" x14ac:dyDescent="0.25"/>
    <row r="183" ht="19.5" customHeight="1" x14ac:dyDescent="0.25"/>
    <row r="184" ht="19.5" customHeight="1" x14ac:dyDescent="0.25"/>
    <row r="185" ht="19.5" customHeight="1" x14ac:dyDescent="0.25"/>
    <row r="186" ht="19.5" customHeight="1" x14ac:dyDescent="0.25"/>
    <row r="187" ht="19.5" customHeight="1" x14ac:dyDescent="0.25"/>
    <row r="188" ht="19.5" customHeight="1" x14ac:dyDescent="0.25"/>
    <row r="189" ht="19.5" customHeight="1" x14ac:dyDescent="0.25"/>
    <row r="190" ht="19.5" customHeight="1" x14ac:dyDescent="0.25"/>
    <row r="191" ht="19.5" customHeight="1" x14ac:dyDescent="0.25"/>
    <row r="192" ht="19.5" customHeight="1" x14ac:dyDescent="0.25"/>
    <row r="193" ht="19.5" customHeight="1" x14ac:dyDescent="0.25"/>
    <row r="194" ht="19.5" customHeight="1" x14ac:dyDescent="0.25"/>
    <row r="195" ht="19.5" customHeight="1" x14ac:dyDescent="0.25"/>
    <row r="196" ht="19.5" customHeight="1" x14ac:dyDescent="0.25"/>
    <row r="197" ht="19.5" customHeight="1" x14ac:dyDescent="0.25"/>
    <row r="198" ht="19.5" customHeight="1" x14ac:dyDescent="0.25"/>
    <row r="199" ht="19.5" customHeight="1" x14ac:dyDescent="0.25"/>
    <row r="200" ht="19.5" customHeight="1" x14ac:dyDescent="0.25"/>
    <row r="201" ht="19.5" customHeight="1" x14ac:dyDescent="0.25"/>
    <row r="202" ht="19.5" customHeight="1" x14ac:dyDescent="0.25"/>
    <row r="203" ht="19.5" customHeight="1" x14ac:dyDescent="0.25"/>
    <row r="204" ht="19.5" customHeight="1" x14ac:dyDescent="0.25"/>
    <row r="205" ht="19.5" customHeight="1" x14ac:dyDescent="0.25"/>
    <row r="206" ht="19.5" customHeight="1" x14ac:dyDescent="0.25"/>
    <row r="207" ht="19.5" customHeight="1" x14ac:dyDescent="0.25"/>
    <row r="208" ht="19.5" customHeight="1" x14ac:dyDescent="0.25"/>
    <row r="209" ht="19.5" customHeight="1" x14ac:dyDescent="0.25"/>
    <row r="210" ht="19.5" customHeight="1" x14ac:dyDescent="0.25"/>
    <row r="211" ht="19.5" customHeight="1" x14ac:dyDescent="0.25"/>
    <row r="212" ht="19.5" customHeight="1" x14ac:dyDescent="0.25"/>
    <row r="213" ht="19.5" customHeight="1" x14ac:dyDescent="0.25"/>
    <row r="214" ht="19.5" customHeight="1" x14ac:dyDescent="0.25"/>
    <row r="215" ht="19.5" customHeight="1" x14ac:dyDescent="0.25"/>
    <row r="216" ht="19.5" customHeight="1" x14ac:dyDescent="0.25"/>
    <row r="217" ht="19.5" customHeight="1" x14ac:dyDescent="0.25"/>
  </sheetData>
  <mergeCells count="28">
    <mergeCell ref="A1:P1"/>
    <mergeCell ref="A2:P2"/>
    <mergeCell ref="A3:P3"/>
    <mergeCell ref="A4:A5"/>
    <mergeCell ref="B4:B5"/>
    <mergeCell ref="C4:C5"/>
    <mergeCell ref="D4:D5"/>
    <mergeCell ref="I4:I5"/>
    <mergeCell ref="K4:K5"/>
    <mergeCell ref="M4:M5"/>
    <mergeCell ref="G4:G5"/>
    <mergeCell ref="P4:P5"/>
    <mergeCell ref="R4:R5"/>
    <mergeCell ref="T4:T5"/>
    <mergeCell ref="W4:W5"/>
    <mergeCell ref="AI4:AI5"/>
    <mergeCell ref="AI6:AI17"/>
    <mergeCell ref="N6:N17"/>
    <mergeCell ref="N4:N5"/>
    <mergeCell ref="U4:U5"/>
    <mergeCell ref="U6:U17"/>
    <mergeCell ref="AB4:AB5"/>
    <mergeCell ref="AB6:AB17"/>
    <mergeCell ref="AD4:AD5"/>
    <mergeCell ref="AF4:AF5"/>
    <mergeCell ref="AH4:AH5"/>
    <mergeCell ref="Y4:Y5"/>
    <mergeCell ref="AA4:AA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5" sqref="F5:F7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111" t="s">
        <v>56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</row>
    <row r="2" spans="1:18" ht="33" customHeight="1" x14ac:dyDescent="0.25">
      <c r="A2" s="111" t="s">
        <v>0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</row>
    <row r="3" spans="1:18" ht="33" customHeight="1" thickBot="1" x14ac:dyDescent="0.3">
      <c r="A3" s="112" t="s">
        <v>55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113" t="s">
        <v>18</v>
      </c>
      <c r="R4" s="114"/>
    </row>
    <row r="5" spans="1:18" s="57" customFormat="1" x14ac:dyDescent="0.25">
      <c r="A5" s="13">
        <v>1</v>
      </c>
      <c r="B5" s="54"/>
      <c r="C5" s="15" t="s">
        <v>21</v>
      </c>
      <c r="D5" s="15" t="s">
        <v>80</v>
      </c>
      <c r="E5" s="22">
        <v>160</v>
      </c>
      <c r="F5" s="23">
        <v>200</v>
      </c>
      <c r="G5" s="22">
        <f t="shared" ref="G5:G10" si="0">SUM(E5*F5)</f>
        <v>32000</v>
      </c>
      <c r="H5" s="22">
        <v>160</v>
      </c>
      <c r="I5" s="22">
        <f t="shared" ref="I5:I14" si="1">+F5*H5</f>
        <v>32000</v>
      </c>
      <c r="J5" s="22">
        <f t="shared" ref="J5:J46" si="2">+I5-G5</f>
        <v>0</v>
      </c>
      <c r="K5" s="18"/>
      <c r="L5" s="56"/>
      <c r="M5" s="61"/>
      <c r="N5" s="22"/>
      <c r="O5" s="62">
        <f t="shared" ref="O5:O10" si="3">+M5-N5</f>
        <v>0</v>
      </c>
      <c r="P5" s="63"/>
      <c r="Q5" s="109"/>
      <c r="R5" s="110"/>
    </row>
    <row r="6" spans="1:18" s="57" customFormat="1" x14ac:dyDescent="0.25">
      <c r="A6" s="13">
        <v>2</v>
      </c>
      <c r="B6" s="54"/>
      <c r="C6" s="15" t="s">
        <v>20</v>
      </c>
      <c r="D6" s="15" t="s">
        <v>80</v>
      </c>
      <c r="E6" s="22">
        <v>160</v>
      </c>
      <c r="F6" s="23">
        <v>40</v>
      </c>
      <c r="G6" s="22">
        <f t="shared" si="0"/>
        <v>6400</v>
      </c>
      <c r="H6" s="22">
        <v>160</v>
      </c>
      <c r="I6" s="22">
        <f t="shared" si="1"/>
        <v>6400</v>
      </c>
      <c r="J6" s="22">
        <f t="shared" si="2"/>
        <v>0</v>
      </c>
      <c r="K6" s="18"/>
      <c r="L6" s="56"/>
      <c r="M6" s="61"/>
      <c r="N6" s="22"/>
      <c r="O6" s="62">
        <f t="shared" si="3"/>
        <v>0</v>
      </c>
      <c r="P6" s="63"/>
      <c r="Q6" s="109"/>
      <c r="R6" s="110"/>
    </row>
    <row r="7" spans="1:18" s="57" customFormat="1" x14ac:dyDescent="0.25">
      <c r="A7" s="13">
        <v>3</v>
      </c>
      <c r="B7" s="54"/>
      <c r="C7" s="15" t="s">
        <v>24</v>
      </c>
      <c r="D7" s="15" t="s">
        <v>80</v>
      </c>
      <c r="E7" s="22">
        <v>160</v>
      </c>
      <c r="F7" s="23">
        <v>60</v>
      </c>
      <c r="G7" s="22">
        <f t="shared" si="0"/>
        <v>9600</v>
      </c>
      <c r="H7" s="22">
        <v>160</v>
      </c>
      <c r="I7" s="22">
        <f t="shared" si="1"/>
        <v>9600</v>
      </c>
      <c r="J7" s="22">
        <f t="shared" si="2"/>
        <v>0</v>
      </c>
      <c r="K7" s="18"/>
      <c r="L7" s="56"/>
      <c r="M7" s="61"/>
      <c r="N7" s="22"/>
      <c r="O7" s="62">
        <f t="shared" si="3"/>
        <v>0</v>
      </c>
      <c r="P7" s="63"/>
      <c r="Q7" s="109"/>
      <c r="R7" s="110"/>
    </row>
    <row r="8" spans="1:18" s="57" customFormat="1" x14ac:dyDescent="0.25">
      <c r="A8" s="13">
        <v>4</v>
      </c>
      <c r="B8" s="54"/>
      <c r="C8" s="21"/>
      <c r="D8" s="15"/>
      <c r="E8" s="22"/>
      <c r="F8" s="23"/>
      <c r="G8" s="22">
        <f t="shared" si="0"/>
        <v>0</v>
      </c>
      <c r="H8" s="22"/>
      <c r="I8" s="22">
        <f t="shared" si="1"/>
        <v>0</v>
      </c>
      <c r="J8" s="22">
        <f t="shared" si="2"/>
        <v>0</v>
      </c>
      <c r="K8" s="18"/>
      <c r="L8" s="56"/>
      <c r="M8" s="61"/>
      <c r="N8" s="22"/>
      <c r="O8" s="62">
        <f t="shared" si="3"/>
        <v>0</v>
      </c>
      <c r="P8" s="63"/>
      <c r="Q8" s="109"/>
      <c r="R8" s="110"/>
    </row>
    <row r="9" spans="1:18" s="57" customFormat="1" x14ac:dyDescent="0.25">
      <c r="A9" s="13">
        <v>5</v>
      </c>
      <c r="B9" s="54"/>
      <c r="C9" s="21"/>
      <c r="D9" s="15"/>
      <c r="E9" s="22"/>
      <c r="F9" s="23"/>
      <c r="G9" s="22">
        <f t="shared" si="0"/>
        <v>0</v>
      </c>
      <c r="H9" s="22"/>
      <c r="I9" s="22">
        <f t="shared" si="1"/>
        <v>0</v>
      </c>
      <c r="J9" s="22">
        <f t="shared" si="2"/>
        <v>0</v>
      </c>
      <c r="K9" s="18"/>
      <c r="L9" s="56"/>
      <c r="M9" s="61"/>
      <c r="N9" s="22"/>
      <c r="O9" s="62">
        <f t="shared" si="3"/>
        <v>0</v>
      </c>
      <c r="P9" s="63"/>
      <c r="Q9" s="109"/>
      <c r="R9" s="110"/>
    </row>
    <row r="10" spans="1:18" s="57" customFormat="1" x14ac:dyDescent="0.25">
      <c r="A10" s="13">
        <v>6</v>
      </c>
      <c r="B10" s="54"/>
      <c r="C10" s="21"/>
      <c r="D10" s="15"/>
      <c r="E10" s="22"/>
      <c r="F10" s="23"/>
      <c r="G10" s="22">
        <f t="shared" si="0"/>
        <v>0</v>
      </c>
      <c r="H10" s="22"/>
      <c r="I10" s="22">
        <f t="shared" si="1"/>
        <v>0</v>
      </c>
      <c r="J10" s="22">
        <f t="shared" si="2"/>
        <v>0</v>
      </c>
      <c r="K10" s="18"/>
      <c r="L10" s="56"/>
      <c r="M10" s="61"/>
      <c r="N10" s="22"/>
      <c r="O10" s="62">
        <f t="shared" si="3"/>
        <v>0</v>
      </c>
      <c r="P10" s="63"/>
      <c r="Q10" s="109"/>
      <c r="R10" s="110"/>
    </row>
    <row r="11" spans="1:18" s="57" customFormat="1" x14ac:dyDescent="0.25">
      <c r="A11" s="13">
        <v>7</v>
      </c>
      <c r="B11" s="54"/>
      <c r="C11" s="21"/>
      <c r="D11" s="15"/>
      <c r="E11" s="22"/>
      <c r="F11" s="23"/>
      <c r="G11" s="22">
        <f>SUM(E11*F11)</f>
        <v>0</v>
      </c>
      <c r="H11" s="22"/>
      <c r="I11" s="22">
        <f t="shared" si="1"/>
        <v>0</v>
      </c>
      <c r="J11" s="22">
        <f t="shared" si="2"/>
        <v>0</v>
      </c>
      <c r="K11" s="18"/>
      <c r="L11" s="56"/>
      <c r="M11" s="61"/>
      <c r="N11" s="22"/>
      <c r="O11" s="62">
        <f>+M11-N11</f>
        <v>0</v>
      </c>
      <c r="P11" s="63"/>
      <c r="Q11" s="109"/>
      <c r="R11" s="110"/>
    </row>
    <row r="12" spans="1:18" s="57" customFormat="1" x14ac:dyDescent="0.25">
      <c r="A12" s="13">
        <v>8</v>
      </c>
      <c r="B12" s="54"/>
      <c r="C12" s="21"/>
      <c r="D12" s="15"/>
      <c r="E12" s="22"/>
      <c r="F12" s="23"/>
      <c r="G12" s="22">
        <f t="shared" ref="G12:G33" si="4">SUM(E12*F12)</f>
        <v>0</v>
      </c>
      <c r="H12" s="22"/>
      <c r="I12" s="22">
        <f t="shared" si="1"/>
        <v>0</v>
      </c>
      <c r="J12" s="22">
        <f t="shared" si="2"/>
        <v>0</v>
      </c>
      <c r="K12" s="18"/>
      <c r="L12" s="56"/>
      <c r="M12" s="61"/>
      <c r="N12" s="22"/>
      <c r="O12" s="62">
        <f t="shared" ref="O12:P46" si="5">+M12-N12</f>
        <v>0</v>
      </c>
      <c r="P12" s="63"/>
      <c r="Q12" s="109"/>
      <c r="R12" s="110"/>
    </row>
    <row r="13" spans="1:18" s="57" customFormat="1" x14ac:dyDescent="0.25">
      <c r="A13" s="13">
        <v>9</v>
      </c>
      <c r="B13" s="54"/>
      <c r="C13" s="21"/>
      <c r="D13" s="15"/>
      <c r="E13" s="22"/>
      <c r="F13" s="23"/>
      <c r="G13" s="22">
        <f t="shared" si="4"/>
        <v>0</v>
      </c>
      <c r="H13" s="22"/>
      <c r="I13" s="22">
        <f t="shared" si="1"/>
        <v>0</v>
      </c>
      <c r="J13" s="22">
        <f t="shared" si="2"/>
        <v>0</v>
      </c>
      <c r="K13" s="18"/>
      <c r="L13" s="56"/>
      <c r="M13" s="61"/>
      <c r="N13" s="22"/>
      <c r="O13" s="62">
        <f t="shared" si="5"/>
        <v>0</v>
      </c>
      <c r="P13" s="63"/>
      <c r="Q13" s="109"/>
      <c r="R13" s="110"/>
    </row>
    <row r="14" spans="1:18" s="57" customFormat="1" x14ac:dyDescent="0.25">
      <c r="A14" s="13">
        <v>10</v>
      </c>
      <c r="B14" s="54"/>
      <c r="C14" s="21"/>
      <c r="D14" s="15"/>
      <c r="E14" s="22"/>
      <c r="F14" s="23"/>
      <c r="G14" s="22">
        <f t="shared" si="4"/>
        <v>0</v>
      </c>
      <c r="H14" s="22"/>
      <c r="I14" s="22">
        <f t="shared" si="1"/>
        <v>0</v>
      </c>
      <c r="J14" s="22">
        <f t="shared" si="2"/>
        <v>0</v>
      </c>
      <c r="K14" s="18"/>
      <c r="L14" s="56"/>
      <c r="M14" s="61"/>
      <c r="N14" s="22"/>
      <c r="O14" s="62">
        <f t="shared" si="5"/>
        <v>0</v>
      </c>
      <c r="P14" s="63"/>
      <c r="Q14" s="109"/>
      <c r="R14" s="110"/>
    </row>
    <row r="15" spans="1:18" s="57" customFormat="1" x14ac:dyDescent="0.25">
      <c r="A15" s="13">
        <v>11</v>
      </c>
      <c r="B15" s="54"/>
      <c r="C15" s="21"/>
      <c r="D15" s="15"/>
      <c r="E15" s="22"/>
      <c r="F15" s="23"/>
      <c r="G15" s="22">
        <f t="shared" si="4"/>
        <v>0</v>
      </c>
      <c r="H15" s="22"/>
      <c r="I15" s="22">
        <f>+F15*H15</f>
        <v>0</v>
      </c>
      <c r="J15" s="22">
        <f t="shared" si="2"/>
        <v>0</v>
      </c>
      <c r="K15" s="18"/>
      <c r="L15" s="56"/>
      <c r="M15" s="61"/>
      <c r="N15" s="22"/>
      <c r="O15" s="62">
        <f t="shared" si="5"/>
        <v>0</v>
      </c>
      <c r="P15" s="63"/>
      <c r="Q15" s="109"/>
      <c r="R15" s="110"/>
    </row>
    <row r="16" spans="1:18" s="57" customFormat="1" x14ac:dyDescent="0.25">
      <c r="A16" s="13">
        <v>12</v>
      </c>
      <c r="B16" s="54"/>
      <c r="C16" s="21"/>
      <c r="D16" s="15"/>
      <c r="E16" s="22"/>
      <c r="F16" s="23"/>
      <c r="G16" s="22">
        <f t="shared" si="4"/>
        <v>0</v>
      </c>
      <c r="H16" s="22"/>
      <c r="I16" s="22">
        <f>+F16*H16</f>
        <v>0</v>
      </c>
      <c r="J16" s="22">
        <f t="shared" si="2"/>
        <v>0</v>
      </c>
      <c r="K16" s="18"/>
      <c r="L16" s="56"/>
      <c r="M16" s="61"/>
      <c r="N16" s="22"/>
      <c r="O16" s="62">
        <f t="shared" si="5"/>
        <v>0</v>
      </c>
      <c r="P16" s="63"/>
      <c r="Q16" s="109"/>
      <c r="R16" s="110"/>
    </row>
    <row r="17" spans="1:18" s="57" customFormat="1" x14ac:dyDescent="0.25">
      <c r="A17" s="13">
        <v>13</v>
      </c>
      <c r="B17" s="54"/>
      <c r="C17" s="21"/>
      <c r="D17" s="15"/>
      <c r="E17" s="22"/>
      <c r="F17" s="23"/>
      <c r="G17" s="22">
        <f t="shared" si="4"/>
        <v>0</v>
      </c>
      <c r="H17" s="22"/>
      <c r="I17" s="22">
        <f t="shared" ref="I17:I46" si="6">+F17*H17</f>
        <v>0</v>
      </c>
      <c r="J17" s="22">
        <f t="shared" si="2"/>
        <v>0</v>
      </c>
      <c r="K17" s="18"/>
      <c r="L17" s="56"/>
      <c r="M17" s="61"/>
      <c r="N17" s="22"/>
      <c r="O17" s="62">
        <f t="shared" si="5"/>
        <v>0</v>
      </c>
      <c r="P17" s="63"/>
      <c r="Q17" s="109"/>
      <c r="R17" s="110"/>
    </row>
    <row r="18" spans="1:18" s="57" customFormat="1" x14ac:dyDescent="0.25">
      <c r="A18" s="13">
        <v>14</v>
      </c>
      <c r="B18" s="54"/>
      <c r="C18" s="21"/>
      <c r="D18" s="15"/>
      <c r="E18" s="22"/>
      <c r="F18" s="23"/>
      <c r="G18" s="22">
        <f t="shared" si="4"/>
        <v>0</v>
      </c>
      <c r="H18" s="22"/>
      <c r="I18" s="22">
        <f t="shared" si="6"/>
        <v>0</v>
      </c>
      <c r="J18" s="22">
        <f t="shared" si="2"/>
        <v>0</v>
      </c>
      <c r="K18" s="18"/>
      <c r="L18" s="56"/>
      <c r="M18" s="61"/>
      <c r="N18" s="22"/>
      <c r="O18" s="62">
        <f t="shared" si="5"/>
        <v>0</v>
      </c>
      <c r="P18" s="63"/>
      <c r="Q18" s="109"/>
      <c r="R18" s="110"/>
    </row>
    <row r="19" spans="1:18" s="57" customFormat="1" x14ac:dyDescent="0.25">
      <c r="A19" s="13">
        <v>15</v>
      </c>
      <c r="B19" s="54"/>
      <c r="C19" s="21"/>
      <c r="D19" s="15"/>
      <c r="E19" s="22"/>
      <c r="F19" s="23"/>
      <c r="G19" s="22">
        <f t="shared" si="4"/>
        <v>0</v>
      </c>
      <c r="H19" s="22"/>
      <c r="I19" s="22">
        <f t="shared" si="6"/>
        <v>0</v>
      </c>
      <c r="J19" s="22">
        <f t="shared" si="2"/>
        <v>0</v>
      </c>
      <c r="K19" s="18"/>
      <c r="L19" s="56"/>
      <c r="M19" s="61"/>
      <c r="N19" s="22"/>
      <c r="O19" s="62">
        <f t="shared" si="5"/>
        <v>0</v>
      </c>
      <c r="P19" s="63"/>
      <c r="Q19" s="109"/>
      <c r="R19" s="110"/>
    </row>
    <row r="20" spans="1:18" s="57" customFormat="1" x14ac:dyDescent="0.25">
      <c r="A20" s="13">
        <v>16</v>
      </c>
      <c r="B20" s="54"/>
      <c r="C20" s="21"/>
      <c r="D20" s="15"/>
      <c r="E20" s="22"/>
      <c r="F20" s="23"/>
      <c r="G20" s="22">
        <f t="shared" si="4"/>
        <v>0</v>
      </c>
      <c r="H20" s="22"/>
      <c r="I20" s="22">
        <f t="shared" si="6"/>
        <v>0</v>
      </c>
      <c r="J20" s="22">
        <f t="shared" si="2"/>
        <v>0</v>
      </c>
      <c r="K20" s="18"/>
      <c r="L20" s="56"/>
      <c r="M20" s="61"/>
      <c r="N20" s="22"/>
      <c r="O20" s="62">
        <f t="shared" si="5"/>
        <v>0</v>
      </c>
      <c r="P20" s="63"/>
      <c r="Q20" s="109"/>
      <c r="R20" s="110"/>
    </row>
    <row r="21" spans="1:18" s="57" customFormat="1" x14ac:dyDescent="0.25">
      <c r="A21" s="13">
        <v>17</v>
      </c>
      <c r="B21" s="54"/>
      <c r="C21" s="21"/>
      <c r="D21" s="15"/>
      <c r="E21" s="22"/>
      <c r="F21" s="23"/>
      <c r="G21" s="22">
        <f t="shared" si="4"/>
        <v>0</v>
      </c>
      <c r="H21" s="22"/>
      <c r="I21" s="22">
        <f t="shared" si="6"/>
        <v>0</v>
      </c>
      <c r="J21" s="22">
        <f t="shared" si="2"/>
        <v>0</v>
      </c>
      <c r="K21" s="18"/>
      <c r="L21" s="56"/>
      <c r="M21" s="61"/>
      <c r="N21" s="22"/>
      <c r="O21" s="62">
        <f t="shared" si="5"/>
        <v>0</v>
      </c>
      <c r="P21" s="63"/>
      <c r="Q21" s="109"/>
      <c r="R21" s="110"/>
    </row>
    <row r="22" spans="1:18" s="57" customFormat="1" x14ac:dyDescent="0.25">
      <c r="A22" s="13">
        <v>18</v>
      </c>
      <c r="B22" s="54"/>
      <c r="C22" s="21"/>
      <c r="D22" s="15"/>
      <c r="E22" s="22"/>
      <c r="F22" s="23"/>
      <c r="G22" s="22">
        <f t="shared" si="4"/>
        <v>0</v>
      </c>
      <c r="H22" s="22"/>
      <c r="I22" s="22">
        <f t="shared" si="6"/>
        <v>0</v>
      </c>
      <c r="J22" s="22">
        <f t="shared" si="2"/>
        <v>0</v>
      </c>
      <c r="K22" s="18"/>
      <c r="L22" s="56"/>
      <c r="M22" s="61"/>
      <c r="N22" s="22"/>
      <c r="O22" s="62">
        <f t="shared" si="5"/>
        <v>0</v>
      </c>
      <c r="P22" s="63"/>
      <c r="Q22" s="109"/>
      <c r="R22" s="110"/>
    </row>
    <row r="23" spans="1:18" s="57" customFormat="1" x14ac:dyDescent="0.25">
      <c r="A23" s="13">
        <v>19</v>
      </c>
      <c r="B23" s="54"/>
      <c r="C23" s="21"/>
      <c r="D23" s="15"/>
      <c r="E23" s="22"/>
      <c r="F23" s="23"/>
      <c r="G23" s="22">
        <f t="shared" si="4"/>
        <v>0</v>
      </c>
      <c r="H23" s="22"/>
      <c r="I23" s="22">
        <f t="shared" si="6"/>
        <v>0</v>
      </c>
      <c r="J23" s="22">
        <f t="shared" si="2"/>
        <v>0</v>
      </c>
      <c r="K23" s="18"/>
      <c r="L23" s="56"/>
      <c r="M23" s="61"/>
      <c r="N23" s="22"/>
      <c r="O23" s="62">
        <f t="shared" si="5"/>
        <v>0</v>
      </c>
      <c r="P23" s="63"/>
      <c r="Q23" s="109"/>
      <c r="R23" s="110"/>
    </row>
    <row r="24" spans="1:18" s="57" customFormat="1" x14ac:dyDescent="0.25">
      <c r="A24" s="13">
        <v>20</v>
      </c>
      <c r="B24" s="54"/>
      <c r="C24" s="21"/>
      <c r="D24" s="15"/>
      <c r="E24" s="22"/>
      <c r="F24" s="23"/>
      <c r="G24" s="22">
        <f t="shared" si="4"/>
        <v>0</v>
      </c>
      <c r="H24" s="22"/>
      <c r="I24" s="22">
        <f t="shared" si="6"/>
        <v>0</v>
      </c>
      <c r="J24" s="22">
        <f t="shared" si="2"/>
        <v>0</v>
      </c>
      <c r="K24" s="18"/>
      <c r="L24" s="56"/>
      <c r="M24" s="61"/>
      <c r="N24" s="22"/>
      <c r="O24" s="62">
        <f t="shared" si="5"/>
        <v>0</v>
      </c>
      <c r="P24" s="63"/>
      <c r="Q24" s="109"/>
      <c r="R24" s="110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4"/>
        <v>0</v>
      </c>
      <c r="H25" s="22"/>
      <c r="I25" s="22">
        <f t="shared" si="6"/>
        <v>0</v>
      </c>
      <c r="J25" s="22">
        <f t="shared" si="2"/>
        <v>0</v>
      </c>
      <c r="K25" s="18"/>
      <c r="L25" s="56"/>
      <c r="M25" s="61"/>
      <c r="N25" s="22"/>
      <c r="O25" s="62">
        <f t="shared" si="5"/>
        <v>0</v>
      </c>
      <c r="P25" s="63"/>
      <c r="Q25" s="109"/>
      <c r="R25" s="110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4"/>
        <v>0</v>
      </c>
      <c r="H26" s="22"/>
      <c r="I26" s="16">
        <f t="shared" si="6"/>
        <v>0</v>
      </c>
      <c r="J26" s="16">
        <f t="shared" si="2"/>
        <v>0</v>
      </c>
      <c r="K26" s="18"/>
      <c r="L26" s="19"/>
      <c r="M26" s="58"/>
      <c r="N26" s="48"/>
      <c r="O26" s="59">
        <f t="shared" si="5"/>
        <v>0</v>
      </c>
      <c r="P26" s="60"/>
      <c r="Q26" s="101"/>
      <c r="R26" s="102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4"/>
        <v>0</v>
      </c>
      <c r="H27" s="22"/>
      <c r="I27" s="16">
        <f t="shared" si="6"/>
        <v>0</v>
      </c>
      <c r="J27" s="16">
        <f t="shared" si="2"/>
        <v>0</v>
      </c>
      <c r="K27" s="18"/>
      <c r="L27" s="19"/>
      <c r="M27" s="58"/>
      <c r="N27" s="48"/>
      <c r="O27" s="59">
        <f t="shared" si="5"/>
        <v>0</v>
      </c>
      <c r="P27" s="60"/>
      <c r="Q27" s="101"/>
      <c r="R27" s="102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4"/>
        <v>0</v>
      </c>
      <c r="H28" s="22"/>
      <c r="I28" s="16">
        <f t="shared" si="6"/>
        <v>0</v>
      </c>
      <c r="J28" s="16">
        <f t="shared" si="2"/>
        <v>0</v>
      </c>
      <c r="K28" s="18"/>
      <c r="L28" s="19"/>
      <c r="M28" s="58"/>
      <c r="N28" s="48"/>
      <c r="O28" s="59">
        <f t="shared" si="5"/>
        <v>0</v>
      </c>
      <c r="P28" s="60"/>
      <c r="Q28" s="101"/>
      <c r="R28" s="102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4"/>
        <v>0</v>
      </c>
      <c r="H29" s="22"/>
      <c r="I29" s="16">
        <f t="shared" si="6"/>
        <v>0</v>
      </c>
      <c r="J29" s="16">
        <f t="shared" si="2"/>
        <v>0</v>
      </c>
      <c r="K29" s="18"/>
      <c r="L29" s="19"/>
      <c r="M29" s="58"/>
      <c r="N29" s="48"/>
      <c r="O29" s="59">
        <f t="shared" si="5"/>
        <v>0</v>
      </c>
      <c r="P29" s="60"/>
      <c r="Q29" s="101"/>
      <c r="R29" s="102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4"/>
        <v>0</v>
      </c>
      <c r="H30" s="22"/>
      <c r="I30" s="16">
        <f t="shared" si="6"/>
        <v>0</v>
      </c>
      <c r="J30" s="16">
        <f t="shared" si="2"/>
        <v>0</v>
      </c>
      <c r="K30" s="18"/>
      <c r="L30" s="19"/>
      <c r="M30" s="58"/>
      <c r="N30" s="48"/>
      <c r="O30" s="59">
        <f t="shared" si="5"/>
        <v>0</v>
      </c>
      <c r="P30" s="60"/>
      <c r="Q30" s="101"/>
      <c r="R30" s="102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4"/>
        <v>0</v>
      </c>
      <c r="H31" s="22"/>
      <c r="I31" s="16">
        <f t="shared" si="6"/>
        <v>0</v>
      </c>
      <c r="J31" s="16">
        <f t="shared" si="2"/>
        <v>0</v>
      </c>
      <c r="K31" s="18"/>
      <c r="L31" s="19"/>
      <c r="M31" s="58"/>
      <c r="N31" s="48"/>
      <c r="O31" s="59">
        <f t="shared" si="5"/>
        <v>0</v>
      </c>
      <c r="P31" s="60"/>
      <c r="Q31" s="101"/>
      <c r="R31" s="102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4"/>
        <v>0</v>
      </c>
      <c r="H32" s="22"/>
      <c r="I32" s="16">
        <f t="shared" si="6"/>
        <v>0</v>
      </c>
      <c r="J32" s="16">
        <f t="shared" si="2"/>
        <v>0</v>
      </c>
      <c r="K32" s="18"/>
      <c r="L32" s="19"/>
      <c r="M32" s="58"/>
      <c r="N32" s="48"/>
      <c r="O32" s="59">
        <f t="shared" si="5"/>
        <v>0</v>
      </c>
      <c r="P32" s="60"/>
      <c r="Q32" s="101"/>
      <c r="R32" s="102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4"/>
        <v>0</v>
      </c>
      <c r="H33" s="16"/>
      <c r="I33" s="16">
        <f t="shared" si="6"/>
        <v>0</v>
      </c>
      <c r="J33" s="16">
        <f t="shared" si="2"/>
        <v>0</v>
      </c>
      <c r="K33" s="18"/>
      <c r="L33" s="19"/>
      <c r="M33" s="58"/>
      <c r="N33" s="48"/>
      <c r="O33" s="59">
        <f t="shared" si="5"/>
        <v>0</v>
      </c>
      <c r="P33" s="60"/>
      <c r="Q33" s="101"/>
      <c r="R33" s="102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ref="G34:G46" si="7">SUM(E34*F34)</f>
        <v>0</v>
      </c>
      <c r="H34" s="16"/>
      <c r="I34" s="16">
        <f t="shared" si="6"/>
        <v>0</v>
      </c>
      <c r="J34" s="16">
        <f t="shared" si="2"/>
        <v>0</v>
      </c>
      <c r="K34" s="18"/>
      <c r="L34" s="19"/>
      <c r="M34" s="58"/>
      <c r="N34" s="48"/>
      <c r="O34" s="59">
        <f t="shared" si="5"/>
        <v>0</v>
      </c>
      <c r="P34" s="60"/>
      <c r="Q34" s="101"/>
      <c r="R34" s="102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7"/>
        <v>0</v>
      </c>
      <c r="H35" s="16"/>
      <c r="I35" s="16">
        <f t="shared" si="6"/>
        <v>0</v>
      </c>
      <c r="J35" s="16">
        <f t="shared" si="2"/>
        <v>0</v>
      </c>
      <c r="K35" s="18"/>
      <c r="L35" s="19"/>
      <c r="M35" s="58"/>
      <c r="N35" s="48"/>
      <c r="O35" s="59">
        <f t="shared" si="5"/>
        <v>0</v>
      </c>
      <c r="P35" s="60"/>
      <c r="Q35" s="101"/>
      <c r="R35" s="102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7"/>
        <v>0</v>
      </c>
      <c r="H36" s="16"/>
      <c r="I36" s="16">
        <f t="shared" si="6"/>
        <v>0</v>
      </c>
      <c r="J36" s="16">
        <f t="shared" si="2"/>
        <v>0</v>
      </c>
      <c r="K36" s="18"/>
      <c r="L36" s="19"/>
      <c r="M36" s="58"/>
      <c r="N36" s="48"/>
      <c r="O36" s="59">
        <f t="shared" si="5"/>
        <v>0</v>
      </c>
      <c r="P36" s="60"/>
      <c r="Q36" s="101"/>
      <c r="R36" s="102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7"/>
        <v>0</v>
      </c>
      <c r="H37" s="16"/>
      <c r="I37" s="16">
        <f t="shared" si="6"/>
        <v>0</v>
      </c>
      <c r="J37" s="16">
        <f t="shared" si="2"/>
        <v>0</v>
      </c>
      <c r="K37" s="18"/>
      <c r="L37" s="19"/>
      <c r="M37" s="58"/>
      <c r="N37" s="48"/>
      <c r="O37" s="59">
        <f t="shared" si="5"/>
        <v>0</v>
      </c>
      <c r="P37" s="60"/>
      <c r="Q37" s="101"/>
      <c r="R37" s="102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7"/>
        <v>0</v>
      </c>
      <c r="H38" s="16"/>
      <c r="I38" s="16">
        <f t="shared" si="6"/>
        <v>0</v>
      </c>
      <c r="J38" s="16">
        <f t="shared" si="2"/>
        <v>0</v>
      </c>
      <c r="K38" s="18"/>
      <c r="L38" s="19"/>
      <c r="M38" s="58"/>
      <c r="N38" s="48"/>
      <c r="O38" s="59">
        <f t="shared" si="5"/>
        <v>0</v>
      </c>
      <c r="P38" s="60"/>
      <c r="Q38" s="101"/>
      <c r="R38" s="102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7"/>
        <v>0</v>
      </c>
      <c r="H39" s="16"/>
      <c r="I39" s="16">
        <f t="shared" si="6"/>
        <v>0</v>
      </c>
      <c r="J39" s="16">
        <f t="shared" si="2"/>
        <v>0</v>
      </c>
      <c r="K39" s="18"/>
      <c r="L39" s="19"/>
      <c r="M39" s="58"/>
      <c r="N39" s="48"/>
      <c r="O39" s="59">
        <f t="shared" si="5"/>
        <v>0</v>
      </c>
      <c r="P39" s="60"/>
      <c r="Q39" s="101"/>
      <c r="R39" s="102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7"/>
        <v>0</v>
      </c>
      <c r="H40" s="16"/>
      <c r="I40" s="16">
        <f t="shared" si="6"/>
        <v>0</v>
      </c>
      <c r="J40" s="16">
        <f t="shared" si="2"/>
        <v>0</v>
      </c>
      <c r="K40" s="18"/>
      <c r="L40" s="19"/>
      <c r="M40" s="58"/>
      <c r="N40" s="48"/>
      <c r="O40" s="59">
        <f t="shared" si="5"/>
        <v>0</v>
      </c>
      <c r="P40" s="60"/>
      <c r="Q40" s="101"/>
      <c r="R40" s="102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7"/>
        <v>0</v>
      </c>
      <c r="H41" s="16"/>
      <c r="I41" s="16">
        <f t="shared" si="6"/>
        <v>0</v>
      </c>
      <c r="J41" s="16">
        <f t="shared" si="2"/>
        <v>0</v>
      </c>
      <c r="K41" s="18"/>
      <c r="L41" s="19"/>
      <c r="M41" s="58"/>
      <c r="N41" s="48"/>
      <c r="O41" s="59">
        <f t="shared" si="5"/>
        <v>0</v>
      </c>
      <c r="P41" s="60"/>
      <c r="Q41" s="101"/>
      <c r="R41" s="102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7"/>
        <v>0</v>
      </c>
      <c r="H42" s="16"/>
      <c r="I42" s="16">
        <f t="shared" si="6"/>
        <v>0</v>
      </c>
      <c r="J42" s="16">
        <f t="shared" si="2"/>
        <v>0</v>
      </c>
      <c r="K42" s="18"/>
      <c r="L42" s="19"/>
      <c r="M42" s="58"/>
      <c r="N42" s="48"/>
      <c r="O42" s="59">
        <f t="shared" si="5"/>
        <v>0</v>
      </c>
      <c r="P42" s="60"/>
      <c r="Q42" s="101"/>
      <c r="R42" s="102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7"/>
        <v>0</v>
      </c>
      <c r="H43" s="16"/>
      <c r="I43" s="16">
        <f t="shared" si="6"/>
        <v>0</v>
      </c>
      <c r="J43" s="16">
        <f t="shared" si="2"/>
        <v>0</v>
      </c>
      <c r="K43" s="18"/>
      <c r="L43" s="19"/>
      <c r="M43" s="58"/>
      <c r="N43" s="48"/>
      <c r="O43" s="59">
        <f t="shared" si="5"/>
        <v>0</v>
      </c>
      <c r="P43" s="60"/>
      <c r="Q43" s="101"/>
      <c r="R43" s="102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7"/>
        <v>0</v>
      </c>
      <c r="H44" s="16"/>
      <c r="I44" s="16">
        <f t="shared" si="6"/>
        <v>0</v>
      </c>
      <c r="J44" s="16">
        <f t="shared" si="2"/>
        <v>0</v>
      </c>
      <c r="K44" s="18"/>
      <c r="L44" s="19"/>
      <c r="M44" s="58"/>
      <c r="N44" s="48"/>
      <c r="O44" s="59">
        <f t="shared" si="5"/>
        <v>0</v>
      </c>
      <c r="P44" s="60"/>
      <c r="Q44" s="101"/>
      <c r="R44" s="102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7"/>
        <v>0</v>
      </c>
      <c r="H45" s="16"/>
      <c r="I45" s="16">
        <f t="shared" si="6"/>
        <v>0</v>
      </c>
      <c r="J45" s="16">
        <f t="shared" si="2"/>
        <v>0</v>
      </c>
      <c r="K45" s="18"/>
      <c r="L45" s="19"/>
      <c r="M45" s="58">
        <v>0</v>
      </c>
      <c r="N45" s="48">
        <v>0</v>
      </c>
      <c r="O45" s="59">
        <f t="shared" si="5"/>
        <v>0</v>
      </c>
      <c r="P45" s="60">
        <v>0</v>
      </c>
      <c r="Q45" s="101"/>
      <c r="R45" s="102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7"/>
        <v>0</v>
      </c>
      <c r="H46" s="16"/>
      <c r="I46" s="16">
        <f t="shared" si="6"/>
        <v>0</v>
      </c>
      <c r="J46" s="25">
        <f t="shared" si="2"/>
        <v>0</v>
      </c>
      <c r="K46" s="18"/>
      <c r="L46" s="26"/>
      <c r="M46" s="27"/>
      <c r="N46" s="27"/>
      <c r="O46" s="20">
        <f t="shared" si="5"/>
        <v>0</v>
      </c>
      <c r="P46" s="28">
        <f t="shared" si="5"/>
        <v>0</v>
      </c>
      <c r="Q46" s="103"/>
      <c r="R46" s="104"/>
    </row>
    <row r="47" spans="1:18" ht="27" thickBot="1" x14ac:dyDescent="0.3">
      <c r="A47" s="29"/>
      <c r="B47" s="105" t="s">
        <v>26</v>
      </c>
      <c r="C47" s="105"/>
      <c r="D47" s="105"/>
      <c r="E47" s="105"/>
      <c r="F47" s="106"/>
      <c r="G47" s="30">
        <f>SUBTOTAL(9,G5:G46)</f>
        <v>48000</v>
      </c>
      <c r="H47" s="31" t="s">
        <v>27</v>
      </c>
      <c r="I47" s="30">
        <f>SUBTOTAL(9,I5:I46)</f>
        <v>48000</v>
      </c>
      <c r="J47" s="30">
        <f>SUBTOTAL(9,J5:J46)</f>
        <v>0</v>
      </c>
      <c r="K47" s="32" t="s">
        <v>27</v>
      </c>
      <c r="L47" s="30">
        <f>SUBTOTAL(9,L5:L46)</f>
        <v>0</v>
      </c>
      <c r="M47" s="30">
        <f>SUBTOTAL(9,M5:M46)</f>
        <v>0</v>
      </c>
      <c r="N47" s="30">
        <f>SUBTOTAL(9,N5:N46)</f>
        <v>0</v>
      </c>
      <c r="O47" s="33">
        <f>SUBTOTAL(9,O5:O46)</f>
        <v>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107" t="s">
        <v>28</v>
      </c>
      <c r="O48" s="108"/>
      <c r="P48" s="37">
        <f>+J47</f>
        <v>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97" t="s">
        <v>29</v>
      </c>
      <c r="O49" s="98"/>
      <c r="P49" s="38">
        <f>+O47</f>
        <v>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97" t="s">
        <v>30</v>
      </c>
      <c r="O50" s="98"/>
      <c r="P50" s="41">
        <f>+P48+P49</f>
        <v>0</v>
      </c>
    </row>
    <row r="51" spans="1:16" ht="23.25" customHeight="1" x14ac:dyDescent="0.25">
      <c r="N51" s="97" t="s">
        <v>17</v>
      </c>
      <c r="O51" s="98"/>
      <c r="P51" s="38">
        <f>+P47</f>
        <v>0</v>
      </c>
    </row>
    <row r="52" spans="1:16" ht="23.25" customHeight="1" thickBot="1" x14ac:dyDescent="0.3">
      <c r="N52" s="99" t="s">
        <v>31</v>
      </c>
      <c r="O52" s="100"/>
      <c r="P52" s="42">
        <f>+P50+P51</f>
        <v>0</v>
      </c>
    </row>
  </sheetData>
  <autoFilter ref="A4:K52"/>
  <mergeCells count="52">
    <mergeCell ref="N49:O49"/>
    <mergeCell ref="N50:O50"/>
    <mergeCell ref="N51:O51"/>
    <mergeCell ref="N52:O52"/>
    <mergeCell ref="Q43:R43"/>
    <mergeCell ref="Q44:R44"/>
    <mergeCell ref="Q45:R45"/>
    <mergeCell ref="Q46:R46"/>
    <mergeCell ref="B47:F47"/>
    <mergeCell ref="N48:O48"/>
    <mergeCell ref="Q37:R37"/>
    <mergeCell ref="Q38:R38"/>
    <mergeCell ref="Q39:R39"/>
    <mergeCell ref="Q40:R40"/>
    <mergeCell ref="Q41:R41"/>
    <mergeCell ref="Q42:R42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</mergeCells>
  <dataValidations count="1">
    <dataValidation type="list" allowBlank="1" showInputMessage="1" showErrorMessage="1" sqref="K5:K46">
      <formula1>"นัดรับ,Facebook,Shopee,Line"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1:M7"/>
  <sheetViews>
    <sheetView workbookViewId="0">
      <selection activeCell="H20" sqref="H20"/>
    </sheetView>
  </sheetViews>
  <sheetFormatPr defaultRowHeight="15" x14ac:dyDescent="0.25"/>
  <cols>
    <col min="2" max="2" width="12.5703125" bestFit="1" customWidth="1"/>
    <col min="3" max="3" width="11" bestFit="1" customWidth="1"/>
    <col min="4" max="4" width="9.5703125" customWidth="1"/>
    <col min="12" max="12" width="11" bestFit="1" customWidth="1"/>
  </cols>
  <sheetData>
    <row r="1" spans="2:13" ht="15.75" thickBot="1" x14ac:dyDescent="0.3">
      <c r="B1" t="s">
        <v>89</v>
      </c>
      <c r="G1" t="s">
        <v>88</v>
      </c>
      <c r="K1" t="s">
        <v>72</v>
      </c>
    </row>
    <row r="2" spans="2:13" ht="15.75" thickBot="1" x14ac:dyDescent="0.3">
      <c r="B2" s="69" t="s">
        <v>58</v>
      </c>
      <c r="C2" s="70" t="s">
        <v>65</v>
      </c>
      <c r="D2" s="71" t="s">
        <v>59</v>
      </c>
      <c r="G2" s="69" t="s">
        <v>58</v>
      </c>
      <c r="H2" s="70" t="s">
        <v>65</v>
      </c>
      <c r="I2" s="71" t="s">
        <v>59</v>
      </c>
      <c r="K2" s="69" t="s">
        <v>58</v>
      </c>
      <c r="L2" s="70" t="s">
        <v>65</v>
      </c>
      <c r="M2" s="71" t="s">
        <v>59</v>
      </c>
    </row>
    <row r="3" spans="2:13" x14ac:dyDescent="0.25">
      <c r="B3" s="64" t="s">
        <v>68</v>
      </c>
      <c r="C3" s="65">
        <v>300</v>
      </c>
      <c r="D3" s="66">
        <v>48000</v>
      </c>
      <c r="G3" s="64" t="s">
        <v>68</v>
      </c>
      <c r="H3" s="65">
        <v>0</v>
      </c>
      <c r="I3" s="66" t="s">
        <v>27</v>
      </c>
      <c r="K3" s="64" t="s">
        <v>68</v>
      </c>
      <c r="L3" s="65">
        <v>30</v>
      </c>
      <c r="M3" s="66">
        <v>5700</v>
      </c>
    </row>
    <row r="4" spans="2:13" x14ac:dyDescent="0.25">
      <c r="B4" s="64" t="s">
        <v>69</v>
      </c>
      <c r="C4" s="65">
        <v>300</v>
      </c>
      <c r="D4" s="66">
        <v>48000</v>
      </c>
      <c r="G4" s="64" t="s">
        <v>69</v>
      </c>
      <c r="H4" s="65">
        <v>200</v>
      </c>
      <c r="I4" s="66">
        <v>48000</v>
      </c>
      <c r="K4" s="64" t="s">
        <v>69</v>
      </c>
      <c r="L4" s="65">
        <v>30</v>
      </c>
      <c r="M4" s="66">
        <v>5700</v>
      </c>
    </row>
    <row r="5" spans="2:13" x14ac:dyDescent="0.25">
      <c r="B5" s="64" t="s">
        <v>70</v>
      </c>
      <c r="C5" s="65">
        <v>500</v>
      </c>
      <c r="D5" s="66">
        <v>75000</v>
      </c>
      <c r="G5" s="64" t="s">
        <v>70</v>
      </c>
      <c r="H5" s="65">
        <v>300</v>
      </c>
      <c r="I5" s="66">
        <v>48000</v>
      </c>
      <c r="K5" s="64" t="s">
        <v>70</v>
      </c>
      <c r="L5" s="65">
        <v>30</v>
      </c>
      <c r="M5" s="66">
        <v>5550</v>
      </c>
    </row>
    <row r="6" spans="2:13" ht="15.75" thickBot="1" x14ac:dyDescent="0.3">
      <c r="B6" s="67" t="s">
        <v>71</v>
      </c>
      <c r="C6" s="65">
        <f>SUM(C3:C5)</f>
        <v>1100</v>
      </c>
      <c r="D6" s="66">
        <f>SUM(D3:D5)</f>
        <v>171000</v>
      </c>
      <c r="G6" s="67" t="s">
        <v>71</v>
      </c>
      <c r="H6" s="65">
        <f>SUM(H3:H5)</f>
        <v>500</v>
      </c>
      <c r="I6" s="66">
        <f>SUM(I3:I5)</f>
        <v>96000</v>
      </c>
      <c r="K6" s="67" t="s">
        <v>71</v>
      </c>
      <c r="L6" s="65">
        <f>SUM(L3:L5)</f>
        <v>90</v>
      </c>
      <c r="M6" s="66">
        <f>SUM(M3:M5)</f>
        <v>16950</v>
      </c>
    </row>
    <row r="7" spans="2:13" ht="15.75" thickBot="1" x14ac:dyDescent="0.3">
      <c r="B7" s="68" t="s">
        <v>64</v>
      </c>
      <c r="C7" s="117">
        <f>C6*10</f>
        <v>11000</v>
      </c>
      <c r="D7" s="118"/>
      <c r="G7" s="68" t="s">
        <v>64</v>
      </c>
      <c r="H7" s="117">
        <f>H6*10</f>
        <v>5000</v>
      </c>
      <c r="I7" s="118"/>
      <c r="K7" s="68" t="s">
        <v>64</v>
      </c>
      <c r="L7" s="117">
        <f>L6*10</f>
        <v>900</v>
      </c>
      <c r="M7" s="118"/>
    </row>
  </sheetData>
  <mergeCells count="3">
    <mergeCell ref="C7:D7"/>
    <mergeCell ref="H7:I7"/>
    <mergeCell ref="L7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111" t="s">
        <v>56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</row>
    <row r="2" spans="1:18" ht="33" customHeight="1" x14ac:dyDescent="0.25">
      <c r="A2" s="111" t="s">
        <v>0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</row>
    <row r="3" spans="1:18" ht="33" customHeight="1" thickBot="1" x14ac:dyDescent="0.3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113" t="s">
        <v>18</v>
      </c>
      <c r="R4" s="114"/>
    </row>
    <row r="5" spans="1:18" x14ac:dyDescent="0.25">
      <c r="A5" s="13">
        <v>1</v>
      </c>
      <c r="B5" s="14"/>
      <c r="C5" s="15" t="s">
        <v>47</v>
      </c>
      <c r="D5" s="15" t="s">
        <v>50</v>
      </c>
      <c r="E5" s="16">
        <v>180</v>
      </c>
      <c r="F5" s="17">
        <v>10</v>
      </c>
      <c r="G5" s="16">
        <v>1800</v>
      </c>
      <c r="H5" s="16">
        <v>199</v>
      </c>
      <c r="I5" s="16">
        <v>1990</v>
      </c>
      <c r="J5" s="16">
        <v>190</v>
      </c>
      <c r="K5" s="18" t="s">
        <v>19</v>
      </c>
      <c r="L5" s="19"/>
      <c r="M5" s="58"/>
      <c r="N5" s="48">
        <v>35</v>
      </c>
      <c r="O5" s="59">
        <v>-35</v>
      </c>
      <c r="P5" s="60"/>
      <c r="Q5" s="101"/>
      <c r="R5" s="102"/>
    </row>
    <row r="6" spans="1:18" x14ac:dyDescent="0.25">
      <c r="A6" s="13">
        <v>2</v>
      </c>
      <c r="B6" s="14"/>
      <c r="C6" s="15" t="s">
        <v>21</v>
      </c>
      <c r="D6" s="15" t="s">
        <v>50</v>
      </c>
      <c r="E6" s="16">
        <v>180</v>
      </c>
      <c r="F6" s="17">
        <v>10</v>
      </c>
      <c r="G6" s="16">
        <v>1800</v>
      </c>
      <c r="H6" s="16">
        <v>199</v>
      </c>
      <c r="I6" s="16">
        <v>1990</v>
      </c>
      <c r="J6" s="16">
        <v>190</v>
      </c>
      <c r="K6" s="18" t="s">
        <v>19</v>
      </c>
      <c r="L6" s="19"/>
      <c r="M6" s="58"/>
      <c r="N6" s="48">
        <v>85</v>
      </c>
      <c r="O6" s="59">
        <v>-85</v>
      </c>
      <c r="P6" s="60"/>
      <c r="Q6" s="101"/>
      <c r="R6" s="102"/>
    </row>
    <row r="7" spans="1:18" x14ac:dyDescent="0.25">
      <c r="A7" s="13">
        <v>3</v>
      </c>
      <c r="B7" s="14"/>
      <c r="C7" s="15" t="s">
        <v>20</v>
      </c>
      <c r="D7" s="15" t="s">
        <v>50</v>
      </c>
      <c r="E7" s="16">
        <v>170</v>
      </c>
      <c r="F7" s="17">
        <v>5</v>
      </c>
      <c r="G7" s="16">
        <v>850</v>
      </c>
      <c r="H7" s="16">
        <v>220</v>
      </c>
      <c r="I7" s="16">
        <v>1100</v>
      </c>
      <c r="J7" s="16">
        <v>250</v>
      </c>
      <c r="K7" s="18" t="s">
        <v>19</v>
      </c>
      <c r="L7" s="19"/>
      <c r="M7" s="58"/>
      <c r="N7" s="48"/>
      <c r="O7" s="59">
        <v>0</v>
      </c>
      <c r="P7" s="60"/>
      <c r="Q7" s="101"/>
      <c r="R7" s="102"/>
    </row>
    <row r="8" spans="1:18" x14ac:dyDescent="0.25">
      <c r="A8" s="13">
        <v>4</v>
      </c>
      <c r="B8" s="14"/>
      <c r="C8" s="15" t="s">
        <v>45</v>
      </c>
      <c r="D8" s="15" t="s">
        <v>51</v>
      </c>
      <c r="E8" s="16"/>
      <c r="F8" s="17"/>
      <c r="G8" s="16">
        <f t="shared" ref="G8:G46" si="0">SUM(E8*F8)</f>
        <v>0</v>
      </c>
      <c r="H8" s="16"/>
      <c r="I8" s="16">
        <v>100</v>
      </c>
      <c r="J8" s="16">
        <f t="shared" ref="J8:J46" si="1">+I8-G8</f>
        <v>100</v>
      </c>
      <c r="K8" s="18"/>
      <c r="L8" s="19"/>
      <c r="M8" s="58"/>
      <c r="N8" s="48"/>
      <c r="O8" s="59">
        <f t="shared" ref="O8:P46" si="2">+M8-N8</f>
        <v>0</v>
      </c>
      <c r="P8" s="60"/>
      <c r="Q8" s="101"/>
      <c r="R8" s="102"/>
    </row>
    <row r="9" spans="1:18" x14ac:dyDescent="0.25">
      <c r="A9" s="13">
        <v>5</v>
      </c>
      <c r="B9" s="14"/>
      <c r="C9" s="15" t="s">
        <v>45</v>
      </c>
      <c r="D9" s="15" t="s">
        <v>51</v>
      </c>
      <c r="E9" s="16"/>
      <c r="F9" s="17"/>
      <c r="G9" s="16">
        <f t="shared" si="0"/>
        <v>0</v>
      </c>
      <c r="H9" s="16"/>
      <c r="I9" s="16">
        <v>100</v>
      </c>
      <c r="J9" s="16">
        <f t="shared" si="1"/>
        <v>100</v>
      </c>
      <c r="K9" s="18"/>
      <c r="L9" s="19"/>
      <c r="M9" s="58"/>
      <c r="N9" s="48"/>
      <c r="O9" s="59">
        <f t="shared" si="2"/>
        <v>0</v>
      </c>
      <c r="P9" s="60"/>
      <c r="Q9" s="101"/>
      <c r="R9" s="102"/>
    </row>
    <row r="10" spans="1:18" x14ac:dyDescent="0.25">
      <c r="A10" s="13">
        <v>6</v>
      </c>
      <c r="B10" s="14"/>
      <c r="C10" s="15" t="s">
        <v>48</v>
      </c>
      <c r="D10" s="15" t="s">
        <v>51</v>
      </c>
      <c r="E10" s="16">
        <v>155</v>
      </c>
      <c r="F10" s="17">
        <v>12</v>
      </c>
      <c r="G10" s="16">
        <f>SUM(E10*F10)</f>
        <v>1860</v>
      </c>
      <c r="H10" s="16"/>
      <c r="I10" s="16">
        <v>2040</v>
      </c>
      <c r="J10" s="16">
        <f t="shared" si="1"/>
        <v>180</v>
      </c>
      <c r="K10" s="18"/>
      <c r="L10" s="19"/>
      <c r="M10" s="58"/>
      <c r="N10" s="48">
        <v>250</v>
      </c>
      <c r="O10" s="59">
        <f t="shared" si="2"/>
        <v>-250</v>
      </c>
      <c r="P10" s="60"/>
      <c r="Q10" s="101"/>
      <c r="R10" s="102"/>
    </row>
    <row r="11" spans="1:18" s="57" customFormat="1" x14ac:dyDescent="0.25">
      <c r="A11" s="13">
        <v>7</v>
      </c>
      <c r="B11" s="54"/>
      <c r="C11" s="21" t="s">
        <v>20</v>
      </c>
      <c r="D11" s="15" t="s">
        <v>49</v>
      </c>
      <c r="E11" s="22">
        <v>170</v>
      </c>
      <c r="F11" s="23">
        <v>5</v>
      </c>
      <c r="G11" s="22">
        <f t="shared" ref="G11:G15" si="3">SUM(E11*F11)</f>
        <v>850</v>
      </c>
      <c r="H11" s="22">
        <v>220</v>
      </c>
      <c r="I11" s="22">
        <f t="shared" ref="I11:I14" si="4">+F11*H11</f>
        <v>1100</v>
      </c>
      <c r="J11" s="22">
        <f t="shared" ref="J11:J32" si="5">+I11-G11</f>
        <v>250</v>
      </c>
      <c r="K11" s="55"/>
      <c r="L11" s="56"/>
      <c r="M11" s="61"/>
      <c r="N11" s="22"/>
      <c r="O11" s="62">
        <f t="shared" si="2"/>
        <v>0</v>
      </c>
      <c r="P11" s="63"/>
      <c r="Q11" s="109"/>
      <c r="R11" s="110"/>
    </row>
    <row r="12" spans="1:18" s="57" customFormat="1" x14ac:dyDescent="0.25">
      <c r="A12" s="13">
        <v>8</v>
      </c>
      <c r="B12" s="54"/>
      <c r="C12" s="21" t="s">
        <v>20</v>
      </c>
      <c r="D12" s="15" t="s">
        <v>49</v>
      </c>
      <c r="E12" s="22">
        <v>170</v>
      </c>
      <c r="F12" s="23">
        <v>10</v>
      </c>
      <c r="G12" s="22">
        <f t="shared" si="3"/>
        <v>1700</v>
      </c>
      <c r="H12" s="22">
        <v>199</v>
      </c>
      <c r="I12" s="22">
        <f t="shared" si="4"/>
        <v>1990</v>
      </c>
      <c r="J12" s="22">
        <f t="shared" si="5"/>
        <v>290</v>
      </c>
      <c r="K12" s="55"/>
      <c r="L12" s="56"/>
      <c r="M12" s="61"/>
      <c r="N12" s="22"/>
      <c r="O12" s="62">
        <f t="shared" si="2"/>
        <v>0</v>
      </c>
      <c r="P12" s="63"/>
      <c r="Q12" s="109"/>
      <c r="R12" s="110"/>
    </row>
    <row r="13" spans="1:18" s="57" customFormat="1" x14ac:dyDescent="0.25">
      <c r="A13" s="13">
        <v>9</v>
      </c>
      <c r="B13" s="54"/>
      <c r="C13" s="21" t="s">
        <v>21</v>
      </c>
      <c r="D13" s="15"/>
      <c r="E13" s="22">
        <v>170</v>
      </c>
      <c r="F13" s="23">
        <v>10</v>
      </c>
      <c r="G13" s="22">
        <f t="shared" si="3"/>
        <v>1700</v>
      </c>
      <c r="H13" s="22">
        <v>199</v>
      </c>
      <c r="I13" s="22">
        <f t="shared" si="4"/>
        <v>1990</v>
      </c>
      <c r="J13" s="22">
        <f t="shared" si="5"/>
        <v>290</v>
      </c>
      <c r="K13" s="55"/>
      <c r="L13" s="56"/>
      <c r="M13" s="61"/>
      <c r="N13" s="22"/>
      <c r="O13" s="62">
        <f t="shared" si="2"/>
        <v>0</v>
      </c>
      <c r="P13" s="63"/>
      <c r="Q13" s="109"/>
      <c r="R13" s="110"/>
    </row>
    <row r="14" spans="1:18" s="57" customFormat="1" x14ac:dyDescent="0.25">
      <c r="A14" s="13">
        <v>10</v>
      </c>
      <c r="B14" s="54"/>
      <c r="C14" s="21" t="s">
        <v>22</v>
      </c>
      <c r="D14" s="15"/>
      <c r="E14" s="22">
        <v>170</v>
      </c>
      <c r="F14" s="23">
        <v>10</v>
      </c>
      <c r="G14" s="22">
        <f t="shared" si="3"/>
        <v>1700</v>
      </c>
      <c r="H14" s="22">
        <v>199</v>
      </c>
      <c r="I14" s="22">
        <f t="shared" si="4"/>
        <v>1990</v>
      </c>
      <c r="J14" s="22">
        <f t="shared" si="5"/>
        <v>290</v>
      </c>
      <c r="K14" s="55"/>
      <c r="L14" s="56"/>
      <c r="M14" s="61"/>
      <c r="N14" s="22"/>
      <c r="O14" s="62">
        <f t="shared" si="2"/>
        <v>0</v>
      </c>
      <c r="P14" s="63"/>
      <c r="Q14" s="109"/>
      <c r="R14" s="110"/>
    </row>
    <row r="15" spans="1:18" s="57" customFormat="1" x14ac:dyDescent="0.25">
      <c r="A15" s="13">
        <v>11</v>
      </c>
      <c r="B15" s="54"/>
      <c r="C15" s="21" t="s">
        <v>23</v>
      </c>
      <c r="D15" s="15"/>
      <c r="E15" s="22">
        <v>310</v>
      </c>
      <c r="F15" s="23">
        <v>2</v>
      </c>
      <c r="G15" s="22">
        <f t="shared" si="3"/>
        <v>620</v>
      </c>
      <c r="H15" s="22">
        <v>490</v>
      </c>
      <c r="I15" s="22">
        <f>+F15*H15</f>
        <v>980</v>
      </c>
      <c r="J15" s="22">
        <f t="shared" si="5"/>
        <v>360</v>
      </c>
      <c r="K15" s="55"/>
      <c r="L15" s="56"/>
      <c r="M15" s="61"/>
      <c r="N15" s="22"/>
      <c r="O15" s="62">
        <f t="shared" si="2"/>
        <v>0</v>
      </c>
      <c r="P15" s="63"/>
      <c r="Q15" s="109"/>
      <c r="R15" s="110"/>
    </row>
    <row r="16" spans="1:18" s="57" customFormat="1" x14ac:dyDescent="0.25">
      <c r="A16" s="13">
        <v>12</v>
      </c>
      <c r="B16" s="54"/>
      <c r="C16" s="21" t="s">
        <v>23</v>
      </c>
      <c r="D16" s="15"/>
      <c r="E16" s="22">
        <v>310</v>
      </c>
      <c r="F16" s="23">
        <v>2</v>
      </c>
      <c r="G16" s="22">
        <f t="shared" ref="G16" si="6">SUM(E16*F16)</f>
        <v>620</v>
      </c>
      <c r="H16" s="22">
        <v>490</v>
      </c>
      <c r="I16" s="22">
        <f>+F16*H16</f>
        <v>980</v>
      </c>
      <c r="J16" s="22">
        <f t="shared" si="5"/>
        <v>360</v>
      </c>
      <c r="K16" s="55"/>
      <c r="L16" s="56"/>
      <c r="M16" s="61"/>
      <c r="N16" s="22"/>
      <c r="O16" s="62">
        <f t="shared" si="2"/>
        <v>0</v>
      </c>
      <c r="P16" s="63"/>
      <c r="Q16" s="109"/>
      <c r="R16" s="110"/>
    </row>
    <row r="17" spans="1:18" s="57" customFormat="1" x14ac:dyDescent="0.25">
      <c r="A17" s="13">
        <v>13</v>
      </c>
      <c r="B17" s="54"/>
      <c r="C17" s="21" t="s">
        <v>21</v>
      </c>
      <c r="D17" s="15"/>
      <c r="E17" s="22">
        <v>170</v>
      </c>
      <c r="F17" s="23">
        <v>30</v>
      </c>
      <c r="G17" s="22">
        <f t="shared" ref="G17:G33" si="7">SUM(E17*F17)</f>
        <v>5100</v>
      </c>
      <c r="H17" s="22">
        <v>190</v>
      </c>
      <c r="I17" s="22">
        <f t="shared" ref="I17:I33" si="8">+F17*H17</f>
        <v>5700</v>
      </c>
      <c r="J17" s="22">
        <f t="shared" si="5"/>
        <v>600</v>
      </c>
      <c r="K17" s="55"/>
      <c r="L17" s="56"/>
      <c r="M17" s="61"/>
      <c r="N17" s="22"/>
      <c r="O17" s="62">
        <f t="shared" si="2"/>
        <v>0</v>
      </c>
      <c r="P17" s="63"/>
      <c r="Q17" s="109"/>
      <c r="R17" s="110"/>
    </row>
    <row r="18" spans="1:18" s="57" customFormat="1" x14ac:dyDescent="0.25">
      <c r="A18" s="13">
        <v>14</v>
      </c>
      <c r="B18" s="54"/>
      <c r="C18" s="21" t="s">
        <v>20</v>
      </c>
      <c r="D18" s="15"/>
      <c r="E18" s="22">
        <v>170</v>
      </c>
      <c r="F18" s="23">
        <v>10</v>
      </c>
      <c r="G18" s="22">
        <f t="shared" si="7"/>
        <v>1700</v>
      </c>
      <c r="H18" s="22">
        <v>199</v>
      </c>
      <c r="I18" s="22">
        <f t="shared" si="8"/>
        <v>1990</v>
      </c>
      <c r="J18" s="22">
        <f t="shared" si="5"/>
        <v>290</v>
      </c>
      <c r="K18" s="55"/>
      <c r="L18" s="56"/>
      <c r="M18" s="61"/>
      <c r="N18" s="22"/>
      <c r="O18" s="62">
        <f t="shared" si="2"/>
        <v>0</v>
      </c>
      <c r="P18" s="63"/>
      <c r="Q18" s="109"/>
      <c r="R18" s="110"/>
    </row>
    <row r="19" spans="1:18" s="57" customFormat="1" x14ac:dyDescent="0.25">
      <c r="A19" s="13">
        <v>15</v>
      </c>
      <c r="B19" s="54"/>
      <c r="C19" s="21" t="s">
        <v>21</v>
      </c>
      <c r="D19" s="15"/>
      <c r="E19" s="22">
        <v>170</v>
      </c>
      <c r="F19" s="23">
        <v>5</v>
      </c>
      <c r="G19" s="22">
        <f t="shared" si="7"/>
        <v>850</v>
      </c>
      <c r="H19" s="22">
        <v>220</v>
      </c>
      <c r="I19" s="22">
        <f t="shared" si="8"/>
        <v>1100</v>
      </c>
      <c r="J19" s="22">
        <f t="shared" si="5"/>
        <v>250</v>
      </c>
      <c r="K19" s="55"/>
      <c r="L19" s="56"/>
      <c r="M19" s="61"/>
      <c r="N19" s="22"/>
      <c r="O19" s="62">
        <f t="shared" si="2"/>
        <v>0</v>
      </c>
      <c r="P19" s="63"/>
      <c r="Q19" s="109"/>
      <c r="R19" s="110"/>
    </row>
    <row r="20" spans="1:18" s="57" customFormat="1" x14ac:dyDescent="0.25">
      <c r="A20" s="13">
        <v>16</v>
      </c>
      <c r="B20" s="54"/>
      <c r="C20" s="21" t="s">
        <v>21</v>
      </c>
      <c r="D20" s="15"/>
      <c r="E20" s="22">
        <v>170</v>
      </c>
      <c r="F20" s="23">
        <v>5</v>
      </c>
      <c r="G20" s="22">
        <f t="shared" si="7"/>
        <v>850</v>
      </c>
      <c r="H20" s="22">
        <v>220</v>
      </c>
      <c r="I20" s="22">
        <f t="shared" si="8"/>
        <v>1100</v>
      </c>
      <c r="J20" s="22">
        <f t="shared" si="5"/>
        <v>250</v>
      </c>
      <c r="K20" s="55"/>
      <c r="L20" s="56"/>
      <c r="M20" s="61"/>
      <c r="N20" s="22"/>
      <c r="O20" s="62">
        <f t="shared" si="2"/>
        <v>0</v>
      </c>
      <c r="P20" s="63"/>
      <c r="Q20" s="109"/>
      <c r="R20" s="110"/>
    </row>
    <row r="21" spans="1:18" s="57" customFormat="1" x14ac:dyDescent="0.25">
      <c r="A21" s="13">
        <v>17</v>
      </c>
      <c r="B21" s="54"/>
      <c r="C21" s="21" t="s">
        <v>24</v>
      </c>
      <c r="D21" s="15"/>
      <c r="E21" s="22">
        <v>180</v>
      </c>
      <c r="F21" s="23">
        <v>10</v>
      </c>
      <c r="G21" s="22">
        <f t="shared" si="7"/>
        <v>1800</v>
      </c>
      <c r="H21" s="22">
        <v>199</v>
      </c>
      <c r="I21" s="22">
        <f t="shared" si="8"/>
        <v>1990</v>
      </c>
      <c r="J21" s="22">
        <f t="shared" si="5"/>
        <v>190</v>
      </c>
      <c r="K21" s="55"/>
      <c r="L21" s="56"/>
      <c r="M21" s="61"/>
      <c r="N21" s="22"/>
      <c r="O21" s="62">
        <f t="shared" si="2"/>
        <v>0</v>
      </c>
      <c r="P21" s="63"/>
      <c r="Q21" s="109"/>
      <c r="R21" s="110"/>
    </row>
    <row r="22" spans="1:18" s="57" customFormat="1" x14ac:dyDescent="0.25">
      <c r="A22" s="13">
        <v>18</v>
      </c>
      <c r="B22" s="54"/>
      <c r="C22" s="21" t="s">
        <v>21</v>
      </c>
      <c r="D22" s="15"/>
      <c r="E22" s="22">
        <v>170</v>
      </c>
      <c r="F22" s="23">
        <v>30</v>
      </c>
      <c r="G22" s="22">
        <f t="shared" si="7"/>
        <v>5100</v>
      </c>
      <c r="H22" s="22">
        <v>185</v>
      </c>
      <c r="I22" s="22">
        <f t="shared" si="8"/>
        <v>5550</v>
      </c>
      <c r="J22" s="22">
        <f t="shared" si="5"/>
        <v>450</v>
      </c>
      <c r="K22" s="55"/>
      <c r="L22" s="56"/>
      <c r="M22" s="61"/>
      <c r="N22" s="22"/>
      <c r="O22" s="62">
        <f t="shared" si="2"/>
        <v>0</v>
      </c>
      <c r="P22" s="63"/>
      <c r="Q22" s="109"/>
      <c r="R22" s="110"/>
    </row>
    <row r="23" spans="1:18" s="57" customFormat="1" x14ac:dyDescent="0.25">
      <c r="A23" s="13">
        <v>19</v>
      </c>
      <c r="B23" s="54"/>
      <c r="C23" s="21" t="s">
        <v>25</v>
      </c>
      <c r="D23" s="15"/>
      <c r="E23" s="22">
        <v>170</v>
      </c>
      <c r="F23" s="23">
        <v>10</v>
      </c>
      <c r="G23" s="22">
        <f t="shared" si="7"/>
        <v>1700</v>
      </c>
      <c r="H23" s="22">
        <v>199</v>
      </c>
      <c r="I23" s="22">
        <f t="shared" si="8"/>
        <v>1990</v>
      </c>
      <c r="J23" s="22">
        <f t="shared" si="5"/>
        <v>290</v>
      </c>
      <c r="K23" s="55"/>
      <c r="L23" s="56"/>
      <c r="M23" s="61"/>
      <c r="N23" s="22"/>
      <c r="O23" s="62">
        <f t="shared" si="2"/>
        <v>0</v>
      </c>
      <c r="P23" s="63"/>
      <c r="Q23" s="109"/>
      <c r="R23" s="110"/>
    </row>
    <row r="24" spans="1:18" s="57" customFormat="1" x14ac:dyDescent="0.25">
      <c r="A24" s="13">
        <v>20</v>
      </c>
      <c r="B24" s="54"/>
      <c r="C24" s="21" t="s">
        <v>21</v>
      </c>
      <c r="D24" s="15"/>
      <c r="E24" s="22">
        <v>170</v>
      </c>
      <c r="F24" s="23">
        <v>10</v>
      </c>
      <c r="G24" s="22">
        <f t="shared" si="7"/>
        <v>1700</v>
      </c>
      <c r="H24" s="22">
        <v>199</v>
      </c>
      <c r="I24" s="22">
        <f t="shared" si="8"/>
        <v>1990</v>
      </c>
      <c r="J24" s="22">
        <f t="shared" si="5"/>
        <v>290</v>
      </c>
      <c r="K24" s="55"/>
      <c r="L24" s="56"/>
      <c r="M24" s="61"/>
      <c r="N24" s="22"/>
      <c r="O24" s="62">
        <f t="shared" si="2"/>
        <v>0</v>
      </c>
      <c r="P24" s="63"/>
      <c r="Q24" s="109"/>
      <c r="R24" s="110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7"/>
        <v>0</v>
      </c>
      <c r="H25" s="22"/>
      <c r="I25" s="22">
        <f t="shared" si="8"/>
        <v>0</v>
      </c>
      <c r="J25" s="22">
        <f t="shared" si="5"/>
        <v>0</v>
      </c>
      <c r="K25" s="55"/>
      <c r="L25" s="56"/>
      <c r="M25" s="61"/>
      <c r="N25" s="22"/>
      <c r="O25" s="62">
        <f t="shared" si="2"/>
        <v>0</v>
      </c>
      <c r="P25" s="63"/>
      <c r="Q25" s="109"/>
      <c r="R25" s="110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7"/>
        <v>0</v>
      </c>
      <c r="H26" s="22"/>
      <c r="I26" s="16">
        <f t="shared" si="8"/>
        <v>0</v>
      </c>
      <c r="J26" s="16">
        <f t="shared" si="5"/>
        <v>0</v>
      </c>
      <c r="K26" s="18"/>
      <c r="L26" s="19"/>
      <c r="M26" s="58"/>
      <c r="N26" s="48"/>
      <c r="O26" s="59">
        <f t="shared" si="2"/>
        <v>0</v>
      </c>
      <c r="P26" s="60"/>
      <c r="Q26" s="101"/>
      <c r="R26" s="102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7"/>
        <v>0</v>
      </c>
      <c r="H27" s="22"/>
      <c r="I27" s="16">
        <f t="shared" si="8"/>
        <v>0</v>
      </c>
      <c r="J27" s="16">
        <f t="shared" si="5"/>
        <v>0</v>
      </c>
      <c r="K27" s="18"/>
      <c r="L27" s="19"/>
      <c r="M27" s="58"/>
      <c r="N27" s="48"/>
      <c r="O27" s="59">
        <f t="shared" si="2"/>
        <v>0</v>
      </c>
      <c r="P27" s="60"/>
      <c r="Q27" s="101"/>
      <c r="R27" s="102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7"/>
        <v>0</v>
      </c>
      <c r="H28" s="22"/>
      <c r="I28" s="16">
        <f t="shared" si="8"/>
        <v>0</v>
      </c>
      <c r="J28" s="16">
        <f t="shared" si="5"/>
        <v>0</v>
      </c>
      <c r="K28" s="18"/>
      <c r="L28" s="19"/>
      <c r="M28" s="58"/>
      <c r="N28" s="48"/>
      <c r="O28" s="59">
        <f t="shared" si="2"/>
        <v>0</v>
      </c>
      <c r="P28" s="60"/>
      <c r="Q28" s="101"/>
      <c r="R28" s="102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7"/>
        <v>0</v>
      </c>
      <c r="H29" s="22"/>
      <c r="I29" s="16">
        <f t="shared" si="8"/>
        <v>0</v>
      </c>
      <c r="J29" s="16">
        <f t="shared" si="5"/>
        <v>0</v>
      </c>
      <c r="K29" s="18"/>
      <c r="L29" s="19"/>
      <c r="M29" s="58"/>
      <c r="N29" s="48"/>
      <c r="O29" s="59">
        <f t="shared" si="2"/>
        <v>0</v>
      </c>
      <c r="P29" s="60"/>
      <c r="Q29" s="101"/>
      <c r="R29" s="102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7"/>
        <v>0</v>
      </c>
      <c r="H30" s="22"/>
      <c r="I30" s="16">
        <f t="shared" si="8"/>
        <v>0</v>
      </c>
      <c r="J30" s="16">
        <f t="shared" si="5"/>
        <v>0</v>
      </c>
      <c r="K30" s="18"/>
      <c r="L30" s="19"/>
      <c r="M30" s="58"/>
      <c r="N30" s="48"/>
      <c r="O30" s="59">
        <f t="shared" si="2"/>
        <v>0</v>
      </c>
      <c r="P30" s="60"/>
      <c r="Q30" s="101"/>
      <c r="R30" s="102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7"/>
        <v>0</v>
      </c>
      <c r="H31" s="22"/>
      <c r="I31" s="16">
        <f t="shared" si="8"/>
        <v>0</v>
      </c>
      <c r="J31" s="16">
        <f t="shared" si="5"/>
        <v>0</v>
      </c>
      <c r="K31" s="18"/>
      <c r="L31" s="19"/>
      <c r="M31" s="58"/>
      <c r="N31" s="48"/>
      <c r="O31" s="59">
        <f t="shared" si="2"/>
        <v>0</v>
      </c>
      <c r="P31" s="60"/>
      <c r="Q31" s="101"/>
      <c r="R31" s="102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7"/>
        <v>0</v>
      </c>
      <c r="H32" s="22"/>
      <c r="I32" s="16">
        <f t="shared" si="8"/>
        <v>0</v>
      </c>
      <c r="J32" s="16">
        <f t="shared" si="5"/>
        <v>0</v>
      </c>
      <c r="K32" s="18"/>
      <c r="L32" s="19"/>
      <c r="M32" s="58"/>
      <c r="N32" s="48"/>
      <c r="O32" s="59">
        <f t="shared" si="2"/>
        <v>0</v>
      </c>
      <c r="P32" s="60"/>
      <c r="Q32" s="101"/>
      <c r="R32" s="102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7"/>
        <v>0</v>
      </c>
      <c r="H33" s="16"/>
      <c r="I33" s="16">
        <f t="shared" si="8"/>
        <v>0</v>
      </c>
      <c r="J33" s="16">
        <f t="shared" si="1"/>
        <v>0</v>
      </c>
      <c r="K33" s="18"/>
      <c r="L33" s="19"/>
      <c r="M33" s="58"/>
      <c r="N33" s="48"/>
      <c r="O33" s="59">
        <f t="shared" si="2"/>
        <v>0</v>
      </c>
      <c r="P33" s="60"/>
      <c r="Q33" s="101"/>
      <c r="R33" s="102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si="0"/>
        <v>0</v>
      </c>
      <c r="H34" s="16"/>
      <c r="I34" s="16">
        <f t="shared" ref="I34:I46" si="9">+F34*H34</f>
        <v>0</v>
      </c>
      <c r="J34" s="16">
        <f t="shared" si="1"/>
        <v>0</v>
      </c>
      <c r="K34" s="18"/>
      <c r="L34" s="19"/>
      <c r="M34" s="58"/>
      <c r="N34" s="48"/>
      <c r="O34" s="59">
        <f t="shared" si="2"/>
        <v>0</v>
      </c>
      <c r="P34" s="60"/>
      <c r="Q34" s="101"/>
      <c r="R34" s="102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0"/>
        <v>0</v>
      </c>
      <c r="H35" s="16"/>
      <c r="I35" s="16">
        <f t="shared" si="9"/>
        <v>0</v>
      </c>
      <c r="J35" s="16">
        <f t="shared" si="1"/>
        <v>0</v>
      </c>
      <c r="K35" s="18"/>
      <c r="L35" s="19"/>
      <c r="M35" s="58"/>
      <c r="N35" s="48"/>
      <c r="O35" s="59">
        <f t="shared" si="2"/>
        <v>0</v>
      </c>
      <c r="P35" s="60"/>
      <c r="Q35" s="101"/>
      <c r="R35" s="102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0"/>
        <v>0</v>
      </c>
      <c r="H36" s="16"/>
      <c r="I36" s="16">
        <f t="shared" si="9"/>
        <v>0</v>
      </c>
      <c r="J36" s="16">
        <f t="shared" si="1"/>
        <v>0</v>
      </c>
      <c r="K36" s="18"/>
      <c r="L36" s="19"/>
      <c r="M36" s="58"/>
      <c r="N36" s="48"/>
      <c r="O36" s="59">
        <f t="shared" si="2"/>
        <v>0</v>
      </c>
      <c r="P36" s="60"/>
      <c r="Q36" s="101"/>
      <c r="R36" s="102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0"/>
        <v>0</v>
      </c>
      <c r="H37" s="16"/>
      <c r="I37" s="16">
        <f t="shared" si="9"/>
        <v>0</v>
      </c>
      <c r="J37" s="16">
        <f t="shared" si="1"/>
        <v>0</v>
      </c>
      <c r="K37" s="18"/>
      <c r="L37" s="19"/>
      <c r="M37" s="58"/>
      <c r="N37" s="48"/>
      <c r="O37" s="59">
        <f t="shared" si="2"/>
        <v>0</v>
      </c>
      <c r="P37" s="60"/>
      <c r="Q37" s="101"/>
      <c r="R37" s="102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0"/>
        <v>0</v>
      </c>
      <c r="H38" s="16"/>
      <c r="I38" s="16">
        <f t="shared" si="9"/>
        <v>0</v>
      </c>
      <c r="J38" s="16">
        <f t="shared" si="1"/>
        <v>0</v>
      </c>
      <c r="K38" s="18"/>
      <c r="L38" s="19"/>
      <c r="M38" s="58"/>
      <c r="N38" s="48"/>
      <c r="O38" s="59">
        <f t="shared" si="2"/>
        <v>0</v>
      </c>
      <c r="P38" s="60"/>
      <c r="Q38" s="101"/>
      <c r="R38" s="102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0"/>
        <v>0</v>
      </c>
      <c r="H39" s="16"/>
      <c r="I39" s="16">
        <f t="shared" si="9"/>
        <v>0</v>
      </c>
      <c r="J39" s="16">
        <f t="shared" si="1"/>
        <v>0</v>
      </c>
      <c r="K39" s="18"/>
      <c r="L39" s="19"/>
      <c r="M39" s="58"/>
      <c r="N39" s="48"/>
      <c r="O39" s="59">
        <f t="shared" si="2"/>
        <v>0</v>
      </c>
      <c r="P39" s="60"/>
      <c r="Q39" s="101"/>
      <c r="R39" s="102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0"/>
        <v>0</v>
      </c>
      <c r="H40" s="16"/>
      <c r="I40" s="16">
        <f t="shared" si="9"/>
        <v>0</v>
      </c>
      <c r="J40" s="16">
        <f t="shared" si="1"/>
        <v>0</v>
      </c>
      <c r="K40" s="18"/>
      <c r="L40" s="19"/>
      <c r="M40" s="58"/>
      <c r="N40" s="48"/>
      <c r="O40" s="59">
        <f t="shared" si="2"/>
        <v>0</v>
      </c>
      <c r="P40" s="60"/>
      <c r="Q40" s="101"/>
      <c r="R40" s="102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0"/>
        <v>0</v>
      </c>
      <c r="H41" s="16"/>
      <c r="I41" s="16">
        <f t="shared" si="9"/>
        <v>0</v>
      </c>
      <c r="J41" s="16">
        <f t="shared" si="1"/>
        <v>0</v>
      </c>
      <c r="K41" s="18"/>
      <c r="L41" s="19"/>
      <c r="M41" s="58"/>
      <c r="N41" s="48"/>
      <c r="O41" s="59">
        <f t="shared" si="2"/>
        <v>0</v>
      </c>
      <c r="P41" s="60"/>
      <c r="Q41" s="101"/>
      <c r="R41" s="102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0"/>
        <v>0</v>
      </c>
      <c r="H42" s="16"/>
      <c r="I42" s="16">
        <f t="shared" si="9"/>
        <v>0</v>
      </c>
      <c r="J42" s="16">
        <f t="shared" si="1"/>
        <v>0</v>
      </c>
      <c r="K42" s="18"/>
      <c r="L42" s="19"/>
      <c r="M42" s="58"/>
      <c r="N42" s="48"/>
      <c r="O42" s="59">
        <f t="shared" si="2"/>
        <v>0</v>
      </c>
      <c r="P42" s="60"/>
      <c r="Q42" s="101"/>
      <c r="R42" s="102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0"/>
        <v>0</v>
      </c>
      <c r="H43" s="16"/>
      <c r="I43" s="16">
        <f t="shared" si="9"/>
        <v>0</v>
      </c>
      <c r="J43" s="16">
        <f t="shared" si="1"/>
        <v>0</v>
      </c>
      <c r="K43" s="18"/>
      <c r="L43" s="19"/>
      <c r="M43" s="58"/>
      <c r="N43" s="48"/>
      <c r="O43" s="59">
        <f t="shared" si="2"/>
        <v>0</v>
      </c>
      <c r="P43" s="60"/>
      <c r="Q43" s="101"/>
      <c r="R43" s="102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0"/>
        <v>0</v>
      </c>
      <c r="H44" s="16"/>
      <c r="I44" s="16">
        <f t="shared" si="9"/>
        <v>0</v>
      </c>
      <c r="J44" s="16">
        <f t="shared" si="1"/>
        <v>0</v>
      </c>
      <c r="K44" s="18"/>
      <c r="L44" s="19"/>
      <c r="M44" s="58"/>
      <c r="N44" s="48"/>
      <c r="O44" s="59">
        <f t="shared" si="2"/>
        <v>0</v>
      </c>
      <c r="P44" s="60"/>
      <c r="Q44" s="101"/>
      <c r="R44" s="102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0"/>
        <v>0</v>
      </c>
      <c r="H45" s="16"/>
      <c r="I45" s="16">
        <f t="shared" si="9"/>
        <v>0</v>
      </c>
      <c r="J45" s="16">
        <f t="shared" si="1"/>
        <v>0</v>
      </c>
      <c r="K45" s="18"/>
      <c r="L45" s="19"/>
      <c r="M45" s="58">
        <v>0</v>
      </c>
      <c r="N45" s="48">
        <v>0</v>
      </c>
      <c r="O45" s="59">
        <f t="shared" si="2"/>
        <v>0</v>
      </c>
      <c r="P45" s="60">
        <v>0</v>
      </c>
      <c r="Q45" s="101"/>
      <c r="R45" s="102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0"/>
        <v>0</v>
      </c>
      <c r="H46" s="16"/>
      <c r="I46" s="16">
        <f t="shared" si="9"/>
        <v>0</v>
      </c>
      <c r="J46" s="25">
        <f t="shared" si="1"/>
        <v>0</v>
      </c>
      <c r="K46" s="18"/>
      <c r="L46" s="26"/>
      <c r="M46" s="27"/>
      <c r="N46" s="27"/>
      <c r="O46" s="20">
        <f t="shared" si="2"/>
        <v>0</v>
      </c>
      <c r="P46" s="28">
        <f t="shared" si="2"/>
        <v>0</v>
      </c>
      <c r="Q46" s="103"/>
      <c r="R46" s="104"/>
    </row>
    <row r="47" spans="1:18" ht="27" thickBot="1" x14ac:dyDescent="0.3">
      <c r="A47" s="29"/>
      <c r="B47" s="105" t="s">
        <v>26</v>
      </c>
      <c r="C47" s="105"/>
      <c r="D47" s="105"/>
      <c r="E47" s="105"/>
      <c r="F47" s="106"/>
      <c r="G47" s="30">
        <f>SUBTOTAL(9,G5:G46)</f>
        <v>32300</v>
      </c>
      <c r="H47" s="31" t="s">
        <v>27</v>
      </c>
      <c r="I47" s="30">
        <f>SUBTOTAL(9,I5:I46)</f>
        <v>37760</v>
      </c>
      <c r="J47" s="30">
        <f>SUBTOTAL(9,J5:J46)</f>
        <v>5460</v>
      </c>
      <c r="K47" s="32" t="s">
        <v>27</v>
      </c>
      <c r="L47" s="30">
        <f>SUBTOTAL(9,L5:L46)</f>
        <v>0</v>
      </c>
      <c r="M47" s="30">
        <f>SUBTOTAL(9,M5:M46)</f>
        <v>0</v>
      </c>
      <c r="N47" s="30">
        <f>SUBTOTAL(9,N5:N46)</f>
        <v>370</v>
      </c>
      <c r="O47" s="33">
        <f>SUBTOTAL(9,O5:O46)</f>
        <v>-370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107" t="s">
        <v>28</v>
      </c>
      <c r="O48" s="108"/>
      <c r="P48" s="37">
        <f>+J47</f>
        <v>5460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97" t="s">
        <v>29</v>
      </c>
      <c r="O49" s="98"/>
      <c r="P49" s="38">
        <f>+O47</f>
        <v>-370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97" t="s">
        <v>30</v>
      </c>
      <c r="O50" s="98"/>
      <c r="P50" s="41">
        <f>+P48+P49</f>
        <v>5090</v>
      </c>
    </row>
    <row r="51" spans="1:16" ht="23.25" customHeight="1" x14ac:dyDescent="0.25">
      <c r="N51" s="97" t="s">
        <v>17</v>
      </c>
      <c r="O51" s="98"/>
      <c r="P51" s="38">
        <f>+P47</f>
        <v>0</v>
      </c>
    </row>
    <row r="52" spans="1:16" ht="23.25" customHeight="1" thickBot="1" x14ac:dyDescent="0.3">
      <c r="N52" s="99" t="s">
        <v>31</v>
      </c>
      <c r="O52" s="100"/>
      <c r="P52" s="42">
        <f>+P50+P51</f>
        <v>5090</v>
      </c>
    </row>
  </sheetData>
  <autoFilter ref="A4:K52"/>
  <mergeCells count="52"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B47:F47"/>
    <mergeCell ref="N48:O48"/>
    <mergeCell ref="Q37:R37"/>
    <mergeCell ref="Q38:R38"/>
    <mergeCell ref="Q39:R39"/>
    <mergeCell ref="Q40:R40"/>
    <mergeCell ref="Q41:R41"/>
    <mergeCell ref="Q42:R42"/>
    <mergeCell ref="N49:O49"/>
    <mergeCell ref="N50:O50"/>
    <mergeCell ref="N51:O51"/>
    <mergeCell ref="N52:O52"/>
    <mergeCell ref="Q43:R43"/>
    <mergeCell ref="Q44:R44"/>
    <mergeCell ref="Q45:R45"/>
    <mergeCell ref="Q46:R46"/>
  </mergeCells>
  <dataValidations count="1">
    <dataValidation type="list" allowBlank="1" showInputMessage="1" showErrorMessage="1" sqref="K5:K7">
      <formula1>"ขายตรง,Facebook,Shopee,Line"</formula1>
    </dataValidation>
  </dataValidations>
  <pageMargins left="0.7" right="0.7" top="0.75" bottom="0.75" header="0.3" footer="0.3"/>
  <pageSetup paperSize="9" orientation="portrait" r:id="rId1"/>
  <ignoredErrors>
    <ignoredError sqref="G1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15" sqref="L15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111" t="s">
        <v>56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</row>
    <row r="2" spans="1:18" ht="33" customHeight="1" x14ac:dyDescent="0.25">
      <c r="A2" s="111" t="s">
        <v>0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</row>
    <row r="3" spans="1:18" ht="33" customHeight="1" thickBot="1" x14ac:dyDescent="0.3">
      <c r="A3" s="112" t="s">
        <v>52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113" t="s">
        <v>18</v>
      </c>
      <c r="R4" s="114"/>
    </row>
    <row r="5" spans="1:18" x14ac:dyDescent="0.25">
      <c r="A5" s="13">
        <v>1</v>
      </c>
      <c r="B5" s="14"/>
      <c r="C5" s="15" t="s">
        <v>47</v>
      </c>
      <c r="D5" s="15" t="s">
        <v>50</v>
      </c>
      <c r="E5" s="16">
        <v>180</v>
      </c>
      <c r="F5" s="17">
        <v>10</v>
      </c>
      <c r="G5" s="16">
        <v>1800</v>
      </c>
      <c r="H5" s="16">
        <v>199</v>
      </c>
      <c r="I5" s="16">
        <v>1990</v>
      </c>
      <c r="J5" s="16">
        <v>190</v>
      </c>
      <c r="K5" s="18" t="s">
        <v>19</v>
      </c>
      <c r="L5" s="19"/>
      <c r="M5" s="58"/>
      <c r="N5" s="48">
        <v>35</v>
      </c>
      <c r="O5" s="59">
        <v>-35</v>
      </c>
      <c r="P5" s="60"/>
      <c r="Q5" s="101"/>
      <c r="R5" s="102"/>
    </row>
    <row r="6" spans="1:18" x14ac:dyDescent="0.25">
      <c r="A6" s="13">
        <v>2</v>
      </c>
      <c r="B6" s="14"/>
      <c r="C6" s="15" t="s">
        <v>21</v>
      </c>
      <c r="D6" s="15" t="s">
        <v>50</v>
      </c>
      <c r="E6" s="16">
        <v>180</v>
      </c>
      <c r="F6" s="17">
        <v>10</v>
      </c>
      <c r="G6" s="16">
        <v>1800</v>
      </c>
      <c r="H6" s="16">
        <v>199</v>
      </c>
      <c r="I6" s="16">
        <v>1990</v>
      </c>
      <c r="J6" s="16">
        <v>190</v>
      </c>
      <c r="K6" s="18" t="s">
        <v>19</v>
      </c>
      <c r="L6" s="19"/>
      <c r="M6" s="58"/>
      <c r="N6" s="48">
        <v>85</v>
      </c>
      <c r="O6" s="59">
        <v>-85</v>
      </c>
      <c r="P6" s="60"/>
      <c r="Q6" s="101"/>
      <c r="R6" s="102"/>
    </row>
    <row r="7" spans="1:18" x14ac:dyDescent="0.25">
      <c r="A7" s="13">
        <v>3</v>
      </c>
      <c r="B7" s="14"/>
      <c r="C7" s="15" t="s">
        <v>20</v>
      </c>
      <c r="D7" s="15" t="s">
        <v>50</v>
      </c>
      <c r="E7" s="16">
        <v>170</v>
      </c>
      <c r="F7" s="17">
        <v>5</v>
      </c>
      <c r="G7" s="16">
        <v>850</v>
      </c>
      <c r="H7" s="16">
        <v>220</v>
      </c>
      <c r="I7" s="16">
        <v>1100</v>
      </c>
      <c r="J7" s="16">
        <v>250</v>
      </c>
      <c r="K7" s="18" t="s">
        <v>19</v>
      </c>
      <c r="L7" s="19"/>
      <c r="M7" s="58"/>
      <c r="N7" s="48"/>
      <c r="O7" s="59">
        <v>0</v>
      </c>
      <c r="P7" s="60"/>
      <c r="Q7" s="101"/>
      <c r="R7" s="102"/>
    </row>
    <row r="8" spans="1:18" x14ac:dyDescent="0.25">
      <c r="A8" s="13">
        <v>4</v>
      </c>
      <c r="B8" s="14"/>
      <c r="C8" s="15" t="s">
        <v>45</v>
      </c>
      <c r="D8" s="15" t="s">
        <v>51</v>
      </c>
      <c r="E8" s="16"/>
      <c r="F8" s="17"/>
      <c r="G8" s="16">
        <f t="shared" ref="G8:G46" si="0">SUM(E8*F8)</f>
        <v>0</v>
      </c>
      <c r="H8" s="16"/>
      <c r="I8" s="16">
        <v>100</v>
      </c>
      <c r="J8" s="16">
        <f t="shared" ref="J8:J46" si="1">+I8-G8</f>
        <v>100</v>
      </c>
      <c r="K8" s="18"/>
      <c r="L8" s="19"/>
      <c r="M8" s="58"/>
      <c r="N8" s="48"/>
      <c r="O8" s="59">
        <f t="shared" ref="O8:P46" si="2">+M8-N8</f>
        <v>0</v>
      </c>
      <c r="P8" s="60"/>
      <c r="Q8" s="101"/>
      <c r="R8" s="102"/>
    </row>
    <row r="9" spans="1:18" x14ac:dyDescent="0.25">
      <c r="A9" s="13">
        <v>5</v>
      </c>
      <c r="B9" s="14"/>
      <c r="C9" s="15" t="s">
        <v>45</v>
      </c>
      <c r="D9" s="15" t="s">
        <v>51</v>
      </c>
      <c r="E9" s="16"/>
      <c r="F9" s="17"/>
      <c r="G9" s="16">
        <f t="shared" si="0"/>
        <v>0</v>
      </c>
      <c r="H9" s="16"/>
      <c r="I9" s="16">
        <v>100</v>
      </c>
      <c r="J9" s="16">
        <f t="shared" si="1"/>
        <v>100</v>
      </c>
      <c r="K9" s="18"/>
      <c r="L9" s="19"/>
      <c r="M9" s="58"/>
      <c r="N9" s="48"/>
      <c r="O9" s="59">
        <f t="shared" si="2"/>
        <v>0</v>
      </c>
      <c r="P9" s="60"/>
      <c r="Q9" s="101"/>
      <c r="R9" s="102"/>
    </row>
    <row r="10" spans="1:18" x14ac:dyDescent="0.25">
      <c r="A10" s="13">
        <v>6</v>
      </c>
      <c r="B10" s="14"/>
      <c r="C10" s="15" t="s">
        <v>48</v>
      </c>
      <c r="D10" s="15" t="s">
        <v>51</v>
      </c>
      <c r="E10" s="16">
        <v>155</v>
      </c>
      <c r="F10" s="17">
        <v>12</v>
      </c>
      <c r="G10" s="16">
        <f>SUM(E10*F10)</f>
        <v>1860</v>
      </c>
      <c r="H10" s="16"/>
      <c r="I10" s="16">
        <v>2040</v>
      </c>
      <c r="J10" s="16">
        <f t="shared" si="1"/>
        <v>180</v>
      </c>
      <c r="K10" s="18"/>
      <c r="L10" s="19"/>
      <c r="M10" s="58"/>
      <c r="N10" s="48">
        <v>250</v>
      </c>
      <c r="O10" s="59">
        <f t="shared" si="2"/>
        <v>-250</v>
      </c>
      <c r="P10" s="60"/>
      <c r="Q10" s="101"/>
      <c r="R10" s="102"/>
    </row>
    <row r="11" spans="1:18" s="57" customFormat="1" x14ac:dyDescent="0.25">
      <c r="A11" s="13">
        <v>7</v>
      </c>
      <c r="B11" s="54"/>
      <c r="C11" s="21" t="s">
        <v>20</v>
      </c>
      <c r="D11" s="15" t="s">
        <v>49</v>
      </c>
      <c r="E11" s="22">
        <v>170</v>
      </c>
      <c r="F11" s="23">
        <v>5</v>
      </c>
      <c r="G11" s="22">
        <f t="shared" ref="G11:G15" si="3">SUM(E11*F11)</f>
        <v>850</v>
      </c>
      <c r="H11" s="22">
        <v>220</v>
      </c>
      <c r="I11" s="22">
        <f t="shared" ref="I11:I14" si="4">+F11*H11</f>
        <v>1100</v>
      </c>
      <c r="J11" s="22">
        <f t="shared" si="1"/>
        <v>250</v>
      </c>
      <c r="K11" s="55"/>
      <c r="L11" s="56"/>
      <c r="M11" s="61"/>
      <c r="N11" s="22"/>
      <c r="O11" s="62">
        <f t="shared" si="2"/>
        <v>0</v>
      </c>
      <c r="P11" s="63"/>
      <c r="Q11" s="109"/>
      <c r="R11" s="110"/>
    </row>
    <row r="12" spans="1:18" s="57" customFormat="1" x14ac:dyDescent="0.25">
      <c r="A12" s="13">
        <v>8</v>
      </c>
      <c r="B12" s="54"/>
      <c r="C12" s="21" t="s">
        <v>20</v>
      </c>
      <c r="D12" s="15" t="s">
        <v>49</v>
      </c>
      <c r="E12" s="22">
        <v>170</v>
      </c>
      <c r="F12" s="23">
        <v>10</v>
      </c>
      <c r="G12" s="22">
        <f t="shared" si="3"/>
        <v>1700</v>
      </c>
      <c r="H12" s="22">
        <v>199</v>
      </c>
      <c r="I12" s="22">
        <f t="shared" si="4"/>
        <v>1990</v>
      </c>
      <c r="J12" s="22">
        <f t="shared" si="1"/>
        <v>290</v>
      </c>
      <c r="K12" s="55"/>
      <c r="L12" s="56"/>
      <c r="M12" s="61"/>
      <c r="N12" s="22"/>
      <c r="O12" s="62">
        <f t="shared" si="2"/>
        <v>0</v>
      </c>
      <c r="P12" s="63"/>
      <c r="Q12" s="109"/>
      <c r="R12" s="110"/>
    </row>
    <row r="13" spans="1:18" s="57" customFormat="1" x14ac:dyDescent="0.25">
      <c r="A13" s="13">
        <v>9</v>
      </c>
      <c r="B13" s="54"/>
      <c r="C13" s="21" t="s">
        <v>21</v>
      </c>
      <c r="D13" s="15"/>
      <c r="E13" s="22">
        <v>170</v>
      </c>
      <c r="F13" s="23">
        <v>10</v>
      </c>
      <c r="G13" s="22">
        <f t="shared" si="3"/>
        <v>1700</v>
      </c>
      <c r="H13" s="22">
        <v>199</v>
      </c>
      <c r="I13" s="22">
        <f t="shared" si="4"/>
        <v>1990</v>
      </c>
      <c r="J13" s="22">
        <f t="shared" si="1"/>
        <v>290</v>
      </c>
      <c r="K13" s="55"/>
      <c r="L13" s="56"/>
      <c r="M13" s="61"/>
      <c r="N13" s="22"/>
      <c r="O13" s="62">
        <f t="shared" si="2"/>
        <v>0</v>
      </c>
      <c r="P13" s="63"/>
      <c r="Q13" s="109"/>
      <c r="R13" s="110"/>
    </row>
    <row r="14" spans="1:18" s="57" customFormat="1" x14ac:dyDescent="0.25">
      <c r="A14" s="13">
        <v>10</v>
      </c>
      <c r="B14" s="54"/>
      <c r="C14" s="21" t="s">
        <v>22</v>
      </c>
      <c r="D14" s="15"/>
      <c r="E14" s="22">
        <v>170</v>
      </c>
      <c r="F14" s="23">
        <v>10</v>
      </c>
      <c r="G14" s="22">
        <f t="shared" si="3"/>
        <v>1700</v>
      </c>
      <c r="H14" s="22">
        <v>199</v>
      </c>
      <c r="I14" s="22">
        <f t="shared" si="4"/>
        <v>1990</v>
      </c>
      <c r="J14" s="22">
        <f t="shared" si="1"/>
        <v>290</v>
      </c>
      <c r="K14" s="55"/>
      <c r="L14" s="56"/>
      <c r="M14" s="61"/>
      <c r="N14" s="22"/>
      <c r="O14" s="62">
        <f t="shared" si="2"/>
        <v>0</v>
      </c>
      <c r="P14" s="63"/>
      <c r="Q14" s="109"/>
      <c r="R14" s="110"/>
    </row>
    <row r="15" spans="1:18" s="57" customFormat="1" x14ac:dyDescent="0.25">
      <c r="A15" s="13">
        <v>11</v>
      </c>
      <c r="B15" s="54"/>
      <c r="C15" s="21" t="s">
        <v>23</v>
      </c>
      <c r="D15" s="15"/>
      <c r="E15" s="22">
        <v>310</v>
      </c>
      <c r="F15" s="23">
        <v>2</v>
      </c>
      <c r="G15" s="22">
        <f t="shared" si="3"/>
        <v>620</v>
      </c>
      <c r="H15" s="22">
        <v>490</v>
      </c>
      <c r="I15" s="22">
        <f>+F15*H15</f>
        <v>980</v>
      </c>
      <c r="J15" s="22">
        <f t="shared" si="1"/>
        <v>360</v>
      </c>
      <c r="K15" s="55"/>
      <c r="L15" s="56"/>
      <c r="M15" s="61"/>
      <c r="N15" s="22"/>
      <c r="O15" s="62">
        <f t="shared" si="2"/>
        <v>0</v>
      </c>
      <c r="P15" s="63"/>
      <c r="Q15" s="109"/>
      <c r="R15" s="110"/>
    </row>
    <row r="16" spans="1:18" s="57" customFormat="1" x14ac:dyDescent="0.25">
      <c r="A16" s="13">
        <v>12</v>
      </c>
      <c r="B16" s="54"/>
      <c r="C16" s="21" t="s">
        <v>23</v>
      </c>
      <c r="D16" s="15"/>
      <c r="E16" s="22">
        <v>310</v>
      </c>
      <c r="F16" s="23">
        <v>2</v>
      </c>
      <c r="G16" s="22">
        <f t="shared" ref="G16" si="5">SUM(E16*F16)</f>
        <v>620</v>
      </c>
      <c r="H16" s="22">
        <v>490</v>
      </c>
      <c r="I16" s="22">
        <f>+F16*H16</f>
        <v>980</v>
      </c>
      <c r="J16" s="22">
        <f t="shared" si="1"/>
        <v>360</v>
      </c>
      <c r="K16" s="55"/>
      <c r="L16" s="56"/>
      <c r="M16" s="61"/>
      <c r="N16" s="22"/>
      <c r="O16" s="62">
        <f t="shared" si="2"/>
        <v>0</v>
      </c>
      <c r="P16" s="63"/>
      <c r="Q16" s="109"/>
      <c r="R16" s="110"/>
    </row>
    <row r="17" spans="1:18" s="57" customFormat="1" x14ac:dyDescent="0.25">
      <c r="A17" s="13">
        <v>13</v>
      </c>
      <c r="B17" s="54"/>
      <c r="C17" s="21" t="s">
        <v>21</v>
      </c>
      <c r="D17" s="15"/>
      <c r="E17" s="22">
        <v>170</v>
      </c>
      <c r="F17" s="23">
        <v>30</v>
      </c>
      <c r="G17" s="22">
        <f t="shared" ref="G17:G33" si="6">SUM(E17*F17)</f>
        <v>5100</v>
      </c>
      <c r="H17" s="22">
        <v>190</v>
      </c>
      <c r="I17" s="22">
        <f t="shared" ref="I17:I46" si="7">+F17*H17</f>
        <v>5700</v>
      </c>
      <c r="J17" s="22">
        <f t="shared" si="1"/>
        <v>600</v>
      </c>
      <c r="K17" s="55"/>
      <c r="L17" s="56"/>
      <c r="M17" s="61"/>
      <c r="N17" s="22"/>
      <c r="O17" s="62">
        <f t="shared" si="2"/>
        <v>0</v>
      </c>
      <c r="P17" s="63"/>
      <c r="Q17" s="109"/>
      <c r="R17" s="110"/>
    </row>
    <row r="18" spans="1:18" s="57" customFormat="1" x14ac:dyDescent="0.25">
      <c r="A18" s="13">
        <v>14</v>
      </c>
      <c r="B18" s="54"/>
      <c r="C18" s="21" t="s">
        <v>20</v>
      </c>
      <c r="D18" s="15"/>
      <c r="E18" s="22">
        <v>170</v>
      </c>
      <c r="F18" s="23">
        <v>10</v>
      </c>
      <c r="G18" s="22">
        <f t="shared" si="6"/>
        <v>1700</v>
      </c>
      <c r="H18" s="22">
        <v>199</v>
      </c>
      <c r="I18" s="22">
        <f t="shared" si="7"/>
        <v>1990</v>
      </c>
      <c r="J18" s="22">
        <f t="shared" si="1"/>
        <v>290</v>
      </c>
      <c r="K18" s="55"/>
      <c r="L18" s="56"/>
      <c r="M18" s="61"/>
      <c r="N18" s="22"/>
      <c r="O18" s="62">
        <f t="shared" si="2"/>
        <v>0</v>
      </c>
      <c r="P18" s="63"/>
      <c r="Q18" s="109"/>
      <c r="R18" s="110"/>
    </row>
    <row r="19" spans="1:18" s="57" customFormat="1" x14ac:dyDescent="0.25">
      <c r="A19" s="13">
        <v>15</v>
      </c>
      <c r="B19" s="54"/>
      <c r="C19" s="21" t="s">
        <v>21</v>
      </c>
      <c r="D19" s="15"/>
      <c r="E19" s="22">
        <v>170</v>
      </c>
      <c r="F19" s="23">
        <v>5</v>
      </c>
      <c r="G19" s="22">
        <f t="shared" si="6"/>
        <v>850</v>
      </c>
      <c r="H19" s="22">
        <v>220</v>
      </c>
      <c r="I19" s="22">
        <f t="shared" si="7"/>
        <v>1100</v>
      </c>
      <c r="J19" s="22">
        <f t="shared" si="1"/>
        <v>250</v>
      </c>
      <c r="K19" s="55"/>
      <c r="L19" s="56"/>
      <c r="M19" s="61"/>
      <c r="N19" s="22"/>
      <c r="O19" s="62">
        <f t="shared" si="2"/>
        <v>0</v>
      </c>
      <c r="P19" s="63"/>
      <c r="Q19" s="109"/>
      <c r="R19" s="110"/>
    </row>
    <row r="20" spans="1:18" s="57" customFormat="1" x14ac:dyDescent="0.25">
      <c r="A20" s="13">
        <v>16</v>
      </c>
      <c r="B20" s="54"/>
      <c r="C20" s="21" t="s">
        <v>21</v>
      </c>
      <c r="D20" s="15"/>
      <c r="E20" s="22">
        <v>170</v>
      </c>
      <c r="F20" s="23">
        <v>5</v>
      </c>
      <c r="G20" s="22">
        <f t="shared" si="6"/>
        <v>850</v>
      </c>
      <c r="H20" s="22">
        <v>220</v>
      </c>
      <c r="I20" s="22">
        <f t="shared" si="7"/>
        <v>1100</v>
      </c>
      <c r="J20" s="22">
        <f t="shared" si="1"/>
        <v>250</v>
      </c>
      <c r="K20" s="55"/>
      <c r="L20" s="56"/>
      <c r="M20" s="61"/>
      <c r="N20" s="22"/>
      <c r="O20" s="62">
        <f t="shared" si="2"/>
        <v>0</v>
      </c>
      <c r="P20" s="63"/>
      <c r="Q20" s="109"/>
      <c r="R20" s="110"/>
    </row>
    <row r="21" spans="1:18" s="57" customFormat="1" x14ac:dyDescent="0.25">
      <c r="A21" s="13">
        <v>17</v>
      </c>
      <c r="B21" s="54"/>
      <c r="C21" s="21" t="s">
        <v>24</v>
      </c>
      <c r="D21" s="15"/>
      <c r="E21" s="22">
        <v>180</v>
      </c>
      <c r="F21" s="23">
        <v>10</v>
      </c>
      <c r="G21" s="22">
        <f t="shared" si="6"/>
        <v>1800</v>
      </c>
      <c r="H21" s="22">
        <v>199</v>
      </c>
      <c r="I21" s="22">
        <f t="shared" si="7"/>
        <v>1990</v>
      </c>
      <c r="J21" s="22">
        <f t="shared" si="1"/>
        <v>190</v>
      </c>
      <c r="K21" s="55"/>
      <c r="L21" s="56"/>
      <c r="M21" s="61"/>
      <c r="N21" s="22"/>
      <c r="O21" s="62">
        <f t="shared" si="2"/>
        <v>0</v>
      </c>
      <c r="P21" s="63"/>
      <c r="Q21" s="109"/>
      <c r="R21" s="110"/>
    </row>
    <row r="22" spans="1:18" s="57" customFormat="1" x14ac:dyDescent="0.25">
      <c r="A22" s="13">
        <v>18</v>
      </c>
      <c r="B22" s="54"/>
      <c r="C22" s="21" t="s">
        <v>21</v>
      </c>
      <c r="D22" s="15"/>
      <c r="E22" s="22">
        <v>170</v>
      </c>
      <c r="F22" s="23">
        <v>30</v>
      </c>
      <c r="G22" s="22">
        <f t="shared" si="6"/>
        <v>5100</v>
      </c>
      <c r="H22" s="22">
        <v>185</v>
      </c>
      <c r="I22" s="22">
        <f t="shared" si="7"/>
        <v>5550</v>
      </c>
      <c r="J22" s="22">
        <f t="shared" si="1"/>
        <v>450</v>
      </c>
      <c r="K22" s="55"/>
      <c r="L22" s="56"/>
      <c r="M22" s="61"/>
      <c r="N22" s="22"/>
      <c r="O22" s="62">
        <f t="shared" si="2"/>
        <v>0</v>
      </c>
      <c r="P22" s="63"/>
      <c r="Q22" s="109"/>
      <c r="R22" s="110"/>
    </row>
    <row r="23" spans="1:18" s="57" customFormat="1" x14ac:dyDescent="0.25">
      <c r="A23" s="13">
        <v>19</v>
      </c>
      <c r="B23" s="54"/>
      <c r="C23" s="21" t="s">
        <v>25</v>
      </c>
      <c r="D23" s="15"/>
      <c r="E23" s="22">
        <v>170</v>
      </c>
      <c r="F23" s="23">
        <v>10</v>
      </c>
      <c r="G23" s="22">
        <f t="shared" si="6"/>
        <v>1700</v>
      </c>
      <c r="H23" s="22">
        <v>199</v>
      </c>
      <c r="I23" s="22">
        <f t="shared" si="7"/>
        <v>1990</v>
      </c>
      <c r="J23" s="22">
        <f t="shared" si="1"/>
        <v>290</v>
      </c>
      <c r="K23" s="55"/>
      <c r="L23" s="56"/>
      <c r="M23" s="61"/>
      <c r="N23" s="22"/>
      <c r="O23" s="62">
        <f t="shared" si="2"/>
        <v>0</v>
      </c>
      <c r="P23" s="63"/>
      <c r="Q23" s="109"/>
      <c r="R23" s="110"/>
    </row>
    <row r="24" spans="1:18" s="57" customFormat="1" x14ac:dyDescent="0.25">
      <c r="A24" s="13">
        <v>20</v>
      </c>
      <c r="B24" s="54"/>
      <c r="C24" s="21" t="s">
        <v>21</v>
      </c>
      <c r="D24" s="15"/>
      <c r="E24" s="22">
        <v>170</v>
      </c>
      <c r="F24" s="23">
        <v>10</v>
      </c>
      <c r="G24" s="22">
        <f t="shared" si="6"/>
        <v>1700</v>
      </c>
      <c r="H24" s="22">
        <v>199</v>
      </c>
      <c r="I24" s="22">
        <f t="shared" si="7"/>
        <v>1990</v>
      </c>
      <c r="J24" s="22">
        <f t="shared" si="1"/>
        <v>290</v>
      </c>
      <c r="K24" s="55"/>
      <c r="L24" s="56"/>
      <c r="M24" s="61"/>
      <c r="N24" s="22"/>
      <c r="O24" s="62">
        <f t="shared" si="2"/>
        <v>0</v>
      </c>
      <c r="P24" s="63"/>
      <c r="Q24" s="109"/>
      <c r="R24" s="110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6"/>
        <v>0</v>
      </c>
      <c r="H25" s="22"/>
      <c r="I25" s="22">
        <f t="shared" si="7"/>
        <v>0</v>
      </c>
      <c r="J25" s="22">
        <f t="shared" si="1"/>
        <v>0</v>
      </c>
      <c r="K25" s="55"/>
      <c r="L25" s="56"/>
      <c r="M25" s="61"/>
      <c r="N25" s="22"/>
      <c r="O25" s="62">
        <f t="shared" si="2"/>
        <v>0</v>
      </c>
      <c r="P25" s="63"/>
      <c r="Q25" s="109"/>
      <c r="R25" s="110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6"/>
        <v>0</v>
      </c>
      <c r="H26" s="22"/>
      <c r="I26" s="16">
        <f t="shared" si="7"/>
        <v>0</v>
      </c>
      <c r="J26" s="16">
        <f t="shared" si="1"/>
        <v>0</v>
      </c>
      <c r="K26" s="18"/>
      <c r="L26" s="19"/>
      <c r="M26" s="58"/>
      <c r="N26" s="48"/>
      <c r="O26" s="59">
        <f t="shared" si="2"/>
        <v>0</v>
      </c>
      <c r="P26" s="60"/>
      <c r="Q26" s="101"/>
      <c r="R26" s="102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6"/>
        <v>0</v>
      </c>
      <c r="H27" s="22"/>
      <c r="I27" s="16">
        <f t="shared" si="7"/>
        <v>0</v>
      </c>
      <c r="J27" s="16">
        <f t="shared" si="1"/>
        <v>0</v>
      </c>
      <c r="K27" s="18"/>
      <c r="L27" s="19"/>
      <c r="M27" s="58"/>
      <c r="N27" s="48"/>
      <c r="O27" s="59">
        <f t="shared" si="2"/>
        <v>0</v>
      </c>
      <c r="P27" s="60"/>
      <c r="Q27" s="101"/>
      <c r="R27" s="102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6"/>
        <v>0</v>
      </c>
      <c r="H28" s="22"/>
      <c r="I28" s="16">
        <f t="shared" si="7"/>
        <v>0</v>
      </c>
      <c r="J28" s="16">
        <f t="shared" si="1"/>
        <v>0</v>
      </c>
      <c r="K28" s="18"/>
      <c r="L28" s="19"/>
      <c r="M28" s="58"/>
      <c r="N28" s="48"/>
      <c r="O28" s="59">
        <f t="shared" si="2"/>
        <v>0</v>
      </c>
      <c r="P28" s="60"/>
      <c r="Q28" s="101"/>
      <c r="R28" s="102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6"/>
        <v>0</v>
      </c>
      <c r="H29" s="22"/>
      <c r="I29" s="16">
        <f t="shared" si="7"/>
        <v>0</v>
      </c>
      <c r="J29" s="16">
        <f t="shared" si="1"/>
        <v>0</v>
      </c>
      <c r="K29" s="18"/>
      <c r="L29" s="19"/>
      <c r="M29" s="58"/>
      <c r="N29" s="48"/>
      <c r="O29" s="59">
        <f t="shared" si="2"/>
        <v>0</v>
      </c>
      <c r="P29" s="60"/>
      <c r="Q29" s="101"/>
      <c r="R29" s="102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6"/>
        <v>0</v>
      </c>
      <c r="H30" s="22"/>
      <c r="I30" s="16">
        <f t="shared" si="7"/>
        <v>0</v>
      </c>
      <c r="J30" s="16">
        <f t="shared" si="1"/>
        <v>0</v>
      </c>
      <c r="K30" s="18"/>
      <c r="L30" s="19"/>
      <c r="M30" s="58"/>
      <c r="N30" s="48"/>
      <c r="O30" s="59">
        <f t="shared" si="2"/>
        <v>0</v>
      </c>
      <c r="P30" s="60"/>
      <c r="Q30" s="101"/>
      <c r="R30" s="102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6"/>
        <v>0</v>
      </c>
      <c r="H31" s="22"/>
      <c r="I31" s="16">
        <f t="shared" si="7"/>
        <v>0</v>
      </c>
      <c r="J31" s="16">
        <f t="shared" si="1"/>
        <v>0</v>
      </c>
      <c r="K31" s="18"/>
      <c r="L31" s="19"/>
      <c r="M31" s="58"/>
      <c r="N31" s="48"/>
      <c r="O31" s="59">
        <f t="shared" si="2"/>
        <v>0</v>
      </c>
      <c r="P31" s="60"/>
      <c r="Q31" s="101"/>
      <c r="R31" s="102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6"/>
        <v>0</v>
      </c>
      <c r="H32" s="22"/>
      <c r="I32" s="16">
        <f t="shared" si="7"/>
        <v>0</v>
      </c>
      <c r="J32" s="16">
        <f t="shared" si="1"/>
        <v>0</v>
      </c>
      <c r="K32" s="18"/>
      <c r="L32" s="19"/>
      <c r="M32" s="58"/>
      <c r="N32" s="48"/>
      <c r="O32" s="59">
        <f t="shared" si="2"/>
        <v>0</v>
      </c>
      <c r="P32" s="60"/>
      <c r="Q32" s="101"/>
      <c r="R32" s="102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6"/>
        <v>0</v>
      </c>
      <c r="H33" s="16"/>
      <c r="I33" s="16">
        <f t="shared" si="7"/>
        <v>0</v>
      </c>
      <c r="J33" s="16">
        <f t="shared" si="1"/>
        <v>0</v>
      </c>
      <c r="K33" s="18"/>
      <c r="L33" s="19"/>
      <c r="M33" s="58"/>
      <c r="N33" s="48"/>
      <c r="O33" s="59">
        <f t="shared" si="2"/>
        <v>0</v>
      </c>
      <c r="P33" s="60"/>
      <c r="Q33" s="101"/>
      <c r="R33" s="102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si="0"/>
        <v>0</v>
      </c>
      <c r="H34" s="16"/>
      <c r="I34" s="16">
        <f t="shared" si="7"/>
        <v>0</v>
      </c>
      <c r="J34" s="16">
        <f t="shared" si="1"/>
        <v>0</v>
      </c>
      <c r="K34" s="18"/>
      <c r="L34" s="19"/>
      <c r="M34" s="58"/>
      <c r="N34" s="48"/>
      <c r="O34" s="59">
        <f t="shared" si="2"/>
        <v>0</v>
      </c>
      <c r="P34" s="60"/>
      <c r="Q34" s="101"/>
      <c r="R34" s="102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0"/>
        <v>0</v>
      </c>
      <c r="H35" s="16"/>
      <c r="I35" s="16">
        <f t="shared" si="7"/>
        <v>0</v>
      </c>
      <c r="J35" s="16">
        <f t="shared" si="1"/>
        <v>0</v>
      </c>
      <c r="K35" s="18"/>
      <c r="L35" s="19"/>
      <c r="M35" s="58"/>
      <c r="N35" s="48"/>
      <c r="O35" s="59">
        <f t="shared" si="2"/>
        <v>0</v>
      </c>
      <c r="P35" s="60"/>
      <c r="Q35" s="101"/>
      <c r="R35" s="102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0"/>
        <v>0</v>
      </c>
      <c r="H36" s="16"/>
      <c r="I36" s="16">
        <f t="shared" si="7"/>
        <v>0</v>
      </c>
      <c r="J36" s="16">
        <f t="shared" si="1"/>
        <v>0</v>
      </c>
      <c r="K36" s="18"/>
      <c r="L36" s="19"/>
      <c r="M36" s="58"/>
      <c r="N36" s="48"/>
      <c r="O36" s="59">
        <f t="shared" si="2"/>
        <v>0</v>
      </c>
      <c r="P36" s="60"/>
      <c r="Q36" s="101"/>
      <c r="R36" s="102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0"/>
        <v>0</v>
      </c>
      <c r="H37" s="16"/>
      <c r="I37" s="16">
        <f t="shared" si="7"/>
        <v>0</v>
      </c>
      <c r="J37" s="16">
        <f t="shared" si="1"/>
        <v>0</v>
      </c>
      <c r="K37" s="18"/>
      <c r="L37" s="19"/>
      <c r="M37" s="58"/>
      <c r="N37" s="48"/>
      <c r="O37" s="59">
        <f t="shared" si="2"/>
        <v>0</v>
      </c>
      <c r="P37" s="60"/>
      <c r="Q37" s="101"/>
      <c r="R37" s="102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0"/>
        <v>0</v>
      </c>
      <c r="H38" s="16"/>
      <c r="I38" s="16">
        <f t="shared" si="7"/>
        <v>0</v>
      </c>
      <c r="J38" s="16">
        <f t="shared" si="1"/>
        <v>0</v>
      </c>
      <c r="K38" s="18"/>
      <c r="L38" s="19"/>
      <c r="M38" s="58"/>
      <c r="N38" s="48"/>
      <c r="O38" s="59">
        <f t="shared" si="2"/>
        <v>0</v>
      </c>
      <c r="P38" s="60"/>
      <c r="Q38" s="101"/>
      <c r="R38" s="102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0"/>
        <v>0</v>
      </c>
      <c r="H39" s="16"/>
      <c r="I39" s="16">
        <f t="shared" si="7"/>
        <v>0</v>
      </c>
      <c r="J39" s="16">
        <f t="shared" si="1"/>
        <v>0</v>
      </c>
      <c r="K39" s="18"/>
      <c r="L39" s="19"/>
      <c r="M39" s="58"/>
      <c r="N39" s="48"/>
      <c r="O39" s="59">
        <f t="shared" si="2"/>
        <v>0</v>
      </c>
      <c r="P39" s="60"/>
      <c r="Q39" s="101"/>
      <c r="R39" s="102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0"/>
        <v>0</v>
      </c>
      <c r="H40" s="16"/>
      <c r="I40" s="16">
        <f t="shared" si="7"/>
        <v>0</v>
      </c>
      <c r="J40" s="16">
        <f t="shared" si="1"/>
        <v>0</v>
      </c>
      <c r="K40" s="18"/>
      <c r="L40" s="19"/>
      <c r="M40" s="58"/>
      <c r="N40" s="48"/>
      <c r="O40" s="59">
        <f t="shared" si="2"/>
        <v>0</v>
      </c>
      <c r="P40" s="60"/>
      <c r="Q40" s="101"/>
      <c r="R40" s="102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0"/>
        <v>0</v>
      </c>
      <c r="H41" s="16"/>
      <c r="I41" s="16">
        <f t="shared" si="7"/>
        <v>0</v>
      </c>
      <c r="J41" s="16">
        <f t="shared" si="1"/>
        <v>0</v>
      </c>
      <c r="K41" s="18"/>
      <c r="L41" s="19"/>
      <c r="M41" s="58"/>
      <c r="N41" s="48"/>
      <c r="O41" s="59">
        <f t="shared" si="2"/>
        <v>0</v>
      </c>
      <c r="P41" s="60"/>
      <c r="Q41" s="101"/>
      <c r="R41" s="102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0"/>
        <v>0</v>
      </c>
      <c r="H42" s="16"/>
      <c r="I42" s="16">
        <f t="shared" si="7"/>
        <v>0</v>
      </c>
      <c r="J42" s="16">
        <f t="shared" si="1"/>
        <v>0</v>
      </c>
      <c r="K42" s="18"/>
      <c r="L42" s="19"/>
      <c r="M42" s="58"/>
      <c r="N42" s="48"/>
      <c r="O42" s="59">
        <f t="shared" si="2"/>
        <v>0</v>
      </c>
      <c r="P42" s="60"/>
      <c r="Q42" s="101"/>
      <c r="R42" s="102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0"/>
        <v>0</v>
      </c>
      <c r="H43" s="16"/>
      <c r="I43" s="16">
        <f t="shared" si="7"/>
        <v>0</v>
      </c>
      <c r="J43" s="16">
        <f t="shared" si="1"/>
        <v>0</v>
      </c>
      <c r="K43" s="18"/>
      <c r="L43" s="19"/>
      <c r="M43" s="58"/>
      <c r="N43" s="48"/>
      <c r="O43" s="59">
        <f t="shared" si="2"/>
        <v>0</v>
      </c>
      <c r="P43" s="60"/>
      <c r="Q43" s="101"/>
      <c r="R43" s="102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0"/>
        <v>0</v>
      </c>
      <c r="H44" s="16"/>
      <c r="I44" s="16">
        <f t="shared" si="7"/>
        <v>0</v>
      </c>
      <c r="J44" s="16">
        <f t="shared" si="1"/>
        <v>0</v>
      </c>
      <c r="K44" s="18"/>
      <c r="L44" s="19"/>
      <c r="M44" s="58"/>
      <c r="N44" s="48"/>
      <c r="O44" s="59">
        <f t="shared" si="2"/>
        <v>0</v>
      </c>
      <c r="P44" s="60"/>
      <c r="Q44" s="101"/>
      <c r="R44" s="102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0"/>
        <v>0</v>
      </c>
      <c r="H45" s="16"/>
      <c r="I45" s="16">
        <f t="shared" si="7"/>
        <v>0</v>
      </c>
      <c r="J45" s="16">
        <f t="shared" si="1"/>
        <v>0</v>
      </c>
      <c r="K45" s="18"/>
      <c r="L45" s="19"/>
      <c r="M45" s="58">
        <v>0</v>
      </c>
      <c r="N45" s="48">
        <v>0</v>
      </c>
      <c r="O45" s="59">
        <f t="shared" si="2"/>
        <v>0</v>
      </c>
      <c r="P45" s="60">
        <v>0</v>
      </c>
      <c r="Q45" s="101"/>
      <c r="R45" s="102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0"/>
        <v>0</v>
      </c>
      <c r="H46" s="16"/>
      <c r="I46" s="16">
        <f t="shared" si="7"/>
        <v>0</v>
      </c>
      <c r="J46" s="25">
        <f t="shared" si="1"/>
        <v>0</v>
      </c>
      <c r="K46" s="18"/>
      <c r="L46" s="26"/>
      <c r="M46" s="27"/>
      <c r="N46" s="27"/>
      <c r="O46" s="20">
        <f t="shared" si="2"/>
        <v>0</v>
      </c>
      <c r="P46" s="28">
        <f t="shared" si="2"/>
        <v>0</v>
      </c>
      <c r="Q46" s="103"/>
      <c r="R46" s="104"/>
    </row>
    <row r="47" spans="1:18" ht="27" thickBot="1" x14ac:dyDescent="0.3">
      <c r="A47" s="29"/>
      <c r="B47" s="105" t="s">
        <v>26</v>
      </c>
      <c r="C47" s="105"/>
      <c r="D47" s="105"/>
      <c r="E47" s="105"/>
      <c r="F47" s="106"/>
      <c r="G47" s="30">
        <f>SUBTOTAL(9,G5:G46)</f>
        <v>32300</v>
      </c>
      <c r="H47" s="31" t="s">
        <v>27</v>
      </c>
      <c r="I47" s="30">
        <f>SUBTOTAL(9,I5:I46)</f>
        <v>37760</v>
      </c>
      <c r="J47" s="30">
        <f>SUBTOTAL(9,J5:J46)</f>
        <v>5460</v>
      </c>
      <c r="K47" s="32" t="s">
        <v>27</v>
      </c>
      <c r="L47" s="30">
        <f>SUBTOTAL(9,L5:L46)</f>
        <v>0</v>
      </c>
      <c r="M47" s="30">
        <f>SUBTOTAL(9,M5:M46)</f>
        <v>0</v>
      </c>
      <c r="N47" s="30">
        <f>SUBTOTAL(9,N5:N46)</f>
        <v>370</v>
      </c>
      <c r="O47" s="33">
        <f>SUBTOTAL(9,O5:O46)</f>
        <v>-370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107" t="s">
        <v>28</v>
      </c>
      <c r="O48" s="108"/>
      <c r="P48" s="37">
        <f>+J47</f>
        <v>5460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97" t="s">
        <v>29</v>
      </c>
      <c r="O49" s="98"/>
      <c r="P49" s="38">
        <f>+O47</f>
        <v>-370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97" t="s">
        <v>30</v>
      </c>
      <c r="O50" s="98"/>
      <c r="P50" s="41">
        <f>+P48+P49</f>
        <v>5090</v>
      </c>
    </row>
    <row r="51" spans="1:16" ht="23.25" customHeight="1" x14ac:dyDescent="0.25">
      <c r="N51" s="97" t="s">
        <v>17</v>
      </c>
      <c r="O51" s="98"/>
      <c r="P51" s="38">
        <f>+P47</f>
        <v>0</v>
      </c>
    </row>
    <row r="52" spans="1:16" ht="23.25" customHeight="1" thickBot="1" x14ac:dyDescent="0.3">
      <c r="N52" s="99" t="s">
        <v>31</v>
      </c>
      <c r="O52" s="100"/>
      <c r="P52" s="42">
        <f>+P50+P51</f>
        <v>5090</v>
      </c>
    </row>
  </sheetData>
  <autoFilter ref="A4:K52"/>
  <mergeCells count="52"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B47:F47"/>
    <mergeCell ref="N48:O48"/>
    <mergeCell ref="Q37:R37"/>
    <mergeCell ref="Q38:R38"/>
    <mergeCell ref="Q39:R39"/>
    <mergeCell ref="Q40:R40"/>
    <mergeCell ref="Q41:R41"/>
    <mergeCell ref="Q42:R42"/>
    <mergeCell ref="N49:O49"/>
    <mergeCell ref="N50:O50"/>
    <mergeCell ref="N51:O51"/>
    <mergeCell ref="N52:O52"/>
    <mergeCell ref="Q43:R43"/>
    <mergeCell ref="Q44:R44"/>
    <mergeCell ref="Q45:R45"/>
    <mergeCell ref="Q46:R46"/>
  </mergeCells>
  <dataValidations count="1">
    <dataValidation type="list" allowBlank="1" showInputMessage="1" showErrorMessage="1" sqref="K5:K7">
      <formula1>"ขายตรง,Facebook,Shopee,Line"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2" sqref="H22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111" t="s">
        <v>56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</row>
    <row r="2" spans="1:18" ht="33" customHeight="1" x14ac:dyDescent="0.25">
      <c r="A2" s="111" t="s">
        <v>0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</row>
    <row r="3" spans="1:18" ht="33" customHeight="1" thickBot="1" x14ac:dyDescent="0.3">
      <c r="A3" s="112" t="s">
        <v>53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113" t="s">
        <v>18</v>
      </c>
      <c r="R4" s="114"/>
    </row>
    <row r="5" spans="1:18" x14ac:dyDescent="0.25">
      <c r="A5" s="13">
        <v>1</v>
      </c>
      <c r="B5" s="14"/>
      <c r="C5" s="15"/>
      <c r="D5" s="15"/>
      <c r="E5" s="16"/>
      <c r="F5" s="17"/>
      <c r="G5" s="16">
        <f t="shared" ref="G5:G46" si="0">SUM(E5*F5)</f>
        <v>0</v>
      </c>
      <c r="H5" s="16"/>
      <c r="I5" s="22">
        <f t="shared" ref="I5:I14" si="1">+F5*H5</f>
        <v>0</v>
      </c>
      <c r="J5" s="16">
        <f t="shared" ref="J5:J46" si="2">+I5-G5</f>
        <v>0</v>
      </c>
      <c r="K5" s="18" t="s">
        <v>57</v>
      </c>
      <c r="L5" s="19"/>
      <c r="M5" s="58"/>
      <c r="N5" s="48"/>
      <c r="O5" s="62">
        <f t="shared" ref="O5:O10" si="3">+M5-N5</f>
        <v>0</v>
      </c>
      <c r="P5" s="60"/>
      <c r="Q5" s="101"/>
      <c r="R5" s="102"/>
    </row>
    <row r="6" spans="1:18" x14ac:dyDescent="0.25">
      <c r="A6" s="13">
        <v>2</v>
      </c>
      <c r="B6" s="14"/>
      <c r="C6" s="15"/>
      <c r="D6" s="15"/>
      <c r="E6" s="16"/>
      <c r="F6" s="17"/>
      <c r="G6" s="16">
        <f t="shared" si="0"/>
        <v>0</v>
      </c>
      <c r="H6" s="16"/>
      <c r="I6" s="22">
        <f t="shared" si="1"/>
        <v>0</v>
      </c>
      <c r="J6" s="16">
        <f t="shared" si="2"/>
        <v>0</v>
      </c>
      <c r="K6" s="18" t="s">
        <v>19</v>
      </c>
      <c r="L6" s="19"/>
      <c r="M6" s="58"/>
      <c r="N6" s="48"/>
      <c r="O6" s="62">
        <f t="shared" si="3"/>
        <v>0</v>
      </c>
      <c r="P6" s="60"/>
      <c r="Q6" s="101"/>
      <c r="R6" s="102"/>
    </row>
    <row r="7" spans="1:18" x14ac:dyDescent="0.25">
      <c r="A7" s="13">
        <v>3</v>
      </c>
      <c r="B7" s="14"/>
      <c r="C7" s="15"/>
      <c r="D7" s="15"/>
      <c r="E7" s="16"/>
      <c r="F7" s="17"/>
      <c r="G7" s="16">
        <f t="shared" si="0"/>
        <v>0</v>
      </c>
      <c r="H7" s="16"/>
      <c r="I7" s="22">
        <f t="shared" si="1"/>
        <v>0</v>
      </c>
      <c r="J7" s="16">
        <f t="shared" si="2"/>
        <v>0</v>
      </c>
      <c r="K7" s="18" t="s">
        <v>19</v>
      </c>
      <c r="L7" s="19"/>
      <c r="M7" s="58"/>
      <c r="N7" s="48"/>
      <c r="O7" s="62">
        <f t="shared" si="3"/>
        <v>0</v>
      </c>
      <c r="P7" s="60"/>
      <c r="Q7" s="101"/>
      <c r="R7" s="102"/>
    </row>
    <row r="8" spans="1:18" x14ac:dyDescent="0.25">
      <c r="A8" s="13">
        <v>4</v>
      </c>
      <c r="B8" s="14"/>
      <c r="C8" s="15"/>
      <c r="D8" s="15"/>
      <c r="E8" s="16"/>
      <c r="F8" s="17"/>
      <c r="G8" s="16">
        <f t="shared" si="0"/>
        <v>0</v>
      </c>
      <c r="H8" s="16"/>
      <c r="I8" s="22">
        <f t="shared" si="1"/>
        <v>0</v>
      </c>
      <c r="J8" s="16">
        <f t="shared" si="2"/>
        <v>0</v>
      </c>
      <c r="K8" s="18"/>
      <c r="L8" s="19"/>
      <c r="M8" s="58"/>
      <c r="N8" s="48"/>
      <c r="O8" s="62">
        <f t="shared" si="3"/>
        <v>0</v>
      </c>
      <c r="P8" s="60"/>
      <c r="Q8" s="101"/>
      <c r="R8" s="102"/>
    </row>
    <row r="9" spans="1:18" x14ac:dyDescent="0.25">
      <c r="A9" s="13">
        <v>5</v>
      </c>
      <c r="B9" s="14"/>
      <c r="C9" s="15"/>
      <c r="D9" s="15"/>
      <c r="E9" s="16"/>
      <c r="F9" s="17"/>
      <c r="G9" s="16">
        <f t="shared" si="0"/>
        <v>0</v>
      </c>
      <c r="H9" s="16"/>
      <c r="I9" s="22">
        <f t="shared" si="1"/>
        <v>0</v>
      </c>
      <c r="J9" s="16">
        <f t="shared" si="2"/>
        <v>0</v>
      </c>
      <c r="K9" s="18"/>
      <c r="L9" s="19"/>
      <c r="M9" s="58"/>
      <c r="N9" s="48"/>
      <c r="O9" s="62">
        <f t="shared" si="3"/>
        <v>0</v>
      </c>
      <c r="P9" s="60"/>
      <c r="Q9" s="101"/>
      <c r="R9" s="102"/>
    </row>
    <row r="10" spans="1:18" x14ac:dyDescent="0.25">
      <c r="A10" s="13">
        <v>6</v>
      </c>
      <c r="B10" s="14"/>
      <c r="C10" s="15"/>
      <c r="D10" s="15"/>
      <c r="E10" s="16"/>
      <c r="F10" s="17"/>
      <c r="G10" s="16">
        <f>SUM(E10*F10)</f>
        <v>0</v>
      </c>
      <c r="H10" s="16"/>
      <c r="I10" s="22">
        <f t="shared" si="1"/>
        <v>0</v>
      </c>
      <c r="J10" s="16">
        <f t="shared" si="2"/>
        <v>0</v>
      </c>
      <c r="K10" s="18"/>
      <c r="L10" s="19"/>
      <c r="M10" s="58"/>
      <c r="N10" s="48"/>
      <c r="O10" s="62">
        <f t="shared" si="3"/>
        <v>0</v>
      </c>
      <c r="P10" s="60"/>
      <c r="Q10" s="101"/>
      <c r="R10" s="102"/>
    </row>
    <row r="11" spans="1:18" s="57" customFormat="1" x14ac:dyDescent="0.25">
      <c r="A11" s="13">
        <v>7</v>
      </c>
      <c r="B11" s="54"/>
      <c r="C11" s="21"/>
      <c r="D11" s="15"/>
      <c r="E11" s="22"/>
      <c r="F11" s="23"/>
      <c r="G11" s="22">
        <f t="shared" ref="G11:G15" si="4">SUM(E11*F11)</f>
        <v>0</v>
      </c>
      <c r="H11" s="22"/>
      <c r="I11" s="22">
        <f t="shared" si="1"/>
        <v>0</v>
      </c>
      <c r="J11" s="22">
        <f t="shared" si="2"/>
        <v>0</v>
      </c>
      <c r="K11" s="55"/>
      <c r="L11" s="56"/>
      <c r="M11" s="61"/>
      <c r="N11" s="22"/>
      <c r="O11" s="62">
        <f>+M11-N11</f>
        <v>0</v>
      </c>
      <c r="P11" s="63"/>
      <c r="Q11" s="109"/>
      <c r="R11" s="110"/>
    </row>
    <row r="12" spans="1:18" s="57" customFormat="1" x14ac:dyDescent="0.25">
      <c r="A12" s="13">
        <v>8</v>
      </c>
      <c r="B12" s="54"/>
      <c r="C12" s="21"/>
      <c r="D12" s="15"/>
      <c r="E12" s="22"/>
      <c r="F12" s="23"/>
      <c r="G12" s="22">
        <f t="shared" si="4"/>
        <v>0</v>
      </c>
      <c r="H12" s="22"/>
      <c r="I12" s="22">
        <f t="shared" si="1"/>
        <v>0</v>
      </c>
      <c r="J12" s="22">
        <f t="shared" si="2"/>
        <v>0</v>
      </c>
      <c r="K12" s="55"/>
      <c r="L12" s="56"/>
      <c r="M12" s="61"/>
      <c r="N12" s="22"/>
      <c r="O12" s="62">
        <f t="shared" ref="O12:P46" si="5">+M12-N12</f>
        <v>0</v>
      </c>
      <c r="P12" s="63"/>
      <c r="Q12" s="109"/>
      <c r="R12" s="110"/>
    </row>
    <row r="13" spans="1:18" s="57" customFormat="1" x14ac:dyDescent="0.25">
      <c r="A13" s="13">
        <v>9</v>
      </c>
      <c r="B13" s="54"/>
      <c r="C13" s="21"/>
      <c r="D13" s="15"/>
      <c r="E13" s="22"/>
      <c r="F13" s="23"/>
      <c r="G13" s="22">
        <f t="shared" si="4"/>
        <v>0</v>
      </c>
      <c r="H13" s="22"/>
      <c r="I13" s="22">
        <f t="shared" si="1"/>
        <v>0</v>
      </c>
      <c r="J13" s="22">
        <f t="shared" si="2"/>
        <v>0</v>
      </c>
      <c r="K13" s="55"/>
      <c r="L13" s="56"/>
      <c r="M13" s="61"/>
      <c r="N13" s="22"/>
      <c r="O13" s="62">
        <f t="shared" si="5"/>
        <v>0</v>
      </c>
      <c r="P13" s="63"/>
      <c r="Q13" s="109"/>
      <c r="R13" s="110"/>
    </row>
    <row r="14" spans="1:18" s="57" customFormat="1" x14ac:dyDescent="0.25">
      <c r="A14" s="13">
        <v>10</v>
      </c>
      <c r="B14" s="54"/>
      <c r="C14" s="21"/>
      <c r="D14" s="15"/>
      <c r="E14" s="22"/>
      <c r="F14" s="23"/>
      <c r="G14" s="22">
        <f t="shared" si="4"/>
        <v>0</v>
      </c>
      <c r="H14" s="22"/>
      <c r="I14" s="22">
        <f t="shared" si="1"/>
        <v>0</v>
      </c>
      <c r="J14" s="22">
        <f t="shared" si="2"/>
        <v>0</v>
      </c>
      <c r="K14" s="55"/>
      <c r="L14" s="56"/>
      <c r="M14" s="61"/>
      <c r="N14" s="22"/>
      <c r="O14" s="62">
        <f t="shared" si="5"/>
        <v>0</v>
      </c>
      <c r="P14" s="63"/>
      <c r="Q14" s="109"/>
      <c r="R14" s="110"/>
    </row>
    <row r="15" spans="1:18" s="57" customFormat="1" x14ac:dyDescent="0.25">
      <c r="A15" s="13">
        <v>11</v>
      </c>
      <c r="B15" s="54"/>
      <c r="C15" s="21"/>
      <c r="D15" s="15"/>
      <c r="E15" s="22"/>
      <c r="F15" s="23"/>
      <c r="G15" s="22">
        <f t="shared" si="4"/>
        <v>0</v>
      </c>
      <c r="H15" s="22"/>
      <c r="I15" s="22">
        <f>+F15*H15</f>
        <v>0</v>
      </c>
      <c r="J15" s="22">
        <f t="shared" si="2"/>
        <v>0</v>
      </c>
      <c r="K15" s="55"/>
      <c r="L15" s="56"/>
      <c r="M15" s="61"/>
      <c r="N15" s="22"/>
      <c r="O15" s="62">
        <f t="shared" si="5"/>
        <v>0</v>
      </c>
      <c r="P15" s="63"/>
      <c r="Q15" s="109"/>
      <c r="R15" s="110"/>
    </row>
    <row r="16" spans="1:18" s="57" customFormat="1" x14ac:dyDescent="0.25">
      <c r="A16" s="13">
        <v>12</v>
      </c>
      <c r="B16" s="54"/>
      <c r="C16" s="21"/>
      <c r="D16" s="15"/>
      <c r="E16" s="22"/>
      <c r="F16" s="23"/>
      <c r="G16" s="22">
        <f t="shared" ref="G16" si="6">SUM(E16*F16)</f>
        <v>0</v>
      </c>
      <c r="H16" s="22"/>
      <c r="I16" s="22">
        <f>+F16*H16</f>
        <v>0</v>
      </c>
      <c r="J16" s="22">
        <f t="shared" si="2"/>
        <v>0</v>
      </c>
      <c r="K16" s="55"/>
      <c r="L16" s="56"/>
      <c r="M16" s="61"/>
      <c r="N16" s="22"/>
      <c r="O16" s="62">
        <f t="shared" si="5"/>
        <v>0</v>
      </c>
      <c r="P16" s="63"/>
      <c r="Q16" s="109"/>
      <c r="R16" s="110"/>
    </row>
    <row r="17" spans="1:18" s="57" customFormat="1" x14ac:dyDescent="0.25">
      <c r="A17" s="13">
        <v>13</v>
      </c>
      <c r="B17" s="54"/>
      <c r="C17" s="21"/>
      <c r="D17" s="15"/>
      <c r="E17" s="22"/>
      <c r="F17" s="23"/>
      <c r="G17" s="22">
        <f t="shared" ref="G17:G33" si="7">SUM(E17*F17)</f>
        <v>0</v>
      </c>
      <c r="H17" s="22"/>
      <c r="I17" s="22">
        <f t="shared" ref="I17:I46" si="8">+F17*H17</f>
        <v>0</v>
      </c>
      <c r="J17" s="22">
        <f t="shared" si="2"/>
        <v>0</v>
      </c>
      <c r="K17" s="55"/>
      <c r="L17" s="56"/>
      <c r="M17" s="61"/>
      <c r="N17" s="22"/>
      <c r="O17" s="62">
        <f t="shared" si="5"/>
        <v>0</v>
      </c>
      <c r="P17" s="63"/>
      <c r="Q17" s="109"/>
      <c r="R17" s="110"/>
    </row>
    <row r="18" spans="1:18" s="57" customFormat="1" x14ac:dyDescent="0.25">
      <c r="A18" s="13">
        <v>14</v>
      </c>
      <c r="B18" s="54"/>
      <c r="C18" s="21"/>
      <c r="D18" s="15"/>
      <c r="E18" s="22"/>
      <c r="F18" s="23"/>
      <c r="G18" s="22">
        <f t="shared" si="7"/>
        <v>0</v>
      </c>
      <c r="H18" s="22"/>
      <c r="I18" s="22">
        <f t="shared" si="8"/>
        <v>0</v>
      </c>
      <c r="J18" s="22">
        <f t="shared" si="2"/>
        <v>0</v>
      </c>
      <c r="K18" s="55"/>
      <c r="L18" s="56"/>
      <c r="M18" s="61"/>
      <c r="N18" s="22"/>
      <c r="O18" s="62">
        <f t="shared" si="5"/>
        <v>0</v>
      </c>
      <c r="P18" s="63"/>
      <c r="Q18" s="109"/>
      <c r="R18" s="110"/>
    </row>
    <row r="19" spans="1:18" s="57" customFormat="1" x14ac:dyDescent="0.25">
      <c r="A19" s="13">
        <v>15</v>
      </c>
      <c r="B19" s="54"/>
      <c r="C19" s="21"/>
      <c r="D19" s="15"/>
      <c r="E19" s="22"/>
      <c r="F19" s="23"/>
      <c r="G19" s="22">
        <f t="shared" si="7"/>
        <v>0</v>
      </c>
      <c r="H19" s="22"/>
      <c r="I19" s="22">
        <f t="shared" si="8"/>
        <v>0</v>
      </c>
      <c r="J19" s="22">
        <f t="shared" si="2"/>
        <v>0</v>
      </c>
      <c r="K19" s="55"/>
      <c r="L19" s="56"/>
      <c r="M19" s="61"/>
      <c r="N19" s="22"/>
      <c r="O19" s="62">
        <f t="shared" si="5"/>
        <v>0</v>
      </c>
      <c r="P19" s="63"/>
      <c r="Q19" s="109"/>
      <c r="R19" s="110"/>
    </row>
    <row r="20" spans="1:18" s="57" customFormat="1" x14ac:dyDescent="0.25">
      <c r="A20" s="13">
        <v>16</v>
      </c>
      <c r="B20" s="54"/>
      <c r="C20" s="21"/>
      <c r="D20" s="15"/>
      <c r="E20" s="22"/>
      <c r="F20" s="23"/>
      <c r="G20" s="22">
        <f t="shared" si="7"/>
        <v>0</v>
      </c>
      <c r="H20" s="22"/>
      <c r="I20" s="22">
        <f t="shared" si="8"/>
        <v>0</v>
      </c>
      <c r="J20" s="22">
        <f t="shared" si="2"/>
        <v>0</v>
      </c>
      <c r="K20" s="55"/>
      <c r="L20" s="56"/>
      <c r="M20" s="61"/>
      <c r="N20" s="22"/>
      <c r="O20" s="62">
        <f t="shared" si="5"/>
        <v>0</v>
      </c>
      <c r="P20" s="63"/>
      <c r="Q20" s="109"/>
      <c r="R20" s="110"/>
    </row>
    <row r="21" spans="1:18" s="57" customFormat="1" x14ac:dyDescent="0.25">
      <c r="A21" s="13">
        <v>17</v>
      </c>
      <c r="B21" s="54"/>
      <c r="C21" s="21"/>
      <c r="D21" s="15"/>
      <c r="E21" s="22"/>
      <c r="F21" s="23"/>
      <c r="G21" s="22">
        <f t="shared" si="7"/>
        <v>0</v>
      </c>
      <c r="H21" s="22"/>
      <c r="I21" s="22">
        <f t="shared" si="8"/>
        <v>0</v>
      </c>
      <c r="J21" s="22">
        <f t="shared" si="2"/>
        <v>0</v>
      </c>
      <c r="K21" s="55"/>
      <c r="L21" s="56"/>
      <c r="M21" s="61"/>
      <c r="N21" s="22"/>
      <c r="O21" s="62">
        <f t="shared" si="5"/>
        <v>0</v>
      </c>
      <c r="P21" s="63"/>
      <c r="Q21" s="109"/>
      <c r="R21" s="110"/>
    </row>
    <row r="22" spans="1:18" s="57" customFormat="1" x14ac:dyDescent="0.25">
      <c r="A22" s="13">
        <v>18</v>
      </c>
      <c r="B22" s="54"/>
      <c r="C22" s="21"/>
      <c r="D22" s="15"/>
      <c r="E22" s="22"/>
      <c r="F22" s="23"/>
      <c r="G22" s="22">
        <f t="shared" si="7"/>
        <v>0</v>
      </c>
      <c r="H22" s="22"/>
      <c r="I22" s="22">
        <f t="shared" si="8"/>
        <v>0</v>
      </c>
      <c r="J22" s="22">
        <f t="shared" si="2"/>
        <v>0</v>
      </c>
      <c r="K22" s="55"/>
      <c r="L22" s="56"/>
      <c r="M22" s="61"/>
      <c r="N22" s="22"/>
      <c r="O22" s="62">
        <f t="shared" si="5"/>
        <v>0</v>
      </c>
      <c r="P22" s="63"/>
      <c r="Q22" s="109"/>
      <c r="R22" s="110"/>
    </row>
    <row r="23" spans="1:18" s="57" customFormat="1" x14ac:dyDescent="0.25">
      <c r="A23" s="13">
        <v>19</v>
      </c>
      <c r="B23" s="54"/>
      <c r="C23" s="21"/>
      <c r="D23" s="15"/>
      <c r="E23" s="22"/>
      <c r="F23" s="23"/>
      <c r="G23" s="22">
        <f t="shared" si="7"/>
        <v>0</v>
      </c>
      <c r="H23" s="22"/>
      <c r="I23" s="22">
        <f t="shared" si="8"/>
        <v>0</v>
      </c>
      <c r="J23" s="22">
        <f t="shared" si="2"/>
        <v>0</v>
      </c>
      <c r="K23" s="55"/>
      <c r="L23" s="56"/>
      <c r="M23" s="61"/>
      <c r="N23" s="22"/>
      <c r="O23" s="62">
        <f t="shared" si="5"/>
        <v>0</v>
      </c>
      <c r="P23" s="63"/>
      <c r="Q23" s="109"/>
      <c r="R23" s="110"/>
    </row>
    <row r="24" spans="1:18" s="57" customFormat="1" x14ac:dyDescent="0.25">
      <c r="A24" s="13">
        <v>20</v>
      </c>
      <c r="B24" s="54"/>
      <c r="C24" s="21"/>
      <c r="D24" s="15"/>
      <c r="E24" s="22"/>
      <c r="F24" s="23"/>
      <c r="G24" s="22">
        <f t="shared" si="7"/>
        <v>0</v>
      </c>
      <c r="H24" s="22"/>
      <c r="I24" s="22">
        <f t="shared" si="8"/>
        <v>0</v>
      </c>
      <c r="J24" s="22">
        <f t="shared" si="2"/>
        <v>0</v>
      </c>
      <c r="K24" s="55"/>
      <c r="L24" s="56"/>
      <c r="M24" s="61"/>
      <c r="N24" s="22"/>
      <c r="O24" s="62">
        <f t="shared" si="5"/>
        <v>0</v>
      </c>
      <c r="P24" s="63"/>
      <c r="Q24" s="109"/>
      <c r="R24" s="110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7"/>
        <v>0</v>
      </c>
      <c r="H25" s="22"/>
      <c r="I25" s="22">
        <f t="shared" si="8"/>
        <v>0</v>
      </c>
      <c r="J25" s="22">
        <f t="shared" si="2"/>
        <v>0</v>
      </c>
      <c r="K25" s="55"/>
      <c r="L25" s="56"/>
      <c r="M25" s="61"/>
      <c r="N25" s="22"/>
      <c r="O25" s="62">
        <f t="shared" si="5"/>
        <v>0</v>
      </c>
      <c r="P25" s="63"/>
      <c r="Q25" s="109"/>
      <c r="R25" s="110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7"/>
        <v>0</v>
      </c>
      <c r="H26" s="22"/>
      <c r="I26" s="16">
        <f t="shared" si="8"/>
        <v>0</v>
      </c>
      <c r="J26" s="16">
        <f t="shared" si="2"/>
        <v>0</v>
      </c>
      <c r="K26" s="18"/>
      <c r="L26" s="19"/>
      <c r="M26" s="58"/>
      <c r="N26" s="48"/>
      <c r="O26" s="59">
        <f t="shared" si="5"/>
        <v>0</v>
      </c>
      <c r="P26" s="60"/>
      <c r="Q26" s="101"/>
      <c r="R26" s="102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7"/>
        <v>0</v>
      </c>
      <c r="H27" s="22"/>
      <c r="I27" s="16">
        <f t="shared" si="8"/>
        <v>0</v>
      </c>
      <c r="J27" s="16">
        <f t="shared" si="2"/>
        <v>0</v>
      </c>
      <c r="K27" s="18"/>
      <c r="L27" s="19"/>
      <c r="M27" s="58"/>
      <c r="N27" s="48"/>
      <c r="O27" s="59">
        <f t="shared" si="5"/>
        <v>0</v>
      </c>
      <c r="P27" s="60"/>
      <c r="Q27" s="101"/>
      <c r="R27" s="102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7"/>
        <v>0</v>
      </c>
      <c r="H28" s="22"/>
      <c r="I28" s="16">
        <f t="shared" si="8"/>
        <v>0</v>
      </c>
      <c r="J28" s="16">
        <f t="shared" si="2"/>
        <v>0</v>
      </c>
      <c r="K28" s="18"/>
      <c r="L28" s="19"/>
      <c r="M28" s="58"/>
      <c r="N28" s="48"/>
      <c r="O28" s="59">
        <f t="shared" si="5"/>
        <v>0</v>
      </c>
      <c r="P28" s="60"/>
      <c r="Q28" s="101"/>
      <c r="R28" s="102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7"/>
        <v>0</v>
      </c>
      <c r="H29" s="22"/>
      <c r="I29" s="16">
        <f t="shared" si="8"/>
        <v>0</v>
      </c>
      <c r="J29" s="16">
        <f t="shared" si="2"/>
        <v>0</v>
      </c>
      <c r="K29" s="18"/>
      <c r="L29" s="19"/>
      <c r="M29" s="58"/>
      <c r="N29" s="48"/>
      <c r="O29" s="59">
        <f t="shared" si="5"/>
        <v>0</v>
      </c>
      <c r="P29" s="60"/>
      <c r="Q29" s="101"/>
      <c r="R29" s="102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7"/>
        <v>0</v>
      </c>
      <c r="H30" s="22"/>
      <c r="I30" s="16">
        <f t="shared" si="8"/>
        <v>0</v>
      </c>
      <c r="J30" s="16">
        <f t="shared" si="2"/>
        <v>0</v>
      </c>
      <c r="K30" s="18"/>
      <c r="L30" s="19"/>
      <c r="M30" s="58"/>
      <c r="N30" s="48"/>
      <c r="O30" s="59">
        <f t="shared" si="5"/>
        <v>0</v>
      </c>
      <c r="P30" s="60"/>
      <c r="Q30" s="101"/>
      <c r="R30" s="102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7"/>
        <v>0</v>
      </c>
      <c r="H31" s="22"/>
      <c r="I31" s="16">
        <f t="shared" si="8"/>
        <v>0</v>
      </c>
      <c r="J31" s="16">
        <f t="shared" si="2"/>
        <v>0</v>
      </c>
      <c r="K31" s="18"/>
      <c r="L31" s="19"/>
      <c r="M31" s="58"/>
      <c r="N31" s="48"/>
      <c r="O31" s="59">
        <f t="shared" si="5"/>
        <v>0</v>
      </c>
      <c r="P31" s="60"/>
      <c r="Q31" s="101"/>
      <c r="R31" s="102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7"/>
        <v>0</v>
      </c>
      <c r="H32" s="22"/>
      <c r="I32" s="16">
        <f t="shared" si="8"/>
        <v>0</v>
      </c>
      <c r="J32" s="16">
        <f t="shared" si="2"/>
        <v>0</v>
      </c>
      <c r="K32" s="18"/>
      <c r="L32" s="19"/>
      <c r="M32" s="58"/>
      <c r="N32" s="48"/>
      <c r="O32" s="59">
        <f t="shared" si="5"/>
        <v>0</v>
      </c>
      <c r="P32" s="60"/>
      <c r="Q32" s="101"/>
      <c r="R32" s="102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7"/>
        <v>0</v>
      </c>
      <c r="H33" s="16"/>
      <c r="I33" s="16">
        <f t="shared" si="8"/>
        <v>0</v>
      </c>
      <c r="J33" s="16">
        <f t="shared" si="2"/>
        <v>0</v>
      </c>
      <c r="K33" s="18"/>
      <c r="L33" s="19"/>
      <c r="M33" s="58"/>
      <c r="N33" s="48"/>
      <c r="O33" s="59">
        <f t="shared" si="5"/>
        <v>0</v>
      </c>
      <c r="P33" s="60"/>
      <c r="Q33" s="101"/>
      <c r="R33" s="102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si="0"/>
        <v>0</v>
      </c>
      <c r="H34" s="16"/>
      <c r="I34" s="16">
        <f t="shared" si="8"/>
        <v>0</v>
      </c>
      <c r="J34" s="16">
        <f t="shared" si="2"/>
        <v>0</v>
      </c>
      <c r="K34" s="18"/>
      <c r="L34" s="19"/>
      <c r="M34" s="58"/>
      <c r="N34" s="48"/>
      <c r="O34" s="59">
        <f t="shared" si="5"/>
        <v>0</v>
      </c>
      <c r="P34" s="60"/>
      <c r="Q34" s="101"/>
      <c r="R34" s="102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0"/>
        <v>0</v>
      </c>
      <c r="H35" s="16"/>
      <c r="I35" s="16">
        <f t="shared" si="8"/>
        <v>0</v>
      </c>
      <c r="J35" s="16">
        <f t="shared" si="2"/>
        <v>0</v>
      </c>
      <c r="K35" s="18"/>
      <c r="L35" s="19"/>
      <c r="M35" s="58"/>
      <c r="N35" s="48"/>
      <c r="O35" s="59">
        <f t="shared" si="5"/>
        <v>0</v>
      </c>
      <c r="P35" s="60"/>
      <c r="Q35" s="101"/>
      <c r="R35" s="102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0"/>
        <v>0</v>
      </c>
      <c r="H36" s="16"/>
      <c r="I36" s="16">
        <f t="shared" si="8"/>
        <v>0</v>
      </c>
      <c r="J36" s="16">
        <f t="shared" si="2"/>
        <v>0</v>
      </c>
      <c r="K36" s="18"/>
      <c r="L36" s="19"/>
      <c r="M36" s="58"/>
      <c r="N36" s="48"/>
      <c r="O36" s="59">
        <f t="shared" si="5"/>
        <v>0</v>
      </c>
      <c r="P36" s="60"/>
      <c r="Q36" s="101"/>
      <c r="R36" s="102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0"/>
        <v>0</v>
      </c>
      <c r="H37" s="16"/>
      <c r="I37" s="16">
        <f t="shared" si="8"/>
        <v>0</v>
      </c>
      <c r="J37" s="16">
        <f t="shared" si="2"/>
        <v>0</v>
      </c>
      <c r="K37" s="18"/>
      <c r="L37" s="19"/>
      <c r="M37" s="58"/>
      <c r="N37" s="48"/>
      <c r="O37" s="59">
        <f t="shared" si="5"/>
        <v>0</v>
      </c>
      <c r="P37" s="60"/>
      <c r="Q37" s="101"/>
      <c r="R37" s="102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0"/>
        <v>0</v>
      </c>
      <c r="H38" s="16"/>
      <c r="I38" s="16">
        <f t="shared" si="8"/>
        <v>0</v>
      </c>
      <c r="J38" s="16">
        <f t="shared" si="2"/>
        <v>0</v>
      </c>
      <c r="K38" s="18"/>
      <c r="L38" s="19"/>
      <c r="M38" s="58"/>
      <c r="N38" s="48"/>
      <c r="O38" s="59">
        <f t="shared" si="5"/>
        <v>0</v>
      </c>
      <c r="P38" s="60"/>
      <c r="Q38" s="101"/>
      <c r="R38" s="102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0"/>
        <v>0</v>
      </c>
      <c r="H39" s="16"/>
      <c r="I39" s="16">
        <f t="shared" si="8"/>
        <v>0</v>
      </c>
      <c r="J39" s="16">
        <f t="shared" si="2"/>
        <v>0</v>
      </c>
      <c r="K39" s="18"/>
      <c r="L39" s="19"/>
      <c r="M39" s="58"/>
      <c r="N39" s="48"/>
      <c r="O39" s="59">
        <f t="shared" si="5"/>
        <v>0</v>
      </c>
      <c r="P39" s="60"/>
      <c r="Q39" s="101"/>
      <c r="R39" s="102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0"/>
        <v>0</v>
      </c>
      <c r="H40" s="16"/>
      <c r="I40" s="16">
        <f t="shared" si="8"/>
        <v>0</v>
      </c>
      <c r="J40" s="16">
        <f t="shared" si="2"/>
        <v>0</v>
      </c>
      <c r="K40" s="18"/>
      <c r="L40" s="19"/>
      <c r="M40" s="58"/>
      <c r="N40" s="48"/>
      <c r="O40" s="59">
        <f t="shared" si="5"/>
        <v>0</v>
      </c>
      <c r="P40" s="60"/>
      <c r="Q40" s="101"/>
      <c r="R40" s="102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0"/>
        <v>0</v>
      </c>
      <c r="H41" s="16"/>
      <c r="I41" s="16">
        <f t="shared" si="8"/>
        <v>0</v>
      </c>
      <c r="J41" s="16">
        <f t="shared" si="2"/>
        <v>0</v>
      </c>
      <c r="K41" s="18"/>
      <c r="L41" s="19"/>
      <c r="M41" s="58"/>
      <c r="N41" s="48"/>
      <c r="O41" s="59">
        <f t="shared" si="5"/>
        <v>0</v>
      </c>
      <c r="P41" s="60"/>
      <c r="Q41" s="101"/>
      <c r="R41" s="102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0"/>
        <v>0</v>
      </c>
      <c r="H42" s="16"/>
      <c r="I42" s="16">
        <f t="shared" si="8"/>
        <v>0</v>
      </c>
      <c r="J42" s="16">
        <f t="shared" si="2"/>
        <v>0</v>
      </c>
      <c r="K42" s="18"/>
      <c r="L42" s="19"/>
      <c r="M42" s="58"/>
      <c r="N42" s="48"/>
      <c r="O42" s="59">
        <f t="shared" si="5"/>
        <v>0</v>
      </c>
      <c r="P42" s="60"/>
      <c r="Q42" s="101"/>
      <c r="R42" s="102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0"/>
        <v>0</v>
      </c>
      <c r="H43" s="16"/>
      <c r="I43" s="16">
        <f t="shared" si="8"/>
        <v>0</v>
      </c>
      <c r="J43" s="16">
        <f t="shared" si="2"/>
        <v>0</v>
      </c>
      <c r="K43" s="18"/>
      <c r="L43" s="19"/>
      <c r="M43" s="58"/>
      <c r="N43" s="48"/>
      <c r="O43" s="59">
        <f t="shared" si="5"/>
        <v>0</v>
      </c>
      <c r="P43" s="60"/>
      <c r="Q43" s="101"/>
      <c r="R43" s="102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0"/>
        <v>0</v>
      </c>
      <c r="H44" s="16"/>
      <c r="I44" s="16">
        <f t="shared" si="8"/>
        <v>0</v>
      </c>
      <c r="J44" s="16">
        <f t="shared" si="2"/>
        <v>0</v>
      </c>
      <c r="K44" s="18"/>
      <c r="L44" s="19"/>
      <c r="M44" s="58"/>
      <c r="N44" s="48"/>
      <c r="O44" s="59">
        <f t="shared" si="5"/>
        <v>0</v>
      </c>
      <c r="P44" s="60"/>
      <c r="Q44" s="101"/>
      <c r="R44" s="102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0"/>
        <v>0</v>
      </c>
      <c r="H45" s="16"/>
      <c r="I45" s="16">
        <f t="shared" si="8"/>
        <v>0</v>
      </c>
      <c r="J45" s="16">
        <f t="shared" si="2"/>
        <v>0</v>
      </c>
      <c r="K45" s="18"/>
      <c r="L45" s="19"/>
      <c r="M45" s="58">
        <v>0</v>
      </c>
      <c r="N45" s="48">
        <v>0</v>
      </c>
      <c r="O45" s="59">
        <f t="shared" si="5"/>
        <v>0</v>
      </c>
      <c r="P45" s="60">
        <v>0</v>
      </c>
      <c r="Q45" s="101"/>
      <c r="R45" s="102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0"/>
        <v>0</v>
      </c>
      <c r="H46" s="16"/>
      <c r="I46" s="16">
        <f t="shared" si="8"/>
        <v>0</v>
      </c>
      <c r="J46" s="25">
        <f t="shared" si="2"/>
        <v>0</v>
      </c>
      <c r="K46" s="18"/>
      <c r="L46" s="26"/>
      <c r="M46" s="27"/>
      <c r="N46" s="27"/>
      <c r="O46" s="20">
        <f t="shared" si="5"/>
        <v>0</v>
      </c>
      <c r="P46" s="28">
        <f t="shared" si="5"/>
        <v>0</v>
      </c>
      <c r="Q46" s="103"/>
      <c r="R46" s="104"/>
    </row>
    <row r="47" spans="1:18" ht="27" thickBot="1" x14ac:dyDescent="0.3">
      <c r="A47" s="29"/>
      <c r="B47" s="105" t="s">
        <v>26</v>
      </c>
      <c r="C47" s="105"/>
      <c r="D47" s="105"/>
      <c r="E47" s="105"/>
      <c r="F47" s="106"/>
      <c r="G47" s="30">
        <f>SUBTOTAL(9,G5:G46)</f>
        <v>0</v>
      </c>
      <c r="H47" s="31" t="s">
        <v>27</v>
      </c>
      <c r="I47" s="30">
        <f>SUBTOTAL(9,I5:I46)</f>
        <v>0</v>
      </c>
      <c r="J47" s="30">
        <f>SUBTOTAL(9,J5:J46)</f>
        <v>0</v>
      </c>
      <c r="K47" s="32" t="s">
        <v>27</v>
      </c>
      <c r="L47" s="30">
        <f>SUBTOTAL(9,L5:L46)</f>
        <v>0</v>
      </c>
      <c r="M47" s="30">
        <f>SUBTOTAL(9,M5:M46)</f>
        <v>0</v>
      </c>
      <c r="N47" s="30">
        <f>SUBTOTAL(9,N5:N46)</f>
        <v>0</v>
      </c>
      <c r="O47" s="33">
        <f>SUBTOTAL(9,O5:O46)</f>
        <v>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107" t="s">
        <v>28</v>
      </c>
      <c r="O48" s="108"/>
      <c r="P48" s="37">
        <f>+J47</f>
        <v>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97" t="s">
        <v>29</v>
      </c>
      <c r="O49" s="98"/>
      <c r="P49" s="38">
        <f>+O47</f>
        <v>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97" t="s">
        <v>30</v>
      </c>
      <c r="O50" s="98"/>
      <c r="P50" s="41">
        <f>+P48+P49</f>
        <v>0</v>
      </c>
    </row>
    <row r="51" spans="1:16" ht="23.25" customHeight="1" x14ac:dyDescent="0.25">
      <c r="N51" s="97" t="s">
        <v>17</v>
      </c>
      <c r="O51" s="98"/>
      <c r="P51" s="38">
        <f>+P47</f>
        <v>0</v>
      </c>
    </row>
    <row r="52" spans="1:16" ht="23.25" customHeight="1" thickBot="1" x14ac:dyDescent="0.3">
      <c r="N52" s="99" t="s">
        <v>31</v>
      </c>
      <c r="O52" s="100"/>
      <c r="P52" s="42">
        <f>+P50+P51</f>
        <v>0</v>
      </c>
    </row>
  </sheetData>
  <autoFilter ref="A4:K52"/>
  <mergeCells count="52"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B47:F47"/>
    <mergeCell ref="N48:O48"/>
    <mergeCell ref="Q37:R37"/>
    <mergeCell ref="Q38:R38"/>
    <mergeCell ref="Q39:R39"/>
    <mergeCell ref="Q40:R40"/>
    <mergeCell ref="Q41:R41"/>
    <mergeCell ref="Q42:R42"/>
    <mergeCell ref="N49:O49"/>
    <mergeCell ref="N50:O50"/>
    <mergeCell ref="N51:O51"/>
    <mergeCell ref="N52:O52"/>
    <mergeCell ref="Q43:R43"/>
    <mergeCell ref="Q44:R44"/>
    <mergeCell ref="Q45:R45"/>
    <mergeCell ref="Q46:R46"/>
  </mergeCells>
  <dataValidations count="1">
    <dataValidation type="list" allowBlank="1" showInputMessage="1" showErrorMessage="1" sqref="K5:K7">
      <formula1>"ขายตรง,Facebook,Shopee,Line"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5" sqref="F5:F8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111" t="s">
        <v>56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</row>
    <row r="2" spans="1:18" ht="33" customHeight="1" x14ac:dyDescent="0.25">
      <c r="A2" s="111" t="s">
        <v>0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</row>
    <row r="3" spans="1:18" ht="33" customHeight="1" thickBot="1" x14ac:dyDescent="0.3">
      <c r="A3" s="112" t="s">
        <v>54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113" t="s">
        <v>18</v>
      </c>
      <c r="R4" s="114"/>
    </row>
    <row r="5" spans="1:18" x14ac:dyDescent="0.25">
      <c r="A5" s="13">
        <v>1</v>
      </c>
      <c r="B5" s="14"/>
      <c r="C5" s="15" t="s">
        <v>21</v>
      </c>
      <c r="D5" s="15" t="s">
        <v>93</v>
      </c>
      <c r="E5" s="16">
        <v>160</v>
      </c>
      <c r="F5" s="17">
        <v>40</v>
      </c>
      <c r="G5" s="16">
        <f t="shared" ref="G5:G8" si="0">SUM(E5*F5)</f>
        <v>6400</v>
      </c>
      <c r="H5" s="16">
        <v>190</v>
      </c>
      <c r="I5" s="22">
        <f t="shared" ref="I5:I10" si="1">+F5*H5</f>
        <v>7600</v>
      </c>
      <c r="J5" s="16">
        <f t="shared" ref="J5:J7" si="2">+I5-G5</f>
        <v>1200</v>
      </c>
      <c r="K5" s="18" t="s">
        <v>57</v>
      </c>
      <c r="L5" s="19"/>
      <c r="M5" s="58"/>
      <c r="N5" s="48"/>
      <c r="O5" s="62">
        <f t="shared" ref="O5:O10" si="3">+M5-N5</f>
        <v>0</v>
      </c>
      <c r="P5" s="60"/>
      <c r="Q5" s="101"/>
      <c r="R5" s="102"/>
    </row>
    <row r="6" spans="1:18" x14ac:dyDescent="0.25">
      <c r="A6" s="13">
        <v>2</v>
      </c>
      <c r="B6" s="14"/>
      <c r="C6" s="15" t="s">
        <v>20</v>
      </c>
      <c r="D6" s="15" t="s">
        <v>93</v>
      </c>
      <c r="E6" s="16">
        <v>160</v>
      </c>
      <c r="F6" s="17">
        <v>10</v>
      </c>
      <c r="G6" s="16">
        <f t="shared" si="0"/>
        <v>1600</v>
      </c>
      <c r="H6" s="16">
        <v>190</v>
      </c>
      <c r="I6" s="22">
        <f t="shared" si="1"/>
        <v>1900</v>
      </c>
      <c r="J6" s="16">
        <f t="shared" si="2"/>
        <v>300</v>
      </c>
      <c r="K6" s="18" t="s">
        <v>19</v>
      </c>
      <c r="L6" s="19"/>
      <c r="M6" s="58"/>
      <c r="N6" s="48"/>
      <c r="O6" s="62">
        <f t="shared" si="3"/>
        <v>0</v>
      </c>
      <c r="P6" s="60"/>
      <c r="Q6" s="101"/>
      <c r="R6" s="102"/>
    </row>
    <row r="7" spans="1:18" x14ac:dyDescent="0.25">
      <c r="A7" s="13">
        <v>3</v>
      </c>
      <c r="B7" s="14"/>
      <c r="C7" s="15" t="s">
        <v>21</v>
      </c>
      <c r="D7" s="15" t="s">
        <v>72</v>
      </c>
      <c r="E7" s="16">
        <v>160</v>
      </c>
      <c r="F7" s="17">
        <v>90</v>
      </c>
      <c r="G7" s="16">
        <f t="shared" si="0"/>
        <v>14400</v>
      </c>
      <c r="H7" s="16">
        <v>170</v>
      </c>
      <c r="I7" s="22">
        <f t="shared" si="1"/>
        <v>15300</v>
      </c>
      <c r="J7" s="16">
        <f t="shared" si="2"/>
        <v>900</v>
      </c>
      <c r="K7" s="18" t="s">
        <v>19</v>
      </c>
      <c r="L7" s="19"/>
      <c r="M7" s="58"/>
      <c r="N7" s="48"/>
      <c r="O7" s="62">
        <f t="shared" si="3"/>
        <v>0</v>
      </c>
      <c r="P7" s="60"/>
      <c r="Q7" s="101"/>
      <c r="R7" s="102"/>
    </row>
    <row r="8" spans="1:18" x14ac:dyDescent="0.25">
      <c r="A8" s="13">
        <v>4</v>
      </c>
      <c r="B8" s="14"/>
      <c r="C8" s="15" t="s">
        <v>24</v>
      </c>
      <c r="D8" s="15" t="s">
        <v>72</v>
      </c>
      <c r="E8" s="16">
        <v>160</v>
      </c>
      <c r="F8" s="17">
        <v>10</v>
      </c>
      <c r="G8" s="16">
        <f t="shared" si="0"/>
        <v>1600</v>
      </c>
      <c r="H8" s="16">
        <v>170</v>
      </c>
      <c r="I8" s="22">
        <f t="shared" si="1"/>
        <v>1700</v>
      </c>
      <c r="J8" s="16">
        <f t="shared" ref="J8:J46" si="4">+I8-G8</f>
        <v>100</v>
      </c>
      <c r="K8" s="18"/>
      <c r="L8" s="19"/>
      <c r="M8" s="58"/>
      <c r="N8" s="48"/>
      <c r="O8" s="62">
        <f t="shared" si="3"/>
        <v>0</v>
      </c>
      <c r="P8" s="60"/>
      <c r="Q8" s="101"/>
      <c r="R8" s="102"/>
    </row>
    <row r="9" spans="1:18" x14ac:dyDescent="0.25">
      <c r="A9" s="13">
        <v>5</v>
      </c>
      <c r="B9" s="14"/>
      <c r="C9" s="15"/>
      <c r="D9" s="15"/>
      <c r="E9" s="16"/>
      <c r="F9" s="17"/>
      <c r="G9" s="16">
        <f t="shared" ref="G9:G46" si="5">SUM(E9*F9)</f>
        <v>0</v>
      </c>
      <c r="H9" s="16"/>
      <c r="I9" s="22">
        <f t="shared" si="1"/>
        <v>0</v>
      </c>
      <c r="J9" s="16">
        <f t="shared" si="4"/>
        <v>0</v>
      </c>
      <c r="K9" s="18"/>
      <c r="L9" s="19"/>
      <c r="M9" s="58"/>
      <c r="N9" s="48"/>
      <c r="O9" s="62">
        <f t="shared" si="3"/>
        <v>0</v>
      </c>
      <c r="P9" s="60"/>
      <c r="Q9" s="101"/>
      <c r="R9" s="102"/>
    </row>
    <row r="10" spans="1:18" x14ac:dyDescent="0.25">
      <c r="A10" s="13">
        <v>6</v>
      </c>
      <c r="B10" s="14"/>
      <c r="C10" s="15"/>
      <c r="D10" s="15"/>
      <c r="E10" s="16"/>
      <c r="F10" s="17"/>
      <c r="G10" s="16">
        <f>SUM(E10*F10)</f>
        <v>0</v>
      </c>
      <c r="H10" s="16"/>
      <c r="I10" s="22">
        <f t="shared" si="1"/>
        <v>0</v>
      </c>
      <c r="J10" s="16">
        <f t="shared" si="4"/>
        <v>0</v>
      </c>
      <c r="K10" s="18"/>
      <c r="L10" s="19"/>
      <c r="M10" s="58"/>
      <c r="N10" s="48"/>
      <c r="O10" s="62">
        <f t="shared" si="3"/>
        <v>0</v>
      </c>
      <c r="P10" s="60"/>
      <c r="Q10" s="101"/>
      <c r="R10" s="102"/>
    </row>
    <row r="11" spans="1:18" s="57" customFormat="1" x14ac:dyDescent="0.25">
      <c r="A11" s="13">
        <v>7</v>
      </c>
      <c r="B11" s="54"/>
      <c r="C11" s="21"/>
      <c r="D11" s="15"/>
      <c r="E11" s="22"/>
      <c r="F11" s="23"/>
      <c r="G11" s="22">
        <f t="shared" ref="G11:G15" si="6">SUM(E11*F11)</f>
        <v>0</v>
      </c>
      <c r="H11" s="22"/>
      <c r="I11" s="22">
        <f t="shared" ref="I11:I14" si="7">+F11*H11</f>
        <v>0</v>
      </c>
      <c r="J11" s="22">
        <f t="shared" si="4"/>
        <v>0</v>
      </c>
      <c r="K11" s="55"/>
      <c r="L11" s="56"/>
      <c r="M11" s="61"/>
      <c r="N11" s="22"/>
      <c r="O11" s="62">
        <f>+M11-N11</f>
        <v>0</v>
      </c>
      <c r="P11" s="63"/>
      <c r="Q11" s="109"/>
      <c r="R11" s="110"/>
    </row>
    <row r="12" spans="1:18" s="57" customFormat="1" x14ac:dyDescent="0.25">
      <c r="A12" s="13">
        <v>8</v>
      </c>
      <c r="B12" s="54"/>
      <c r="C12" s="21"/>
      <c r="D12" s="15"/>
      <c r="E12" s="22"/>
      <c r="F12" s="23"/>
      <c r="G12" s="22">
        <f t="shared" si="6"/>
        <v>0</v>
      </c>
      <c r="H12" s="22"/>
      <c r="I12" s="22">
        <f t="shared" si="7"/>
        <v>0</v>
      </c>
      <c r="J12" s="22">
        <f t="shared" si="4"/>
        <v>0</v>
      </c>
      <c r="K12" s="55"/>
      <c r="L12" s="56"/>
      <c r="M12" s="61"/>
      <c r="N12" s="22"/>
      <c r="O12" s="62">
        <f t="shared" ref="O12:P46" si="8">+M12-N12</f>
        <v>0</v>
      </c>
      <c r="P12" s="63"/>
      <c r="Q12" s="109"/>
      <c r="R12" s="110"/>
    </row>
    <row r="13" spans="1:18" s="57" customFormat="1" x14ac:dyDescent="0.25">
      <c r="A13" s="13">
        <v>9</v>
      </c>
      <c r="B13" s="54"/>
      <c r="C13" s="21"/>
      <c r="D13" s="15"/>
      <c r="E13" s="22"/>
      <c r="F13" s="23"/>
      <c r="G13" s="22">
        <f t="shared" si="6"/>
        <v>0</v>
      </c>
      <c r="H13" s="22"/>
      <c r="I13" s="22">
        <f t="shared" si="7"/>
        <v>0</v>
      </c>
      <c r="J13" s="22">
        <f t="shared" si="4"/>
        <v>0</v>
      </c>
      <c r="K13" s="55"/>
      <c r="L13" s="56"/>
      <c r="M13" s="61"/>
      <c r="N13" s="22"/>
      <c r="O13" s="62">
        <f t="shared" si="8"/>
        <v>0</v>
      </c>
      <c r="P13" s="63"/>
      <c r="Q13" s="109"/>
      <c r="R13" s="110"/>
    </row>
    <row r="14" spans="1:18" s="57" customFormat="1" x14ac:dyDescent="0.25">
      <c r="A14" s="13">
        <v>10</v>
      </c>
      <c r="B14" s="54"/>
      <c r="C14" s="21"/>
      <c r="D14" s="15"/>
      <c r="E14" s="22"/>
      <c r="F14" s="23"/>
      <c r="G14" s="22">
        <f t="shared" si="6"/>
        <v>0</v>
      </c>
      <c r="H14" s="22"/>
      <c r="I14" s="22">
        <f t="shared" si="7"/>
        <v>0</v>
      </c>
      <c r="J14" s="22">
        <f t="shared" si="4"/>
        <v>0</v>
      </c>
      <c r="K14" s="55"/>
      <c r="L14" s="56"/>
      <c r="M14" s="61"/>
      <c r="N14" s="22"/>
      <c r="O14" s="62">
        <f t="shared" si="8"/>
        <v>0</v>
      </c>
      <c r="P14" s="63"/>
      <c r="Q14" s="109"/>
      <c r="R14" s="110"/>
    </row>
    <row r="15" spans="1:18" s="57" customFormat="1" x14ac:dyDescent="0.25">
      <c r="A15" s="13">
        <v>11</v>
      </c>
      <c r="B15" s="54"/>
      <c r="C15" s="21"/>
      <c r="D15" s="15"/>
      <c r="E15" s="22"/>
      <c r="F15" s="23"/>
      <c r="G15" s="22">
        <f t="shared" si="6"/>
        <v>0</v>
      </c>
      <c r="H15" s="22"/>
      <c r="I15" s="22">
        <f>+F15*H15</f>
        <v>0</v>
      </c>
      <c r="J15" s="22">
        <f t="shared" si="4"/>
        <v>0</v>
      </c>
      <c r="K15" s="55"/>
      <c r="L15" s="56"/>
      <c r="M15" s="61"/>
      <c r="N15" s="22"/>
      <c r="O15" s="62">
        <f t="shared" si="8"/>
        <v>0</v>
      </c>
      <c r="P15" s="63"/>
      <c r="Q15" s="109"/>
      <c r="R15" s="110"/>
    </row>
    <row r="16" spans="1:18" s="57" customFormat="1" x14ac:dyDescent="0.25">
      <c r="A16" s="13">
        <v>12</v>
      </c>
      <c r="B16" s="54"/>
      <c r="C16" s="21"/>
      <c r="D16" s="15"/>
      <c r="E16" s="22"/>
      <c r="F16" s="23"/>
      <c r="G16" s="22">
        <f t="shared" ref="G16" si="9">SUM(E16*F16)</f>
        <v>0</v>
      </c>
      <c r="H16" s="22"/>
      <c r="I16" s="22">
        <f>+F16*H16</f>
        <v>0</v>
      </c>
      <c r="J16" s="22">
        <f t="shared" si="4"/>
        <v>0</v>
      </c>
      <c r="K16" s="55"/>
      <c r="L16" s="56"/>
      <c r="M16" s="61"/>
      <c r="N16" s="22"/>
      <c r="O16" s="62">
        <f t="shared" si="8"/>
        <v>0</v>
      </c>
      <c r="P16" s="63"/>
      <c r="Q16" s="109"/>
      <c r="R16" s="110"/>
    </row>
    <row r="17" spans="1:18" s="57" customFormat="1" x14ac:dyDescent="0.25">
      <c r="A17" s="13">
        <v>13</v>
      </c>
      <c r="B17" s="54"/>
      <c r="C17" s="21"/>
      <c r="D17" s="15"/>
      <c r="E17" s="22"/>
      <c r="F17" s="23"/>
      <c r="G17" s="22">
        <f t="shared" ref="G17:G33" si="10">SUM(E17*F17)</f>
        <v>0</v>
      </c>
      <c r="H17" s="22"/>
      <c r="I17" s="22">
        <f t="shared" ref="I17:I46" si="11">+F17*H17</f>
        <v>0</v>
      </c>
      <c r="J17" s="22">
        <f t="shared" si="4"/>
        <v>0</v>
      </c>
      <c r="K17" s="55"/>
      <c r="L17" s="56"/>
      <c r="M17" s="61"/>
      <c r="N17" s="22"/>
      <c r="O17" s="62">
        <f t="shared" si="8"/>
        <v>0</v>
      </c>
      <c r="P17" s="63"/>
      <c r="Q17" s="109"/>
      <c r="R17" s="110"/>
    </row>
    <row r="18" spans="1:18" s="57" customFormat="1" x14ac:dyDescent="0.25">
      <c r="A18" s="13">
        <v>14</v>
      </c>
      <c r="B18" s="54"/>
      <c r="C18" s="21"/>
      <c r="D18" s="15"/>
      <c r="E18" s="22"/>
      <c r="F18" s="23"/>
      <c r="G18" s="22">
        <f t="shared" si="10"/>
        <v>0</v>
      </c>
      <c r="H18" s="22"/>
      <c r="I18" s="22">
        <f t="shared" si="11"/>
        <v>0</v>
      </c>
      <c r="J18" s="22">
        <f t="shared" si="4"/>
        <v>0</v>
      </c>
      <c r="K18" s="55"/>
      <c r="L18" s="56"/>
      <c r="M18" s="61"/>
      <c r="N18" s="22"/>
      <c r="O18" s="62">
        <f t="shared" si="8"/>
        <v>0</v>
      </c>
      <c r="P18" s="63"/>
      <c r="Q18" s="109"/>
      <c r="R18" s="110"/>
    </row>
    <row r="19" spans="1:18" s="57" customFormat="1" x14ac:dyDescent="0.25">
      <c r="A19" s="13">
        <v>15</v>
      </c>
      <c r="B19" s="54"/>
      <c r="C19" s="21"/>
      <c r="D19" s="15"/>
      <c r="E19" s="22"/>
      <c r="F19" s="23"/>
      <c r="G19" s="22">
        <f t="shared" si="10"/>
        <v>0</v>
      </c>
      <c r="H19" s="22"/>
      <c r="I19" s="22">
        <f t="shared" si="11"/>
        <v>0</v>
      </c>
      <c r="J19" s="22">
        <f t="shared" si="4"/>
        <v>0</v>
      </c>
      <c r="K19" s="55"/>
      <c r="L19" s="56"/>
      <c r="M19" s="61"/>
      <c r="N19" s="22"/>
      <c r="O19" s="62">
        <f t="shared" si="8"/>
        <v>0</v>
      </c>
      <c r="P19" s="63"/>
      <c r="Q19" s="109"/>
      <c r="R19" s="110"/>
    </row>
    <row r="20" spans="1:18" s="57" customFormat="1" x14ac:dyDescent="0.25">
      <c r="A20" s="13">
        <v>16</v>
      </c>
      <c r="B20" s="54"/>
      <c r="C20" s="21"/>
      <c r="D20" s="15"/>
      <c r="E20" s="22"/>
      <c r="F20" s="23"/>
      <c r="G20" s="22">
        <f t="shared" si="10"/>
        <v>0</v>
      </c>
      <c r="H20" s="22"/>
      <c r="I20" s="22">
        <f t="shared" si="11"/>
        <v>0</v>
      </c>
      <c r="J20" s="22">
        <f t="shared" si="4"/>
        <v>0</v>
      </c>
      <c r="K20" s="55"/>
      <c r="L20" s="56"/>
      <c r="M20" s="61"/>
      <c r="N20" s="22"/>
      <c r="O20" s="62">
        <f t="shared" si="8"/>
        <v>0</v>
      </c>
      <c r="P20" s="63"/>
      <c r="Q20" s="109"/>
      <c r="R20" s="110"/>
    </row>
    <row r="21" spans="1:18" s="57" customFormat="1" x14ac:dyDescent="0.25">
      <c r="A21" s="13">
        <v>17</v>
      </c>
      <c r="B21" s="54"/>
      <c r="C21" s="21"/>
      <c r="D21" s="15"/>
      <c r="E21" s="22"/>
      <c r="F21" s="23"/>
      <c r="G21" s="22">
        <f t="shared" si="10"/>
        <v>0</v>
      </c>
      <c r="H21" s="22"/>
      <c r="I21" s="22">
        <f t="shared" si="11"/>
        <v>0</v>
      </c>
      <c r="J21" s="22">
        <f t="shared" si="4"/>
        <v>0</v>
      </c>
      <c r="K21" s="55"/>
      <c r="L21" s="56"/>
      <c r="M21" s="61"/>
      <c r="N21" s="22"/>
      <c r="O21" s="62">
        <f t="shared" si="8"/>
        <v>0</v>
      </c>
      <c r="P21" s="63"/>
      <c r="Q21" s="109"/>
      <c r="R21" s="110"/>
    </row>
    <row r="22" spans="1:18" s="57" customFormat="1" x14ac:dyDescent="0.25">
      <c r="A22" s="13">
        <v>18</v>
      </c>
      <c r="B22" s="54"/>
      <c r="C22" s="21"/>
      <c r="D22" s="15"/>
      <c r="E22" s="22"/>
      <c r="F22" s="23"/>
      <c r="G22" s="22">
        <f t="shared" si="10"/>
        <v>0</v>
      </c>
      <c r="H22" s="22"/>
      <c r="I22" s="22">
        <f t="shared" si="11"/>
        <v>0</v>
      </c>
      <c r="J22" s="22">
        <f t="shared" si="4"/>
        <v>0</v>
      </c>
      <c r="K22" s="55"/>
      <c r="L22" s="56"/>
      <c r="M22" s="61"/>
      <c r="N22" s="22"/>
      <c r="O22" s="62">
        <f t="shared" si="8"/>
        <v>0</v>
      </c>
      <c r="P22" s="63"/>
      <c r="Q22" s="109"/>
      <c r="R22" s="110"/>
    </row>
    <row r="23" spans="1:18" s="57" customFormat="1" x14ac:dyDescent="0.25">
      <c r="A23" s="13">
        <v>19</v>
      </c>
      <c r="B23" s="54"/>
      <c r="C23" s="21"/>
      <c r="D23" s="15"/>
      <c r="E23" s="22"/>
      <c r="F23" s="23"/>
      <c r="G23" s="22">
        <f t="shared" si="10"/>
        <v>0</v>
      </c>
      <c r="H23" s="22"/>
      <c r="I23" s="22">
        <f t="shared" si="11"/>
        <v>0</v>
      </c>
      <c r="J23" s="22">
        <f t="shared" si="4"/>
        <v>0</v>
      </c>
      <c r="K23" s="55"/>
      <c r="L23" s="56"/>
      <c r="M23" s="61"/>
      <c r="N23" s="22"/>
      <c r="O23" s="62">
        <f t="shared" si="8"/>
        <v>0</v>
      </c>
      <c r="P23" s="63"/>
      <c r="Q23" s="109"/>
      <c r="R23" s="110"/>
    </row>
    <row r="24" spans="1:18" s="57" customFormat="1" x14ac:dyDescent="0.25">
      <c r="A24" s="13">
        <v>20</v>
      </c>
      <c r="B24" s="54"/>
      <c r="C24" s="21"/>
      <c r="D24" s="15"/>
      <c r="E24" s="22"/>
      <c r="F24" s="23"/>
      <c r="G24" s="22">
        <f t="shared" si="10"/>
        <v>0</v>
      </c>
      <c r="H24" s="22"/>
      <c r="I24" s="22">
        <f t="shared" si="11"/>
        <v>0</v>
      </c>
      <c r="J24" s="22">
        <f t="shared" si="4"/>
        <v>0</v>
      </c>
      <c r="K24" s="55"/>
      <c r="L24" s="56"/>
      <c r="M24" s="61"/>
      <c r="N24" s="22"/>
      <c r="O24" s="62">
        <f t="shared" si="8"/>
        <v>0</v>
      </c>
      <c r="P24" s="63"/>
      <c r="Q24" s="109"/>
      <c r="R24" s="110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10"/>
        <v>0</v>
      </c>
      <c r="H25" s="22"/>
      <c r="I25" s="22">
        <f t="shared" si="11"/>
        <v>0</v>
      </c>
      <c r="J25" s="22">
        <f t="shared" si="4"/>
        <v>0</v>
      </c>
      <c r="K25" s="55"/>
      <c r="L25" s="56"/>
      <c r="M25" s="61"/>
      <c r="N25" s="22"/>
      <c r="O25" s="62">
        <f t="shared" si="8"/>
        <v>0</v>
      </c>
      <c r="P25" s="63"/>
      <c r="Q25" s="109"/>
      <c r="R25" s="110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10"/>
        <v>0</v>
      </c>
      <c r="H26" s="22"/>
      <c r="I26" s="16">
        <f t="shared" si="11"/>
        <v>0</v>
      </c>
      <c r="J26" s="16">
        <f t="shared" si="4"/>
        <v>0</v>
      </c>
      <c r="K26" s="18"/>
      <c r="L26" s="19"/>
      <c r="M26" s="58"/>
      <c r="N26" s="48"/>
      <c r="O26" s="59">
        <f t="shared" si="8"/>
        <v>0</v>
      </c>
      <c r="P26" s="60"/>
      <c r="Q26" s="101"/>
      <c r="R26" s="102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10"/>
        <v>0</v>
      </c>
      <c r="H27" s="22"/>
      <c r="I27" s="16">
        <f t="shared" si="11"/>
        <v>0</v>
      </c>
      <c r="J27" s="16">
        <f t="shared" si="4"/>
        <v>0</v>
      </c>
      <c r="K27" s="18"/>
      <c r="L27" s="19"/>
      <c r="M27" s="58"/>
      <c r="N27" s="48"/>
      <c r="O27" s="59">
        <f t="shared" si="8"/>
        <v>0</v>
      </c>
      <c r="P27" s="60"/>
      <c r="Q27" s="101"/>
      <c r="R27" s="102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10"/>
        <v>0</v>
      </c>
      <c r="H28" s="22"/>
      <c r="I28" s="16">
        <f t="shared" si="11"/>
        <v>0</v>
      </c>
      <c r="J28" s="16">
        <f t="shared" si="4"/>
        <v>0</v>
      </c>
      <c r="K28" s="18"/>
      <c r="L28" s="19"/>
      <c r="M28" s="58"/>
      <c r="N28" s="48"/>
      <c r="O28" s="59">
        <f t="shared" si="8"/>
        <v>0</v>
      </c>
      <c r="P28" s="60"/>
      <c r="Q28" s="101"/>
      <c r="R28" s="102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10"/>
        <v>0</v>
      </c>
      <c r="H29" s="22"/>
      <c r="I29" s="16">
        <f t="shared" si="11"/>
        <v>0</v>
      </c>
      <c r="J29" s="16">
        <f t="shared" si="4"/>
        <v>0</v>
      </c>
      <c r="K29" s="18"/>
      <c r="L29" s="19"/>
      <c r="M29" s="58"/>
      <c r="N29" s="48"/>
      <c r="O29" s="59">
        <f t="shared" si="8"/>
        <v>0</v>
      </c>
      <c r="P29" s="60"/>
      <c r="Q29" s="101"/>
      <c r="R29" s="102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10"/>
        <v>0</v>
      </c>
      <c r="H30" s="22"/>
      <c r="I30" s="16">
        <f t="shared" si="11"/>
        <v>0</v>
      </c>
      <c r="J30" s="16">
        <f t="shared" si="4"/>
        <v>0</v>
      </c>
      <c r="K30" s="18"/>
      <c r="L30" s="19"/>
      <c r="M30" s="58"/>
      <c r="N30" s="48"/>
      <c r="O30" s="59">
        <f t="shared" si="8"/>
        <v>0</v>
      </c>
      <c r="P30" s="60"/>
      <c r="Q30" s="101"/>
      <c r="R30" s="102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10"/>
        <v>0</v>
      </c>
      <c r="H31" s="22"/>
      <c r="I31" s="16">
        <f t="shared" si="11"/>
        <v>0</v>
      </c>
      <c r="J31" s="16">
        <f t="shared" si="4"/>
        <v>0</v>
      </c>
      <c r="K31" s="18"/>
      <c r="L31" s="19"/>
      <c r="M31" s="58"/>
      <c r="N31" s="48"/>
      <c r="O31" s="59">
        <f t="shared" si="8"/>
        <v>0</v>
      </c>
      <c r="P31" s="60"/>
      <c r="Q31" s="101"/>
      <c r="R31" s="102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10"/>
        <v>0</v>
      </c>
      <c r="H32" s="22"/>
      <c r="I32" s="16">
        <f t="shared" si="11"/>
        <v>0</v>
      </c>
      <c r="J32" s="16">
        <f t="shared" si="4"/>
        <v>0</v>
      </c>
      <c r="K32" s="18"/>
      <c r="L32" s="19"/>
      <c r="M32" s="58"/>
      <c r="N32" s="48"/>
      <c r="O32" s="59">
        <f t="shared" si="8"/>
        <v>0</v>
      </c>
      <c r="P32" s="60"/>
      <c r="Q32" s="101"/>
      <c r="R32" s="102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10"/>
        <v>0</v>
      </c>
      <c r="H33" s="16"/>
      <c r="I33" s="16">
        <f t="shared" si="11"/>
        <v>0</v>
      </c>
      <c r="J33" s="16">
        <f t="shared" si="4"/>
        <v>0</v>
      </c>
      <c r="K33" s="18"/>
      <c r="L33" s="19"/>
      <c r="M33" s="58"/>
      <c r="N33" s="48"/>
      <c r="O33" s="59">
        <f t="shared" si="8"/>
        <v>0</v>
      </c>
      <c r="P33" s="60"/>
      <c r="Q33" s="101"/>
      <c r="R33" s="102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si="5"/>
        <v>0</v>
      </c>
      <c r="H34" s="16"/>
      <c r="I34" s="16">
        <f t="shared" si="11"/>
        <v>0</v>
      </c>
      <c r="J34" s="16">
        <f t="shared" si="4"/>
        <v>0</v>
      </c>
      <c r="K34" s="18"/>
      <c r="L34" s="19"/>
      <c r="M34" s="58"/>
      <c r="N34" s="48"/>
      <c r="O34" s="59">
        <f t="shared" si="8"/>
        <v>0</v>
      </c>
      <c r="P34" s="60"/>
      <c r="Q34" s="101"/>
      <c r="R34" s="102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5"/>
        <v>0</v>
      </c>
      <c r="H35" s="16"/>
      <c r="I35" s="16">
        <f t="shared" si="11"/>
        <v>0</v>
      </c>
      <c r="J35" s="16">
        <f t="shared" si="4"/>
        <v>0</v>
      </c>
      <c r="K35" s="18"/>
      <c r="L35" s="19"/>
      <c r="M35" s="58"/>
      <c r="N35" s="48"/>
      <c r="O35" s="59">
        <f t="shared" si="8"/>
        <v>0</v>
      </c>
      <c r="P35" s="60"/>
      <c r="Q35" s="101"/>
      <c r="R35" s="102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5"/>
        <v>0</v>
      </c>
      <c r="H36" s="16"/>
      <c r="I36" s="16">
        <f t="shared" si="11"/>
        <v>0</v>
      </c>
      <c r="J36" s="16">
        <f t="shared" si="4"/>
        <v>0</v>
      </c>
      <c r="K36" s="18"/>
      <c r="L36" s="19"/>
      <c r="M36" s="58"/>
      <c r="N36" s="48"/>
      <c r="O36" s="59">
        <f t="shared" si="8"/>
        <v>0</v>
      </c>
      <c r="P36" s="60"/>
      <c r="Q36" s="101"/>
      <c r="R36" s="102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5"/>
        <v>0</v>
      </c>
      <c r="H37" s="16"/>
      <c r="I37" s="16">
        <f t="shared" si="11"/>
        <v>0</v>
      </c>
      <c r="J37" s="16">
        <f t="shared" si="4"/>
        <v>0</v>
      </c>
      <c r="K37" s="18"/>
      <c r="L37" s="19"/>
      <c r="M37" s="58"/>
      <c r="N37" s="48"/>
      <c r="O37" s="59">
        <f t="shared" si="8"/>
        <v>0</v>
      </c>
      <c r="P37" s="60"/>
      <c r="Q37" s="101"/>
      <c r="R37" s="102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5"/>
        <v>0</v>
      </c>
      <c r="H38" s="16"/>
      <c r="I38" s="16">
        <f t="shared" si="11"/>
        <v>0</v>
      </c>
      <c r="J38" s="16">
        <f t="shared" si="4"/>
        <v>0</v>
      </c>
      <c r="K38" s="18"/>
      <c r="L38" s="19"/>
      <c r="M38" s="58"/>
      <c r="N38" s="48"/>
      <c r="O38" s="59">
        <f t="shared" si="8"/>
        <v>0</v>
      </c>
      <c r="P38" s="60"/>
      <c r="Q38" s="101"/>
      <c r="R38" s="102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5"/>
        <v>0</v>
      </c>
      <c r="H39" s="16"/>
      <c r="I39" s="16">
        <f t="shared" si="11"/>
        <v>0</v>
      </c>
      <c r="J39" s="16">
        <f t="shared" si="4"/>
        <v>0</v>
      </c>
      <c r="K39" s="18"/>
      <c r="L39" s="19"/>
      <c r="M39" s="58"/>
      <c r="N39" s="48"/>
      <c r="O39" s="59">
        <f t="shared" si="8"/>
        <v>0</v>
      </c>
      <c r="P39" s="60"/>
      <c r="Q39" s="101"/>
      <c r="R39" s="102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5"/>
        <v>0</v>
      </c>
      <c r="H40" s="16"/>
      <c r="I40" s="16">
        <f t="shared" si="11"/>
        <v>0</v>
      </c>
      <c r="J40" s="16">
        <f t="shared" si="4"/>
        <v>0</v>
      </c>
      <c r="K40" s="18"/>
      <c r="L40" s="19"/>
      <c r="M40" s="58"/>
      <c r="N40" s="48"/>
      <c r="O40" s="59">
        <f t="shared" si="8"/>
        <v>0</v>
      </c>
      <c r="P40" s="60"/>
      <c r="Q40" s="101"/>
      <c r="R40" s="102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5"/>
        <v>0</v>
      </c>
      <c r="H41" s="16"/>
      <c r="I41" s="16">
        <f t="shared" si="11"/>
        <v>0</v>
      </c>
      <c r="J41" s="16">
        <f t="shared" si="4"/>
        <v>0</v>
      </c>
      <c r="K41" s="18"/>
      <c r="L41" s="19"/>
      <c r="M41" s="58"/>
      <c r="N41" s="48"/>
      <c r="O41" s="59">
        <f t="shared" si="8"/>
        <v>0</v>
      </c>
      <c r="P41" s="60"/>
      <c r="Q41" s="101"/>
      <c r="R41" s="102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5"/>
        <v>0</v>
      </c>
      <c r="H42" s="16"/>
      <c r="I42" s="16">
        <f t="shared" si="11"/>
        <v>0</v>
      </c>
      <c r="J42" s="16">
        <f t="shared" si="4"/>
        <v>0</v>
      </c>
      <c r="K42" s="18"/>
      <c r="L42" s="19"/>
      <c r="M42" s="58"/>
      <c r="N42" s="48"/>
      <c r="O42" s="59">
        <f t="shared" si="8"/>
        <v>0</v>
      </c>
      <c r="P42" s="60"/>
      <c r="Q42" s="101"/>
      <c r="R42" s="102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5"/>
        <v>0</v>
      </c>
      <c r="H43" s="16"/>
      <c r="I43" s="16">
        <f t="shared" si="11"/>
        <v>0</v>
      </c>
      <c r="J43" s="16">
        <f t="shared" si="4"/>
        <v>0</v>
      </c>
      <c r="K43" s="18"/>
      <c r="L43" s="19"/>
      <c r="M43" s="58"/>
      <c r="N43" s="48"/>
      <c r="O43" s="59">
        <f t="shared" si="8"/>
        <v>0</v>
      </c>
      <c r="P43" s="60"/>
      <c r="Q43" s="101"/>
      <c r="R43" s="102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5"/>
        <v>0</v>
      </c>
      <c r="H44" s="16"/>
      <c r="I44" s="16">
        <f t="shared" si="11"/>
        <v>0</v>
      </c>
      <c r="J44" s="16">
        <f t="shared" si="4"/>
        <v>0</v>
      </c>
      <c r="K44" s="18"/>
      <c r="L44" s="19"/>
      <c r="M44" s="58"/>
      <c r="N44" s="48"/>
      <c r="O44" s="59">
        <f t="shared" si="8"/>
        <v>0</v>
      </c>
      <c r="P44" s="60"/>
      <c r="Q44" s="101"/>
      <c r="R44" s="102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5"/>
        <v>0</v>
      </c>
      <c r="H45" s="16"/>
      <c r="I45" s="16">
        <f t="shared" si="11"/>
        <v>0</v>
      </c>
      <c r="J45" s="16">
        <f t="shared" si="4"/>
        <v>0</v>
      </c>
      <c r="K45" s="18"/>
      <c r="L45" s="19"/>
      <c r="M45" s="58">
        <v>0</v>
      </c>
      <c r="N45" s="48">
        <v>0</v>
      </c>
      <c r="O45" s="59">
        <f t="shared" si="8"/>
        <v>0</v>
      </c>
      <c r="P45" s="60">
        <v>0</v>
      </c>
      <c r="Q45" s="101"/>
      <c r="R45" s="102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5"/>
        <v>0</v>
      </c>
      <c r="H46" s="16"/>
      <c r="I46" s="16">
        <f t="shared" si="11"/>
        <v>0</v>
      </c>
      <c r="J46" s="25">
        <f t="shared" si="4"/>
        <v>0</v>
      </c>
      <c r="K46" s="18"/>
      <c r="L46" s="26"/>
      <c r="M46" s="27"/>
      <c r="N46" s="27"/>
      <c r="O46" s="20">
        <f t="shared" si="8"/>
        <v>0</v>
      </c>
      <c r="P46" s="28">
        <f t="shared" si="8"/>
        <v>0</v>
      </c>
      <c r="Q46" s="103"/>
      <c r="R46" s="104"/>
    </row>
    <row r="47" spans="1:18" ht="27" thickBot="1" x14ac:dyDescent="0.3">
      <c r="A47" s="29"/>
      <c r="B47" s="105" t="s">
        <v>26</v>
      </c>
      <c r="C47" s="105"/>
      <c r="D47" s="105"/>
      <c r="E47" s="105"/>
      <c r="F47" s="106"/>
      <c r="G47" s="30">
        <f>SUBTOTAL(9,G5:G46)</f>
        <v>24000</v>
      </c>
      <c r="H47" s="31" t="s">
        <v>27</v>
      </c>
      <c r="I47" s="30">
        <f>SUBTOTAL(9,I5:I46)</f>
        <v>26500</v>
      </c>
      <c r="J47" s="30">
        <f>SUBTOTAL(9,J5:J46)</f>
        <v>2500</v>
      </c>
      <c r="K47" s="32" t="s">
        <v>27</v>
      </c>
      <c r="L47" s="30">
        <f>SUBTOTAL(9,L5:L46)</f>
        <v>0</v>
      </c>
      <c r="M47" s="30">
        <f>SUBTOTAL(9,M5:M46)</f>
        <v>0</v>
      </c>
      <c r="N47" s="30">
        <f>SUBTOTAL(9,N5:N46)</f>
        <v>0</v>
      </c>
      <c r="O47" s="33">
        <f>SUBTOTAL(9,O5:O46)</f>
        <v>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107" t="s">
        <v>28</v>
      </c>
      <c r="O48" s="108"/>
      <c r="P48" s="37">
        <f>+J47</f>
        <v>2500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97" t="s">
        <v>29</v>
      </c>
      <c r="O49" s="98"/>
      <c r="P49" s="38">
        <f>+O47</f>
        <v>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97" t="s">
        <v>30</v>
      </c>
      <c r="O50" s="98"/>
      <c r="P50" s="41">
        <f>+P48+P49</f>
        <v>2500</v>
      </c>
    </row>
    <row r="51" spans="1:16" ht="23.25" customHeight="1" x14ac:dyDescent="0.25">
      <c r="N51" s="97" t="s">
        <v>17</v>
      </c>
      <c r="O51" s="98"/>
      <c r="P51" s="38">
        <f>+P47</f>
        <v>0</v>
      </c>
    </row>
    <row r="52" spans="1:16" ht="23.25" customHeight="1" thickBot="1" x14ac:dyDescent="0.3">
      <c r="N52" s="99" t="s">
        <v>31</v>
      </c>
      <c r="O52" s="100"/>
      <c r="P52" s="42">
        <f>+P50+P51</f>
        <v>2500</v>
      </c>
    </row>
  </sheetData>
  <autoFilter ref="A4:K52"/>
  <mergeCells count="52"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B47:F47"/>
    <mergeCell ref="N48:O48"/>
    <mergeCell ref="Q37:R37"/>
    <mergeCell ref="Q38:R38"/>
    <mergeCell ref="Q39:R39"/>
    <mergeCell ref="Q40:R40"/>
    <mergeCell ref="Q41:R41"/>
    <mergeCell ref="Q42:R42"/>
    <mergeCell ref="N49:O49"/>
    <mergeCell ref="N50:O50"/>
    <mergeCell ref="N51:O51"/>
    <mergeCell ref="N52:O52"/>
    <mergeCell ref="Q43:R43"/>
    <mergeCell ref="Q44:R44"/>
    <mergeCell ref="Q45:R45"/>
    <mergeCell ref="Q46:R46"/>
  </mergeCells>
  <dataValidations count="1">
    <dataValidation type="list" allowBlank="1" showInputMessage="1" showErrorMessage="1" sqref="K5:K7">
      <formula1>"ขายตรง,Facebook,Shopee,Line"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1:D7"/>
  <sheetViews>
    <sheetView workbookViewId="0">
      <selection activeCell="F20" sqref="F20:F21"/>
    </sheetView>
  </sheetViews>
  <sheetFormatPr defaultRowHeight="15" x14ac:dyDescent="0.25"/>
  <cols>
    <col min="2" max="2" width="12.5703125" bestFit="1" customWidth="1"/>
    <col min="3" max="3" width="11" bestFit="1" customWidth="1"/>
    <col min="4" max="4" width="9.5703125" customWidth="1"/>
  </cols>
  <sheetData>
    <row r="1" spans="2:4" ht="15.75" thickBot="1" x14ac:dyDescent="0.3"/>
    <row r="2" spans="2:4" ht="15.75" thickBot="1" x14ac:dyDescent="0.3">
      <c r="B2" s="69" t="s">
        <v>58</v>
      </c>
      <c r="C2" s="70" t="s">
        <v>65</v>
      </c>
      <c r="D2" s="71" t="s">
        <v>59</v>
      </c>
    </row>
    <row r="3" spans="2:4" x14ac:dyDescent="0.25">
      <c r="B3" s="64" t="s">
        <v>60</v>
      </c>
      <c r="C3" s="65">
        <v>100</v>
      </c>
      <c r="D3" s="66">
        <v>48000</v>
      </c>
    </row>
    <row r="4" spans="2:4" x14ac:dyDescent="0.25">
      <c r="B4" s="64" t="s">
        <v>61</v>
      </c>
      <c r="C4" s="65">
        <v>300</v>
      </c>
      <c r="D4" s="66">
        <v>48000</v>
      </c>
    </row>
    <row r="5" spans="2:4" x14ac:dyDescent="0.25">
      <c r="B5" s="64" t="s">
        <v>62</v>
      </c>
      <c r="C5" s="65">
        <v>300</v>
      </c>
      <c r="D5" s="66">
        <v>48000</v>
      </c>
    </row>
    <row r="6" spans="2:4" ht="15.75" thickBot="1" x14ac:dyDescent="0.3">
      <c r="B6" s="67" t="s">
        <v>63</v>
      </c>
      <c r="C6" s="65">
        <f>SUM(C3:C5)</f>
        <v>700</v>
      </c>
      <c r="D6" s="66">
        <f>SUM(D3:D5)</f>
        <v>144000</v>
      </c>
    </row>
    <row r="7" spans="2:4" ht="15.75" thickBot="1" x14ac:dyDescent="0.3">
      <c r="B7" s="68" t="s">
        <v>64</v>
      </c>
      <c r="C7" s="115">
        <f>C6*10</f>
        <v>7000</v>
      </c>
      <c r="D7" s="116"/>
    </row>
  </sheetData>
  <mergeCells count="1">
    <mergeCell ref="C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60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5" sqref="I5:I6"/>
    </sheetView>
  </sheetViews>
  <sheetFormatPr defaultColWidth="9" defaultRowHeight="23.25" x14ac:dyDescent="0.25"/>
  <cols>
    <col min="1" max="1" width="9" style="1"/>
    <col min="2" max="2" width="12.5703125" style="1" bestFit="1" customWidth="1"/>
    <col min="3" max="3" width="26" style="40" bestFit="1" customWidth="1"/>
    <col min="4" max="4" width="14.85546875" style="40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111" t="s">
        <v>56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</row>
    <row r="2" spans="1:18" ht="33" customHeight="1" x14ac:dyDescent="0.25">
      <c r="A2" s="111" t="s">
        <v>0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</row>
    <row r="3" spans="1:18" ht="33" customHeight="1" thickBot="1" x14ac:dyDescent="0.3">
      <c r="A3" s="112" t="s">
        <v>55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113" t="s">
        <v>18</v>
      </c>
      <c r="R4" s="114"/>
    </row>
    <row r="5" spans="1:18" x14ac:dyDescent="0.25">
      <c r="A5" s="13">
        <v>1</v>
      </c>
      <c r="B5" s="14"/>
      <c r="C5" s="15" t="s">
        <v>21</v>
      </c>
      <c r="D5" s="15" t="s">
        <v>66</v>
      </c>
      <c r="E5" s="16">
        <v>160</v>
      </c>
      <c r="F5" s="17">
        <v>10</v>
      </c>
      <c r="G5" s="16">
        <f t="shared" ref="G5:G46" si="0">SUM(E5*F5)</f>
        <v>1600</v>
      </c>
      <c r="H5" s="16">
        <v>199</v>
      </c>
      <c r="I5" s="22">
        <f t="shared" ref="I5" si="1">+F5*H5</f>
        <v>1990</v>
      </c>
      <c r="J5" s="16">
        <f t="shared" ref="J5:J46" si="2">+I5-G5</f>
        <v>390</v>
      </c>
      <c r="K5" s="18" t="s">
        <v>67</v>
      </c>
      <c r="L5" s="19"/>
      <c r="M5" s="58"/>
      <c r="N5" s="48"/>
      <c r="O5" s="62">
        <f t="shared" ref="O5:O10" si="3">+M5-N5</f>
        <v>0</v>
      </c>
      <c r="P5" s="60"/>
      <c r="Q5" s="101"/>
      <c r="R5" s="102"/>
    </row>
    <row r="6" spans="1:18" x14ac:dyDescent="0.25">
      <c r="A6" s="13">
        <v>2</v>
      </c>
      <c r="B6" s="14"/>
      <c r="C6" s="15" t="s">
        <v>21</v>
      </c>
      <c r="D6" s="15" t="s">
        <v>72</v>
      </c>
      <c r="E6" s="16">
        <v>160</v>
      </c>
      <c r="F6" s="17">
        <v>30</v>
      </c>
      <c r="G6" s="16">
        <f>SUM(E6*F6)</f>
        <v>4800</v>
      </c>
      <c r="H6" s="16">
        <v>190</v>
      </c>
      <c r="I6" s="22">
        <f t="shared" ref="I6:I11" si="4">+F6*H6</f>
        <v>5700</v>
      </c>
      <c r="J6" s="16">
        <f t="shared" ref="J6:J11" si="5">+I6-G6</f>
        <v>900</v>
      </c>
      <c r="K6" s="18" t="s">
        <v>67</v>
      </c>
      <c r="L6" s="19">
        <v>0</v>
      </c>
      <c r="M6" s="58"/>
      <c r="N6" s="48"/>
      <c r="O6" s="62">
        <f t="shared" si="3"/>
        <v>0</v>
      </c>
      <c r="P6" s="60"/>
      <c r="Q6" s="101"/>
      <c r="R6" s="102"/>
    </row>
    <row r="7" spans="1:18" x14ac:dyDescent="0.25">
      <c r="A7" s="13">
        <v>3</v>
      </c>
      <c r="B7" s="14"/>
      <c r="C7" s="15" t="s">
        <v>21</v>
      </c>
      <c r="D7" s="15" t="s">
        <v>74</v>
      </c>
      <c r="E7" s="22">
        <v>160</v>
      </c>
      <c r="F7" s="23">
        <v>30</v>
      </c>
      <c r="G7" s="22">
        <f t="shared" ref="G7:G15" si="6">SUM(E7*F7)</f>
        <v>4800</v>
      </c>
      <c r="H7" s="22">
        <v>185</v>
      </c>
      <c r="I7" s="22">
        <f t="shared" si="4"/>
        <v>5550</v>
      </c>
      <c r="J7" s="22">
        <f t="shared" si="5"/>
        <v>750</v>
      </c>
      <c r="K7" s="18" t="s">
        <v>67</v>
      </c>
      <c r="L7" s="19">
        <v>0</v>
      </c>
      <c r="M7" s="58"/>
      <c r="N7" s="48"/>
      <c r="O7" s="62">
        <f t="shared" si="3"/>
        <v>0</v>
      </c>
      <c r="P7" s="60"/>
      <c r="Q7" s="101"/>
      <c r="R7" s="102"/>
    </row>
    <row r="8" spans="1:18" x14ac:dyDescent="0.25">
      <c r="A8" s="13">
        <v>4</v>
      </c>
      <c r="B8" s="14"/>
      <c r="C8" s="15" t="s">
        <v>21</v>
      </c>
      <c r="D8" s="15" t="s">
        <v>73</v>
      </c>
      <c r="E8" s="22">
        <v>160</v>
      </c>
      <c r="F8" s="23">
        <v>40</v>
      </c>
      <c r="G8" s="22">
        <f t="shared" si="6"/>
        <v>6400</v>
      </c>
      <c r="H8" s="22">
        <v>180</v>
      </c>
      <c r="I8" s="22">
        <f t="shared" si="4"/>
        <v>7200</v>
      </c>
      <c r="J8" s="22">
        <f t="shared" si="5"/>
        <v>800</v>
      </c>
      <c r="K8" s="18" t="s">
        <v>67</v>
      </c>
      <c r="L8" s="19">
        <v>0</v>
      </c>
      <c r="M8" s="58"/>
      <c r="N8" s="48"/>
      <c r="O8" s="62">
        <f t="shared" si="3"/>
        <v>0</v>
      </c>
      <c r="P8" s="60"/>
      <c r="Q8" s="101"/>
      <c r="R8" s="102"/>
    </row>
    <row r="9" spans="1:18" x14ac:dyDescent="0.25">
      <c r="A9" s="13">
        <v>5</v>
      </c>
      <c r="B9" s="14"/>
      <c r="C9" s="15" t="s">
        <v>24</v>
      </c>
      <c r="D9" s="15" t="s">
        <v>73</v>
      </c>
      <c r="E9" s="22">
        <v>160</v>
      </c>
      <c r="F9" s="23">
        <v>10</v>
      </c>
      <c r="G9" s="22">
        <f t="shared" si="6"/>
        <v>1600</v>
      </c>
      <c r="H9" s="22">
        <v>180</v>
      </c>
      <c r="I9" s="22">
        <f t="shared" si="4"/>
        <v>1800</v>
      </c>
      <c r="J9" s="22">
        <f t="shared" si="5"/>
        <v>200</v>
      </c>
      <c r="K9" s="18" t="s">
        <v>67</v>
      </c>
      <c r="L9" s="19">
        <v>0</v>
      </c>
      <c r="M9" s="58"/>
      <c r="N9" s="48"/>
      <c r="O9" s="62">
        <f t="shared" si="3"/>
        <v>0</v>
      </c>
      <c r="P9" s="60"/>
      <c r="Q9" s="101"/>
      <c r="R9" s="102"/>
    </row>
    <row r="10" spans="1:18" x14ac:dyDescent="0.25">
      <c r="A10" s="13">
        <v>6</v>
      </c>
      <c r="B10" s="14"/>
      <c r="C10" s="21" t="s">
        <v>21</v>
      </c>
      <c r="D10" s="15" t="s">
        <v>75</v>
      </c>
      <c r="E10" s="22">
        <v>160</v>
      </c>
      <c r="F10" s="23">
        <v>8</v>
      </c>
      <c r="G10" s="22">
        <f t="shared" si="6"/>
        <v>1280</v>
      </c>
      <c r="H10" s="22">
        <v>199</v>
      </c>
      <c r="I10" s="22">
        <f t="shared" si="4"/>
        <v>1592</v>
      </c>
      <c r="J10" s="22">
        <f t="shared" si="5"/>
        <v>312</v>
      </c>
      <c r="K10" s="18" t="s">
        <v>67</v>
      </c>
      <c r="L10" s="19">
        <v>5700</v>
      </c>
      <c r="M10" s="58"/>
      <c r="N10" s="48"/>
      <c r="O10" s="62">
        <f t="shared" si="3"/>
        <v>0</v>
      </c>
      <c r="P10" s="60"/>
      <c r="Q10" s="101"/>
      <c r="R10" s="102"/>
    </row>
    <row r="11" spans="1:18" s="57" customFormat="1" x14ac:dyDescent="0.25">
      <c r="A11" s="13">
        <v>7</v>
      </c>
      <c r="B11" s="54"/>
      <c r="C11" s="21" t="s">
        <v>24</v>
      </c>
      <c r="D11" s="15" t="s">
        <v>75</v>
      </c>
      <c r="E11" s="22">
        <v>160</v>
      </c>
      <c r="F11" s="23">
        <v>2</v>
      </c>
      <c r="G11" s="22">
        <f t="shared" si="6"/>
        <v>320</v>
      </c>
      <c r="H11" s="22">
        <v>199</v>
      </c>
      <c r="I11" s="22">
        <f t="shared" si="4"/>
        <v>398</v>
      </c>
      <c r="J11" s="22">
        <f t="shared" si="5"/>
        <v>78</v>
      </c>
      <c r="K11" s="18" t="s">
        <v>67</v>
      </c>
      <c r="L11" s="56"/>
      <c r="M11" s="61"/>
      <c r="N11" s="22"/>
      <c r="O11" s="62">
        <f>+M11-N11</f>
        <v>0</v>
      </c>
      <c r="P11" s="63"/>
      <c r="Q11" s="109"/>
      <c r="R11" s="110"/>
    </row>
    <row r="12" spans="1:18" s="57" customFormat="1" x14ac:dyDescent="0.25">
      <c r="A12" s="13">
        <v>8</v>
      </c>
      <c r="B12" s="54"/>
      <c r="C12" s="21"/>
      <c r="D12" s="15"/>
      <c r="E12" s="22"/>
      <c r="F12" s="23"/>
      <c r="G12" s="22">
        <f t="shared" si="6"/>
        <v>0</v>
      </c>
      <c r="H12" s="22"/>
      <c r="I12" s="22">
        <f t="shared" ref="I12:I15" si="7">+F12*H12</f>
        <v>0</v>
      </c>
      <c r="J12" s="22">
        <f t="shared" ref="J12:J15" si="8">+I12-G12</f>
        <v>0</v>
      </c>
      <c r="K12" s="18"/>
      <c r="L12" s="56"/>
      <c r="M12" s="61"/>
      <c r="N12" s="22"/>
      <c r="O12" s="62">
        <f t="shared" ref="O12:P46" si="9">+M12-N12</f>
        <v>0</v>
      </c>
      <c r="P12" s="63"/>
      <c r="Q12" s="109"/>
      <c r="R12" s="110"/>
    </row>
    <row r="13" spans="1:18" s="57" customFormat="1" x14ac:dyDescent="0.25">
      <c r="A13" s="13">
        <v>9</v>
      </c>
      <c r="B13" s="54"/>
      <c r="C13" s="21"/>
      <c r="D13" s="15"/>
      <c r="E13" s="22"/>
      <c r="F13" s="23"/>
      <c r="G13" s="22">
        <f t="shared" si="6"/>
        <v>0</v>
      </c>
      <c r="H13" s="22"/>
      <c r="I13" s="22">
        <f t="shared" si="7"/>
        <v>0</v>
      </c>
      <c r="J13" s="22">
        <f t="shared" si="8"/>
        <v>0</v>
      </c>
      <c r="K13" s="18"/>
      <c r="L13" s="56"/>
      <c r="M13" s="61"/>
      <c r="N13" s="22"/>
      <c r="O13" s="62">
        <f t="shared" si="9"/>
        <v>0</v>
      </c>
      <c r="P13" s="63"/>
      <c r="Q13" s="109"/>
      <c r="R13" s="110"/>
    </row>
    <row r="14" spans="1:18" s="57" customFormat="1" x14ac:dyDescent="0.25">
      <c r="A14" s="13">
        <v>10</v>
      </c>
      <c r="B14" s="54"/>
      <c r="C14" s="21"/>
      <c r="D14" s="15"/>
      <c r="E14" s="22"/>
      <c r="F14" s="23"/>
      <c r="G14" s="22">
        <f t="shared" si="6"/>
        <v>0</v>
      </c>
      <c r="H14" s="22"/>
      <c r="I14" s="22">
        <f t="shared" si="7"/>
        <v>0</v>
      </c>
      <c r="J14" s="22">
        <f t="shared" si="8"/>
        <v>0</v>
      </c>
      <c r="K14" s="18"/>
      <c r="L14" s="56"/>
      <c r="M14" s="61"/>
      <c r="N14" s="22"/>
      <c r="O14" s="62">
        <f t="shared" si="9"/>
        <v>0</v>
      </c>
      <c r="P14" s="63"/>
      <c r="Q14" s="109"/>
      <c r="R14" s="110"/>
    </row>
    <row r="15" spans="1:18" s="57" customFormat="1" x14ac:dyDescent="0.25">
      <c r="A15" s="13">
        <v>11</v>
      </c>
      <c r="B15" s="54"/>
      <c r="C15" s="21"/>
      <c r="D15" s="15"/>
      <c r="E15" s="22"/>
      <c r="F15" s="23"/>
      <c r="G15" s="22">
        <f t="shared" si="6"/>
        <v>0</v>
      </c>
      <c r="H15" s="22"/>
      <c r="I15" s="22">
        <f t="shared" si="7"/>
        <v>0</v>
      </c>
      <c r="J15" s="22">
        <f t="shared" si="8"/>
        <v>0</v>
      </c>
      <c r="K15" s="18"/>
      <c r="L15" s="56"/>
      <c r="M15" s="61"/>
      <c r="N15" s="22"/>
      <c r="O15" s="62">
        <f t="shared" si="9"/>
        <v>0</v>
      </c>
      <c r="P15" s="63"/>
      <c r="Q15" s="109"/>
      <c r="R15" s="110"/>
    </row>
    <row r="16" spans="1:18" s="57" customFormat="1" x14ac:dyDescent="0.25">
      <c r="A16" s="13">
        <v>12</v>
      </c>
      <c r="B16" s="54"/>
      <c r="C16" s="21"/>
      <c r="D16" s="15"/>
      <c r="E16" s="22"/>
      <c r="F16" s="23"/>
      <c r="G16" s="22">
        <f t="shared" ref="G16" si="10">SUM(E16*F16)</f>
        <v>0</v>
      </c>
      <c r="H16" s="22"/>
      <c r="I16" s="22">
        <f>+F16*H16</f>
        <v>0</v>
      </c>
      <c r="J16" s="22">
        <f t="shared" si="2"/>
        <v>0</v>
      </c>
      <c r="K16" s="18"/>
      <c r="L16" s="56"/>
      <c r="M16" s="61"/>
      <c r="N16" s="22"/>
      <c r="O16" s="62">
        <f t="shared" si="9"/>
        <v>0</v>
      </c>
      <c r="P16" s="63"/>
      <c r="Q16" s="109"/>
      <c r="R16" s="110"/>
    </row>
    <row r="17" spans="1:18" s="57" customFormat="1" x14ac:dyDescent="0.25">
      <c r="A17" s="13">
        <v>13</v>
      </c>
      <c r="B17" s="54"/>
      <c r="C17" s="21"/>
      <c r="D17" s="15"/>
      <c r="E17" s="22"/>
      <c r="F17" s="23"/>
      <c r="G17" s="22">
        <f t="shared" ref="G17:G33" si="11">SUM(E17*F17)</f>
        <v>0</v>
      </c>
      <c r="H17" s="22"/>
      <c r="I17" s="22">
        <f t="shared" ref="I17:I46" si="12">+F17*H17</f>
        <v>0</v>
      </c>
      <c r="J17" s="22">
        <f t="shared" si="2"/>
        <v>0</v>
      </c>
      <c r="K17" s="18"/>
      <c r="L17" s="56"/>
      <c r="M17" s="61"/>
      <c r="N17" s="22"/>
      <c r="O17" s="62">
        <f t="shared" si="9"/>
        <v>0</v>
      </c>
      <c r="P17" s="63"/>
      <c r="Q17" s="109"/>
      <c r="R17" s="110"/>
    </row>
    <row r="18" spans="1:18" s="57" customFormat="1" x14ac:dyDescent="0.25">
      <c r="A18" s="13">
        <v>14</v>
      </c>
      <c r="B18" s="54"/>
      <c r="C18" s="21"/>
      <c r="D18" s="15"/>
      <c r="E18" s="22"/>
      <c r="F18" s="23"/>
      <c r="G18" s="22">
        <f t="shared" si="11"/>
        <v>0</v>
      </c>
      <c r="H18" s="22"/>
      <c r="I18" s="22">
        <f t="shared" si="12"/>
        <v>0</v>
      </c>
      <c r="J18" s="22">
        <f t="shared" si="2"/>
        <v>0</v>
      </c>
      <c r="K18" s="18"/>
      <c r="L18" s="56"/>
      <c r="M18" s="61"/>
      <c r="N18" s="22"/>
      <c r="O18" s="62">
        <f t="shared" si="9"/>
        <v>0</v>
      </c>
      <c r="P18" s="63"/>
      <c r="Q18" s="109"/>
      <c r="R18" s="110"/>
    </row>
    <row r="19" spans="1:18" s="57" customFormat="1" x14ac:dyDescent="0.25">
      <c r="A19" s="13">
        <v>15</v>
      </c>
      <c r="B19" s="54"/>
      <c r="C19" s="21"/>
      <c r="D19" s="15"/>
      <c r="E19" s="22"/>
      <c r="F19" s="23"/>
      <c r="G19" s="22">
        <f t="shared" si="11"/>
        <v>0</v>
      </c>
      <c r="H19" s="22"/>
      <c r="I19" s="22">
        <f t="shared" si="12"/>
        <v>0</v>
      </c>
      <c r="J19" s="22">
        <f t="shared" si="2"/>
        <v>0</v>
      </c>
      <c r="K19" s="18"/>
      <c r="L19" s="56"/>
      <c r="M19" s="61"/>
      <c r="N19" s="22"/>
      <c r="O19" s="62">
        <f t="shared" si="9"/>
        <v>0</v>
      </c>
      <c r="P19" s="63"/>
      <c r="Q19" s="109"/>
      <c r="R19" s="110"/>
    </row>
    <row r="20" spans="1:18" s="57" customFormat="1" x14ac:dyDescent="0.25">
      <c r="A20" s="13">
        <v>16</v>
      </c>
      <c r="B20" s="54"/>
      <c r="C20" s="21"/>
      <c r="D20" s="15"/>
      <c r="E20" s="22"/>
      <c r="F20" s="23"/>
      <c r="G20" s="22">
        <f t="shared" si="11"/>
        <v>0</v>
      </c>
      <c r="H20" s="22"/>
      <c r="I20" s="22">
        <f t="shared" si="12"/>
        <v>0</v>
      </c>
      <c r="J20" s="22">
        <f t="shared" si="2"/>
        <v>0</v>
      </c>
      <c r="K20" s="18"/>
      <c r="L20" s="56"/>
      <c r="M20" s="61"/>
      <c r="N20" s="22"/>
      <c r="O20" s="62">
        <f t="shared" si="9"/>
        <v>0</v>
      </c>
      <c r="P20" s="63"/>
      <c r="Q20" s="109"/>
      <c r="R20" s="110"/>
    </row>
    <row r="21" spans="1:18" s="57" customFormat="1" x14ac:dyDescent="0.25">
      <c r="A21" s="13">
        <v>17</v>
      </c>
      <c r="B21" s="54"/>
      <c r="C21" s="21"/>
      <c r="D21" s="15"/>
      <c r="E21" s="22"/>
      <c r="F21" s="23"/>
      <c r="G21" s="22">
        <f t="shared" si="11"/>
        <v>0</v>
      </c>
      <c r="H21" s="22"/>
      <c r="I21" s="22">
        <f t="shared" si="12"/>
        <v>0</v>
      </c>
      <c r="J21" s="22">
        <f t="shared" si="2"/>
        <v>0</v>
      </c>
      <c r="K21" s="18"/>
      <c r="L21" s="56"/>
      <c r="M21" s="61"/>
      <c r="N21" s="22"/>
      <c r="O21" s="62">
        <f t="shared" si="9"/>
        <v>0</v>
      </c>
      <c r="P21" s="63"/>
      <c r="Q21" s="109"/>
      <c r="R21" s="110"/>
    </row>
    <row r="22" spans="1:18" s="57" customFormat="1" x14ac:dyDescent="0.25">
      <c r="A22" s="13">
        <v>18</v>
      </c>
      <c r="B22" s="54"/>
      <c r="C22" s="21"/>
      <c r="D22" s="15"/>
      <c r="E22" s="22"/>
      <c r="F22" s="23"/>
      <c r="G22" s="22">
        <f t="shared" si="11"/>
        <v>0</v>
      </c>
      <c r="H22" s="22"/>
      <c r="I22" s="22">
        <f t="shared" si="12"/>
        <v>0</v>
      </c>
      <c r="J22" s="22">
        <f t="shared" si="2"/>
        <v>0</v>
      </c>
      <c r="K22" s="18"/>
      <c r="L22" s="56"/>
      <c r="M22" s="61"/>
      <c r="N22" s="22"/>
      <c r="O22" s="62">
        <f t="shared" si="9"/>
        <v>0</v>
      </c>
      <c r="P22" s="63"/>
      <c r="Q22" s="109"/>
      <c r="R22" s="110"/>
    </row>
    <row r="23" spans="1:18" s="57" customFormat="1" x14ac:dyDescent="0.25">
      <c r="A23" s="13">
        <v>19</v>
      </c>
      <c r="B23" s="54"/>
      <c r="C23" s="21"/>
      <c r="D23" s="15"/>
      <c r="E23" s="22"/>
      <c r="F23" s="23"/>
      <c r="G23" s="22">
        <f t="shared" si="11"/>
        <v>0</v>
      </c>
      <c r="H23" s="22"/>
      <c r="I23" s="22">
        <f t="shared" si="12"/>
        <v>0</v>
      </c>
      <c r="J23" s="22">
        <f t="shared" si="2"/>
        <v>0</v>
      </c>
      <c r="K23" s="18"/>
      <c r="L23" s="56"/>
      <c r="M23" s="61"/>
      <c r="N23" s="22"/>
      <c r="O23" s="62">
        <f t="shared" si="9"/>
        <v>0</v>
      </c>
      <c r="P23" s="63"/>
      <c r="Q23" s="109"/>
      <c r="R23" s="110"/>
    </row>
    <row r="24" spans="1:18" s="57" customFormat="1" x14ac:dyDescent="0.25">
      <c r="A24" s="13">
        <v>20</v>
      </c>
      <c r="B24" s="54"/>
      <c r="C24" s="21"/>
      <c r="D24" s="15"/>
      <c r="E24" s="22"/>
      <c r="F24" s="23"/>
      <c r="G24" s="22">
        <f t="shared" si="11"/>
        <v>0</v>
      </c>
      <c r="H24" s="22"/>
      <c r="I24" s="22">
        <f t="shared" si="12"/>
        <v>0</v>
      </c>
      <c r="J24" s="22">
        <f t="shared" si="2"/>
        <v>0</v>
      </c>
      <c r="K24" s="18"/>
      <c r="L24" s="56"/>
      <c r="M24" s="61"/>
      <c r="N24" s="22"/>
      <c r="O24" s="62">
        <f t="shared" si="9"/>
        <v>0</v>
      </c>
      <c r="P24" s="63"/>
      <c r="Q24" s="109"/>
      <c r="R24" s="110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11"/>
        <v>0</v>
      </c>
      <c r="H25" s="22"/>
      <c r="I25" s="22">
        <f t="shared" si="12"/>
        <v>0</v>
      </c>
      <c r="J25" s="22">
        <f t="shared" si="2"/>
        <v>0</v>
      </c>
      <c r="K25" s="18"/>
      <c r="L25" s="56"/>
      <c r="M25" s="61"/>
      <c r="N25" s="22"/>
      <c r="O25" s="62">
        <f t="shared" si="9"/>
        <v>0</v>
      </c>
      <c r="P25" s="63"/>
      <c r="Q25" s="109"/>
      <c r="R25" s="110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11"/>
        <v>0</v>
      </c>
      <c r="H26" s="22"/>
      <c r="I26" s="16">
        <f t="shared" si="12"/>
        <v>0</v>
      </c>
      <c r="J26" s="16">
        <f t="shared" si="2"/>
        <v>0</v>
      </c>
      <c r="K26" s="18"/>
      <c r="L26" s="19"/>
      <c r="M26" s="58"/>
      <c r="N26" s="48"/>
      <c r="O26" s="59">
        <f t="shared" si="9"/>
        <v>0</v>
      </c>
      <c r="P26" s="60"/>
      <c r="Q26" s="101"/>
      <c r="R26" s="102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11"/>
        <v>0</v>
      </c>
      <c r="H27" s="22"/>
      <c r="I27" s="16">
        <f t="shared" si="12"/>
        <v>0</v>
      </c>
      <c r="J27" s="16">
        <f t="shared" si="2"/>
        <v>0</v>
      </c>
      <c r="K27" s="18"/>
      <c r="L27" s="19"/>
      <c r="M27" s="58"/>
      <c r="N27" s="48"/>
      <c r="O27" s="59">
        <f t="shared" si="9"/>
        <v>0</v>
      </c>
      <c r="P27" s="60"/>
      <c r="Q27" s="101"/>
      <c r="R27" s="102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11"/>
        <v>0</v>
      </c>
      <c r="H28" s="22"/>
      <c r="I28" s="16">
        <f t="shared" si="12"/>
        <v>0</v>
      </c>
      <c r="J28" s="16">
        <f t="shared" si="2"/>
        <v>0</v>
      </c>
      <c r="K28" s="18"/>
      <c r="L28" s="19"/>
      <c r="M28" s="58"/>
      <c r="N28" s="48"/>
      <c r="O28" s="59">
        <f t="shared" si="9"/>
        <v>0</v>
      </c>
      <c r="P28" s="60"/>
      <c r="Q28" s="101"/>
      <c r="R28" s="102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11"/>
        <v>0</v>
      </c>
      <c r="H29" s="22"/>
      <c r="I29" s="16">
        <f t="shared" si="12"/>
        <v>0</v>
      </c>
      <c r="J29" s="16">
        <f t="shared" si="2"/>
        <v>0</v>
      </c>
      <c r="K29" s="18"/>
      <c r="L29" s="19"/>
      <c r="M29" s="58"/>
      <c r="N29" s="48"/>
      <c r="O29" s="59">
        <f t="shared" si="9"/>
        <v>0</v>
      </c>
      <c r="P29" s="60"/>
      <c r="Q29" s="101"/>
      <c r="R29" s="102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11"/>
        <v>0</v>
      </c>
      <c r="H30" s="22"/>
      <c r="I30" s="16">
        <f t="shared" si="12"/>
        <v>0</v>
      </c>
      <c r="J30" s="16">
        <f t="shared" si="2"/>
        <v>0</v>
      </c>
      <c r="K30" s="18"/>
      <c r="L30" s="19"/>
      <c r="M30" s="58"/>
      <c r="N30" s="48"/>
      <c r="O30" s="59">
        <f t="shared" si="9"/>
        <v>0</v>
      </c>
      <c r="P30" s="60"/>
      <c r="Q30" s="101"/>
      <c r="R30" s="102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11"/>
        <v>0</v>
      </c>
      <c r="H31" s="22"/>
      <c r="I31" s="16">
        <f t="shared" si="12"/>
        <v>0</v>
      </c>
      <c r="J31" s="16">
        <f t="shared" si="2"/>
        <v>0</v>
      </c>
      <c r="K31" s="18"/>
      <c r="L31" s="19"/>
      <c r="M31" s="58"/>
      <c r="N31" s="48"/>
      <c r="O31" s="59">
        <f t="shared" si="9"/>
        <v>0</v>
      </c>
      <c r="P31" s="60"/>
      <c r="Q31" s="101"/>
      <c r="R31" s="102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11"/>
        <v>0</v>
      </c>
      <c r="H32" s="22"/>
      <c r="I32" s="16">
        <f t="shared" si="12"/>
        <v>0</v>
      </c>
      <c r="J32" s="16">
        <f t="shared" si="2"/>
        <v>0</v>
      </c>
      <c r="K32" s="18"/>
      <c r="L32" s="19"/>
      <c r="M32" s="58"/>
      <c r="N32" s="48"/>
      <c r="O32" s="59">
        <f t="shared" si="9"/>
        <v>0</v>
      </c>
      <c r="P32" s="60"/>
      <c r="Q32" s="101"/>
      <c r="R32" s="102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11"/>
        <v>0</v>
      </c>
      <c r="H33" s="16"/>
      <c r="I33" s="16">
        <f t="shared" si="12"/>
        <v>0</v>
      </c>
      <c r="J33" s="16">
        <f t="shared" si="2"/>
        <v>0</v>
      </c>
      <c r="K33" s="18"/>
      <c r="L33" s="19"/>
      <c r="M33" s="58"/>
      <c r="N33" s="48"/>
      <c r="O33" s="59">
        <f t="shared" si="9"/>
        <v>0</v>
      </c>
      <c r="P33" s="60"/>
      <c r="Q33" s="101"/>
      <c r="R33" s="102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si="0"/>
        <v>0</v>
      </c>
      <c r="H34" s="16"/>
      <c r="I34" s="16">
        <f t="shared" si="12"/>
        <v>0</v>
      </c>
      <c r="J34" s="16">
        <f t="shared" si="2"/>
        <v>0</v>
      </c>
      <c r="K34" s="18"/>
      <c r="L34" s="19"/>
      <c r="M34" s="58"/>
      <c r="N34" s="48"/>
      <c r="O34" s="59">
        <f t="shared" si="9"/>
        <v>0</v>
      </c>
      <c r="P34" s="60"/>
      <c r="Q34" s="101"/>
      <c r="R34" s="102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0"/>
        <v>0</v>
      </c>
      <c r="H35" s="16"/>
      <c r="I35" s="16">
        <f t="shared" si="12"/>
        <v>0</v>
      </c>
      <c r="J35" s="16">
        <f t="shared" si="2"/>
        <v>0</v>
      </c>
      <c r="K35" s="18"/>
      <c r="L35" s="19"/>
      <c r="M35" s="58"/>
      <c r="N35" s="48"/>
      <c r="O35" s="59">
        <f t="shared" si="9"/>
        <v>0</v>
      </c>
      <c r="P35" s="60"/>
      <c r="Q35" s="101"/>
      <c r="R35" s="102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0"/>
        <v>0</v>
      </c>
      <c r="H36" s="16"/>
      <c r="I36" s="16">
        <f t="shared" si="12"/>
        <v>0</v>
      </c>
      <c r="J36" s="16">
        <f t="shared" si="2"/>
        <v>0</v>
      </c>
      <c r="K36" s="18"/>
      <c r="L36" s="19"/>
      <c r="M36" s="58"/>
      <c r="N36" s="48"/>
      <c r="O36" s="59">
        <f t="shared" si="9"/>
        <v>0</v>
      </c>
      <c r="P36" s="60"/>
      <c r="Q36" s="101"/>
      <c r="R36" s="102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0"/>
        <v>0</v>
      </c>
      <c r="H37" s="16"/>
      <c r="I37" s="16">
        <f t="shared" si="12"/>
        <v>0</v>
      </c>
      <c r="J37" s="16">
        <f t="shared" si="2"/>
        <v>0</v>
      </c>
      <c r="K37" s="18"/>
      <c r="L37" s="19"/>
      <c r="M37" s="58"/>
      <c r="N37" s="48"/>
      <c r="O37" s="59">
        <f t="shared" si="9"/>
        <v>0</v>
      </c>
      <c r="P37" s="60"/>
      <c r="Q37" s="101"/>
      <c r="R37" s="102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0"/>
        <v>0</v>
      </c>
      <c r="H38" s="16"/>
      <c r="I38" s="16">
        <f t="shared" si="12"/>
        <v>0</v>
      </c>
      <c r="J38" s="16">
        <f t="shared" si="2"/>
        <v>0</v>
      </c>
      <c r="K38" s="18"/>
      <c r="L38" s="19"/>
      <c r="M38" s="58"/>
      <c r="N38" s="48"/>
      <c r="O38" s="59">
        <f t="shared" si="9"/>
        <v>0</v>
      </c>
      <c r="P38" s="60"/>
      <c r="Q38" s="101"/>
      <c r="R38" s="102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0"/>
        <v>0</v>
      </c>
      <c r="H39" s="16"/>
      <c r="I39" s="16">
        <f t="shared" si="12"/>
        <v>0</v>
      </c>
      <c r="J39" s="16">
        <f t="shared" si="2"/>
        <v>0</v>
      </c>
      <c r="K39" s="18"/>
      <c r="L39" s="19"/>
      <c r="M39" s="58"/>
      <c r="N39" s="48"/>
      <c r="O39" s="59">
        <f t="shared" si="9"/>
        <v>0</v>
      </c>
      <c r="P39" s="60"/>
      <c r="Q39" s="101"/>
      <c r="R39" s="102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0"/>
        <v>0</v>
      </c>
      <c r="H40" s="16"/>
      <c r="I40" s="16">
        <f t="shared" si="12"/>
        <v>0</v>
      </c>
      <c r="J40" s="16">
        <f t="shared" si="2"/>
        <v>0</v>
      </c>
      <c r="K40" s="18"/>
      <c r="L40" s="19"/>
      <c r="M40" s="58"/>
      <c r="N40" s="48"/>
      <c r="O40" s="59">
        <f t="shared" si="9"/>
        <v>0</v>
      </c>
      <c r="P40" s="60"/>
      <c r="Q40" s="101"/>
      <c r="R40" s="102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0"/>
        <v>0</v>
      </c>
      <c r="H41" s="16"/>
      <c r="I41" s="16">
        <f t="shared" si="12"/>
        <v>0</v>
      </c>
      <c r="J41" s="16">
        <f t="shared" si="2"/>
        <v>0</v>
      </c>
      <c r="K41" s="18"/>
      <c r="L41" s="19"/>
      <c r="M41" s="58"/>
      <c r="N41" s="48"/>
      <c r="O41" s="59">
        <f t="shared" si="9"/>
        <v>0</v>
      </c>
      <c r="P41" s="60"/>
      <c r="Q41" s="101"/>
      <c r="R41" s="102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0"/>
        <v>0</v>
      </c>
      <c r="H42" s="16"/>
      <c r="I42" s="16">
        <f t="shared" si="12"/>
        <v>0</v>
      </c>
      <c r="J42" s="16">
        <f t="shared" si="2"/>
        <v>0</v>
      </c>
      <c r="K42" s="18"/>
      <c r="L42" s="19"/>
      <c r="M42" s="58"/>
      <c r="N42" s="48"/>
      <c r="O42" s="59">
        <f t="shared" si="9"/>
        <v>0</v>
      </c>
      <c r="P42" s="60"/>
      <c r="Q42" s="101"/>
      <c r="R42" s="102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0"/>
        <v>0</v>
      </c>
      <c r="H43" s="16"/>
      <c r="I43" s="16">
        <f t="shared" si="12"/>
        <v>0</v>
      </c>
      <c r="J43" s="16">
        <f t="shared" si="2"/>
        <v>0</v>
      </c>
      <c r="K43" s="18"/>
      <c r="L43" s="19"/>
      <c r="M43" s="58"/>
      <c r="N43" s="48"/>
      <c r="O43" s="59">
        <f t="shared" si="9"/>
        <v>0</v>
      </c>
      <c r="P43" s="60"/>
      <c r="Q43" s="101"/>
      <c r="R43" s="102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0"/>
        <v>0</v>
      </c>
      <c r="H44" s="16"/>
      <c r="I44" s="16">
        <f t="shared" si="12"/>
        <v>0</v>
      </c>
      <c r="J44" s="16">
        <f t="shared" si="2"/>
        <v>0</v>
      </c>
      <c r="K44" s="18"/>
      <c r="L44" s="19"/>
      <c r="M44" s="58"/>
      <c r="N44" s="48"/>
      <c r="O44" s="59">
        <f t="shared" si="9"/>
        <v>0</v>
      </c>
      <c r="P44" s="60"/>
      <c r="Q44" s="101"/>
      <c r="R44" s="102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0"/>
        <v>0</v>
      </c>
      <c r="H45" s="16"/>
      <c r="I45" s="16">
        <f t="shared" si="12"/>
        <v>0</v>
      </c>
      <c r="J45" s="16">
        <f t="shared" si="2"/>
        <v>0</v>
      </c>
      <c r="K45" s="18"/>
      <c r="L45" s="19"/>
      <c r="M45" s="58">
        <v>0</v>
      </c>
      <c r="N45" s="48">
        <v>0</v>
      </c>
      <c r="O45" s="59">
        <f t="shared" si="9"/>
        <v>0</v>
      </c>
      <c r="P45" s="60">
        <v>0</v>
      </c>
      <c r="Q45" s="101"/>
      <c r="R45" s="102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0"/>
        <v>0</v>
      </c>
      <c r="H46" s="16"/>
      <c r="I46" s="16">
        <f t="shared" si="12"/>
        <v>0</v>
      </c>
      <c r="J46" s="25">
        <f t="shared" si="2"/>
        <v>0</v>
      </c>
      <c r="K46" s="18"/>
      <c r="L46" s="26"/>
      <c r="M46" s="27"/>
      <c r="N46" s="27"/>
      <c r="O46" s="20">
        <f t="shared" si="9"/>
        <v>0</v>
      </c>
      <c r="P46" s="28">
        <f t="shared" si="9"/>
        <v>0</v>
      </c>
      <c r="Q46" s="103"/>
      <c r="R46" s="104"/>
    </row>
    <row r="47" spans="1:18" ht="27" thickBot="1" x14ac:dyDescent="0.3">
      <c r="A47" s="29"/>
      <c r="B47" s="105" t="s">
        <v>26</v>
      </c>
      <c r="C47" s="105"/>
      <c r="D47" s="105"/>
      <c r="E47" s="105"/>
      <c r="F47" s="106"/>
      <c r="G47" s="30">
        <f>SUBTOTAL(9,G5:G46)</f>
        <v>20800</v>
      </c>
      <c r="H47" s="31" t="s">
        <v>27</v>
      </c>
      <c r="I47" s="30">
        <f>SUBTOTAL(9,I5:I46)</f>
        <v>24230</v>
      </c>
      <c r="J47" s="30">
        <f>SUBTOTAL(9,J5:J46)</f>
        <v>3430</v>
      </c>
      <c r="K47" s="32" t="s">
        <v>27</v>
      </c>
      <c r="L47" s="30">
        <f>SUBTOTAL(9,L5:L46)</f>
        <v>5700</v>
      </c>
      <c r="M47" s="30">
        <f>SUBTOTAL(9,M5:M46)</f>
        <v>0</v>
      </c>
      <c r="N47" s="30">
        <f>SUBTOTAL(9,N5:N46)</f>
        <v>0</v>
      </c>
      <c r="O47" s="33">
        <f>SUBTOTAL(9,O5:O46)</f>
        <v>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107" t="s">
        <v>28</v>
      </c>
      <c r="O48" s="108"/>
      <c r="P48" s="37">
        <f>+J47</f>
        <v>3430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97" t="s">
        <v>29</v>
      </c>
      <c r="O49" s="98"/>
      <c r="P49" s="38">
        <f>+O47</f>
        <v>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97" t="s">
        <v>30</v>
      </c>
      <c r="O50" s="98"/>
      <c r="P50" s="41">
        <f>+P48+P49</f>
        <v>3430</v>
      </c>
    </row>
    <row r="51" spans="1:16" ht="23.25" customHeight="1" x14ac:dyDescent="0.25">
      <c r="N51" s="97" t="s">
        <v>17</v>
      </c>
      <c r="O51" s="98"/>
      <c r="P51" s="38">
        <f>+P47</f>
        <v>0</v>
      </c>
    </row>
    <row r="52" spans="1:16" ht="23.25" customHeight="1" thickBot="1" x14ac:dyDescent="0.3">
      <c r="N52" s="99" t="s">
        <v>31</v>
      </c>
      <c r="O52" s="100"/>
      <c r="P52" s="42">
        <f>+P50+P51</f>
        <v>3430</v>
      </c>
    </row>
    <row r="53" spans="1:16" ht="29.25" x14ac:dyDescent="0.25">
      <c r="B53" s="76" t="s">
        <v>76</v>
      </c>
      <c r="C53" s="75">
        <v>48000</v>
      </c>
    </row>
    <row r="54" spans="1:16" ht="29.25" x14ac:dyDescent="0.25">
      <c r="B54" s="76" t="s">
        <v>77</v>
      </c>
      <c r="C54" s="75">
        <v>16540</v>
      </c>
    </row>
    <row r="55" spans="1:16" ht="29.25" x14ac:dyDescent="0.25">
      <c r="B55" s="76" t="s">
        <v>78</v>
      </c>
      <c r="C55" s="77">
        <f>C53-C54</f>
        <v>31460</v>
      </c>
    </row>
    <row r="56" spans="1:16" ht="29.25" x14ac:dyDescent="0.25">
      <c r="B56" s="74"/>
      <c r="C56" s="74"/>
    </row>
    <row r="57" spans="1:16" ht="29.25" x14ac:dyDescent="0.25">
      <c r="C57" s="74" t="s">
        <v>81</v>
      </c>
      <c r="D57" s="74">
        <v>4150098258</v>
      </c>
    </row>
    <row r="58" spans="1:16" x14ac:dyDescent="0.25">
      <c r="B58" s="72"/>
      <c r="C58" s="73"/>
    </row>
    <row r="59" spans="1:16" x14ac:dyDescent="0.25">
      <c r="B59" s="72"/>
      <c r="C59" s="73"/>
    </row>
    <row r="60" spans="1:16" x14ac:dyDescent="0.25">
      <c r="B60" s="72"/>
      <c r="C60" s="73"/>
    </row>
  </sheetData>
  <autoFilter ref="A4:K52"/>
  <mergeCells count="52"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B47:F47"/>
    <mergeCell ref="N48:O48"/>
    <mergeCell ref="Q37:R37"/>
    <mergeCell ref="Q38:R38"/>
    <mergeCell ref="Q39:R39"/>
    <mergeCell ref="Q40:R40"/>
    <mergeCell ref="Q41:R41"/>
    <mergeCell ref="Q42:R42"/>
    <mergeCell ref="N49:O49"/>
    <mergeCell ref="N50:O50"/>
    <mergeCell ref="N51:O51"/>
    <mergeCell ref="N52:O52"/>
    <mergeCell ref="Q43:R43"/>
    <mergeCell ref="Q44:R44"/>
    <mergeCell ref="Q45:R45"/>
    <mergeCell ref="Q46:R46"/>
  </mergeCells>
  <dataValidations count="1">
    <dataValidation type="list" allowBlank="1" showInputMessage="1" showErrorMessage="1" sqref="K5:K46">
      <formula1>"นัดรับ,Facebook,Shopee,Line"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5" sqref="F5:F14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111" t="s">
        <v>56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</row>
    <row r="2" spans="1:18" ht="33" customHeight="1" x14ac:dyDescent="0.25">
      <c r="A2" s="111" t="s">
        <v>0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</row>
    <row r="3" spans="1:18" ht="33" customHeight="1" thickBot="1" x14ac:dyDescent="0.3">
      <c r="A3" s="112" t="s">
        <v>55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113" t="s">
        <v>18</v>
      </c>
      <c r="R4" s="114"/>
    </row>
    <row r="5" spans="1:18" x14ac:dyDescent="0.25">
      <c r="A5" s="13">
        <v>1</v>
      </c>
      <c r="B5" s="14"/>
      <c r="C5" s="15" t="s">
        <v>21</v>
      </c>
      <c r="D5" s="15" t="s">
        <v>80</v>
      </c>
      <c r="E5" s="16">
        <v>160</v>
      </c>
      <c r="F5" s="17">
        <v>120</v>
      </c>
      <c r="G5" s="16">
        <f t="shared" ref="G5:G11" si="0">SUM(E5*F5)</f>
        <v>19200</v>
      </c>
      <c r="H5" s="16">
        <v>170</v>
      </c>
      <c r="I5" s="22">
        <f t="shared" ref="I5:I11" si="1">+F5*H5</f>
        <v>20400</v>
      </c>
      <c r="J5" s="16">
        <f t="shared" ref="J5:J11" si="2">+I5-G5</f>
        <v>1200</v>
      </c>
      <c r="K5" s="18" t="s">
        <v>67</v>
      </c>
      <c r="L5" s="19"/>
      <c r="M5" s="58"/>
      <c r="N5" s="48"/>
      <c r="O5" s="62">
        <f t="shared" ref="O5:O10" si="3">+M5-N5</f>
        <v>0</v>
      </c>
      <c r="P5" s="60"/>
      <c r="Q5" s="101"/>
      <c r="R5" s="102"/>
    </row>
    <row r="6" spans="1:18" x14ac:dyDescent="0.25">
      <c r="A6" s="13">
        <v>2</v>
      </c>
      <c r="B6" s="14"/>
      <c r="C6" s="15" t="s">
        <v>20</v>
      </c>
      <c r="D6" s="15" t="s">
        <v>80</v>
      </c>
      <c r="E6" s="16">
        <v>160</v>
      </c>
      <c r="F6" s="17">
        <v>30</v>
      </c>
      <c r="G6" s="16">
        <f t="shared" si="0"/>
        <v>4800</v>
      </c>
      <c r="H6" s="16">
        <v>170</v>
      </c>
      <c r="I6" s="22">
        <f t="shared" si="1"/>
        <v>5100</v>
      </c>
      <c r="J6" s="16">
        <f t="shared" si="2"/>
        <v>300</v>
      </c>
      <c r="K6" s="18" t="s">
        <v>67</v>
      </c>
      <c r="L6" s="19"/>
      <c r="M6" s="58"/>
      <c r="N6" s="48"/>
      <c r="O6" s="62">
        <f t="shared" si="3"/>
        <v>0</v>
      </c>
      <c r="P6" s="60"/>
      <c r="Q6" s="101"/>
      <c r="R6" s="102"/>
    </row>
    <row r="7" spans="1:18" x14ac:dyDescent="0.25">
      <c r="A7" s="13">
        <v>3</v>
      </c>
      <c r="B7" s="14"/>
      <c r="C7" s="15" t="s">
        <v>24</v>
      </c>
      <c r="D7" s="15" t="s">
        <v>80</v>
      </c>
      <c r="E7" s="16">
        <v>160</v>
      </c>
      <c r="F7" s="17">
        <v>50</v>
      </c>
      <c r="G7" s="16">
        <f t="shared" si="0"/>
        <v>8000</v>
      </c>
      <c r="H7" s="16">
        <v>170</v>
      </c>
      <c r="I7" s="22">
        <f t="shared" si="1"/>
        <v>8500</v>
      </c>
      <c r="J7" s="16">
        <f t="shared" si="2"/>
        <v>500</v>
      </c>
      <c r="K7" s="18" t="s">
        <v>67</v>
      </c>
      <c r="L7" s="19"/>
      <c r="M7" s="58"/>
      <c r="N7" s="48"/>
      <c r="O7" s="62">
        <f t="shared" si="3"/>
        <v>0</v>
      </c>
      <c r="P7" s="60"/>
      <c r="Q7" s="101"/>
      <c r="R7" s="102"/>
    </row>
    <row r="8" spans="1:18" x14ac:dyDescent="0.25">
      <c r="A8" s="13">
        <v>4</v>
      </c>
      <c r="B8" s="14"/>
      <c r="C8" s="15" t="s">
        <v>24</v>
      </c>
      <c r="D8" s="15" t="s">
        <v>80</v>
      </c>
      <c r="E8" s="16">
        <v>160</v>
      </c>
      <c r="F8" s="17">
        <v>5</v>
      </c>
      <c r="G8" s="16">
        <f t="shared" si="0"/>
        <v>800</v>
      </c>
      <c r="H8" s="16">
        <v>170</v>
      </c>
      <c r="I8" s="22">
        <f t="shared" si="1"/>
        <v>850</v>
      </c>
      <c r="J8" s="16">
        <f t="shared" si="2"/>
        <v>50</v>
      </c>
      <c r="K8" s="18" t="s">
        <v>67</v>
      </c>
      <c r="L8" s="19"/>
      <c r="M8" s="58"/>
      <c r="N8" s="48"/>
      <c r="O8" s="62">
        <f t="shared" si="3"/>
        <v>0</v>
      </c>
      <c r="P8" s="60"/>
      <c r="Q8" s="101"/>
      <c r="R8" s="102"/>
    </row>
    <row r="9" spans="1:18" x14ac:dyDescent="0.25">
      <c r="A9" s="13">
        <v>5</v>
      </c>
      <c r="B9" s="14"/>
      <c r="C9" s="15" t="s">
        <v>21</v>
      </c>
      <c r="D9" s="15" t="s">
        <v>72</v>
      </c>
      <c r="E9" s="16">
        <v>160</v>
      </c>
      <c r="F9" s="17">
        <v>25</v>
      </c>
      <c r="G9" s="16">
        <f t="shared" si="0"/>
        <v>4000</v>
      </c>
      <c r="H9" s="16">
        <v>185</v>
      </c>
      <c r="I9" s="22">
        <f t="shared" si="1"/>
        <v>4625</v>
      </c>
      <c r="J9" s="16">
        <f t="shared" si="2"/>
        <v>625</v>
      </c>
      <c r="K9" s="18" t="s">
        <v>67</v>
      </c>
      <c r="L9" s="19"/>
      <c r="M9" s="58"/>
      <c r="N9" s="48"/>
      <c r="O9" s="62">
        <f t="shared" si="3"/>
        <v>0</v>
      </c>
      <c r="P9" s="60"/>
      <c r="Q9" s="101"/>
      <c r="R9" s="102"/>
    </row>
    <row r="10" spans="1:18" x14ac:dyDescent="0.25">
      <c r="A10" s="13">
        <v>6</v>
      </c>
      <c r="B10" s="54"/>
      <c r="C10" s="15" t="s">
        <v>24</v>
      </c>
      <c r="D10" s="15" t="s">
        <v>72</v>
      </c>
      <c r="E10" s="16">
        <v>160</v>
      </c>
      <c r="F10" s="23">
        <v>5</v>
      </c>
      <c r="G10" s="22">
        <f t="shared" si="0"/>
        <v>800</v>
      </c>
      <c r="H10" s="16">
        <v>185</v>
      </c>
      <c r="I10" s="22">
        <f t="shared" si="1"/>
        <v>925</v>
      </c>
      <c r="J10" s="22">
        <f t="shared" si="2"/>
        <v>125</v>
      </c>
      <c r="K10" s="18" t="s">
        <v>67</v>
      </c>
      <c r="L10" s="19"/>
      <c r="M10" s="58"/>
      <c r="N10" s="48"/>
      <c r="O10" s="62">
        <f t="shared" si="3"/>
        <v>0</v>
      </c>
      <c r="P10" s="60"/>
      <c r="Q10" s="101"/>
      <c r="R10" s="102"/>
    </row>
    <row r="11" spans="1:18" s="57" customFormat="1" hidden="1" x14ac:dyDescent="0.25">
      <c r="A11" s="13">
        <v>7</v>
      </c>
      <c r="B11" s="54"/>
      <c r="C11" s="21" t="s">
        <v>45</v>
      </c>
      <c r="D11" s="15" t="s">
        <v>87</v>
      </c>
      <c r="E11" s="22">
        <v>25</v>
      </c>
      <c r="F11" s="23">
        <v>3</v>
      </c>
      <c r="G11" s="22">
        <f t="shared" si="0"/>
        <v>75</v>
      </c>
      <c r="H11" s="22">
        <v>33.333329999999997</v>
      </c>
      <c r="I11" s="22">
        <f t="shared" si="1"/>
        <v>99.999989999999997</v>
      </c>
      <c r="J11" s="22">
        <f t="shared" si="2"/>
        <v>24.999989999999997</v>
      </c>
      <c r="K11" s="18" t="s">
        <v>67</v>
      </c>
      <c r="L11" s="56">
        <v>100</v>
      </c>
      <c r="M11" s="61"/>
      <c r="N11" s="22"/>
      <c r="O11" s="62">
        <f>+M11-N11</f>
        <v>0</v>
      </c>
      <c r="P11" s="63"/>
      <c r="Q11" s="109"/>
      <c r="R11" s="110"/>
    </row>
    <row r="12" spans="1:18" s="57" customFormat="1" hidden="1" x14ac:dyDescent="0.25">
      <c r="A12" s="13">
        <v>8</v>
      </c>
      <c r="B12" s="54"/>
      <c r="C12" s="21" t="s">
        <v>45</v>
      </c>
      <c r="D12" s="15" t="s">
        <v>66</v>
      </c>
      <c r="E12" s="22">
        <v>25</v>
      </c>
      <c r="F12" s="23">
        <v>3</v>
      </c>
      <c r="G12" s="22">
        <f>SUM(E12*F12)</f>
        <v>75</v>
      </c>
      <c r="H12" s="22">
        <v>33.333329999999997</v>
      </c>
      <c r="I12" s="22">
        <f>+F12*H12</f>
        <v>99.999989999999997</v>
      </c>
      <c r="J12" s="22">
        <f>+I12-G12</f>
        <v>24.999989999999997</v>
      </c>
      <c r="K12" s="18" t="s">
        <v>67</v>
      </c>
      <c r="L12" s="56"/>
      <c r="M12" s="61"/>
      <c r="N12" s="22"/>
      <c r="O12" s="62">
        <f t="shared" ref="O12:P46" si="4">+M12-N12</f>
        <v>0</v>
      </c>
      <c r="P12" s="63"/>
      <c r="Q12" s="109"/>
      <c r="R12" s="110"/>
    </row>
    <row r="13" spans="1:18" s="57" customFormat="1" x14ac:dyDescent="0.25">
      <c r="A13" s="13">
        <v>9</v>
      </c>
      <c r="B13" s="54"/>
      <c r="C13" s="21" t="s">
        <v>21</v>
      </c>
      <c r="D13" s="15"/>
      <c r="E13" s="22">
        <v>160</v>
      </c>
      <c r="F13" s="23">
        <v>1</v>
      </c>
      <c r="G13" s="22">
        <f t="shared" ref="G12:G33" si="5">SUM(E13*F13)</f>
        <v>160</v>
      </c>
      <c r="H13" s="22">
        <v>350</v>
      </c>
      <c r="I13" s="22">
        <v>299</v>
      </c>
      <c r="J13" s="22">
        <f t="shared" ref="J12:J46" si="6">+I13-G13</f>
        <v>139</v>
      </c>
      <c r="K13" s="18" t="s">
        <v>19</v>
      </c>
      <c r="L13" s="56">
        <v>350</v>
      </c>
      <c r="M13" s="61"/>
      <c r="N13" s="22">
        <v>21</v>
      </c>
      <c r="O13" s="62">
        <f t="shared" si="4"/>
        <v>-21</v>
      </c>
      <c r="P13" s="63"/>
      <c r="Q13" s="109"/>
      <c r="R13" s="110"/>
    </row>
    <row r="14" spans="1:18" s="57" customFormat="1" x14ac:dyDescent="0.25">
      <c r="A14" s="13">
        <v>10</v>
      </c>
      <c r="B14" s="54"/>
      <c r="C14" s="21" t="s">
        <v>24</v>
      </c>
      <c r="D14" s="15"/>
      <c r="E14" s="22">
        <v>160</v>
      </c>
      <c r="F14" s="23">
        <v>1</v>
      </c>
      <c r="G14" s="22">
        <f t="shared" si="5"/>
        <v>160</v>
      </c>
      <c r="H14" s="22">
        <v>350</v>
      </c>
      <c r="I14" s="22">
        <v>290</v>
      </c>
      <c r="J14" s="22">
        <f t="shared" si="6"/>
        <v>130</v>
      </c>
      <c r="K14" s="18" t="s">
        <v>19</v>
      </c>
      <c r="L14" s="56">
        <v>350</v>
      </c>
      <c r="M14" s="61"/>
      <c r="N14" s="22">
        <v>21</v>
      </c>
      <c r="O14" s="62">
        <f t="shared" si="4"/>
        <v>-21</v>
      </c>
      <c r="P14" s="63"/>
      <c r="Q14" s="109"/>
      <c r="R14" s="110"/>
    </row>
    <row r="15" spans="1:18" s="57" customFormat="1" hidden="1" x14ac:dyDescent="0.25">
      <c r="A15" s="13">
        <v>11</v>
      </c>
      <c r="B15" s="54"/>
      <c r="C15" s="21"/>
      <c r="D15" s="15"/>
      <c r="E15" s="22"/>
      <c r="F15" s="23"/>
      <c r="G15" s="22">
        <f t="shared" si="5"/>
        <v>0</v>
      </c>
      <c r="H15" s="22"/>
      <c r="I15" s="22">
        <f>+F15*H15</f>
        <v>0</v>
      </c>
      <c r="J15" s="22">
        <f t="shared" si="6"/>
        <v>0</v>
      </c>
      <c r="K15" s="18"/>
      <c r="L15" s="56"/>
      <c r="M15" s="61"/>
      <c r="N15" s="22"/>
      <c r="O15" s="62">
        <f t="shared" si="4"/>
        <v>0</v>
      </c>
      <c r="P15" s="63"/>
      <c r="Q15" s="109"/>
      <c r="R15" s="110"/>
    </row>
    <row r="16" spans="1:18" s="57" customFormat="1" hidden="1" x14ac:dyDescent="0.25">
      <c r="A16" s="13">
        <v>12</v>
      </c>
      <c r="B16" s="54"/>
      <c r="C16" s="21"/>
      <c r="D16" s="15"/>
      <c r="E16" s="22"/>
      <c r="F16" s="23"/>
      <c r="G16" s="22">
        <f t="shared" si="5"/>
        <v>0</v>
      </c>
      <c r="H16" s="22"/>
      <c r="I16" s="22">
        <f>+F16*H16</f>
        <v>0</v>
      </c>
      <c r="J16" s="22">
        <f t="shared" si="6"/>
        <v>0</v>
      </c>
      <c r="K16" s="18"/>
      <c r="L16" s="56"/>
      <c r="M16" s="61"/>
      <c r="N16" s="22"/>
      <c r="O16" s="62">
        <f t="shared" si="4"/>
        <v>0</v>
      </c>
      <c r="P16" s="63"/>
      <c r="Q16" s="109"/>
      <c r="R16" s="110"/>
    </row>
    <row r="17" spans="1:18" s="57" customFormat="1" hidden="1" x14ac:dyDescent="0.25">
      <c r="A17" s="13">
        <v>13</v>
      </c>
      <c r="B17" s="54"/>
      <c r="C17" s="21"/>
      <c r="D17" s="15"/>
      <c r="E17" s="22"/>
      <c r="F17" s="23"/>
      <c r="G17" s="22">
        <f t="shared" si="5"/>
        <v>0</v>
      </c>
      <c r="H17" s="22"/>
      <c r="I17" s="22">
        <f t="shared" ref="I17:I46" si="7">+F17*H17</f>
        <v>0</v>
      </c>
      <c r="J17" s="22">
        <f t="shared" si="6"/>
        <v>0</v>
      </c>
      <c r="K17" s="18"/>
      <c r="L17" s="56"/>
      <c r="M17" s="61"/>
      <c r="N17" s="22"/>
      <c r="O17" s="62">
        <f t="shared" si="4"/>
        <v>0</v>
      </c>
      <c r="P17" s="63"/>
      <c r="Q17" s="109"/>
      <c r="R17" s="110"/>
    </row>
    <row r="18" spans="1:18" s="57" customFormat="1" hidden="1" x14ac:dyDescent="0.25">
      <c r="A18" s="13">
        <v>14</v>
      </c>
      <c r="B18" s="54"/>
      <c r="C18" s="21"/>
      <c r="D18" s="15"/>
      <c r="E18" s="22"/>
      <c r="F18" s="23"/>
      <c r="G18" s="22">
        <f t="shared" si="5"/>
        <v>0</v>
      </c>
      <c r="H18" s="22"/>
      <c r="I18" s="22">
        <f t="shared" si="7"/>
        <v>0</v>
      </c>
      <c r="J18" s="22">
        <f t="shared" si="6"/>
        <v>0</v>
      </c>
      <c r="K18" s="18"/>
      <c r="L18" s="56"/>
      <c r="M18" s="61"/>
      <c r="N18" s="22"/>
      <c r="O18" s="62">
        <f t="shared" si="4"/>
        <v>0</v>
      </c>
      <c r="P18" s="63"/>
      <c r="Q18" s="109"/>
      <c r="R18" s="110"/>
    </row>
    <row r="19" spans="1:18" s="57" customFormat="1" hidden="1" x14ac:dyDescent="0.25">
      <c r="A19" s="13">
        <v>15</v>
      </c>
      <c r="B19" s="54"/>
      <c r="C19" s="21"/>
      <c r="D19" s="15"/>
      <c r="E19" s="22"/>
      <c r="F19" s="23"/>
      <c r="G19" s="22">
        <f t="shared" si="5"/>
        <v>0</v>
      </c>
      <c r="H19" s="22"/>
      <c r="I19" s="22">
        <f t="shared" si="7"/>
        <v>0</v>
      </c>
      <c r="J19" s="22">
        <f t="shared" si="6"/>
        <v>0</v>
      </c>
      <c r="K19" s="18"/>
      <c r="L19" s="56"/>
      <c r="M19" s="61"/>
      <c r="N19" s="22"/>
      <c r="O19" s="62">
        <f t="shared" si="4"/>
        <v>0</v>
      </c>
      <c r="P19" s="63"/>
      <c r="Q19" s="109"/>
      <c r="R19" s="110"/>
    </row>
    <row r="20" spans="1:18" s="57" customFormat="1" hidden="1" x14ac:dyDescent="0.25">
      <c r="A20" s="13">
        <v>16</v>
      </c>
      <c r="B20" s="54"/>
      <c r="C20" s="21"/>
      <c r="D20" s="15"/>
      <c r="E20" s="22"/>
      <c r="F20" s="23"/>
      <c r="G20" s="22">
        <f t="shared" si="5"/>
        <v>0</v>
      </c>
      <c r="H20" s="22"/>
      <c r="I20" s="22">
        <f t="shared" si="7"/>
        <v>0</v>
      </c>
      <c r="J20" s="22">
        <f t="shared" si="6"/>
        <v>0</v>
      </c>
      <c r="K20" s="18"/>
      <c r="L20" s="56"/>
      <c r="M20" s="61"/>
      <c r="N20" s="22"/>
      <c r="O20" s="62">
        <f t="shared" si="4"/>
        <v>0</v>
      </c>
      <c r="P20" s="63"/>
      <c r="Q20" s="109"/>
      <c r="R20" s="110"/>
    </row>
    <row r="21" spans="1:18" s="57" customFormat="1" hidden="1" x14ac:dyDescent="0.25">
      <c r="A21" s="13">
        <v>17</v>
      </c>
      <c r="B21" s="54"/>
      <c r="C21" s="21"/>
      <c r="D21" s="15"/>
      <c r="E21" s="22"/>
      <c r="F21" s="23"/>
      <c r="G21" s="22">
        <f t="shared" si="5"/>
        <v>0</v>
      </c>
      <c r="H21" s="22"/>
      <c r="I21" s="22">
        <f t="shared" si="7"/>
        <v>0</v>
      </c>
      <c r="J21" s="22">
        <f t="shared" si="6"/>
        <v>0</v>
      </c>
      <c r="K21" s="18"/>
      <c r="L21" s="56"/>
      <c r="M21" s="61"/>
      <c r="N21" s="22"/>
      <c r="O21" s="62">
        <f t="shared" si="4"/>
        <v>0</v>
      </c>
      <c r="P21" s="63"/>
      <c r="Q21" s="109"/>
      <c r="R21" s="110"/>
    </row>
    <row r="22" spans="1:18" s="57" customFormat="1" hidden="1" x14ac:dyDescent="0.25">
      <c r="A22" s="13">
        <v>18</v>
      </c>
      <c r="B22" s="54"/>
      <c r="C22" s="21"/>
      <c r="D22" s="15"/>
      <c r="E22" s="22"/>
      <c r="F22" s="23"/>
      <c r="G22" s="22">
        <f t="shared" si="5"/>
        <v>0</v>
      </c>
      <c r="H22" s="22"/>
      <c r="I22" s="22">
        <f t="shared" si="7"/>
        <v>0</v>
      </c>
      <c r="J22" s="22">
        <f t="shared" si="6"/>
        <v>0</v>
      </c>
      <c r="K22" s="18"/>
      <c r="L22" s="56"/>
      <c r="M22" s="61"/>
      <c r="N22" s="22"/>
      <c r="O22" s="62">
        <f t="shared" si="4"/>
        <v>0</v>
      </c>
      <c r="P22" s="63"/>
      <c r="Q22" s="109"/>
      <c r="R22" s="110"/>
    </row>
    <row r="23" spans="1:18" s="57" customFormat="1" hidden="1" x14ac:dyDescent="0.25">
      <c r="A23" s="13">
        <v>19</v>
      </c>
      <c r="B23" s="54"/>
      <c r="C23" s="21"/>
      <c r="D23" s="15"/>
      <c r="E23" s="22"/>
      <c r="F23" s="23"/>
      <c r="G23" s="22">
        <f t="shared" si="5"/>
        <v>0</v>
      </c>
      <c r="H23" s="22"/>
      <c r="I23" s="22">
        <f t="shared" si="7"/>
        <v>0</v>
      </c>
      <c r="J23" s="22">
        <f t="shared" si="6"/>
        <v>0</v>
      </c>
      <c r="K23" s="18"/>
      <c r="L23" s="56"/>
      <c r="M23" s="61"/>
      <c r="N23" s="22"/>
      <c r="O23" s="62">
        <f t="shared" si="4"/>
        <v>0</v>
      </c>
      <c r="P23" s="63"/>
      <c r="Q23" s="109"/>
      <c r="R23" s="110"/>
    </row>
    <row r="24" spans="1:18" s="57" customFormat="1" hidden="1" x14ac:dyDescent="0.25">
      <c r="A24" s="13">
        <v>20</v>
      </c>
      <c r="B24" s="54"/>
      <c r="C24" s="21"/>
      <c r="D24" s="15"/>
      <c r="E24" s="22"/>
      <c r="F24" s="23"/>
      <c r="G24" s="22">
        <f t="shared" si="5"/>
        <v>0</v>
      </c>
      <c r="H24" s="22"/>
      <c r="I24" s="22">
        <f t="shared" si="7"/>
        <v>0</v>
      </c>
      <c r="J24" s="22">
        <f t="shared" si="6"/>
        <v>0</v>
      </c>
      <c r="K24" s="18"/>
      <c r="L24" s="56"/>
      <c r="M24" s="61"/>
      <c r="N24" s="22"/>
      <c r="O24" s="62">
        <f t="shared" si="4"/>
        <v>0</v>
      </c>
      <c r="P24" s="63"/>
      <c r="Q24" s="109"/>
      <c r="R24" s="110"/>
    </row>
    <row r="25" spans="1:18" s="57" customFormat="1" hidden="1" x14ac:dyDescent="0.25">
      <c r="A25" s="13">
        <v>21</v>
      </c>
      <c r="B25" s="54"/>
      <c r="C25" s="21"/>
      <c r="D25" s="21"/>
      <c r="E25" s="22"/>
      <c r="F25" s="23"/>
      <c r="G25" s="22">
        <f t="shared" si="5"/>
        <v>0</v>
      </c>
      <c r="H25" s="22"/>
      <c r="I25" s="22">
        <f t="shared" si="7"/>
        <v>0</v>
      </c>
      <c r="J25" s="22">
        <f t="shared" si="6"/>
        <v>0</v>
      </c>
      <c r="K25" s="18"/>
      <c r="L25" s="56"/>
      <c r="M25" s="61"/>
      <c r="N25" s="22"/>
      <c r="O25" s="62">
        <f t="shared" si="4"/>
        <v>0</v>
      </c>
      <c r="P25" s="63"/>
      <c r="Q25" s="109"/>
      <c r="R25" s="110"/>
    </row>
    <row r="26" spans="1:18" hidden="1" x14ac:dyDescent="0.25">
      <c r="A26" s="13">
        <v>22</v>
      </c>
      <c r="B26" s="14"/>
      <c r="C26" s="21"/>
      <c r="D26" s="21"/>
      <c r="E26" s="22"/>
      <c r="F26" s="23"/>
      <c r="G26" s="16">
        <f t="shared" si="5"/>
        <v>0</v>
      </c>
      <c r="H26" s="22"/>
      <c r="I26" s="16">
        <f t="shared" si="7"/>
        <v>0</v>
      </c>
      <c r="J26" s="16">
        <f t="shared" si="6"/>
        <v>0</v>
      </c>
      <c r="K26" s="18"/>
      <c r="L26" s="19"/>
      <c r="M26" s="58"/>
      <c r="N26" s="48"/>
      <c r="O26" s="59">
        <f t="shared" si="4"/>
        <v>0</v>
      </c>
      <c r="P26" s="60"/>
      <c r="Q26" s="101"/>
      <c r="R26" s="102"/>
    </row>
    <row r="27" spans="1:18" hidden="1" x14ac:dyDescent="0.25">
      <c r="A27" s="13">
        <v>23</v>
      </c>
      <c r="B27" s="14"/>
      <c r="C27" s="21"/>
      <c r="D27" s="21"/>
      <c r="E27" s="22"/>
      <c r="F27" s="23"/>
      <c r="G27" s="16">
        <f t="shared" si="5"/>
        <v>0</v>
      </c>
      <c r="H27" s="22"/>
      <c r="I27" s="16">
        <f t="shared" si="7"/>
        <v>0</v>
      </c>
      <c r="J27" s="16">
        <f t="shared" si="6"/>
        <v>0</v>
      </c>
      <c r="K27" s="18"/>
      <c r="L27" s="19"/>
      <c r="M27" s="58"/>
      <c r="N27" s="48"/>
      <c r="O27" s="59">
        <f t="shared" si="4"/>
        <v>0</v>
      </c>
      <c r="P27" s="60"/>
      <c r="Q27" s="101"/>
      <c r="R27" s="102"/>
    </row>
    <row r="28" spans="1:18" hidden="1" x14ac:dyDescent="0.25">
      <c r="A28" s="13">
        <v>24</v>
      </c>
      <c r="B28" s="14"/>
      <c r="C28" s="21"/>
      <c r="D28" s="21"/>
      <c r="E28" s="22"/>
      <c r="F28" s="23"/>
      <c r="G28" s="16">
        <f t="shared" si="5"/>
        <v>0</v>
      </c>
      <c r="H28" s="22"/>
      <c r="I28" s="16">
        <f t="shared" si="7"/>
        <v>0</v>
      </c>
      <c r="J28" s="16">
        <f t="shared" si="6"/>
        <v>0</v>
      </c>
      <c r="K28" s="18"/>
      <c r="L28" s="19"/>
      <c r="M28" s="58"/>
      <c r="N28" s="48"/>
      <c r="O28" s="59">
        <f t="shared" si="4"/>
        <v>0</v>
      </c>
      <c r="P28" s="60"/>
      <c r="Q28" s="101"/>
      <c r="R28" s="102"/>
    </row>
    <row r="29" spans="1:18" hidden="1" x14ac:dyDescent="0.25">
      <c r="A29" s="13">
        <v>25</v>
      </c>
      <c r="B29" s="14"/>
      <c r="C29" s="21"/>
      <c r="D29" s="21"/>
      <c r="E29" s="22"/>
      <c r="F29" s="23"/>
      <c r="G29" s="16">
        <f t="shared" si="5"/>
        <v>0</v>
      </c>
      <c r="H29" s="22"/>
      <c r="I29" s="16">
        <f t="shared" si="7"/>
        <v>0</v>
      </c>
      <c r="J29" s="16">
        <f t="shared" si="6"/>
        <v>0</v>
      </c>
      <c r="K29" s="18"/>
      <c r="L29" s="19"/>
      <c r="M29" s="58"/>
      <c r="N29" s="48"/>
      <c r="O29" s="59">
        <f t="shared" si="4"/>
        <v>0</v>
      </c>
      <c r="P29" s="60"/>
      <c r="Q29" s="101"/>
      <c r="R29" s="102"/>
    </row>
    <row r="30" spans="1:18" hidden="1" x14ac:dyDescent="0.25">
      <c r="A30" s="13">
        <v>26</v>
      </c>
      <c r="B30" s="14"/>
      <c r="C30" s="21"/>
      <c r="D30" s="21"/>
      <c r="E30" s="22"/>
      <c r="F30" s="23"/>
      <c r="G30" s="16">
        <f t="shared" si="5"/>
        <v>0</v>
      </c>
      <c r="H30" s="22"/>
      <c r="I30" s="16">
        <f t="shared" si="7"/>
        <v>0</v>
      </c>
      <c r="J30" s="16">
        <f t="shared" si="6"/>
        <v>0</v>
      </c>
      <c r="K30" s="18"/>
      <c r="L30" s="19"/>
      <c r="M30" s="58"/>
      <c r="N30" s="48"/>
      <c r="O30" s="59">
        <f t="shared" si="4"/>
        <v>0</v>
      </c>
      <c r="P30" s="60"/>
      <c r="Q30" s="101"/>
      <c r="R30" s="102"/>
    </row>
    <row r="31" spans="1:18" hidden="1" x14ac:dyDescent="0.25">
      <c r="A31" s="13">
        <v>27</v>
      </c>
      <c r="B31" s="14"/>
      <c r="C31" s="21"/>
      <c r="D31" s="21"/>
      <c r="E31" s="22"/>
      <c r="F31" s="23"/>
      <c r="G31" s="16">
        <f t="shared" si="5"/>
        <v>0</v>
      </c>
      <c r="H31" s="22"/>
      <c r="I31" s="16">
        <f t="shared" si="7"/>
        <v>0</v>
      </c>
      <c r="J31" s="16">
        <f t="shared" si="6"/>
        <v>0</v>
      </c>
      <c r="K31" s="18"/>
      <c r="L31" s="19"/>
      <c r="M31" s="58"/>
      <c r="N31" s="48"/>
      <c r="O31" s="59">
        <f t="shared" si="4"/>
        <v>0</v>
      </c>
      <c r="P31" s="60"/>
      <c r="Q31" s="101"/>
      <c r="R31" s="102"/>
    </row>
    <row r="32" spans="1:18" hidden="1" x14ac:dyDescent="0.25">
      <c r="A32" s="13">
        <v>28</v>
      </c>
      <c r="B32" s="14"/>
      <c r="C32" s="21"/>
      <c r="D32" s="21"/>
      <c r="E32" s="22"/>
      <c r="F32" s="23"/>
      <c r="G32" s="16">
        <f t="shared" si="5"/>
        <v>0</v>
      </c>
      <c r="H32" s="22"/>
      <c r="I32" s="16">
        <f t="shared" si="7"/>
        <v>0</v>
      </c>
      <c r="J32" s="16">
        <f t="shared" si="6"/>
        <v>0</v>
      </c>
      <c r="K32" s="18"/>
      <c r="L32" s="19"/>
      <c r="M32" s="58"/>
      <c r="N32" s="48"/>
      <c r="O32" s="59">
        <f t="shared" si="4"/>
        <v>0</v>
      </c>
      <c r="P32" s="60"/>
      <c r="Q32" s="101"/>
      <c r="R32" s="102"/>
    </row>
    <row r="33" spans="1:18" hidden="1" x14ac:dyDescent="0.25">
      <c r="A33" s="13">
        <v>29</v>
      </c>
      <c r="B33" s="14"/>
      <c r="C33" s="21"/>
      <c r="D33" s="21"/>
      <c r="E33" s="22"/>
      <c r="F33" s="17"/>
      <c r="G33" s="16">
        <f t="shared" si="5"/>
        <v>0</v>
      </c>
      <c r="H33" s="16"/>
      <c r="I33" s="16">
        <f t="shared" si="7"/>
        <v>0</v>
      </c>
      <c r="J33" s="16">
        <f t="shared" si="6"/>
        <v>0</v>
      </c>
      <c r="K33" s="18"/>
      <c r="L33" s="19"/>
      <c r="M33" s="58"/>
      <c r="N33" s="48"/>
      <c r="O33" s="59">
        <f t="shared" si="4"/>
        <v>0</v>
      </c>
      <c r="P33" s="60"/>
      <c r="Q33" s="101"/>
      <c r="R33" s="102"/>
    </row>
    <row r="34" spans="1:18" hidden="1" x14ac:dyDescent="0.25">
      <c r="A34" s="13">
        <v>30</v>
      </c>
      <c r="B34" s="14"/>
      <c r="C34" s="15"/>
      <c r="D34" s="15"/>
      <c r="E34" s="16"/>
      <c r="F34" s="17"/>
      <c r="G34" s="16">
        <f t="shared" ref="G34:G46" si="8">SUM(E34*F34)</f>
        <v>0</v>
      </c>
      <c r="H34" s="16"/>
      <c r="I34" s="16">
        <f t="shared" si="7"/>
        <v>0</v>
      </c>
      <c r="J34" s="16">
        <f t="shared" si="6"/>
        <v>0</v>
      </c>
      <c r="K34" s="18"/>
      <c r="L34" s="19"/>
      <c r="M34" s="58"/>
      <c r="N34" s="48"/>
      <c r="O34" s="59">
        <f t="shared" si="4"/>
        <v>0</v>
      </c>
      <c r="P34" s="60"/>
      <c r="Q34" s="101"/>
      <c r="R34" s="102"/>
    </row>
    <row r="35" spans="1:18" hidden="1" x14ac:dyDescent="0.25">
      <c r="A35" s="13">
        <v>31</v>
      </c>
      <c r="B35" s="14"/>
      <c r="C35" s="15"/>
      <c r="D35" s="15"/>
      <c r="E35" s="16"/>
      <c r="F35" s="17"/>
      <c r="G35" s="16">
        <f t="shared" si="8"/>
        <v>0</v>
      </c>
      <c r="H35" s="16"/>
      <c r="I35" s="16">
        <f t="shared" si="7"/>
        <v>0</v>
      </c>
      <c r="J35" s="16">
        <f t="shared" si="6"/>
        <v>0</v>
      </c>
      <c r="K35" s="18"/>
      <c r="L35" s="19"/>
      <c r="M35" s="58"/>
      <c r="N35" s="48"/>
      <c r="O35" s="59">
        <f t="shared" si="4"/>
        <v>0</v>
      </c>
      <c r="P35" s="60"/>
      <c r="Q35" s="101"/>
      <c r="R35" s="102"/>
    </row>
    <row r="36" spans="1:18" hidden="1" x14ac:dyDescent="0.25">
      <c r="A36" s="13">
        <v>32</v>
      </c>
      <c r="B36" s="14"/>
      <c r="C36" s="15"/>
      <c r="D36" s="15"/>
      <c r="E36" s="16"/>
      <c r="F36" s="17"/>
      <c r="G36" s="16">
        <f t="shared" si="8"/>
        <v>0</v>
      </c>
      <c r="H36" s="16"/>
      <c r="I36" s="16">
        <f t="shared" si="7"/>
        <v>0</v>
      </c>
      <c r="J36" s="16">
        <f t="shared" si="6"/>
        <v>0</v>
      </c>
      <c r="K36" s="18"/>
      <c r="L36" s="19"/>
      <c r="M36" s="58"/>
      <c r="N36" s="48"/>
      <c r="O36" s="59">
        <f t="shared" si="4"/>
        <v>0</v>
      </c>
      <c r="P36" s="60"/>
      <c r="Q36" s="101"/>
      <c r="R36" s="102"/>
    </row>
    <row r="37" spans="1:18" hidden="1" x14ac:dyDescent="0.25">
      <c r="A37" s="13">
        <v>33</v>
      </c>
      <c r="B37" s="14"/>
      <c r="C37" s="15"/>
      <c r="D37" s="15"/>
      <c r="E37" s="16"/>
      <c r="F37" s="17"/>
      <c r="G37" s="16">
        <f t="shared" si="8"/>
        <v>0</v>
      </c>
      <c r="H37" s="16"/>
      <c r="I37" s="16">
        <f t="shared" si="7"/>
        <v>0</v>
      </c>
      <c r="J37" s="16">
        <f t="shared" si="6"/>
        <v>0</v>
      </c>
      <c r="K37" s="18"/>
      <c r="L37" s="19"/>
      <c r="M37" s="58"/>
      <c r="N37" s="48"/>
      <c r="O37" s="59">
        <f t="shared" si="4"/>
        <v>0</v>
      </c>
      <c r="P37" s="60"/>
      <c r="Q37" s="101"/>
      <c r="R37" s="102"/>
    </row>
    <row r="38" spans="1:18" hidden="1" x14ac:dyDescent="0.25">
      <c r="A38" s="13">
        <v>34</v>
      </c>
      <c r="B38" s="14"/>
      <c r="C38" s="15"/>
      <c r="D38" s="15"/>
      <c r="E38" s="16"/>
      <c r="F38" s="17"/>
      <c r="G38" s="16">
        <f t="shared" si="8"/>
        <v>0</v>
      </c>
      <c r="H38" s="16"/>
      <c r="I38" s="16">
        <f t="shared" si="7"/>
        <v>0</v>
      </c>
      <c r="J38" s="16">
        <f t="shared" si="6"/>
        <v>0</v>
      </c>
      <c r="K38" s="18"/>
      <c r="L38" s="19"/>
      <c r="M38" s="58"/>
      <c r="N38" s="48"/>
      <c r="O38" s="59">
        <f t="shared" si="4"/>
        <v>0</v>
      </c>
      <c r="P38" s="60"/>
      <c r="Q38" s="101"/>
      <c r="R38" s="102"/>
    </row>
    <row r="39" spans="1:18" hidden="1" x14ac:dyDescent="0.25">
      <c r="A39" s="13">
        <v>35</v>
      </c>
      <c r="B39" s="14"/>
      <c r="C39" s="15"/>
      <c r="D39" s="15"/>
      <c r="E39" s="16"/>
      <c r="F39" s="17"/>
      <c r="G39" s="16">
        <f t="shared" si="8"/>
        <v>0</v>
      </c>
      <c r="H39" s="16"/>
      <c r="I39" s="16">
        <f t="shared" si="7"/>
        <v>0</v>
      </c>
      <c r="J39" s="16">
        <f t="shared" si="6"/>
        <v>0</v>
      </c>
      <c r="K39" s="18"/>
      <c r="L39" s="19"/>
      <c r="M39" s="58"/>
      <c r="N39" s="48"/>
      <c r="O39" s="59">
        <f t="shared" si="4"/>
        <v>0</v>
      </c>
      <c r="P39" s="60"/>
      <c r="Q39" s="101"/>
      <c r="R39" s="102"/>
    </row>
    <row r="40" spans="1:18" hidden="1" x14ac:dyDescent="0.25">
      <c r="A40" s="13">
        <v>36</v>
      </c>
      <c r="B40" s="14"/>
      <c r="C40" s="15"/>
      <c r="D40" s="15"/>
      <c r="E40" s="16"/>
      <c r="F40" s="17"/>
      <c r="G40" s="16">
        <f t="shared" si="8"/>
        <v>0</v>
      </c>
      <c r="H40" s="16"/>
      <c r="I40" s="16">
        <f t="shared" si="7"/>
        <v>0</v>
      </c>
      <c r="J40" s="16">
        <f t="shared" si="6"/>
        <v>0</v>
      </c>
      <c r="K40" s="18"/>
      <c r="L40" s="19"/>
      <c r="M40" s="58"/>
      <c r="N40" s="48"/>
      <c r="O40" s="59">
        <f t="shared" si="4"/>
        <v>0</v>
      </c>
      <c r="P40" s="60"/>
      <c r="Q40" s="101"/>
      <c r="R40" s="102"/>
    </row>
    <row r="41" spans="1:18" hidden="1" x14ac:dyDescent="0.25">
      <c r="A41" s="13">
        <v>37</v>
      </c>
      <c r="B41" s="14"/>
      <c r="C41" s="15"/>
      <c r="D41" s="15"/>
      <c r="E41" s="16"/>
      <c r="F41" s="17"/>
      <c r="G41" s="16">
        <f t="shared" si="8"/>
        <v>0</v>
      </c>
      <c r="H41" s="16"/>
      <c r="I41" s="16">
        <f t="shared" si="7"/>
        <v>0</v>
      </c>
      <c r="J41" s="16">
        <f t="shared" si="6"/>
        <v>0</v>
      </c>
      <c r="K41" s="18"/>
      <c r="L41" s="19"/>
      <c r="M41" s="58"/>
      <c r="N41" s="48"/>
      <c r="O41" s="59">
        <f t="shared" si="4"/>
        <v>0</v>
      </c>
      <c r="P41" s="60"/>
      <c r="Q41" s="101"/>
      <c r="R41" s="102"/>
    </row>
    <row r="42" spans="1:18" hidden="1" x14ac:dyDescent="0.25">
      <c r="A42" s="13">
        <v>38</v>
      </c>
      <c r="B42" s="14"/>
      <c r="C42" s="15"/>
      <c r="D42" s="15"/>
      <c r="E42" s="16"/>
      <c r="F42" s="17"/>
      <c r="G42" s="16">
        <f t="shared" si="8"/>
        <v>0</v>
      </c>
      <c r="H42" s="16"/>
      <c r="I42" s="16">
        <f t="shared" si="7"/>
        <v>0</v>
      </c>
      <c r="J42" s="16">
        <f t="shared" si="6"/>
        <v>0</v>
      </c>
      <c r="K42" s="18"/>
      <c r="L42" s="19"/>
      <c r="M42" s="58"/>
      <c r="N42" s="48"/>
      <c r="O42" s="59">
        <f t="shared" si="4"/>
        <v>0</v>
      </c>
      <c r="P42" s="60"/>
      <c r="Q42" s="101"/>
      <c r="R42" s="102"/>
    </row>
    <row r="43" spans="1:18" hidden="1" x14ac:dyDescent="0.25">
      <c r="A43" s="13">
        <v>39</v>
      </c>
      <c r="B43" s="14"/>
      <c r="C43" s="15"/>
      <c r="D43" s="15"/>
      <c r="E43" s="16"/>
      <c r="F43" s="17"/>
      <c r="G43" s="16">
        <f t="shared" si="8"/>
        <v>0</v>
      </c>
      <c r="H43" s="16"/>
      <c r="I43" s="16">
        <f t="shared" si="7"/>
        <v>0</v>
      </c>
      <c r="J43" s="16">
        <f t="shared" si="6"/>
        <v>0</v>
      </c>
      <c r="K43" s="18"/>
      <c r="L43" s="19"/>
      <c r="M43" s="58"/>
      <c r="N43" s="48"/>
      <c r="O43" s="59">
        <f t="shared" si="4"/>
        <v>0</v>
      </c>
      <c r="P43" s="60"/>
      <c r="Q43" s="101"/>
      <c r="R43" s="102"/>
    </row>
    <row r="44" spans="1:18" hidden="1" x14ac:dyDescent="0.25">
      <c r="A44" s="13">
        <v>40</v>
      </c>
      <c r="B44" s="14"/>
      <c r="C44" s="15"/>
      <c r="D44" s="15"/>
      <c r="E44" s="16"/>
      <c r="F44" s="17"/>
      <c r="G44" s="16">
        <f t="shared" si="8"/>
        <v>0</v>
      </c>
      <c r="H44" s="16"/>
      <c r="I44" s="16">
        <f t="shared" si="7"/>
        <v>0</v>
      </c>
      <c r="J44" s="16">
        <f t="shared" si="6"/>
        <v>0</v>
      </c>
      <c r="K44" s="18"/>
      <c r="L44" s="19"/>
      <c r="M44" s="58"/>
      <c r="N44" s="48"/>
      <c r="O44" s="59">
        <f t="shared" si="4"/>
        <v>0</v>
      </c>
      <c r="P44" s="60"/>
      <c r="Q44" s="101"/>
      <c r="R44" s="102"/>
    </row>
    <row r="45" spans="1:18" ht="23.45" hidden="1" customHeight="1" x14ac:dyDescent="0.25">
      <c r="A45" s="13">
        <v>41</v>
      </c>
      <c r="B45" s="14"/>
      <c r="C45" s="15"/>
      <c r="D45" s="15"/>
      <c r="E45" s="16"/>
      <c r="F45" s="17"/>
      <c r="G45" s="16">
        <f t="shared" si="8"/>
        <v>0</v>
      </c>
      <c r="H45" s="16"/>
      <c r="I45" s="16">
        <f t="shared" si="7"/>
        <v>0</v>
      </c>
      <c r="J45" s="16">
        <f t="shared" si="6"/>
        <v>0</v>
      </c>
      <c r="K45" s="18"/>
      <c r="L45" s="19"/>
      <c r="M45" s="58">
        <v>0</v>
      </c>
      <c r="N45" s="48">
        <v>0</v>
      </c>
      <c r="O45" s="59">
        <f t="shared" si="4"/>
        <v>0</v>
      </c>
      <c r="P45" s="60">
        <v>0</v>
      </c>
      <c r="Q45" s="101"/>
      <c r="R45" s="102"/>
    </row>
    <row r="46" spans="1:18" ht="28.9" hidden="1" customHeight="1" thickBot="1" x14ac:dyDescent="0.25">
      <c r="A46" s="13">
        <v>42</v>
      </c>
      <c r="B46" s="24"/>
      <c r="C46" s="15"/>
      <c r="D46" s="15"/>
      <c r="E46" s="16"/>
      <c r="F46" s="17"/>
      <c r="G46" s="16">
        <f t="shared" si="8"/>
        <v>0</v>
      </c>
      <c r="H46" s="16"/>
      <c r="I46" s="16">
        <f t="shared" si="7"/>
        <v>0</v>
      </c>
      <c r="J46" s="25">
        <f t="shared" si="6"/>
        <v>0</v>
      </c>
      <c r="K46" s="18"/>
      <c r="L46" s="26"/>
      <c r="M46" s="27"/>
      <c r="N46" s="27"/>
      <c r="O46" s="20">
        <f t="shared" si="4"/>
        <v>0</v>
      </c>
      <c r="P46" s="28">
        <f t="shared" si="4"/>
        <v>0</v>
      </c>
      <c r="Q46" s="103"/>
      <c r="R46" s="104"/>
    </row>
    <row r="47" spans="1:18" ht="27" hidden="1" thickBot="1" x14ac:dyDescent="0.3">
      <c r="A47" s="29"/>
      <c r="B47" s="105" t="s">
        <v>26</v>
      </c>
      <c r="C47" s="105"/>
      <c r="D47" s="105"/>
      <c r="E47" s="105"/>
      <c r="F47" s="106"/>
      <c r="G47" s="30">
        <f>SUBTOTAL(9,G5:G46)</f>
        <v>37920</v>
      </c>
      <c r="H47" s="31" t="s">
        <v>27</v>
      </c>
      <c r="I47" s="30">
        <f>SUBTOTAL(9,I5:I46)</f>
        <v>40989</v>
      </c>
      <c r="J47" s="30">
        <f>SUBTOTAL(9,J5:J46)</f>
        <v>3069</v>
      </c>
      <c r="K47" s="32" t="s">
        <v>27</v>
      </c>
      <c r="L47" s="30">
        <f>SUBTOTAL(9,L5:L46)</f>
        <v>700</v>
      </c>
      <c r="M47" s="30">
        <f>SUBTOTAL(9,M5:M46)</f>
        <v>0</v>
      </c>
      <c r="N47" s="30">
        <f>SUBTOTAL(9,N5:N46)</f>
        <v>42</v>
      </c>
      <c r="O47" s="33">
        <f>SUBTOTAL(9,O5:O46)</f>
        <v>-42</v>
      </c>
      <c r="P47" s="33">
        <f>SUBTOTAL(9,P5:P46)</f>
        <v>0</v>
      </c>
    </row>
    <row r="48" spans="1:18" hidden="1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107" t="s">
        <v>28</v>
      </c>
      <c r="O48" s="108"/>
      <c r="P48" s="37">
        <f>+J47</f>
        <v>3069</v>
      </c>
    </row>
    <row r="49" spans="1:16" s="39" customFormat="1" ht="23.25" hidden="1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97" t="s">
        <v>29</v>
      </c>
      <c r="O49" s="98"/>
      <c r="P49" s="38">
        <f>+O47</f>
        <v>-42</v>
      </c>
    </row>
    <row r="50" spans="1:16" s="39" customFormat="1" ht="23.25" hidden="1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97" t="s">
        <v>30</v>
      </c>
      <c r="O50" s="98"/>
      <c r="P50" s="41">
        <f>+P48+P49</f>
        <v>3027</v>
      </c>
    </row>
    <row r="51" spans="1:16" ht="23.25" hidden="1" customHeight="1" x14ac:dyDescent="0.25">
      <c r="N51" s="97" t="s">
        <v>17</v>
      </c>
      <c r="O51" s="98"/>
      <c r="P51" s="38">
        <f>+P47</f>
        <v>0</v>
      </c>
    </row>
    <row r="52" spans="1:16" ht="23.25" hidden="1" customHeight="1" thickBot="1" x14ac:dyDescent="0.3">
      <c r="N52" s="99" t="s">
        <v>31</v>
      </c>
      <c r="O52" s="100"/>
      <c r="P52" s="42">
        <f>+P50+P51</f>
        <v>3027</v>
      </c>
    </row>
  </sheetData>
  <autoFilter ref="A4:K52">
    <filterColumn colId="2">
      <filters>
        <filter val="โกโก้"/>
        <filter val="ไฟเบอร์"/>
        <filter val="กาแฟ"/>
      </filters>
    </filterColumn>
  </autoFilter>
  <mergeCells count="52">
    <mergeCell ref="N49:O49"/>
    <mergeCell ref="N50:O50"/>
    <mergeCell ref="N51:O51"/>
    <mergeCell ref="N52:O52"/>
    <mergeCell ref="Q43:R43"/>
    <mergeCell ref="Q44:R44"/>
    <mergeCell ref="Q45:R45"/>
    <mergeCell ref="Q46:R46"/>
    <mergeCell ref="B47:F47"/>
    <mergeCell ref="N48:O48"/>
    <mergeCell ref="Q37:R37"/>
    <mergeCell ref="Q38:R38"/>
    <mergeCell ref="Q39:R39"/>
    <mergeCell ref="Q40:R40"/>
    <mergeCell ref="Q41:R41"/>
    <mergeCell ref="Q42:R42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</mergeCells>
  <dataValidations count="1">
    <dataValidation type="list" allowBlank="1" showInputMessage="1" showErrorMessage="1" sqref="K5:K46">
      <formula1>"นัดรับ,Facebook,Shopee,Line"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37"/>
  <sheetViews>
    <sheetView tabSelected="1" workbookViewId="0">
      <selection activeCell="J12" sqref="J12"/>
    </sheetView>
  </sheetViews>
  <sheetFormatPr defaultRowHeight="15" x14ac:dyDescent="0.25"/>
  <cols>
    <col min="2" max="2" width="10.7109375" bestFit="1" customWidth="1"/>
    <col min="3" max="3" width="11.5703125" bestFit="1" customWidth="1"/>
    <col min="4" max="4" width="11.42578125" bestFit="1" customWidth="1"/>
    <col min="5" max="5" width="14.42578125" bestFit="1" customWidth="1"/>
    <col min="6" max="6" width="12.28515625" bestFit="1" customWidth="1"/>
    <col min="7" max="7" width="14.42578125" bestFit="1" customWidth="1"/>
    <col min="8" max="8" width="13.28515625" bestFit="1" customWidth="1"/>
    <col min="9" max="9" width="9.28515625" bestFit="1" customWidth="1"/>
    <col min="10" max="10" width="11.85546875" bestFit="1" customWidth="1"/>
    <col min="11" max="11" width="12.140625" bestFit="1" customWidth="1"/>
  </cols>
  <sheetData>
    <row r="1" spans="1:19" s="43" customFormat="1" ht="24" customHeight="1" x14ac:dyDescent="0.25">
      <c r="A1" s="92" t="s">
        <v>56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</row>
    <row r="2" spans="1:19" s="43" customFormat="1" ht="24" customHeight="1" x14ac:dyDescent="0.25">
      <c r="A2" s="92" t="s">
        <v>32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</row>
    <row r="3" spans="1:19" s="43" customFormat="1" ht="24" customHeight="1" x14ac:dyDescent="0.25">
      <c r="A3" s="93" t="s">
        <v>46</v>
      </c>
      <c r="B3" s="93"/>
      <c r="C3" s="93"/>
      <c r="D3" s="93"/>
      <c r="E3" s="94"/>
      <c r="F3" s="94"/>
      <c r="G3" s="94"/>
      <c r="H3" s="94"/>
      <c r="I3" s="94"/>
      <c r="J3" s="94"/>
      <c r="K3" s="94"/>
      <c r="L3" s="94"/>
      <c r="M3" s="94"/>
      <c r="N3" s="94"/>
      <c r="O3" s="93"/>
      <c r="P3" s="93"/>
      <c r="Q3" s="93"/>
      <c r="R3" s="93"/>
      <c r="S3" s="93"/>
    </row>
    <row r="5" spans="1:19" ht="15" customHeight="1" x14ac:dyDescent="0.25">
      <c r="B5" s="90" t="s">
        <v>33</v>
      </c>
      <c r="C5" s="90" t="s">
        <v>4</v>
      </c>
      <c r="D5" s="90" t="s">
        <v>82</v>
      </c>
      <c r="E5" s="90" t="s">
        <v>92</v>
      </c>
      <c r="F5" s="90" t="s">
        <v>91</v>
      </c>
      <c r="G5" s="90" t="s">
        <v>90</v>
      </c>
      <c r="H5" s="90" t="s">
        <v>83</v>
      </c>
      <c r="I5" s="90" t="s">
        <v>84</v>
      </c>
      <c r="J5" s="90" t="s">
        <v>86</v>
      </c>
      <c r="K5" s="90" t="s">
        <v>85</v>
      </c>
    </row>
    <row r="6" spans="1:19" ht="15" customHeight="1" x14ac:dyDescent="0.25">
      <c r="B6" s="91"/>
      <c r="C6" s="91"/>
      <c r="D6" s="91"/>
      <c r="E6" s="91"/>
      <c r="F6" s="91"/>
      <c r="G6" s="91"/>
      <c r="H6" s="91"/>
      <c r="I6" s="91"/>
      <c r="J6" s="91"/>
      <c r="K6" s="91"/>
    </row>
    <row r="7" spans="1:19" ht="23.25" x14ac:dyDescent="0.25">
      <c r="B7" s="13" t="s">
        <v>41</v>
      </c>
      <c r="C7" s="81" t="s">
        <v>21</v>
      </c>
      <c r="D7" s="17">
        <v>0</v>
      </c>
      <c r="E7" s="17">
        <v>200</v>
      </c>
      <c r="F7" s="17">
        <v>300</v>
      </c>
      <c r="G7" s="17">
        <v>100</v>
      </c>
      <c r="H7" s="17">
        <f>SUMIF(C$16:C$37,"ไฟเบอร์",H$16:H$37)</f>
        <v>594</v>
      </c>
      <c r="I7" s="17">
        <f>(D7+E7+F7+G7)-H7</f>
        <v>6</v>
      </c>
      <c r="J7" s="17">
        <v>100</v>
      </c>
      <c r="K7" s="17" t="b">
        <f>I7&lt;J7</f>
        <v>1</v>
      </c>
    </row>
    <row r="8" spans="1:19" ht="23.25" x14ac:dyDescent="0.25">
      <c r="B8" s="13" t="s">
        <v>43</v>
      </c>
      <c r="C8" s="81" t="s">
        <v>20</v>
      </c>
      <c r="D8" s="17">
        <v>0</v>
      </c>
      <c r="E8" s="17">
        <v>50</v>
      </c>
      <c r="F8" s="17"/>
      <c r="G8" s="17">
        <v>100</v>
      </c>
      <c r="H8" s="17">
        <f>SUMIF(C$16:C$37,"กาแฟ",H$16:H$37)</f>
        <v>80</v>
      </c>
      <c r="I8" s="17">
        <f>(D8+E8+F8+G8)-H8</f>
        <v>70</v>
      </c>
      <c r="J8" s="17">
        <v>50</v>
      </c>
      <c r="K8" s="17" t="b">
        <f t="shared" ref="K8" si="0">I8&lt;J8</f>
        <v>0</v>
      </c>
    </row>
    <row r="9" spans="1:19" ht="23.25" x14ac:dyDescent="0.25">
      <c r="B9" s="13" t="s">
        <v>44</v>
      </c>
      <c r="C9" s="81" t="s">
        <v>24</v>
      </c>
      <c r="D9" s="17">
        <v>0</v>
      </c>
      <c r="E9" s="17">
        <v>50</v>
      </c>
      <c r="F9" s="17"/>
      <c r="G9" s="17">
        <v>100</v>
      </c>
      <c r="H9" s="17">
        <f>SUMIF(C$16:C$37,"โกโก้",H$16:H$37)</f>
        <v>143</v>
      </c>
      <c r="I9" s="17">
        <f>(D9+E9+F9+G9)-H9</f>
        <v>7</v>
      </c>
      <c r="J9" s="17">
        <v>50</v>
      </c>
      <c r="K9" s="17" t="b">
        <f>I9&lt;J9</f>
        <v>1</v>
      </c>
    </row>
    <row r="10" spans="1:19" ht="23.25" x14ac:dyDescent="0.25">
      <c r="B10" s="82"/>
      <c r="C10" s="81"/>
      <c r="D10" s="83"/>
      <c r="E10" s="83"/>
      <c r="F10" s="83"/>
      <c r="G10" s="83"/>
      <c r="H10" s="17"/>
      <c r="I10" s="83"/>
      <c r="J10" s="83"/>
      <c r="K10" s="83"/>
    </row>
    <row r="11" spans="1:19" ht="23.25" x14ac:dyDescent="0.25">
      <c r="B11" s="82"/>
      <c r="C11" s="81"/>
      <c r="D11" s="83"/>
      <c r="E11" s="83"/>
      <c r="F11" s="83"/>
      <c r="G11" s="83"/>
      <c r="H11" s="17"/>
      <c r="I11" s="83"/>
      <c r="J11" s="83"/>
      <c r="K11" s="83"/>
    </row>
    <row r="12" spans="1:19" ht="23.25" x14ac:dyDescent="0.25">
      <c r="B12" s="82"/>
      <c r="C12" s="81"/>
      <c r="D12" s="83"/>
      <c r="E12" s="83"/>
      <c r="F12" s="83"/>
      <c r="G12" s="83"/>
      <c r="H12" s="17"/>
      <c r="I12" s="83"/>
      <c r="J12" s="83"/>
      <c r="K12" s="83"/>
    </row>
    <row r="13" spans="1:19" ht="23.25" x14ac:dyDescent="0.25">
      <c r="B13" s="82"/>
      <c r="C13" s="81"/>
      <c r="D13" s="83"/>
      <c r="E13" s="83"/>
      <c r="F13" s="83"/>
      <c r="G13" s="83"/>
      <c r="H13" s="17"/>
      <c r="I13" s="83"/>
      <c r="J13" s="83"/>
      <c r="K13" s="83"/>
    </row>
    <row r="14" spans="1:19" ht="23.25" x14ac:dyDescent="0.25">
      <c r="B14" s="82"/>
      <c r="C14" s="81"/>
      <c r="D14" s="83"/>
      <c r="E14" s="83"/>
      <c r="F14" s="83"/>
      <c r="G14" s="83"/>
      <c r="H14" s="17"/>
      <c r="I14" s="83"/>
      <c r="J14" s="83"/>
      <c r="K14" s="83"/>
    </row>
    <row r="15" spans="1:19" ht="23.25" x14ac:dyDescent="0.25">
      <c r="B15" s="82"/>
      <c r="C15" s="81"/>
      <c r="D15" s="83"/>
      <c r="E15" s="83"/>
      <c r="F15" s="83"/>
      <c r="G15" s="83"/>
      <c r="H15" s="17"/>
      <c r="I15" s="83"/>
      <c r="J15" s="83"/>
      <c r="K15" s="83"/>
    </row>
    <row r="16" spans="1:19" ht="23.25" x14ac:dyDescent="0.25">
      <c r="B16" s="119">
        <v>44621</v>
      </c>
      <c r="C16" s="15" t="s">
        <v>21</v>
      </c>
      <c r="D16" s="83"/>
      <c r="E16" s="83"/>
      <c r="F16" s="83"/>
      <c r="G16" s="83"/>
      <c r="H16" s="17">
        <v>40</v>
      </c>
      <c r="I16" s="83"/>
      <c r="J16" s="83"/>
      <c r="K16" s="83"/>
    </row>
    <row r="17" spans="2:11" ht="23.25" x14ac:dyDescent="0.25">
      <c r="B17" s="82"/>
      <c r="C17" s="15" t="s">
        <v>20</v>
      </c>
      <c r="D17" s="83"/>
      <c r="E17" s="83"/>
      <c r="F17" s="83"/>
      <c r="G17" s="83"/>
      <c r="H17" s="17">
        <v>10</v>
      </c>
      <c r="I17" s="83"/>
      <c r="J17" s="83"/>
      <c r="K17" s="83"/>
    </row>
    <row r="18" spans="2:11" ht="23.25" x14ac:dyDescent="0.25">
      <c r="B18" s="82"/>
      <c r="C18" s="15" t="s">
        <v>21</v>
      </c>
      <c r="D18" s="83"/>
      <c r="E18" s="83"/>
      <c r="F18" s="83"/>
      <c r="G18" s="83"/>
      <c r="H18" s="17">
        <v>90</v>
      </c>
      <c r="I18" s="83"/>
      <c r="J18" s="83"/>
      <c r="K18" s="83"/>
    </row>
    <row r="19" spans="2:11" ht="23.25" x14ac:dyDescent="0.25">
      <c r="B19" s="82"/>
      <c r="C19" s="15" t="s">
        <v>24</v>
      </c>
      <c r="D19" s="83"/>
      <c r="E19" s="83"/>
      <c r="F19" s="83"/>
      <c r="G19" s="83"/>
      <c r="H19" s="17">
        <v>10</v>
      </c>
      <c r="I19" s="83"/>
      <c r="J19" s="83"/>
      <c r="K19" s="83"/>
    </row>
    <row r="20" spans="2:11" ht="23.25" x14ac:dyDescent="0.25">
      <c r="B20" s="84">
        <v>44652</v>
      </c>
      <c r="C20" s="15" t="s">
        <v>21</v>
      </c>
      <c r="H20" s="17">
        <v>10</v>
      </c>
    </row>
    <row r="21" spans="2:11" ht="23.25" x14ac:dyDescent="0.25">
      <c r="C21" s="15" t="s">
        <v>21</v>
      </c>
      <c r="H21" s="17">
        <v>30</v>
      </c>
    </row>
    <row r="22" spans="2:11" ht="23.25" x14ac:dyDescent="0.25">
      <c r="C22" s="15" t="s">
        <v>21</v>
      </c>
      <c r="H22" s="23">
        <v>30</v>
      </c>
    </row>
    <row r="23" spans="2:11" ht="23.25" x14ac:dyDescent="0.25">
      <c r="C23" s="15" t="s">
        <v>21</v>
      </c>
      <c r="H23" s="23">
        <v>40</v>
      </c>
    </row>
    <row r="24" spans="2:11" ht="23.25" x14ac:dyDescent="0.25">
      <c r="C24" s="15" t="s">
        <v>24</v>
      </c>
      <c r="H24" s="23">
        <v>10</v>
      </c>
    </row>
    <row r="25" spans="2:11" ht="23.25" x14ac:dyDescent="0.25">
      <c r="C25" s="21" t="s">
        <v>21</v>
      </c>
      <c r="H25" s="23">
        <v>8</v>
      </c>
    </row>
    <row r="26" spans="2:11" ht="23.25" x14ac:dyDescent="0.25">
      <c r="C26" s="21" t="s">
        <v>24</v>
      </c>
      <c r="H26" s="23">
        <v>2</v>
      </c>
    </row>
    <row r="27" spans="2:11" ht="23.25" x14ac:dyDescent="0.25">
      <c r="B27" s="84">
        <v>44682</v>
      </c>
      <c r="C27" s="15" t="s">
        <v>21</v>
      </c>
      <c r="H27" s="17">
        <v>120</v>
      </c>
    </row>
    <row r="28" spans="2:11" ht="23.25" x14ac:dyDescent="0.25">
      <c r="C28" s="15" t="s">
        <v>20</v>
      </c>
      <c r="H28" s="17">
        <v>30</v>
      </c>
    </row>
    <row r="29" spans="2:11" ht="23.25" x14ac:dyDescent="0.25">
      <c r="C29" s="15" t="s">
        <v>24</v>
      </c>
      <c r="H29" s="17">
        <v>50</v>
      </c>
    </row>
    <row r="30" spans="2:11" ht="23.25" x14ac:dyDescent="0.25">
      <c r="C30" s="15" t="s">
        <v>24</v>
      </c>
      <c r="H30" s="17">
        <v>5</v>
      </c>
    </row>
    <row r="31" spans="2:11" ht="23.25" x14ac:dyDescent="0.25">
      <c r="C31" s="15" t="s">
        <v>21</v>
      </c>
      <c r="H31" s="17">
        <v>25</v>
      </c>
    </row>
    <row r="32" spans="2:11" ht="23.25" x14ac:dyDescent="0.25">
      <c r="C32" s="15" t="s">
        <v>24</v>
      </c>
      <c r="H32" s="23">
        <v>5</v>
      </c>
    </row>
    <row r="33" spans="2:8" ht="23.25" x14ac:dyDescent="0.25">
      <c r="C33" s="21" t="s">
        <v>21</v>
      </c>
      <c r="H33" s="23">
        <v>1</v>
      </c>
    </row>
    <row r="34" spans="2:8" ht="23.25" x14ac:dyDescent="0.25">
      <c r="C34" s="21" t="s">
        <v>24</v>
      </c>
      <c r="H34" s="23">
        <v>1</v>
      </c>
    </row>
    <row r="35" spans="2:8" ht="23.25" x14ac:dyDescent="0.25">
      <c r="B35" s="84">
        <v>44713</v>
      </c>
      <c r="C35" s="15" t="s">
        <v>21</v>
      </c>
      <c r="H35" s="23">
        <v>200</v>
      </c>
    </row>
    <row r="36" spans="2:8" ht="23.25" x14ac:dyDescent="0.25">
      <c r="C36" s="15" t="s">
        <v>20</v>
      </c>
      <c r="H36" s="23">
        <v>40</v>
      </c>
    </row>
    <row r="37" spans="2:8" ht="23.25" x14ac:dyDescent="0.25">
      <c r="C37" s="15" t="s">
        <v>24</v>
      </c>
      <c r="H37" s="23">
        <v>60</v>
      </c>
    </row>
  </sheetData>
  <mergeCells count="13">
    <mergeCell ref="E5:E6"/>
    <mergeCell ref="K5:K6"/>
    <mergeCell ref="A1:S1"/>
    <mergeCell ref="A2:S2"/>
    <mergeCell ref="A3:S3"/>
    <mergeCell ref="J5:J6"/>
    <mergeCell ref="B5:B6"/>
    <mergeCell ref="C5:C6"/>
    <mergeCell ref="D5:D6"/>
    <mergeCell ref="F5:F6"/>
    <mergeCell ref="H5:H6"/>
    <mergeCell ref="I5:I6"/>
    <mergeCell ref="G5:G6"/>
  </mergeCells>
  <conditionalFormatting sqref="K7:K18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วัตถุดิบ!$B$9:$B$11</xm:f>
          </x14:formula1>
          <xm:sqref>C7:C15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วัตถุดิบ</vt:lpstr>
      <vt:lpstr>12-64</vt:lpstr>
      <vt:lpstr>01-65</vt:lpstr>
      <vt:lpstr>02-65</vt:lpstr>
      <vt:lpstr>03-65</vt:lpstr>
      <vt:lpstr>โบนัสไตรมาสแรก</vt:lpstr>
      <vt:lpstr>04-65</vt:lpstr>
      <vt:lpstr>05-65</vt:lpstr>
      <vt:lpstr>Stock</vt:lpstr>
      <vt:lpstr>06-65</vt:lpstr>
      <vt:lpstr>โบนัสไตรมาส2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Nuchchanat Singsomdee</dc:creator>
  <cp:lastModifiedBy>Nuchchanat Singsomdee</cp:lastModifiedBy>
  <dcterms:created xsi:type="dcterms:W3CDTF">2022-03-28T02:27:48Z</dcterms:created>
  <dcterms:modified xsi:type="dcterms:W3CDTF">2022-05-27T02:25:59Z</dcterms:modified>
</cp:coreProperties>
</file>