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umway\OneDrive\Python\Work\Economics Tools\"/>
    </mc:Choice>
  </mc:AlternateContent>
  <bookViews>
    <workbookView xWindow="0" yWindow="0" windowWidth="25125" windowHeight="11100"/>
  </bookViews>
  <sheets>
    <sheet name="Sheet1" sheetId="1" r:id="rId1"/>
    <sheet name="Sheet4" sheetId="4" r:id="rId2"/>
  </sheets>
  <externalReferences>
    <externalReference r:id="rId3"/>
  </externalReferences>
  <definedNames>
    <definedName name="_xlnm._FilterDatabase" localSheetId="0" hidden="1">Sheet1!$A$1:$AY$18434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00" i="1" l="1"/>
  <c r="AX200" i="1" s="1"/>
  <c r="AT200" i="1"/>
  <c r="AX199" i="1"/>
  <c r="AV199" i="1"/>
  <c r="AW199" i="1" s="1"/>
  <c r="AT199" i="1"/>
  <c r="AX198" i="1"/>
  <c r="AV198" i="1"/>
  <c r="AW198" i="1" s="1"/>
  <c r="AT198" i="1"/>
  <c r="AX197" i="1"/>
  <c r="AV197" i="1"/>
  <c r="AW197" i="1" s="1"/>
  <c r="AT197" i="1"/>
  <c r="AX196" i="1"/>
  <c r="AV196" i="1"/>
  <c r="AW196" i="1" s="1"/>
  <c r="AT196" i="1"/>
  <c r="AX195" i="1"/>
  <c r="AV195" i="1"/>
  <c r="AW195" i="1" s="1"/>
  <c r="AT195" i="1"/>
  <c r="AX194" i="1"/>
  <c r="AV194" i="1"/>
  <c r="AW194" i="1" s="1"/>
  <c r="AT194" i="1"/>
  <c r="AX193" i="1"/>
  <c r="AV193" i="1"/>
  <c r="AW193" i="1" s="1"/>
  <c r="AT193" i="1"/>
  <c r="AX192" i="1"/>
  <c r="AV192" i="1"/>
  <c r="AW192" i="1" s="1"/>
  <c r="AT192" i="1"/>
  <c r="AX191" i="1"/>
  <c r="AV191" i="1"/>
  <c r="AW191" i="1" s="1"/>
  <c r="AT191" i="1"/>
  <c r="AX190" i="1"/>
  <c r="AV190" i="1"/>
  <c r="AW190" i="1" s="1"/>
  <c r="AT190" i="1"/>
  <c r="AV189" i="1"/>
  <c r="AX189" i="1" s="1"/>
  <c r="AT189" i="1"/>
  <c r="AV188" i="1"/>
  <c r="AX188" i="1" s="1"/>
  <c r="AT188" i="1"/>
  <c r="AV187" i="1"/>
  <c r="AX187" i="1" s="1"/>
  <c r="AT187" i="1"/>
  <c r="AV186" i="1"/>
  <c r="AX186" i="1" s="1"/>
  <c r="AT186" i="1"/>
  <c r="AV185" i="1"/>
  <c r="AX185" i="1" s="1"/>
  <c r="AT185" i="1"/>
  <c r="AV184" i="1"/>
  <c r="AX184" i="1" s="1"/>
  <c r="AT184" i="1"/>
  <c r="AV183" i="1"/>
  <c r="AX183" i="1" s="1"/>
  <c r="AT183" i="1"/>
  <c r="AV182" i="1"/>
  <c r="AX182" i="1" s="1"/>
  <c r="AT182" i="1"/>
  <c r="AV181" i="1"/>
  <c r="AX181" i="1" s="1"/>
  <c r="AT181" i="1"/>
  <c r="AV180" i="1"/>
  <c r="AX180" i="1" s="1"/>
  <c r="AT180" i="1"/>
  <c r="AV179" i="1"/>
  <c r="AX179" i="1" s="1"/>
  <c r="AT179" i="1"/>
  <c r="AX178" i="1"/>
  <c r="AW178" i="1"/>
  <c r="AV178" i="1"/>
  <c r="AT178" i="1"/>
  <c r="AX177" i="1"/>
  <c r="AW177" i="1"/>
  <c r="AV177" i="1"/>
  <c r="AT177" i="1"/>
  <c r="AX176" i="1"/>
  <c r="AW176" i="1"/>
  <c r="AV176" i="1"/>
  <c r="AT176" i="1"/>
  <c r="AX175" i="1"/>
  <c r="AW175" i="1"/>
  <c r="AV175" i="1"/>
  <c r="AT175" i="1"/>
  <c r="AX174" i="1"/>
  <c r="AW174" i="1"/>
  <c r="AV174" i="1"/>
  <c r="AT174" i="1"/>
  <c r="AX173" i="1"/>
  <c r="AW173" i="1"/>
  <c r="AV173" i="1"/>
  <c r="AT173" i="1"/>
  <c r="AX172" i="1"/>
  <c r="AW172" i="1"/>
  <c r="AV172" i="1"/>
  <c r="AT172" i="1"/>
  <c r="AX171" i="1"/>
  <c r="AW171" i="1"/>
  <c r="AV171" i="1"/>
  <c r="AT171" i="1"/>
  <c r="AX170" i="1"/>
  <c r="AW170" i="1"/>
  <c r="AV170" i="1"/>
  <c r="AT170" i="1"/>
  <c r="AX169" i="1"/>
  <c r="AW169" i="1"/>
  <c r="AV169" i="1"/>
  <c r="AT169" i="1"/>
  <c r="AX168" i="1"/>
  <c r="AW168" i="1"/>
  <c r="AV168" i="1"/>
  <c r="AT168" i="1"/>
  <c r="AW167" i="1"/>
  <c r="AV167" i="1"/>
  <c r="AX167" i="1" s="1"/>
  <c r="AT167" i="1"/>
  <c r="AV166" i="1"/>
  <c r="AX166" i="1" s="1"/>
  <c r="AT166" i="1"/>
  <c r="AV165" i="1"/>
  <c r="AX165" i="1" s="1"/>
  <c r="AT165" i="1"/>
  <c r="AV164" i="1"/>
  <c r="AX164" i="1" s="1"/>
  <c r="AT164" i="1"/>
  <c r="AV163" i="1"/>
  <c r="AX163" i="1" s="1"/>
  <c r="AT163" i="1"/>
  <c r="AV162" i="1"/>
  <c r="AX162" i="1" s="1"/>
  <c r="AT162" i="1"/>
  <c r="AV161" i="1"/>
  <c r="AX161" i="1" s="1"/>
  <c r="AT161" i="1"/>
  <c r="AV160" i="1"/>
  <c r="AX160" i="1" s="1"/>
  <c r="AT160" i="1"/>
  <c r="AV159" i="1"/>
  <c r="AX159" i="1" s="1"/>
  <c r="AT159" i="1"/>
  <c r="AV158" i="1"/>
  <c r="AX158" i="1" s="1"/>
  <c r="AT158" i="1"/>
  <c r="AV157" i="1"/>
  <c r="AX157" i="1" s="1"/>
  <c r="AT157" i="1"/>
  <c r="AV156" i="1"/>
  <c r="AX156" i="1" s="1"/>
  <c r="AT156" i="1"/>
  <c r="AV155" i="1"/>
  <c r="AX155" i="1" s="1"/>
  <c r="AT155" i="1"/>
  <c r="AV154" i="1"/>
  <c r="AX154" i="1" s="1"/>
  <c r="AT154" i="1"/>
  <c r="AV153" i="1"/>
  <c r="AX153" i="1" s="1"/>
  <c r="AT153" i="1"/>
  <c r="AV152" i="1"/>
  <c r="AX152" i="1" s="1"/>
  <c r="AT152" i="1"/>
  <c r="AV151" i="1"/>
  <c r="AX151" i="1" s="1"/>
  <c r="AT151" i="1"/>
  <c r="AV150" i="1"/>
  <c r="AX150" i="1" s="1"/>
  <c r="AT150" i="1"/>
  <c r="AV149" i="1"/>
  <c r="AX149" i="1" s="1"/>
  <c r="AT149" i="1"/>
  <c r="AV148" i="1"/>
  <c r="AX148" i="1" s="1"/>
  <c r="AT148" i="1"/>
  <c r="AV147" i="1"/>
  <c r="AX147" i="1" s="1"/>
  <c r="AT147" i="1"/>
  <c r="AV146" i="1"/>
  <c r="AX146" i="1" s="1"/>
  <c r="AT146" i="1"/>
  <c r="AV145" i="1"/>
  <c r="AX145" i="1" s="1"/>
  <c r="AT145" i="1"/>
  <c r="AV144" i="1"/>
  <c r="AX144" i="1" s="1"/>
  <c r="AT144" i="1"/>
  <c r="AV143" i="1"/>
  <c r="AX143" i="1" s="1"/>
  <c r="AT143" i="1"/>
  <c r="AV142" i="1"/>
  <c r="AX142" i="1" s="1"/>
  <c r="AT142" i="1"/>
  <c r="AV141" i="1"/>
  <c r="AX141" i="1" s="1"/>
  <c r="AT141" i="1"/>
  <c r="AV140" i="1"/>
  <c r="AX140" i="1" s="1"/>
  <c r="AT140" i="1"/>
  <c r="AV139" i="1"/>
  <c r="AX139" i="1" s="1"/>
  <c r="AT139" i="1"/>
  <c r="AV138" i="1"/>
  <c r="AX138" i="1" s="1"/>
  <c r="AT138" i="1"/>
  <c r="AV137" i="1"/>
  <c r="AX137" i="1" s="1"/>
  <c r="AT137" i="1"/>
  <c r="AV136" i="1"/>
  <c r="AX136" i="1" s="1"/>
  <c r="AT136" i="1"/>
  <c r="AV135" i="1"/>
  <c r="AX135" i="1" s="1"/>
  <c r="AT135" i="1"/>
  <c r="AV134" i="1"/>
  <c r="AX134" i="1" s="1"/>
  <c r="AT134" i="1"/>
  <c r="AV133" i="1"/>
  <c r="AX133" i="1" s="1"/>
  <c r="AT133" i="1"/>
  <c r="AV132" i="1"/>
  <c r="AX132" i="1" s="1"/>
  <c r="AT132" i="1"/>
  <c r="AV131" i="1"/>
  <c r="AX131" i="1" s="1"/>
  <c r="AT131" i="1"/>
  <c r="AV130" i="1"/>
  <c r="AX130" i="1" s="1"/>
  <c r="AT130" i="1"/>
  <c r="AV129" i="1"/>
  <c r="AX129" i="1" s="1"/>
  <c r="AT129" i="1"/>
  <c r="AV128" i="1"/>
  <c r="AX128" i="1" s="1"/>
  <c r="AT128" i="1"/>
  <c r="AV127" i="1"/>
  <c r="AX127" i="1" s="1"/>
  <c r="AT127" i="1"/>
  <c r="AV126" i="1"/>
  <c r="AX126" i="1" s="1"/>
  <c r="AT126" i="1"/>
  <c r="AV125" i="1"/>
  <c r="AX125" i="1" s="1"/>
  <c r="AT125" i="1"/>
  <c r="AV124" i="1"/>
  <c r="AX124" i="1" s="1"/>
  <c r="AT124" i="1"/>
  <c r="AX123" i="1"/>
  <c r="AV123" i="1"/>
  <c r="AW123" i="1" s="1"/>
  <c r="AT123" i="1"/>
  <c r="AX122" i="1"/>
  <c r="AV122" i="1"/>
  <c r="AW122" i="1" s="1"/>
  <c r="AT122" i="1"/>
  <c r="AX121" i="1"/>
  <c r="AV121" i="1"/>
  <c r="AW121" i="1" s="1"/>
  <c r="AT121" i="1"/>
  <c r="AX120" i="1"/>
  <c r="AV120" i="1"/>
  <c r="AW120" i="1" s="1"/>
  <c r="AT120" i="1"/>
  <c r="AX119" i="1"/>
  <c r="AV119" i="1"/>
  <c r="AW119" i="1" s="1"/>
  <c r="AT119" i="1"/>
  <c r="AX118" i="1"/>
  <c r="AV118" i="1"/>
  <c r="AW118" i="1" s="1"/>
  <c r="AT118" i="1"/>
  <c r="AX117" i="1"/>
  <c r="AV117" i="1"/>
  <c r="AW117" i="1" s="1"/>
  <c r="AT117" i="1"/>
  <c r="AX116" i="1"/>
  <c r="AV116" i="1"/>
  <c r="AW116" i="1" s="1"/>
  <c r="AT116" i="1"/>
  <c r="AX115" i="1"/>
  <c r="AV115" i="1"/>
  <c r="AW115" i="1" s="1"/>
  <c r="AT115" i="1"/>
  <c r="AX114" i="1"/>
  <c r="AV114" i="1"/>
  <c r="AW114" i="1" s="1"/>
  <c r="AT114" i="1"/>
  <c r="AX113" i="1"/>
  <c r="AV113" i="1"/>
  <c r="AW113" i="1" s="1"/>
  <c r="AT113" i="1"/>
  <c r="AV112" i="1"/>
  <c r="AX112" i="1" s="1"/>
  <c r="AT112" i="1"/>
  <c r="AV111" i="1"/>
  <c r="AX111" i="1" s="1"/>
  <c r="AT111" i="1"/>
  <c r="AV110" i="1"/>
  <c r="AX110" i="1" s="1"/>
  <c r="AT110" i="1"/>
  <c r="AV109" i="1"/>
  <c r="AX109" i="1" s="1"/>
  <c r="AT109" i="1"/>
  <c r="AV108" i="1"/>
  <c r="AX108" i="1" s="1"/>
  <c r="AT108" i="1"/>
  <c r="AV107" i="1"/>
  <c r="AX107" i="1" s="1"/>
  <c r="AT107" i="1"/>
  <c r="AV106" i="1"/>
  <c r="AX106" i="1" s="1"/>
  <c r="AT106" i="1"/>
  <c r="AV105" i="1"/>
  <c r="AX105" i="1" s="1"/>
  <c r="AT105" i="1"/>
  <c r="AV104" i="1"/>
  <c r="AX104" i="1" s="1"/>
  <c r="AT104" i="1"/>
  <c r="AV103" i="1"/>
  <c r="AX103" i="1" s="1"/>
  <c r="AT103" i="1"/>
  <c r="AV102" i="1"/>
  <c r="AX102" i="1" s="1"/>
  <c r="AT102" i="1"/>
  <c r="AV101" i="1"/>
  <c r="AX101" i="1" s="1"/>
  <c r="AT101" i="1"/>
  <c r="AV100" i="1"/>
  <c r="AX100" i="1" s="1"/>
  <c r="AT100" i="1"/>
  <c r="AV99" i="1"/>
  <c r="AX99" i="1" s="1"/>
  <c r="AT99" i="1"/>
  <c r="AV98" i="1"/>
  <c r="AX98" i="1" s="1"/>
  <c r="AT98" i="1"/>
  <c r="AV97" i="1"/>
  <c r="AX97" i="1" s="1"/>
  <c r="AT97" i="1"/>
  <c r="AV96" i="1"/>
  <c r="AX96" i="1" s="1"/>
  <c r="AT96" i="1"/>
  <c r="AV95" i="1"/>
  <c r="AX95" i="1" s="1"/>
  <c r="AT95" i="1"/>
  <c r="AV94" i="1"/>
  <c r="AX94" i="1" s="1"/>
  <c r="AT94" i="1"/>
  <c r="AV93" i="1"/>
  <c r="AX93" i="1" s="1"/>
  <c r="AT93" i="1"/>
  <c r="AV92" i="1"/>
  <c r="AX92" i="1" s="1"/>
  <c r="AT92" i="1"/>
  <c r="AV91" i="1"/>
  <c r="AX91" i="1" s="1"/>
  <c r="AT91" i="1"/>
  <c r="AV90" i="1"/>
  <c r="AX90" i="1" s="1"/>
  <c r="AT90" i="1"/>
  <c r="AV89" i="1"/>
  <c r="AX89" i="1" s="1"/>
  <c r="AT89" i="1"/>
  <c r="AV88" i="1"/>
  <c r="AX88" i="1" s="1"/>
  <c r="AT88" i="1"/>
  <c r="AV87" i="1"/>
  <c r="AX87" i="1" s="1"/>
  <c r="AT87" i="1"/>
  <c r="AV86" i="1"/>
  <c r="AX86" i="1" s="1"/>
  <c r="AT86" i="1"/>
  <c r="AV85" i="1"/>
  <c r="AX85" i="1" s="1"/>
  <c r="AT85" i="1"/>
  <c r="AV84" i="1"/>
  <c r="AX84" i="1" s="1"/>
  <c r="AT84" i="1"/>
  <c r="AV83" i="1"/>
  <c r="AX83" i="1" s="1"/>
  <c r="AT83" i="1"/>
  <c r="AV82" i="1"/>
  <c r="AX82" i="1" s="1"/>
  <c r="AT82" i="1"/>
  <c r="AV81" i="1"/>
  <c r="AX81" i="1" s="1"/>
  <c r="AT81" i="1"/>
  <c r="AV80" i="1"/>
  <c r="AX80" i="1" s="1"/>
  <c r="AT80" i="1"/>
  <c r="AV79" i="1"/>
  <c r="AX79" i="1" s="1"/>
  <c r="AT79" i="1"/>
  <c r="AV78" i="1"/>
  <c r="AX78" i="1" s="1"/>
  <c r="AT78" i="1"/>
  <c r="AV77" i="1"/>
  <c r="AX77" i="1" s="1"/>
  <c r="AT77" i="1"/>
  <c r="AV76" i="1"/>
  <c r="AX76" i="1" s="1"/>
  <c r="AT76" i="1"/>
  <c r="AV75" i="1"/>
  <c r="AX75" i="1" s="1"/>
  <c r="AT75" i="1"/>
  <c r="AV74" i="1"/>
  <c r="AX74" i="1" s="1"/>
  <c r="AT74" i="1"/>
  <c r="AV73" i="1"/>
  <c r="AX73" i="1" s="1"/>
  <c r="AT73" i="1"/>
  <c r="AV72" i="1"/>
  <c r="AX72" i="1" s="1"/>
  <c r="AT72" i="1"/>
  <c r="AV71" i="1"/>
  <c r="AX71" i="1" s="1"/>
  <c r="AT71" i="1"/>
  <c r="AV70" i="1"/>
  <c r="AX70" i="1" s="1"/>
  <c r="AT70" i="1"/>
  <c r="AV69" i="1"/>
  <c r="AX69" i="1" s="1"/>
  <c r="AT69" i="1"/>
  <c r="AV68" i="1"/>
  <c r="AX68" i="1" s="1"/>
  <c r="AT68" i="1"/>
  <c r="AV67" i="1"/>
  <c r="AX67" i="1" s="1"/>
  <c r="AT67" i="1"/>
  <c r="AV66" i="1"/>
  <c r="AX66" i="1" s="1"/>
  <c r="AT66" i="1"/>
  <c r="AV65" i="1"/>
  <c r="AX65" i="1" s="1"/>
  <c r="AT65" i="1"/>
  <c r="AV64" i="1"/>
  <c r="AX64" i="1" s="1"/>
  <c r="AT64" i="1"/>
  <c r="AV63" i="1"/>
  <c r="AX63" i="1" s="1"/>
  <c r="AT63" i="1"/>
  <c r="AV62" i="1"/>
  <c r="AX62" i="1" s="1"/>
  <c r="AT62" i="1"/>
  <c r="AV61" i="1"/>
  <c r="AX61" i="1" s="1"/>
  <c r="AT61" i="1"/>
  <c r="AV60" i="1"/>
  <c r="AX60" i="1" s="1"/>
  <c r="AT60" i="1"/>
  <c r="AV59" i="1"/>
  <c r="AX59" i="1" s="1"/>
  <c r="AT59" i="1"/>
  <c r="AV58" i="1"/>
  <c r="AX58" i="1" s="1"/>
  <c r="AT58" i="1"/>
  <c r="AV57" i="1"/>
  <c r="AX57" i="1" s="1"/>
  <c r="AT57" i="1"/>
  <c r="AV56" i="1"/>
  <c r="AX56" i="1" s="1"/>
  <c r="AT56" i="1"/>
  <c r="AV55" i="1"/>
  <c r="AX55" i="1" s="1"/>
  <c r="AT55" i="1"/>
  <c r="AV54" i="1"/>
  <c r="AX54" i="1" s="1"/>
  <c r="AT54" i="1"/>
  <c r="AV53" i="1"/>
  <c r="AX53" i="1" s="1"/>
  <c r="AT53" i="1"/>
  <c r="AV52" i="1"/>
  <c r="AX52" i="1" s="1"/>
  <c r="AT52" i="1"/>
  <c r="AV51" i="1"/>
  <c r="AX51" i="1" s="1"/>
  <c r="AT51" i="1"/>
  <c r="AV50" i="1"/>
  <c r="AX50" i="1" s="1"/>
  <c r="AT50" i="1"/>
  <c r="AV49" i="1"/>
  <c r="AX49" i="1" s="1"/>
  <c r="AT49" i="1"/>
  <c r="AV48" i="1"/>
  <c r="AX48" i="1" s="1"/>
  <c r="AT48" i="1"/>
  <c r="AV47" i="1"/>
  <c r="AX47" i="1" s="1"/>
  <c r="AT47" i="1"/>
  <c r="AV46" i="1"/>
  <c r="AX46" i="1" s="1"/>
  <c r="AT46" i="1"/>
  <c r="AV45" i="1"/>
  <c r="AX45" i="1" s="1"/>
  <c r="AT45" i="1"/>
  <c r="AV44" i="1"/>
  <c r="AX44" i="1" s="1"/>
  <c r="AT44" i="1"/>
  <c r="AV43" i="1"/>
  <c r="AX43" i="1" s="1"/>
  <c r="AT43" i="1"/>
  <c r="AV42" i="1"/>
  <c r="AX42" i="1" s="1"/>
  <c r="AT42" i="1"/>
  <c r="AV41" i="1"/>
  <c r="AX41" i="1" s="1"/>
  <c r="AT41" i="1"/>
  <c r="AV40" i="1"/>
  <c r="AX40" i="1" s="1"/>
  <c r="AT40" i="1"/>
  <c r="AV39" i="1"/>
  <c r="AX39" i="1" s="1"/>
  <c r="AT39" i="1"/>
  <c r="AV38" i="1"/>
  <c r="AX38" i="1" s="1"/>
  <c r="AT38" i="1"/>
  <c r="AV37" i="1"/>
  <c r="AX37" i="1" s="1"/>
  <c r="AT37" i="1"/>
  <c r="AV36" i="1"/>
  <c r="AX36" i="1" s="1"/>
  <c r="AT36" i="1"/>
  <c r="AV35" i="1"/>
  <c r="AX35" i="1" s="1"/>
  <c r="AT35" i="1"/>
  <c r="AV34" i="1"/>
  <c r="AX34" i="1" s="1"/>
  <c r="AT34" i="1"/>
  <c r="AV33" i="1"/>
  <c r="AX33" i="1" s="1"/>
  <c r="AT33" i="1"/>
  <c r="AV32" i="1"/>
  <c r="AX32" i="1" s="1"/>
  <c r="AT32" i="1"/>
  <c r="AV31" i="1"/>
  <c r="AX31" i="1" s="1"/>
  <c r="AT31" i="1"/>
  <c r="AV30" i="1"/>
  <c r="AX30" i="1" s="1"/>
  <c r="AT30" i="1"/>
  <c r="AV29" i="1"/>
  <c r="AX29" i="1" s="1"/>
  <c r="AT29" i="1"/>
  <c r="AV28" i="1"/>
  <c r="AX28" i="1" s="1"/>
  <c r="AT28" i="1"/>
  <c r="AV27" i="1"/>
  <c r="AX27" i="1" s="1"/>
  <c r="AT27" i="1"/>
  <c r="AV26" i="1"/>
  <c r="AX26" i="1" s="1"/>
  <c r="AT26" i="1"/>
  <c r="AV25" i="1"/>
  <c r="AX25" i="1" s="1"/>
  <c r="AT25" i="1"/>
  <c r="AV15" i="1"/>
  <c r="AV16" i="1"/>
  <c r="AV17" i="1"/>
  <c r="AV18" i="1"/>
  <c r="AX18" i="1" s="1"/>
  <c r="AV19" i="1"/>
  <c r="AV20" i="1"/>
  <c r="AV21" i="1"/>
  <c r="AW21" i="1" s="1"/>
  <c r="AV22" i="1"/>
  <c r="AX22" i="1" s="1"/>
  <c r="AV23" i="1"/>
  <c r="AV24" i="1"/>
  <c r="AV14" i="1"/>
  <c r="AX14" i="1" s="1"/>
  <c r="AX24" i="1"/>
  <c r="AW24" i="1"/>
  <c r="AT24" i="1"/>
  <c r="AX23" i="1"/>
  <c r="AW23" i="1"/>
  <c r="AT23" i="1"/>
  <c r="AT22" i="1"/>
  <c r="AX21" i="1"/>
  <c r="AT21" i="1"/>
  <c r="AX20" i="1"/>
  <c r="AW20" i="1"/>
  <c r="AT20" i="1"/>
  <c r="AX19" i="1"/>
  <c r="AW19" i="1"/>
  <c r="AT19" i="1"/>
  <c r="AT18" i="1"/>
  <c r="AX17" i="1"/>
  <c r="AW17" i="1"/>
  <c r="AT17" i="1"/>
  <c r="AX16" i="1"/>
  <c r="AW16" i="1"/>
  <c r="AT16" i="1"/>
  <c r="AX15" i="1"/>
  <c r="AW15" i="1"/>
  <c r="AT15" i="1"/>
  <c r="AW14" i="1"/>
  <c r="AT14" i="1"/>
  <c r="AX4" i="1"/>
  <c r="AX5" i="1"/>
  <c r="AX6" i="1"/>
  <c r="AX7" i="1"/>
  <c r="AX8" i="1"/>
  <c r="AX9" i="1"/>
  <c r="AX10" i="1"/>
  <c r="AX11" i="1"/>
  <c r="AX12" i="1"/>
  <c r="AX13" i="1"/>
  <c r="AX3" i="1"/>
  <c r="AW4" i="1"/>
  <c r="AW5" i="1"/>
  <c r="AW6" i="1"/>
  <c r="AW7" i="1"/>
  <c r="AW8" i="1"/>
  <c r="AW9" i="1"/>
  <c r="AW10" i="1"/>
  <c r="AW11" i="1"/>
  <c r="AW12" i="1"/>
  <c r="AW13" i="1"/>
  <c r="AW3" i="1"/>
  <c r="B12" i="4"/>
  <c r="B13" i="4"/>
  <c r="B14" i="4"/>
  <c r="B15" i="4"/>
  <c r="B16" i="4"/>
  <c r="B17" i="4"/>
  <c r="B18" i="4"/>
  <c r="B19" i="4"/>
  <c r="B20" i="4"/>
  <c r="B21" i="4"/>
  <c r="B11" i="4"/>
  <c r="AW200" i="1" l="1"/>
  <c r="AW179" i="1"/>
  <c r="AW180" i="1"/>
  <c r="AW181" i="1"/>
  <c r="AW182" i="1"/>
  <c r="AW183" i="1"/>
  <c r="AW184" i="1"/>
  <c r="AW185" i="1"/>
  <c r="AW186" i="1"/>
  <c r="AW187" i="1"/>
  <c r="AW188" i="1"/>
  <c r="AW189" i="1"/>
  <c r="AW157" i="1"/>
  <c r="AW158" i="1"/>
  <c r="AW159" i="1"/>
  <c r="AW160" i="1"/>
  <c r="AW161" i="1"/>
  <c r="AW162" i="1"/>
  <c r="AW163" i="1"/>
  <c r="AW164" i="1"/>
  <c r="AW165" i="1"/>
  <c r="AW166" i="1"/>
  <c r="AW146" i="1"/>
  <c r="AW147" i="1"/>
  <c r="AW148" i="1"/>
  <c r="AW149" i="1"/>
  <c r="AW150" i="1"/>
  <c r="AW151" i="1"/>
  <c r="AW152" i="1"/>
  <c r="AW153" i="1"/>
  <c r="AW154" i="1"/>
  <c r="AW155" i="1"/>
  <c r="AW156" i="1"/>
  <c r="AW135" i="1"/>
  <c r="AW136" i="1"/>
  <c r="AW137" i="1"/>
  <c r="AW138" i="1"/>
  <c r="AW139" i="1"/>
  <c r="AW140" i="1"/>
  <c r="AW141" i="1"/>
  <c r="AW142" i="1"/>
  <c r="AW143" i="1"/>
  <c r="AW144" i="1"/>
  <c r="AW145" i="1"/>
  <c r="AW124" i="1"/>
  <c r="AW125" i="1"/>
  <c r="AW126" i="1"/>
  <c r="AW127" i="1"/>
  <c r="AW128" i="1"/>
  <c r="AW129" i="1"/>
  <c r="AW130" i="1"/>
  <c r="AW131" i="1"/>
  <c r="AW132" i="1"/>
  <c r="AW133" i="1"/>
  <c r="AW134" i="1"/>
  <c r="AW102" i="1"/>
  <c r="AW103" i="1"/>
  <c r="AW104" i="1"/>
  <c r="AW105" i="1"/>
  <c r="AW106" i="1"/>
  <c r="AW107" i="1"/>
  <c r="AW108" i="1"/>
  <c r="AW109" i="1"/>
  <c r="AW110" i="1"/>
  <c r="AW111" i="1"/>
  <c r="AW112" i="1"/>
  <c r="AW91" i="1"/>
  <c r="AW92" i="1"/>
  <c r="AW93" i="1"/>
  <c r="AW94" i="1"/>
  <c r="AW95" i="1"/>
  <c r="AW96" i="1"/>
  <c r="AW97" i="1"/>
  <c r="AW98" i="1"/>
  <c r="AW99" i="1"/>
  <c r="AW100" i="1"/>
  <c r="AW101" i="1"/>
  <c r="AW80" i="1"/>
  <c r="AW81" i="1"/>
  <c r="AW82" i="1"/>
  <c r="AW83" i="1"/>
  <c r="AW84" i="1"/>
  <c r="AW85" i="1"/>
  <c r="AW86" i="1"/>
  <c r="AW87" i="1"/>
  <c r="AW88" i="1"/>
  <c r="AW89" i="1"/>
  <c r="AW90" i="1"/>
  <c r="AW69" i="1"/>
  <c r="AW70" i="1"/>
  <c r="AW71" i="1"/>
  <c r="AW72" i="1"/>
  <c r="AW73" i="1"/>
  <c r="AW74" i="1"/>
  <c r="AW75" i="1"/>
  <c r="AW76" i="1"/>
  <c r="AW77" i="1"/>
  <c r="AW78" i="1"/>
  <c r="AW79" i="1"/>
  <c r="AW58" i="1"/>
  <c r="AW59" i="1"/>
  <c r="AW60" i="1"/>
  <c r="AW61" i="1"/>
  <c r="AW62" i="1"/>
  <c r="AW63" i="1"/>
  <c r="AW64" i="1"/>
  <c r="AW65" i="1"/>
  <c r="AW66" i="1"/>
  <c r="AW67" i="1"/>
  <c r="AW68" i="1"/>
  <c r="AW50" i="1"/>
  <c r="AW47" i="1"/>
  <c r="AW48" i="1"/>
  <c r="AW49" i="1"/>
  <c r="AW51" i="1"/>
  <c r="AW52" i="1"/>
  <c r="AW53" i="1"/>
  <c r="AW54" i="1"/>
  <c r="AW55" i="1"/>
  <c r="AW56" i="1"/>
  <c r="AW57" i="1"/>
  <c r="AW36" i="1"/>
  <c r="AW37" i="1"/>
  <c r="AW38" i="1"/>
  <c r="AW39" i="1"/>
  <c r="AW40" i="1"/>
  <c r="AW41" i="1"/>
  <c r="AW42" i="1"/>
  <c r="AW43" i="1"/>
  <c r="AW44" i="1"/>
  <c r="AW45" i="1"/>
  <c r="AW46" i="1"/>
  <c r="AW25" i="1"/>
  <c r="AW26" i="1"/>
  <c r="AW27" i="1"/>
  <c r="AW28" i="1"/>
  <c r="AW29" i="1"/>
  <c r="AW30" i="1"/>
  <c r="AW31" i="1"/>
  <c r="AW32" i="1"/>
  <c r="AW33" i="1"/>
  <c r="AW34" i="1"/>
  <c r="AW35" i="1"/>
  <c r="AW18" i="1"/>
  <c r="AW22" i="1"/>
  <c r="G3" i="4"/>
  <c r="G4" i="4"/>
  <c r="F3" i="4"/>
  <c r="F4" i="4"/>
  <c r="F5" i="4"/>
  <c r="G5" i="4" s="1"/>
  <c r="F2" i="4"/>
  <c r="G2" i="4" s="1"/>
  <c r="AT13" i="1"/>
  <c r="AT12" i="1"/>
  <c r="AT11" i="1"/>
  <c r="AT10" i="1"/>
  <c r="AT9" i="1"/>
  <c r="AT8" i="1"/>
  <c r="AT2" i="1"/>
  <c r="AT7" i="1"/>
  <c r="AT6" i="1"/>
  <c r="AT5" i="1"/>
  <c r="AT4" i="1"/>
  <c r="AT3" i="1"/>
</calcChain>
</file>

<file path=xl/comments1.xml><?xml version="1.0" encoding="utf-8"?>
<comments xmlns="http://schemas.openxmlformats.org/spreadsheetml/2006/main">
  <authors>
    <author>Jacob Shumway</author>
  </authors>
  <commentList>
    <comment ref="AW1" authorId="0" shapeId="0">
      <text>
        <r>
          <rPr>
            <b/>
            <sz val="9"/>
            <color indexed="81"/>
            <rFont val="Tahoma"/>
            <family val="2"/>
          </rPr>
          <t>Jacob Shumway:</t>
        </r>
        <r>
          <rPr>
            <sz val="9"/>
            <color indexed="81"/>
            <rFont val="Tahoma"/>
            <family val="2"/>
          </rPr>
          <t xml:space="preserve">
Must be TEXT(date, "yyyy-mm") format</t>
        </r>
      </text>
    </comment>
  </commentList>
</comments>
</file>

<file path=xl/sharedStrings.xml><?xml version="1.0" encoding="utf-8"?>
<sst xmlns="http://schemas.openxmlformats.org/spreadsheetml/2006/main" count="1865" uniqueCount="85">
  <si>
    <t>UnitID</t>
  </si>
  <si>
    <t>Formation</t>
  </si>
  <si>
    <t>SUBZONE</t>
  </si>
  <si>
    <t>TC_AREA</t>
  </si>
  <si>
    <t>TCA_Slot</t>
  </si>
  <si>
    <t>Operator_SCST</t>
  </si>
  <si>
    <t>OPERATOR_GROUP</t>
  </si>
  <si>
    <t>PROCESSED</t>
  </si>
  <si>
    <t>DensityWPS</t>
  </si>
  <si>
    <t>MaxLengthBin</t>
  </si>
  <si>
    <t>LateralLength</t>
  </si>
  <si>
    <t>SurfaceLat</t>
  </si>
  <si>
    <t>SurfaceLon</t>
  </si>
  <si>
    <t>BottomLat</t>
  </si>
  <si>
    <t>BottomLon</t>
  </si>
  <si>
    <t>OIL_IP</t>
  </si>
  <si>
    <t>OIL_IP2</t>
  </si>
  <si>
    <t>OIL_SEG1_TIME</t>
  </si>
  <si>
    <t>OIL_DI</t>
  </si>
  <si>
    <t>OIL_B</t>
  </si>
  <si>
    <t>Oil_Def</t>
  </si>
  <si>
    <t>GAS_IP</t>
  </si>
  <si>
    <t>GAS_IP2</t>
  </si>
  <si>
    <t>GAS_SEG1_TIME</t>
  </si>
  <si>
    <t>GAS_DI</t>
  </si>
  <si>
    <t>GAS_B</t>
  </si>
  <si>
    <t>GAS_Def</t>
  </si>
  <si>
    <t>NGL/GAS</t>
  </si>
  <si>
    <t>BTU</t>
  </si>
  <si>
    <t>SHRINK</t>
  </si>
  <si>
    <t>PAJ_OIL</t>
  </si>
  <si>
    <t>PAJ_NGL</t>
  </si>
  <si>
    <t>OIL_OPEX</t>
  </si>
  <si>
    <t>GAS_OPEX</t>
  </si>
  <si>
    <t>CAPITAL</t>
  </si>
  <si>
    <t>WDFD</t>
  </si>
  <si>
    <t>10K</t>
  </si>
  <si>
    <t>WI</t>
  </si>
  <si>
    <t>NRI</t>
  </si>
  <si>
    <t>Royalty</t>
  </si>
  <si>
    <t>OPC/T</t>
  </si>
  <si>
    <t>Start_Date</t>
  </si>
  <si>
    <t>OIL_IP3</t>
  </si>
  <si>
    <t>GAS_IP3</t>
  </si>
  <si>
    <t>OIL_SEG2_TIME</t>
  </si>
  <si>
    <t>GAS_SEG2_TIME</t>
  </si>
  <si>
    <t>INCLUDE</t>
  </si>
  <si>
    <t>RSV_CAT</t>
  </si>
  <si>
    <t>PROPNUM</t>
  </si>
  <si>
    <t>1PDP</t>
  </si>
  <si>
    <t>N</t>
  </si>
  <si>
    <t>CONTINENTAL</t>
  </si>
  <si>
    <t>CLR</t>
  </si>
  <si>
    <t>STACK_FRINGE_GAS</t>
  </si>
  <si>
    <t>MRMC</t>
  </si>
  <si>
    <t>MRMC_U</t>
  </si>
  <si>
    <t>CORE_WET_GAS</t>
  </si>
  <si>
    <t>3LOC</t>
  </si>
  <si>
    <t>C</t>
  </si>
  <si>
    <t>F</t>
  </si>
  <si>
    <t>D</t>
  </si>
  <si>
    <t>A</t>
  </si>
  <si>
    <t>B</t>
  </si>
  <si>
    <t>E</t>
  </si>
  <si>
    <t>CAPEX_OVV</t>
  </si>
  <si>
    <t>LEASE</t>
  </si>
  <si>
    <t>SIMMONS 2-1-12XHM</t>
  </si>
  <si>
    <t>DIST</t>
  </si>
  <si>
    <t>1320 FEL</t>
  </si>
  <si>
    <t>SIMMONS 5-1-12XHM</t>
  </si>
  <si>
    <t>660 FWL</t>
  </si>
  <si>
    <t>SIMMONS 6-1-12XHM</t>
  </si>
  <si>
    <t>660 FEL</t>
  </si>
  <si>
    <t>SIMMONS 7-1-12XHM</t>
  </si>
  <si>
    <t>1320 FWL</t>
  </si>
  <si>
    <t>UNIT GR ACRES</t>
  </si>
  <si>
    <t>NMA</t>
  </si>
  <si>
    <t>Slot</t>
  </si>
  <si>
    <t>3NTI</t>
  </si>
  <si>
    <t>2021-09</t>
  </si>
  <si>
    <t>WEIGHT</t>
  </si>
  <si>
    <t>Year</t>
  </si>
  <si>
    <t>Date</t>
  </si>
  <si>
    <t>SCHEDULE TIER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</si>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</sst>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 applyFill="1"/>
    <xf numFmtId="17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r_simmons_oneli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r_simmons_oneline"/>
    </sheetNames>
    <sheetDataSet>
      <sheetData sheetId="0">
        <row r="3">
          <cell r="B3">
            <v>81244</v>
          </cell>
          <cell r="C3">
            <v>1</v>
          </cell>
          <cell r="D3">
            <v>49.92</v>
          </cell>
          <cell r="E3">
            <v>49.92</v>
          </cell>
          <cell r="F3">
            <v>0</v>
          </cell>
          <cell r="G3">
            <v>0</v>
          </cell>
          <cell r="H3">
            <v>565383.57913131604</v>
          </cell>
          <cell r="I3">
            <v>501379.22969200299</v>
          </cell>
          <cell r="J3">
            <v>484796.89460793999</v>
          </cell>
          <cell r="K3">
            <v>469920.64065429999</v>
          </cell>
          <cell r="L3">
            <v>444245.71195787098</v>
          </cell>
          <cell r="M3">
            <v>413240.40742506698</v>
          </cell>
          <cell r="N3">
            <v>374453.77250689501</v>
          </cell>
          <cell r="O3">
            <v>345574.00101547199</v>
          </cell>
          <cell r="P3">
            <v>322874.09597175498</v>
          </cell>
          <cell r="Q3">
            <v>304355.00126928301</v>
          </cell>
          <cell r="R3">
            <v>288832.98981644399</v>
          </cell>
          <cell r="S3">
            <v>264010.98069485201</v>
          </cell>
          <cell r="T3">
            <v>244800.92929383699</v>
          </cell>
          <cell r="U3">
            <v>229332.521428031</v>
          </cell>
          <cell r="V3">
            <v>216518.232076068</v>
          </cell>
          <cell r="W3">
            <v>205673.22769318099</v>
          </cell>
          <cell r="X3">
            <v>196340.17666915499</v>
          </cell>
          <cell r="Y3">
            <v>42.91</v>
          </cell>
          <cell r="Z3">
            <v>47.78</v>
          </cell>
        </row>
        <row r="4">
          <cell r="B4">
            <v>81214</v>
          </cell>
          <cell r="C4">
            <v>1</v>
          </cell>
          <cell r="D4">
            <v>49.92</v>
          </cell>
          <cell r="E4">
            <v>49.92</v>
          </cell>
          <cell r="F4">
            <v>0</v>
          </cell>
          <cell r="G4">
            <v>0</v>
          </cell>
          <cell r="H4">
            <v>565383.57913131604</v>
          </cell>
          <cell r="I4">
            <v>501379.22969200299</v>
          </cell>
          <cell r="J4">
            <v>484796.89460793999</v>
          </cell>
          <cell r="K4">
            <v>469920.64065429999</v>
          </cell>
          <cell r="L4">
            <v>444245.71195787098</v>
          </cell>
          <cell r="M4">
            <v>413240.40742506698</v>
          </cell>
          <cell r="N4">
            <v>374453.77250689501</v>
          </cell>
          <cell r="O4">
            <v>345574.00101547199</v>
          </cell>
          <cell r="P4">
            <v>322874.09597175498</v>
          </cell>
          <cell r="Q4">
            <v>304355.00126928301</v>
          </cell>
          <cell r="R4">
            <v>288832.98981644399</v>
          </cell>
          <cell r="S4">
            <v>264010.98069485201</v>
          </cell>
          <cell r="T4">
            <v>244800.92929383699</v>
          </cell>
          <cell r="U4">
            <v>229332.521428031</v>
          </cell>
          <cell r="V4">
            <v>216518.232076068</v>
          </cell>
          <cell r="W4">
            <v>205673.22769318099</v>
          </cell>
          <cell r="X4">
            <v>196340.17666915499</v>
          </cell>
          <cell r="Y4">
            <v>42.91</v>
          </cell>
          <cell r="Z4">
            <v>47.78</v>
          </cell>
        </row>
        <row r="5">
          <cell r="B5">
            <v>81324</v>
          </cell>
          <cell r="C5">
            <v>1</v>
          </cell>
          <cell r="D5">
            <v>49.92</v>
          </cell>
          <cell r="E5">
            <v>49.92</v>
          </cell>
          <cell r="F5">
            <v>0</v>
          </cell>
          <cell r="G5">
            <v>0</v>
          </cell>
          <cell r="H5">
            <v>565383.57913131604</v>
          </cell>
          <cell r="I5">
            <v>501379.22969200299</v>
          </cell>
          <cell r="J5">
            <v>484796.89460793999</v>
          </cell>
          <cell r="K5">
            <v>469920.64065429999</v>
          </cell>
          <cell r="L5">
            <v>444245.71195787098</v>
          </cell>
          <cell r="M5">
            <v>413240.40742506698</v>
          </cell>
          <cell r="N5">
            <v>374453.77250689501</v>
          </cell>
          <cell r="O5">
            <v>345574.00101547199</v>
          </cell>
          <cell r="P5">
            <v>322874.09597175498</v>
          </cell>
          <cell r="Q5">
            <v>304355.00126928301</v>
          </cell>
          <cell r="R5">
            <v>288832.98981644399</v>
          </cell>
          <cell r="S5">
            <v>264010.98069485201</v>
          </cell>
          <cell r="T5">
            <v>244800.92929383699</v>
          </cell>
          <cell r="U5">
            <v>229332.521428031</v>
          </cell>
          <cell r="V5">
            <v>216518.232076068</v>
          </cell>
          <cell r="W5">
            <v>205673.22769318099</v>
          </cell>
          <cell r="X5">
            <v>196340.17666915499</v>
          </cell>
          <cell r="Y5">
            <v>42.91</v>
          </cell>
          <cell r="Z5">
            <v>47.78</v>
          </cell>
        </row>
        <row r="6">
          <cell r="B6">
            <v>81250</v>
          </cell>
          <cell r="C6">
            <v>1</v>
          </cell>
          <cell r="D6">
            <v>49.92</v>
          </cell>
          <cell r="E6">
            <v>49.92</v>
          </cell>
          <cell r="F6">
            <v>0</v>
          </cell>
          <cell r="G6">
            <v>0</v>
          </cell>
          <cell r="H6">
            <v>565383.57913131604</v>
          </cell>
          <cell r="I6">
            <v>501379.22969200299</v>
          </cell>
          <cell r="J6">
            <v>484796.89460793999</v>
          </cell>
          <cell r="K6">
            <v>469920.64065429999</v>
          </cell>
          <cell r="L6">
            <v>444245.71195787098</v>
          </cell>
          <cell r="M6">
            <v>413240.40742506698</v>
          </cell>
          <cell r="N6">
            <v>374453.77250689501</v>
          </cell>
          <cell r="O6">
            <v>345574.00101547199</v>
          </cell>
          <cell r="P6">
            <v>322874.09597175498</v>
          </cell>
          <cell r="Q6">
            <v>304355.00126928301</v>
          </cell>
          <cell r="R6">
            <v>288832.98981644399</v>
          </cell>
          <cell r="S6">
            <v>264010.98069485201</v>
          </cell>
          <cell r="T6">
            <v>244800.92929383699</v>
          </cell>
          <cell r="U6">
            <v>229332.521428031</v>
          </cell>
          <cell r="V6">
            <v>216518.232076068</v>
          </cell>
          <cell r="W6">
            <v>205673.22769318099</v>
          </cell>
          <cell r="X6">
            <v>196340.17666915499</v>
          </cell>
          <cell r="Y6">
            <v>42.91</v>
          </cell>
          <cell r="Z6">
            <v>47.78</v>
          </cell>
        </row>
        <row r="7">
          <cell r="B7">
            <v>81186</v>
          </cell>
          <cell r="C7">
            <v>1</v>
          </cell>
          <cell r="D7">
            <v>49.92</v>
          </cell>
          <cell r="E7">
            <v>49.92</v>
          </cell>
          <cell r="F7">
            <v>0</v>
          </cell>
          <cell r="G7">
            <v>0</v>
          </cell>
          <cell r="H7">
            <v>565383.57913131604</v>
          </cell>
          <cell r="I7">
            <v>501379.22969200299</v>
          </cell>
          <cell r="J7">
            <v>484796.89460793999</v>
          </cell>
          <cell r="K7">
            <v>469920.64065429999</v>
          </cell>
          <cell r="L7">
            <v>444245.71195787098</v>
          </cell>
          <cell r="M7">
            <v>413240.40742506698</v>
          </cell>
          <cell r="N7">
            <v>374453.77250689501</v>
          </cell>
          <cell r="O7">
            <v>345574.00101547199</v>
          </cell>
          <cell r="P7">
            <v>322874.09597175498</v>
          </cell>
          <cell r="Q7">
            <v>304355.00126928301</v>
          </cell>
          <cell r="R7">
            <v>288832.98981644399</v>
          </cell>
          <cell r="S7">
            <v>264010.98069485201</v>
          </cell>
          <cell r="T7">
            <v>244800.92929383699</v>
          </cell>
          <cell r="U7">
            <v>229332.521428031</v>
          </cell>
          <cell r="V7">
            <v>216518.232076068</v>
          </cell>
          <cell r="W7">
            <v>205673.22769318099</v>
          </cell>
          <cell r="X7">
            <v>196340.17666915499</v>
          </cell>
          <cell r="Y7">
            <v>42.91</v>
          </cell>
          <cell r="Z7">
            <v>47.78</v>
          </cell>
        </row>
        <row r="8">
          <cell r="B8">
            <v>81245</v>
          </cell>
          <cell r="C8">
            <v>1</v>
          </cell>
          <cell r="D8">
            <v>49.92</v>
          </cell>
          <cell r="E8">
            <v>49.92</v>
          </cell>
          <cell r="F8">
            <v>0</v>
          </cell>
          <cell r="G8">
            <v>0</v>
          </cell>
          <cell r="H8">
            <v>348738.45588642801</v>
          </cell>
          <cell r="I8">
            <v>306879.20555834402</v>
          </cell>
          <cell r="J8">
            <v>296075.68838377099</v>
          </cell>
          <cell r="K8">
            <v>286399.74148250901</v>
          </cell>
          <cell r="L8">
            <v>269737.81602750398</v>
          </cell>
          <cell r="M8">
            <v>249685.05724485099</v>
          </cell>
          <cell r="N8">
            <v>224715.10734414399</v>
          </cell>
          <cell r="O8">
            <v>206215.05955964999</v>
          </cell>
          <cell r="P8">
            <v>191734.82820604599</v>
          </cell>
          <cell r="Q8">
            <v>179964.98945063</v>
          </cell>
          <cell r="R8">
            <v>170132.44323004299</v>
          </cell>
          <cell r="S8">
            <v>154475.83928670301</v>
          </cell>
          <cell r="T8">
            <v>142421.12977836799</v>
          </cell>
          <cell r="U8">
            <v>132757.719725906</v>
          </cell>
          <cell r="V8">
            <v>124784.07819246101</v>
          </cell>
          <cell r="W8">
            <v>118059.802506637</v>
          </cell>
          <cell r="X8">
            <v>112291.63402005201</v>
          </cell>
          <cell r="Y8">
            <v>57.5</v>
          </cell>
          <cell r="Z8">
            <v>66.430000000000007</v>
          </cell>
        </row>
        <row r="9">
          <cell r="B9">
            <v>81215</v>
          </cell>
          <cell r="C9">
            <v>1</v>
          </cell>
          <cell r="D9">
            <v>49.92</v>
          </cell>
          <cell r="E9">
            <v>49.92</v>
          </cell>
          <cell r="F9">
            <v>0</v>
          </cell>
          <cell r="G9">
            <v>0</v>
          </cell>
          <cell r="H9">
            <v>348738.45588642801</v>
          </cell>
          <cell r="I9">
            <v>306879.20555834402</v>
          </cell>
          <cell r="J9">
            <v>296075.68838377099</v>
          </cell>
          <cell r="K9">
            <v>286399.74148250901</v>
          </cell>
          <cell r="L9">
            <v>269737.81602750398</v>
          </cell>
          <cell r="M9">
            <v>249685.05724485099</v>
          </cell>
          <cell r="N9">
            <v>224715.10734414399</v>
          </cell>
          <cell r="O9">
            <v>206215.05955964999</v>
          </cell>
          <cell r="P9">
            <v>191734.82820604599</v>
          </cell>
          <cell r="Q9">
            <v>179964.98945063</v>
          </cell>
          <cell r="R9">
            <v>170132.44323004299</v>
          </cell>
          <cell r="S9">
            <v>154475.83928670301</v>
          </cell>
          <cell r="T9">
            <v>142421.12977836799</v>
          </cell>
          <cell r="U9">
            <v>132757.719725906</v>
          </cell>
          <cell r="V9">
            <v>124784.07819246101</v>
          </cell>
          <cell r="W9">
            <v>118059.802506637</v>
          </cell>
          <cell r="X9">
            <v>112291.63402005201</v>
          </cell>
          <cell r="Y9">
            <v>57.5</v>
          </cell>
          <cell r="Z9">
            <v>66.430000000000007</v>
          </cell>
        </row>
        <row r="10">
          <cell r="B10">
            <v>81325</v>
          </cell>
          <cell r="C10">
            <v>1</v>
          </cell>
          <cell r="D10">
            <v>49.92</v>
          </cell>
          <cell r="E10">
            <v>49.92</v>
          </cell>
          <cell r="F10">
            <v>0</v>
          </cell>
          <cell r="G10">
            <v>0</v>
          </cell>
          <cell r="H10">
            <v>348738.45588642801</v>
          </cell>
          <cell r="I10">
            <v>306879.20555834402</v>
          </cell>
          <cell r="J10">
            <v>296075.68838377099</v>
          </cell>
          <cell r="K10">
            <v>286399.74148250901</v>
          </cell>
          <cell r="L10">
            <v>269737.81602750398</v>
          </cell>
          <cell r="M10">
            <v>249685.05724485099</v>
          </cell>
          <cell r="N10">
            <v>224715.10734414399</v>
          </cell>
          <cell r="O10">
            <v>206215.05955964999</v>
          </cell>
          <cell r="P10">
            <v>191734.82820604599</v>
          </cell>
          <cell r="Q10">
            <v>179964.98945063</v>
          </cell>
          <cell r="R10">
            <v>170132.44323004299</v>
          </cell>
          <cell r="S10">
            <v>154475.83928670301</v>
          </cell>
          <cell r="T10">
            <v>142421.12977836799</v>
          </cell>
          <cell r="U10">
            <v>132757.719725906</v>
          </cell>
          <cell r="V10">
            <v>124784.07819246101</v>
          </cell>
          <cell r="W10">
            <v>118059.802506637</v>
          </cell>
          <cell r="X10">
            <v>112291.63402005201</v>
          </cell>
          <cell r="Y10">
            <v>57.5</v>
          </cell>
          <cell r="Z10">
            <v>66.430000000000007</v>
          </cell>
        </row>
        <row r="11">
          <cell r="B11">
            <v>81251</v>
          </cell>
          <cell r="C11">
            <v>1</v>
          </cell>
          <cell r="D11">
            <v>49.92</v>
          </cell>
          <cell r="E11">
            <v>49.92</v>
          </cell>
          <cell r="F11">
            <v>0</v>
          </cell>
          <cell r="G11">
            <v>0</v>
          </cell>
          <cell r="H11">
            <v>348738.45588642801</v>
          </cell>
          <cell r="I11">
            <v>306879.20555834402</v>
          </cell>
          <cell r="J11">
            <v>296075.68838377099</v>
          </cell>
          <cell r="K11">
            <v>286399.74148250901</v>
          </cell>
          <cell r="L11">
            <v>269737.81602750398</v>
          </cell>
          <cell r="M11">
            <v>249685.05724485099</v>
          </cell>
          <cell r="N11">
            <v>224715.10734414399</v>
          </cell>
          <cell r="O11">
            <v>206215.05955964999</v>
          </cell>
          <cell r="P11">
            <v>191734.82820604599</v>
          </cell>
          <cell r="Q11">
            <v>179964.98945063</v>
          </cell>
          <cell r="R11">
            <v>170132.44323004299</v>
          </cell>
          <cell r="S11">
            <v>154475.83928670301</v>
          </cell>
          <cell r="T11">
            <v>142421.12977836799</v>
          </cell>
          <cell r="U11">
            <v>132757.719725906</v>
          </cell>
          <cell r="V11">
            <v>124784.07819246101</v>
          </cell>
          <cell r="W11">
            <v>118059.802506637</v>
          </cell>
          <cell r="X11">
            <v>112291.63402005201</v>
          </cell>
          <cell r="Y11">
            <v>57.5</v>
          </cell>
          <cell r="Z11">
            <v>66.430000000000007</v>
          </cell>
        </row>
        <row r="12">
          <cell r="B12">
            <v>81187</v>
          </cell>
          <cell r="C12">
            <v>1</v>
          </cell>
          <cell r="D12">
            <v>49.92</v>
          </cell>
          <cell r="E12">
            <v>49.92</v>
          </cell>
          <cell r="F12">
            <v>0</v>
          </cell>
          <cell r="G12">
            <v>0</v>
          </cell>
          <cell r="H12">
            <v>348738.45588642801</v>
          </cell>
          <cell r="I12">
            <v>306879.20555834402</v>
          </cell>
          <cell r="J12">
            <v>296075.68838377099</v>
          </cell>
          <cell r="K12">
            <v>286399.74148250901</v>
          </cell>
          <cell r="L12">
            <v>269737.81602750398</v>
          </cell>
          <cell r="M12">
            <v>249685.05724485099</v>
          </cell>
          <cell r="N12">
            <v>224715.10734414399</v>
          </cell>
          <cell r="O12">
            <v>206215.05955964999</v>
          </cell>
          <cell r="P12">
            <v>191734.82820604599</v>
          </cell>
          <cell r="Q12">
            <v>179964.98945063</v>
          </cell>
          <cell r="R12">
            <v>170132.44323004299</v>
          </cell>
          <cell r="S12">
            <v>154475.83928670301</v>
          </cell>
          <cell r="T12">
            <v>142421.12977836799</v>
          </cell>
          <cell r="U12">
            <v>132757.719725906</v>
          </cell>
          <cell r="V12">
            <v>124784.07819246101</v>
          </cell>
          <cell r="W12">
            <v>118059.802506637</v>
          </cell>
          <cell r="X12">
            <v>112291.63402005201</v>
          </cell>
          <cell r="Y12">
            <v>57.5</v>
          </cell>
          <cell r="Z12">
            <v>66.430000000000007</v>
          </cell>
        </row>
        <row r="13">
          <cell r="B13">
            <v>81305</v>
          </cell>
          <cell r="C13">
            <v>1</v>
          </cell>
          <cell r="D13">
            <v>49.92</v>
          </cell>
          <cell r="E13">
            <v>49.92</v>
          </cell>
          <cell r="F13">
            <v>0</v>
          </cell>
          <cell r="G13">
            <v>0</v>
          </cell>
          <cell r="H13">
            <v>348738.45588642801</v>
          </cell>
          <cell r="I13">
            <v>306879.20555834402</v>
          </cell>
          <cell r="J13">
            <v>296075.68838377099</v>
          </cell>
          <cell r="K13">
            <v>286399.74148250901</v>
          </cell>
          <cell r="L13">
            <v>269737.81602750398</v>
          </cell>
          <cell r="M13">
            <v>249685.05724485099</v>
          </cell>
          <cell r="N13">
            <v>224715.10734414399</v>
          </cell>
          <cell r="O13">
            <v>206215.05955964999</v>
          </cell>
          <cell r="P13">
            <v>191734.82820604599</v>
          </cell>
          <cell r="Q13">
            <v>179964.98945063</v>
          </cell>
          <cell r="R13">
            <v>170132.44323004299</v>
          </cell>
          <cell r="S13">
            <v>154475.83928670301</v>
          </cell>
          <cell r="T13">
            <v>142421.12977836799</v>
          </cell>
          <cell r="U13">
            <v>132757.719725906</v>
          </cell>
          <cell r="V13">
            <v>124784.07819246101</v>
          </cell>
          <cell r="W13">
            <v>118059.802506637</v>
          </cell>
          <cell r="X13">
            <v>112291.63402005201</v>
          </cell>
          <cell r="Y13">
            <v>57.5</v>
          </cell>
          <cell r="Z13">
            <v>66.430000000000007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66"/>
  <sheetViews>
    <sheetView tabSelected="1" workbookViewId="0">
      <pane ySplit="1" topLeftCell="A2" activePane="bottomLeft" state="frozen"/>
      <selection activeCell="V1" sqref="V1"/>
      <selection pane="bottomLeft" activeCell="B12" sqref="B12"/>
    </sheetView>
  </sheetViews>
  <sheetFormatPr defaultRowHeight="15" x14ac:dyDescent="0.25"/>
  <cols>
    <col min="1" max="1" width="12.85546875" bestFit="1" customWidth="1"/>
    <col min="47" max="48" width="10.42578125" style="2" customWidth="1"/>
    <col min="49" max="49" width="10.42578125" style="1" bestFit="1" customWidth="1"/>
    <col min="50" max="50" width="10.42578125" style="9" customWidth="1"/>
    <col min="51" max="51" width="9.140625" style="2"/>
  </cols>
  <sheetData>
    <row r="1" spans="1:52" x14ac:dyDescent="0.25">
      <c r="A1" t="s">
        <v>48</v>
      </c>
      <c r="B1" t="s">
        <v>0</v>
      </c>
      <c r="C1" s="3" t="s">
        <v>47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42</v>
      </c>
      <c r="U1" t="s">
        <v>18</v>
      </c>
      <c r="V1" t="s">
        <v>20</v>
      </c>
      <c r="W1" t="s">
        <v>19</v>
      </c>
      <c r="X1" t="s">
        <v>17</v>
      </c>
      <c r="Y1" t="s">
        <v>44</v>
      </c>
      <c r="Z1" t="s">
        <v>21</v>
      </c>
      <c r="AA1" t="s">
        <v>22</v>
      </c>
      <c r="AB1" t="s">
        <v>43</v>
      </c>
      <c r="AC1" t="s">
        <v>24</v>
      </c>
      <c r="AD1" t="s">
        <v>26</v>
      </c>
      <c r="AE1" t="s">
        <v>25</v>
      </c>
      <c r="AF1" t="s">
        <v>23</v>
      </c>
      <c r="AG1" t="s">
        <v>45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64</v>
      </c>
      <c r="AQ1" t="s">
        <v>40</v>
      </c>
      <c r="AR1" t="s">
        <v>37</v>
      </c>
      <c r="AS1" t="s">
        <v>38</v>
      </c>
      <c r="AT1" t="s">
        <v>39</v>
      </c>
      <c r="AU1" s="2" t="s">
        <v>83</v>
      </c>
      <c r="AV1" s="2" t="s">
        <v>84</v>
      </c>
      <c r="AW1" s="1" t="s">
        <v>41</v>
      </c>
      <c r="AX1" s="9" t="s">
        <v>80</v>
      </c>
      <c r="AY1" s="2" t="s">
        <v>46</v>
      </c>
    </row>
    <row r="2" spans="1:52" x14ac:dyDescent="0.25">
      <c r="A2" s="4">
        <v>3501123860</v>
      </c>
      <c r="B2" s="4">
        <v>2099</v>
      </c>
      <c r="C2" s="4" t="s">
        <v>49</v>
      </c>
      <c r="D2" s="4" t="s">
        <v>54</v>
      </c>
      <c r="E2" s="4" t="s">
        <v>55</v>
      </c>
      <c r="F2" s="4" t="s">
        <v>56</v>
      </c>
      <c r="G2" s="4" t="s">
        <v>59</v>
      </c>
      <c r="H2" s="4" t="s">
        <v>51</v>
      </c>
      <c r="I2" s="4" t="s">
        <v>52</v>
      </c>
      <c r="J2" s="4" t="s">
        <v>50</v>
      </c>
      <c r="K2" s="4">
        <v>6</v>
      </c>
      <c r="L2" s="4" t="s">
        <v>36</v>
      </c>
      <c r="M2" s="4">
        <v>9751</v>
      </c>
      <c r="N2" s="4">
        <v>35.696844802000001</v>
      </c>
      <c r="O2" s="4">
        <v>-98.527265571000001</v>
      </c>
      <c r="P2" s="4">
        <v>35.723521392999999</v>
      </c>
      <c r="Q2" s="4">
        <v>-98.526945277999999</v>
      </c>
      <c r="R2" s="4"/>
      <c r="S2" s="4"/>
      <c r="T2" s="4">
        <v>8.5786982248520705</v>
      </c>
      <c r="U2" s="4">
        <v>25.229679999999998</v>
      </c>
      <c r="V2" s="4">
        <v>8</v>
      </c>
      <c r="W2" s="4">
        <v>1.01</v>
      </c>
      <c r="X2" s="4"/>
      <c r="Y2" s="4"/>
      <c r="Z2" s="4"/>
      <c r="AA2" s="4"/>
      <c r="AB2" s="4">
        <v>1124.1168310322155</v>
      </c>
      <c r="AC2" s="4">
        <v>23.024342000000001</v>
      </c>
      <c r="AD2" s="4">
        <v>6</v>
      </c>
      <c r="AE2" s="4">
        <v>1.1000000000000001</v>
      </c>
      <c r="AF2" s="4"/>
      <c r="AG2" s="4"/>
      <c r="AH2" s="4">
        <v>0</v>
      </c>
      <c r="AI2" s="4">
        <v>1444</v>
      </c>
      <c r="AJ2" s="4">
        <v>100</v>
      </c>
      <c r="AK2" s="4">
        <v>-2.11</v>
      </c>
      <c r="AL2" s="4">
        <v>0</v>
      </c>
      <c r="AM2" s="4">
        <v>6.5</v>
      </c>
      <c r="AN2" s="4">
        <v>1.21</v>
      </c>
      <c r="AO2" s="4">
        <v>0</v>
      </c>
      <c r="AP2" s="4">
        <v>0</v>
      </c>
      <c r="AQ2" s="4"/>
      <c r="AR2" s="4">
        <v>0</v>
      </c>
      <c r="AS2" s="4">
        <v>1.3232873061742588E-2</v>
      </c>
      <c r="AT2" s="4">
        <f t="shared" ref="AT2:AT65" si="0">1/8</f>
        <v>0.125</v>
      </c>
      <c r="AU2" s="6"/>
      <c r="AV2" s="6"/>
      <c r="AW2" s="5" t="s">
        <v>79</v>
      </c>
      <c r="AX2" s="10">
        <v>1</v>
      </c>
      <c r="AY2" s="6">
        <v>1</v>
      </c>
      <c r="AZ2" s="8"/>
    </row>
    <row r="3" spans="1:52" x14ac:dyDescent="0.25">
      <c r="A3">
        <v>81244</v>
      </c>
      <c r="B3">
        <v>2099</v>
      </c>
      <c r="C3" t="s">
        <v>57</v>
      </c>
      <c r="D3" t="s">
        <v>54</v>
      </c>
      <c r="E3" t="s">
        <v>55</v>
      </c>
      <c r="F3" t="s">
        <v>56</v>
      </c>
      <c r="G3" t="s">
        <v>61</v>
      </c>
      <c r="H3" t="s">
        <v>51</v>
      </c>
      <c r="I3" t="s">
        <v>52</v>
      </c>
      <c r="J3" t="s">
        <v>50</v>
      </c>
      <c r="K3">
        <v>6</v>
      </c>
      <c r="L3" t="s">
        <v>36</v>
      </c>
      <c r="M3">
        <v>9900</v>
      </c>
      <c r="N3">
        <v>35.724665569999999</v>
      </c>
      <c r="O3">
        <v>-98.54195</v>
      </c>
      <c r="P3">
        <v>35.69668162</v>
      </c>
      <c r="Q3">
        <v>-98.54195</v>
      </c>
      <c r="R3">
        <v>164.17134541378201</v>
      </c>
      <c r="T3">
        <v>280.855111575644</v>
      </c>
      <c r="U3">
        <v>82.215800057898207</v>
      </c>
      <c r="V3">
        <v>8</v>
      </c>
      <c r="W3">
        <v>1.01</v>
      </c>
      <c r="X3">
        <v>1</v>
      </c>
      <c r="Z3">
        <v>9530.2553467004509</v>
      </c>
      <c r="AB3">
        <v>18427.3483708981</v>
      </c>
      <c r="AC3">
        <v>72.821141242648295</v>
      </c>
      <c r="AD3">
        <v>6</v>
      </c>
      <c r="AE3">
        <v>1.1000000000000001</v>
      </c>
      <c r="AF3">
        <v>1</v>
      </c>
      <c r="AH3">
        <v>0</v>
      </c>
      <c r="AI3">
        <v>1444</v>
      </c>
      <c r="AJ3">
        <v>100</v>
      </c>
      <c r="AK3">
        <v>-2.11</v>
      </c>
      <c r="AL3">
        <v>0</v>
      </c>
      <c r="AM3">
        <v>6.5</v>
      </c>
      <c r="AN3">
        <v>1.21</v>
      </c>
      <c r="AO3">
        <v>9871.5761555915797</v>
      </c>
      <c r="AP3">
        <v>5895.6681339816796</v>
      </c>
      <c r="AR3">
        <v>0</v>
      </c>
      <c r="AS3">
        <v>1.3232873061742588E-2</v>
      </c>
      <c r="AT3">
        <f>1/8</f>
        <v>0.125</v>
      </c>
      <c r="AU3" s="2">
        <v>3</v>
      </c>
      <c r="AV3" s="2">
        <v>1</v>
      </c>
      <c r="AW3" s="1" t="str">
        <f>TEXT(VLOOKUP(AV3,Sheet4!$G$12:$J$35,4,FALSE),"yyyy-mm")</f>
        <v>2022-07</v>
      </c>
      <c r="AX3" s="9">
        <f>IF(AU3=3,VLOOKUP(AV3,Sheet4!$G$11:$I$35,2,FALSE),VLOOKUP(AV3,Sheet4!$G$11:$I$35,3,FALSE))</f>
        <v>3.8119440914866583E-2</v>
      </c>
      <c r="AY3" s="2">
        <v>1</v>
      </c>
    </row>
    <row r="4" spans="1:52" x14ac:dyDescent="0.25">
      <c r="A4">
        <v>81214</v>
      </c>
      <c r="B4">
        <v>2099</v>
      </c>
      <c r="C4" t="s">
        <v>78</v>
      </c>
      <c r="D4" t="s">
        <v>54</v>
      </c>
      <c r="E4" t="s">
        <v>55</v>
      </c>
      <c r="F4" t="s">
        <v>56</v>
      </c>
      <c r="G4" t="s">
        <v>62</v>
      </c>
      <c r="H4" t="s">
        <v>51</v>
      </c>
      <c r="I4" t="s">
        <v>52</v>
      </c>
      <c r="J4" t="s">
        <v>50</v>
      </c>
      <c r="K4">
        <v>6</v>
      </c>
      <c r="L4" t="s">
        <v>36</v>
      </c>
      <c r="M4">
        <v>9900</v>
      </c>
      <c r="N4">
        <v>35.724641730000002</v>
      </c>
      <c r="O4">
        <v>-98.538989999999998</v>
      </c>
      <c r="P4">
        <v>35.696664179999999</v>
      </c>
      <c r="Q4">
        <v>-98.538989999999998</v>
      </c>
      <c r="R4">
        <v>164.17134541378201</v>
      </c>
      <c r="T4">
        <v>280.855111575644</v>
      </c>
      <c r="U4">
        <v>82.215800057898207</v>
      </c>
      <c r="V4">
        <v>8</v>
      </c>
      <c r="W4">
        <v>1.01</v>
      </c>
      <c r="X4">
        <v>1</v>
      </c>
      <c r="Z4">
        <v>9530.2553467004509</v>
      </c>
      <c r="AB4">
        <v>18427.3483708981</v>
      </c>
      <c r="AC4">
        <v>72.821141242648295</v>
      </c>
      <c r="AD4">
        <v>6</v>
      </c>
      <c r="AE4">
        <v>1.1000000000000001</v>
      </c>
      <c r="AF4">
        <v>1</v>
      </c>
      <c r="AH4">
        <v>0</v>
      </c>
      <c r="AI4">
        <v>1444</v>
      </c>
      <c r="AJ4">
        <v>100</v>
      </c>
      <c r="AK4">
        <v>-2.11</v>
      </c>
      <c r="AL4">
        <v>0</v>
      </c>
      <c r="AM4">
        <v>6.5</v>
      </c>
      <c r="AN4">
        <v>1.21</v>
      </c>
      <c r="AO4">
        <v>9871.5761555915797</v>
      </c>
      <c r="AP4">
        <v>5895.6681339816796</v>
      </c>
      <c r="AR4">
        <v>0</v>
      </c>
      <c r="AS4">
        <v>1.3232873061742588E-2</v>
      </c>
      <c r="AT4">
        <f t="shared" si="0"/>
        <v>0.125</v>
      </c>
      <c r="AU4" s="2">
        <v>3</v>
      </c>
      <c r="AV4" s="2">
        <v>1</v>
      </c>
      <c r="AW4" s="1" t="str">
        <f>TEXT(VLOOKUP(AV4,Sheet4!$G$12:$J$35,4,FALSE),"yyyy-mm")</f>
        <v>2022-07</v>
      </c>
      <c r="AX4" s="9">
        <f>IF(AU4=3,VLOOKUP(AV4,Sheet4!$G$11:$I$35,2,FALSE),VLOOKUP(AV4,Sheet4!$G$11:$I$35,3,FALSE))</f>
        <v>3.8119440914866583E-2</v>
      </c>
      <c r="AY4" s="2">
        <v>1</v>
      </c>
    </row>
    <row r="5" spans="1:52" x14ac:dyDescent="0.25">
      <c r="A5">
        <v>81324</v>
      </c>
      <c r="B5">
        <v>2099</v>
      </c>
      <c r="C5" t="s">
        <v>78</v>
      </c>
      <c r="D5" t="s">
        <v>54</v>
      </c>
      <c r="E5" t="s">
        <v>55</v>
      </c>
      <c r="F5" t="s">
        <v>56</v>
      </c>
      <c r="G5" t="s">
        <v>58</v>
      </c>
      <c r="H5" t="s">
        <v>51</v>
      </c>
      <c r="I5" t="s">
        <v>52</v>
      </c>
      <c r="J5" t="s">
        <v>50</v>
      </c>
      <c r="K5">
        <v>6</v>
      </c>
      <c r="L5" t="s">
        <v>36</v>
      </c>
      <c r="M5">
        <v>9900</v>
      </c>
      <c r="N5">
        <v>35.724617809999998</v>
      </c>
      <c r="O5">
        <v>-98.536029999999997</v>
      </c>
      <c r="P5">
        <v>35.696646659999999</v>
      </c>
      <c r="Q5">
        <v>-98.536029999999997</v>
      </c>
      <c r="R5">
        <v>164.17134541378201</v>
      </c>
      <c r="T5">
        <v>280.855111575644</v>
      </c>
      <c r="U5">
        <v>82.215800057898207</v>
      </c>
      <c r="V5">
        <v>8</v>
      </c>
      <c r="W5">
        <v>1.01</v>
      </c>
      <c r="X5">
        <v>1</v>
      </c>
      <c r="Z5">
        <v>9530.2553467004509</v>
      </c>
      <c r="AB5">
        <v>18427.3483708981</v>
      </c>
      <c r="AC5">
        <v>72.821141242648295</v>
      </c>
      <c r="AD5">
        <v>6</v>
      </c>
      <c r="AE5">
        <v>1.1000000000000001</v>
      </c>
      <c r="AF5">
        <v>1</v>
      </c>
      <c r="AH5">
        <v>0</v>
      </c>
      <c r="AI5">
        <v>1444</v>
      </c>
      <c r="AJ5">
        <v>100</v>
      </c>
      <c r="AK5">
        <v>-2.11</v>
      </c>
      <c r="AL5">
        <v>0</v>
      </c>
      <c r="AM5">
        <v>6.5</v>
      </c>
      <c r="AN5">
        <v>1.21</v>
      </c>
      <c r="AO5">
        <v>9871.5761555915797</v>
      </c>
      <c r="AP5">
        <v>5895.6681339816796</v>
      </c>
      <c r="AR5">
        <v>0</v>
      </c>
      <c r="AS5">
        <v>1.3232873061742588E-2</v>
      </c>
      <c r="AT5">
        <f t="shared" si="0"/>
        <v>0.125</v>
      </c>
      <c r="AU5" s="2">
        <v>3</v>
      </c>
      <c r="AV5" s="2">
        <v>1</v>
      </c>
      <c r="AW5" s="1" t="str">
        <f>TEXT(VLOOKUP(AV5,Sheet4!$G$12:$J$35,4,FALSE),"yyyy-mm")</f>
        <v>2022-07</v>
      </c>
      <c r="AX5" s="9">
        <f>IF(AU5=3,VLOOKUP(AV5,Sheet4!$G$11:$I$35,2,FALSE),VLOOKUP(AV5,Sheet4!$G$11:$I$35,3,FALSE))</f>
        <v>3.8119440914866583E-2</v>
      </c>
      <c r="AY5" s="2">
        <v>1</v>
      </c>
    </row>
    <row r="6" spans="1:52" x14ac:dyDescent="0.25">
      <c r="A6">
        <v>81250</v>
      </c>
      <c r="B6">
        <v>2099</v>
      </c>
      <c r="C6" t="s">
        <v>78</v>
      </c>
      <c r="D6" t="s">
        <v>54</v>
      </c>
      <c r="E6" t="s">
        <v>55</v>
      </c>
      <c r="F6" t="s">
        <v>56</v>
      </c>
      <c r="G6" t="s">
        <v>60</v>
      </c>
      <c r="H6" t="s">
        <v>51</v>
      </c>
      <c r="I6" t="s">
        <v>52</v>
      </c>
      <c r="J6" t="s">
        <v>50</v>
      </c>
      <c r="K6">
        <v>6</v>
      </c>
      <c r="L6" t="s">
        <v>36</v>
      </c>
      <c r="M6">
        <v>9900</v>
      </c>
      <c r="N6">
        <v>35.724593900000002</v>
      </c>
      <c r="O6">
        <v>-98.533079999999998</v>
      </c>
      <c r="P6">
        <v>35.696629129999998</v>
      </c>
      <c r="Q6">
        <v>-98.533079999999998</v>
      </c>
      <c r="R6">
        <v>164.17134541378201</v>
      </c>
      <c r="T6">
        <v>280.855111575644</v>
      </c>
      <c r="U6">
        <v>82.215800057898207</v>
      </c>
      <c r="V6">
        <v>8</v>
      </c>
      <c r="W6">
        <v>1.01</v>
      </c>
      <c r="X6">
        <v>1</v>
      </c>
      <c r="Z6">
        <v>9530.2553467004509</v>
      </c>
      <c r="AB6">
        <v>18427.3483708981</v>
      </c>
      <c r="AC6">
        <v>72.821141242648295</v>
      </c>
      <c r="AD6">
        <v>6</v>
      </c>
      <c r="AE6">
        <v>1.1000000000000001</v>
      </c>
      <c r="AF6">
        <v>1</v>
      </c>
      <c r="AH6">
        <v>0</v>
      </c>
      <c r="AI6">
        <v>1444</v>
      </c>
      <c r="AJ6">
        <v>100</v>
      </c>
      <c r="AK6">
        <v>-2.11</v>
      </c>
      <c r="AL6">
        <v>0</v>
      </c>
      <c r="AM6">
        <v>6.5</v>
      </c>
      <c r="AN6">
        <v>1.21</v>
      </c>
      <c r="AO6">
        <v>9871.5761555915797</v>
      </c>
      <c r="AP6">
        <v>5895.6681339816796</v>
      </c>
      <c r="AR6">
        <v>0</v>
      </c>
      <c r="AS6">
        <v>1.3232873061742588E-2</v>
      </c>
      <c r="AT6">
        <f t="shared" si="0"/>
        <v>0.125</v>
      </c>
      <c r="AU6" s="2">
        <v>3</v>
      </c>
      <c r="AV6" s="2">
        <v>1</v>
      </c>
      <c r="AW6" s="1" t="str">
        <f>TEXT(VLOOKUP(AV6,Sheet4!$G$12:$J$35,4,FALSE),"yyyy-mm")</f>
        <v>2022-07</v>
      </c>
      <c r="AX6" s="9">
        <f>IF(AU6=3,VLOOKUP(AV6,Sheet4!$G$11:$I$35,2,FALSE),VLOOKUP(AV6,Sheet4!$G$11:$I$35,3,FALSE))</f>
        <v>3.8119440914866583E-2</v>
      </c>
      <c r="AY6" s="2">
        <v>1</v>
      </c>
    </row>
    <row r="7" spans="1:52" x14ac:dyDescent="0.25">
      <c r="A7">
        <v>81186</v>
      </c>
      <c r="B7">
        <v>2099</v>
      </c>
      <c r="C7" t="s">
        <v>78</v>
      </c>
      <c r="D7" t="s">
        <v>54</v>
      </c>
      <c r="E7" t="s">
        <v>55</v>
      </c>
      <c r="F7" t="s">
        <v>56</v>
      </c>
      <c r="G7" t="s">
        <v>63</v>
      </c>
      <c r="H7" t="s">
        <v>51</v>
      </c>
      <c r="I7" t="s">
        <v>52</v>
      </c>
      <c r="J7" t="s">
        <v>50</v>
      </c>
      <c r="K7">
        <v>6</v>
      </c>
      <c r="L7" t="s">
        <v>36</v>
      </c>
      <c r="M7">
        <v>9900</v>
      </c>
      <c r="N7">
        <v>35.724569840000001</v>
      </c>
      <c r="O7">
        <v>-98.530119999999997</v>
      </c>
      <c r="P7">
        <v>35.696611470000001</v>
      </c>
      <c r="Q7">
        <v>-98.530119999999997</v>
      </c>
      <c r="R7">
        <v>164.17134541378201</v>
      </c>
      <c r="T7">
        <v>280.855111575644</v>
      </c>
      <c r="U7">
        <v>82.215800057898207</v>
      </c>
      <c r="V7">
        <v>8</v>
      </c>
      <c r="W7">
        <v>1.01</v>
      </c>
      <c r="X7">
        <v>1</v>
      </c>
      <c r="Z7">
        <v>9530.2553467004509</v>
      </c>
      <c r="AB7">
        <v>18427.3483708981</v>
      </c>
      <c r="AC7">
        <v>72.821141242648295</v>
      </c>
      <c r="AD7">
        <v>6</v>
      </c>
      <c r="AE7">
        <v>1.1000000000000001</v>
      </c>
      <c r="AF7">
        <v>1</v>
      </c>
      <c r="AH7">
        <v>0</v>
      </c>
      <c r="AI7">
        <v>1444</v>
      </c>
      <c r="AJ7">
        <v>100</v>
      </c>
      <c r="AK7">
        <v>-2.11</v>
      </c>
      <c r="AL7">
        <v>0</v>
      </c>
      <c r="AM7">
        <v>6.5</v>
      </c>
      <c r="AN7">
        <v>1.21</v>
      </c>
      <c r="AO7">
        <v>9871.5761555915797</v>
      </c>
      <c r="AP7">
        <v>5895.6681339816796</v>
      </c>
      <c r="AR7">
        <v>0</v>
      </c>
      <c r="AS7">
        <v>1.3232873061742588E-2</v>
      </c>
      <c r="AT7">
        <f t="shared" si="0"/>
        <v>0.125</v>
      </c>
      <c r="AU7" s="2">
        <v>3</v>
      </c>
      <c r="AV7" s="2">
        <v>1</v>
      </c>
      <c r="AW7" s="1" t="str">
        <f>TEXT(VLOOKUP(AV7,Sheet4!$G$12:$J$35,4,FALSE),"yyyy-mm")</f>
        <v>2022-07</v>
      </c>
      <c r="AX7" s="9">
        <f>IF(AU7=3,VLOOKUP(AV7,Sheet4!$G$11:$I$35,2,FALSE),VLOOKUP(AV7,Sheet4!$G$11:$I$35,3,FALSE))</f>
        <v>3.8119440914866583E-2</v>
      </c>
      <c r="AY7" s="2">
        <v>1</v>
      </c>
    </row>
    <row r="8" spans="1:52" x14ac:dyDescent="0.25">
      <c r="A8">
        <v>81245</v>
      </c>
      <c r="B8">
        <v>2099</v>
      </c>
      <c r="C8" t="s">
        <v>57</v>
      </c>
      <c r="D8" t="s">
        <v>35</v>
      </c>
      <c r="E8" t="s">
        <v>35</v>
      </c>
      <c r="F8" t="s">
        <v>53</v>
      </c>
      <c r="G8" t="s">
        <v>61</v>
      </c>
      <c r="H8" t="s">
        <v>51</v>
      </c>
      <c r="I8" t="s">
        <v>52</v>
      </c>
      <c r="J8" t="s">
        <v>50</v>
      </c>
      <c r="K8">
        <v>6</v>
      </c>
      <c r="L8" t="s">
        <v>36</v>
      </c>
      <c r="M8">
        <v>9900</v>
      </c>
      <c r="N8">
        <v>35.724665569999999</v>
      </c>
      <c r="O8">
        <v>-98.54195</v>
      </c>
      <c r="P8">
        <v>35.69668162</v>
      </c>
      <c r="Q8">
        <v>-98.54195</v>
      </c>
      <c r="R8">
        <v>16.838495306091101</v>
      </c>
      <c r="T8">
        <v>48.926948625245899</v>
      </c>
      <c r="U8">
        <v>83.208668193180301</v>
      </c>
      <c r="V8">
        <v>8</v>
      </c>
      <c r="W8">
        <v>1.01</v>
      </c>
      <c r="X8">
        <v>1</v>
      </c>
      <c r="Z8">
        <v>5272.6467845094103</v>
      </c>
      <c r="AB8">
        <v>11377.2202112866</v>
      </c>
      <c r="AC8">
        <v>69.081506763009799</v>
      </c>
      <c r="AD8">
        <v>6</v>
      </c>
      <c r="AE8">
        <v>1.1000000000000001</v>
      </c>
      <c r="AF8">
        <v>1</v>
      </c>
      <c r="AH8">
        <v>0</v>
      </c>
      <c r="AI8">
        <v>1398</v>
      </c>
      <c r="AJ8">
        <v>100</v>
      </c>
      <c r="AK8">
        <v>-2.11</v>
      </c>
      <c r="AL8">
        <v>0</v>
      </c>
      <c r="AM8">
        <v>6.5</v>
      </c>
      <c r="AN8">
        <v>1.18</v>
      </c>
      <c r="AO8">
        <v>10090.250503859699</v>
      </c>
      <c r="AP8">
        <v>6048.7401777693904</v>
      </c>
      <c r="AR8">
        <v>0</v>
      </c>
      <c r="AS8">
        <v>1.3232873061742588E-2</v>
      </c>
      <c r="AT8">
        <f t="shared" si="0"/>
        <v>0.125</v>
      </c>
      <c r="AU8" s="2">
        <v>5</v>
      </c>
      <c r="AV8" s="2">
        <v>1</v>
      </c>
      <c r="AW8" s="1" t="str">
        <f>TEXT(VLOOKUP(AV8,Sheet4!$G$12:$J$35,4,FALSE),"yyyy-mm")</f>
        <v>2022-07</v>
      </c>
      <c r="AX8" s="9">
        <f>IF(AU8=3,VLOOKUP(AV8,Sheet4!$G$11:$I$35,2,FALSE),VLOOKUP(AV8,Sheet4!$G$11:$I$35,3,FALSE))</f>
        <v>0</v>
      </c>
      <c r="AY8" s="2">
        <v>1</v>
      </c>
    </row>
    <row r="9" spans="1:52" x14ac:dyDescent="0.25">
      <c r="A9">
        <v>81215</v>
      </c>
      <c r="B9">
        <v>2099</v>
      </c>
      <c r="C9" t="s">
        <v>57</v>
      </c>
      <c r="D9" t="s">
        <v>35</v>
      </c>
      <c r="E9" t="s">
        <v>35</v>
      </c>
      <c r="F9" t="s">
        <v>53</v>
      </c>
      <c r="G9" t="s">
        <v>62</v>
      </c>
      <c r="H9" t="s">
        <v>51</v>
      </c>
      <c r="I9" t="s">
        <v>52</v>
      </c>
      <c r="J9" t="s">
        <v>50</v>
      </c>
      <c r="K9">
        <v>6</v>
      </c>
      <c r="L9" t="s">
        <v>36</v>
      </c>
      <c r="M9">
        <v>9900</v>
      </c>
      <c r="N9">
        <v>35.724641730000002</v>
      </c>
      <c r="O9">
        <v>-98.538989999999998</v>
      </c>
      <c r="P9">
        <v>35.696664179999999</v>
      </c>
      <c r="Q9">
        <v>-98.538989999999998</v>
      </c>
      <c r="R9">
        <v>16.838495306091101</v>
      </c>
      <c r="T9">
        <v>48.926948625245899</v>
      </c>
      <c r="U9">
        <v>83.208668193180301</v>
      </c>
      <c r="V9">
        <v>8</v>
      </c>
      <c r="W9">
        <v>1.01</v>
      </c>
      <c r="X9">
        <v>1</v>
      </c>
      <c r="Z9">
        <v>5272.6467845094103</v>
      </c>
      <c r="AB9">
        <v>11377.2202112866</v>
      </c>
      <c r="AC9">
        <v>69.081506763009799</v>
      </c>
      <c r="AD9">
        <v>6</v>
      </c>
      <c r="AE9">
        <v>1.1000000000000001</v>
      </c>
      <c r="AF9">
        <v>1</v>
      </c>
      <c r="AH9">
        <v>0</v>
      </c>
      <c r="AI9">
        <v>1398</v>
      </c>
      <c r="AJ9">
        <v>100</v>
      </c>
      <c r="AK9">
        <v>-2.11</v>
      </c>
      <c r="AL9">
        <v>0</v>
      </c>
      <c r="AM9">
        <v>6.5</v>
      </c>
      <c r="AN9">
        <v>1.18</v>
      </c>
      <c r="AO9">
        <v>10090.250503859699</v>
      </c>
      <c r="AP9">
        <v>6048.7401777693904</v>
      </c>
      <c r="AR9">
        <v>0</v>
      </c>
      <c r="AS9">
        <v>1.3232873061742588E-2</v>
      </c>
      <c r="AT9">
        <f t="shared" si="0"/>
        <v>0.125</v>
      </c>
      <c r="AU9" s="2">
        <v>5</v>
      </c>
      <c r="AV9" s="2">
        <v>1</v>
      </c>
      <c r="AW9" s="1" t="str">
        <f>TEXT(VLOOKUP(AV9,Sheet4!$G$12:$J$35,4,FALSE),"yyyy-mm")</f>
        <v>2022-07</v>
      </c>
      <c r="AX9" s="9">
        <f>IF(AU9=3,VLOOKUP(AV9,Sheet4!$G$11:$I$35,2,FALSE),VLOOKUP(AV9,Sheet4!$G$11:$I$35,3,FALSE))</f>
        <v>0</v>
      </c>
      <c r="AY9" s="2">
        <v>1</v>
      </c>
    </row>
    <row r="10" spans="1:52" x14ac:dyDescent="0.25">
      <c r="A10">
        <v>81325</v>
      </c>
      <c r="B10">
        <v>2099</v>
      </c>
      <c r="C10" t="s">
        <v>57</v>
      </c>
      <c r="D10" t="s">
        <v>35</v>
      </c>
      <c r="E10" t="s">
        <v>35</v>
      </c>
      <c r="F10" t="s">
        <v>53</v>
      </c>
      <c r="G10" t="s">
        <v>58</v>
      </c>
      <c r="H10" t="s">
        <v>51</v>
      </c>
      <c r="I10" t="s">
        <v>52</v>
      </c>
      <c r="J10" t="s">
        <v>50</v>
      </c>
      <c r="K10">
        <v>6</v>
      </c>
      <c r="L10" t="s">
        <v>36</v>
      </c>
      <c r="M10">
        <v>9900</v>
      </c>
      <c r="N10">
        <v>35.724617809999998</v>
      </c>
      <c r="O10">
        <v>-98.536029999999997</v>
      </c>
      <c r="P10">
        <v>35.696646659999999</v>
      </c>
      <c r="Q10">
        <v>-98.536029999999997</v>
      </c>
      <c r="R10">
        <v>16.838495306091101</v>
      </c>
      <c r="T10">
        <v>48.926948625245899</v>
      </c>
      <c r="U10">
        <v>83.208668193180301</v>
      </c>
      <c r="V10">
        <v>8</v>
      </c>
      <c r="W10">
        <v>1.01</v>
      </c>
      <c r="X10">
        <v>1</v>
      </c>
      <c r="Z10">
        <v>5272.6467845094103</v>
      </c>
      <c r="AB10">
        <v>11377.2202112866</v>
      </c>
      <c r="AC10">
        <v>69.081506763009799</v>
      </c>
      <c r="AD10">
        <v>6</v>
      </c>
      <c r="AE10">
        <v>1.1000000000000001</v>
      </c>
      <c r="AF10">
        <v>1</v>
      </c>
      <c r="AH10">
        <v>0</v>
      </c>
      <c r="AI10">
        <v>1398</v>
      </c>
      <c r="AJ10">
        <v>100</v>
      </c>
      <c r="AK10">
        <v>-2.11</v>
      </c>
      <c r="AL10">
        <v>0</v>
      </c>
      <c r="AM10">
        <v>6.5</v>
      </c>
      <c r="AN10">
        <v>1.18</v>
      </c>
      <c r="AO10">
        <v>10090.250503859699</v>
      </c>
      <c r="AP10">
        <v>6048.7401777693904</v>
      </c>
      <c r="AR10">
        <v>0</v>
      </c>
      <c r="AS10">
        <v>1.3232873061742588E-2</v>
      </c>
      <c r="AT10">
        <f t="shared" si="0"/>
        <v>0.125</v>
      </c>
      <c r="AU10" s="2">
        <v>5</v>
      </c>
      <c r="AV10" s="2">
        <v>1</v>
      </c>
      <c r="AW10" s="1" t="str">
        <f>TEXT(VLOOKUP(AV10,Sheet4!$G$12:$J$35,4,FALSE),"yyyy-mm")</f>
        <v>2022-07</v>
      </c>
      <c r="AX10" s="9">
        <f>IF(AU10=3,VLOOKUP(AV10,Sheet4!$G$11:$I$35,2,FALSE),VLOOKUP(AV10,Sheet4!$G$11:$I$35,3,FALSE))</f>
        <v>0</v>
      </c>
      <c r="AY10" s="2">
        <v>1</v>
      </c>
    </row>
    <row r="11" spans="1:52" x14ac:dyDescent="0.25">
      <c r="A11">
        <v>81251</v>
      </c>
      <c r="B11">
        <v>2099</v>
      </c>
      <c r="C11" t="s">
        <v>57</v>
      </c>
      <c r="D11" t="s">
        <v>35</v>
      </c>
      <c r="E11" t="s">
        <v>35</v>
      </c>
      <c r="F11" t="s">
        <v>53</v>
      </c>
      <c r="G11" t="s">
        <v>60</v>
      </c>
      <c r="H11" t="s">
        <v>51</v>
      </c>
      <c r="I11" t="s">
        <v>52</v>
      </c>
      <c r="J11" t="s">
        <v>50</v>
      </c>
      <c r="K11">
        <v>6</v>
      </c>
      <c r="L11" t="s">
        <v>36</v>
      </c>
      <c r="M11">
        <v>9900</v>
      </c>
      <c r="N11">
        <v>35.724593900000002</v>
      </c>
      <c r="O11">
        <v>-98.533079999999998</v>
      </c>
      <c r="P11">
        <v>35.696629129999998</v>
      </c>
      <c r="Q11">
        <v>-98.533079999999998</v>
      </c>
      <c r="R11">
        <v>16.838495306091101</v>
      </c>
      <c r="T11">
        <v>48.926948625245899</v>
      </c>
      <c r="U11">
        <v>83.208668193180301</v>
      </c>
      <c r="V11">
        <v>8</v>
      </c>
      <c r="W11">
        <v>1.01</v>
      </c>
      <c r="X11">
        <v>1</v>
      </c>
      <c r="Z11">
        <v>5272.6467845094103</v>
      </c>
      <c r="AB11">
        <v>11377.2202112866</v>
      </c>
      <c r="AC11">
        <v>69.081506763009799</v>
      </c>
      <c r="AD11">
        <v>6</v>
      </c>
      <c r="AE11">
        <v>1.1000000000000001</v>
      </c>
      <c r="AF11">
        <v>1</v>
      </c>
      <c r="AH11">
        <v>0</v>
      </c>
      <c r="AI11">
        <v>1398</v>
      </c>
      <c r="AJ11">
        <v>100</v>
      </c>
      <c r="AK11">
        <v>-2.11</v>
      </c>
      <c r="AL11">
        <v>0</v>
      </c>
      <c r="AM11">
        <v>6.5</v>
      </c>
      <c r="AN11">
        <v>1.18</v>
      </c>
      <c r="AO11">
        <v>10090.250503859699</v>
      </c>
      <c r="AP11">
        <v>6048.7401777693904</v>
      </c>
      <c r="AR11">
        <v>0</v>
      </c>
      <c r="AS11">
        <v>1.3232873061742588E-2</v>
      </c>
      <c r="AT11">
        <f t="shared" si="0"/>
        <v>0.125</v>
      </c>
      <c r="AU11" s="2">
        <v>5</v>
      </c>
      <c r="AV11" s="2">
        <v>1</v>
      </c>
      <c r="AW11" s="1" t="str">
        <f>TEXT(VLOOKUP(AV11,Sheet4!$G$12:$J$35,4,FALSE),"yyyy-mm")</f>
        <v>2022-07</v>
      </c>
      <c r="AX11" s="9">
        <f>IF(AU11=3,VLOOKUP(AV11,Sheet4!$G$11:$I$35,2,FALSE),VLOOKUP(AV11,Sheet4!$G$11:$I$35,3,FALSE))</f>
        <v>0</v>
      </c>
      <c r="AY11" s="2">
        <v>1</v>
      </c>
    </row>
    <row r="12" spans="1:52" x14ac:dyDescent="0.25">
      <c r="A12">
        <v>81187</v>
      </c>
      <c r="B12">
        <v>2099</v>
      </c>
      <c r="C12" t="s">
        <v>57</v>
      </c>
      <c r="D12" t="s">
        <v>35</v>
      </c>
      <c r="E12" t="s">
        <v>35</v>
      </c>
      <c r="F12" t="s">
        <v>53</v>
      </c>
      <c r="G12" t="s">
        <v>63</v>
      </c>
      <c r="H12" t="s">
        <v>51</v>
      </c>
      <c r="I12" t="s">
        <v>52</v>
      </c>
      <c r="J12" t="s">
        <v>50</v>
      </c>
      <c r="K12">
        <v>6</v>
      </c>
      <c r="L12" t="s">
        <v>36</v>
      </c>
      <c r="M12">
        <v>9900</v>
      </c>
      <c r="N12">
        <v>35.724569840000001</v>
      </c>
      <c r="O12">
        <v>-98.530119999999997</v>
      </c>
      <c r="P12">
        <v>35.696611470000001</v>
      </c>
      <c r="Q12">
        <v>-98.530119999999997</v>
      </c>
      <c r="R12">
        <v>16.838495306091101</v>
      </c>
      <c r="T12">
        <v>48.926948625245899</v>
      </c>
      <c r="U12">
        <v>83.208668193180301</v>
      </c>
      <c r="V12">
        <v>8</v>
      </c>
      <c r="W12">
        <v>1.01</v>
      </c>
      <c r="X12">
        <v>1</v>
      </c>
      <c r="Z12">
        <v>5272.6467845094103</v>
      </c>
      <c r="AB12">
        <v>11377.2202112866</v>
      </c>
      <c r="AC12">
        <v>69.081506763009799</v>
      </c>
      <c r="AD12">
        <v>6</v>
      </c>
      <c r="AE12">
        <v>1.1000000000000001</v>
      </c>
      <c r="AF12">
        <v>1</v>
      </c>
      <c r="AH12">
        <v>0</v>
      </c>
      <c r="AI12">
        <v>1398</v>
      </c>
      <c r="AJ12">
        <v>100</v>
      </c>
      <c r="AK12">
        <v>-2.11</v>
      </c>
      <c r="AL12">
        <v>0</v>
      </c>
      <c r="AM12">
        <v>6.5</v>
      </c>
      <c r="AN12">
        <v>1.18</v>
      </c>
      <c r="AO12">
        <v>10090.250503859699</v>
      </c>
      <c r="AP12">
        <v>6048.7401777693904</v>
      </c>
      <c r="AR12">
        <v>0</v>
      </c>
      <c r="AS12">
        <v>1.3232873061742588E-2</v>
      </c>
      <c r="AT12">
        <f t="shared" si="0"/>
        <v>0.125</v>
      </c>
      <c r="AU12" s="2">
        <v>5</v>
      </c>
      <c r="AV12" s="2">
        <v>1</v>
      </c>
      <c r="AW12" s="1" t="str">
        <f>TEXT(VLOOKUP(AV12,Sheet4!$G$12:$J$35,4,FALSE),"yyyy-mm")</f>
        <v>2022-07</v>
      </c>
      <c r="AX12" s="9">
        <f>IF(AU12=3,VLOOKUP(AV12,Sheet4!$G$11:$I$35,2,FALSE),VLOOKUP(AV12,Sheet4!$G$11:$I$35,3,FALSE))</f>
        <v>0</v>
      </c>
      <c r="AY12" s="2">
        <v>1</v>
      </c>
    </row>
    <row r="13" spans="1:52" s="3" customFormat="1" x14ac:dyDescent="0.25">
      <c r="A13" s="3">
        <v>81305</v>
      </c>
      <c r="B13" s="3">
        <v>2099</v>
      </c>
      <c r="C13" t="s">
        <v>57</v>
      </c>
      <c r="D13" s="3" t="s">
        <v>35</v>
      </c>
      <c r="E13" s="3" t="s">
        <v>35</v>
      </c>
      <c r="F13" s="3" t="s">
        <v>53</v>
      </c>
      <c r="G13" s="3" t="s">
        <v>59</v>
      </c>
      <c r="H13" s="3" t="s">
        <v>51</v>
      </c>
      <c r="I13" s="3" t="s">
        <v>52</v>
      </c>
      <c r="J13" s="3" t="s">
        <v>50</v>
      </c>
      <c r="K13" s="3">
        <v>6</v>
      </c>
      <c r="L13" s="3" t="s">
        <v>36</v>
      </c>
      <c r="M13" s="3">
        <v>9900</v>
      </c>
      <c r="N13" s="3">
        <v>35.724545790000001</v>
      </c>
      <c r="O13" s="3">
        <v>-98.527169999999998</v>
      </c>
      <c r="P13" s="3">
        <v>35.696593790000001</v>
      </c>
      <c r="Q13" s="3">
        <v>-98.527169999999998</v>
      </c>
      <c r="R13" s="3">
        <v>16.838495306091101</v>
      </c>
      <c r="T13" s="3">
        <v>48.926948625245899</v>
      </c>
      <c r="U13" s="3">
        <v>83.208668193180301</v>
      </c>
      <c r="V13" s="3">
        <v>8</v>
      </c>
      <c r="W13" s="3">
        <v>1.01</v>
      </c>
      <c r="X13" s="3">
        <v>1</v>
      </c>
      <c r="Z13" s="3">
        <v>5272.6467845094103</v>
      </c>
      <c r="AB13" s="3">
        <v>11377.2202112866</v>
      </c>
      <c r="AC13" s="3">
        <v>69.081506763009799</v>
      </c>
      <c r="AD13" s="3">
        <v>6</v>
      </c>
      <c r="AE13" s="3">
        <v>1.1000000000000001</v>
      </c>
      <c r="AF13" s="3">
        <v>1</v>
      </c>
      <c r="AH13" s="3">
        <v>0</v>
      </c>
      <c r="AI13" s="3">
        <v>1398</v>
      </c>
      <c r="AJ13" s="3">
        <v>100</v>
      </c>
      <c r="AK13" s="3">
        <v>-2.11</v>
      </c>
      <c r="AL13" s="3">
        <v>0</v>
      </c>
      <c r="AM13" s="3">
        <v>6.5</v>
      </c>
      <c r="AN13" s="3">
        <v>1.18</v>
      </c>
      <c r="AO13" s="3">
        <v>10090.250503859699</v>
      </c>
      <c r="AP13" s="3">
        <v>6048.7401777693904</v>
      </c>
      <c r="AR13" s="3">
        <v>0</v>
      </c>
      <c r="AS13" s="3">
        <v>1.3232873061742588E-2</v>
      </c>
      <c r="AT13" s="3">
        <f t="shared" si="0"/>
        <v>0.125</v>
      </c>
      <c r="AU13" s="2">
        <v>5</v>
      </c>
      <c r="AV13" s="2">
        <v>1</v>
      </c>
      <c r="AW13" s="1" t="str">
        <f>TEXT(VLOOKUP(AV13,Sheet4!$G$12:$J$35,4,FALSE),"yyyy-mm")</f>
        <v>2022-07</v>
      </c>
      <c r="AX13" s="9">
        <f>IF(AU13=3,VLOOKUP(AV13,Sheet4!$G$11:$I$35,2,FALSE),VLOOKUP(AV13,Sheet4!$G$11:$I$35,3,FALSE))</f>
        <v>0</v>
      </c>
      <c r="AY13" s="7">
        <v>1</v>
      </c>
    </row>
    <row r="14" spans="1:52" x14ac:dyDescent="0.25">
      <c r="A14">
        <v>81244</v>
      </c>
      <c r="B14">
        <v>2099</v>
      </c>
      <c r="C14" t="s">
        <v>57</v>
      </c>
      <c r="D14" t="s">
        <v>54</v>
      </c>
      <c r="E14" t="s">
        <v>55</v>
      </c>
      <c r="F14" t="s">
        <v>56</v>
      </c>
      <c r="G14" t="s">
        <v>61</v>
      </c>
      <c r="H14" t="s">
        <v>51</v>
      </c>
      <c r="I14" t="s">
        <v>52</v>
      </c>
      <c r="J14" t="s">
        <v>50</v>
      </c>
      <c r="K14">
        <v>6</v>
      </c>
      <c r="L14" t="s">
        <v>36</v>
      </c>
      <c r="M14">
        <v>9900</v>
      </c>
      <c r="N14">
        <v>35.724665569999999</v>
      </c>
      <c r="O14">
        <v>-98.54195</v>
      </c>
      <c r="P14">
        <v>35.69668162</v>
      </c>
      <c r="Q14">
        <v>-98.54195</v>
      </c>
      <c r="R14">
        <v>164.17134541378201</v>
      </c>
      <c r="T14">
        <v>280.855111575644</v>
      </c>
      <c r="U14">
        <v>82.215800057898207</v>
      </c>
      <c r="V14">
        <v>8</v>
      </c>
      <c r="W14">
        <v>1.01</v>
      </c>
      <c r="X14">
        <v>1</v>
      </c>
      <c r="Z14">
        <v>9530.2553467004509</v>
      </c>
      <c r="AB14">
        <v>18427.3483708981</v>
      </c>
      <c r="AC14">
        <v>72.821141242648295</v>
      </c>
      <c r="AD14">
        <v>6</v>
      </c>
      <c r="AE14">
        <v>1.1000000000000001</v>
      </c>
      <c r="AF14">
        <v>1</v>
      </c>
      <c r="AH14">
        <v>0</v>
      </c>
      <c r="AI14">
        <v>1444</v>
      </c>
      <c r="AJ14">
        <v>100</v>
      </c>
      <c r="AK14">
        <v>-2.11</v>
      </c>
      <c r="AL14">
        <v>0</v>
      </c>
      <c r="AM14">
        <v>6.5</v>
      </c>
      <c r="AN14">
        <v>1.21</v>
      </c>
      <c r="AO14">
        <v>9871.5761555915797</v>
      </c>
      <c r="AP14">
        <v>5895.6681339816796</v>
      </c>
      <c r="AR14">
        <v>0</v>
      </c>
      <c r="AS14">
        <v>1.3232873061742588E-2</v>
      </c>
      <c r="AT14">
        <f>1/8</f>
        <v>0.125</v>
      </c>
      <c r="AU14" s="2">
        <v>3</v>
      </c>
      <c r="AV14" s="2">
        <f>AV3+1</f>
        <v>2</v>
      </c>
      <c r="AW14" s="1" t="str">
        <f>TEXT(VLOOKUP(AV14,Sheet4!$G$12:$J$35,4,FALSE),"yyyy-mm")</f>
        <v>2023-07</v>
      </c>
      <c r="AX14" s="9">
        <f>IF(AU14=3,VLOOKUP(AV14,Sheet4!$G$11:$I$35,2,FALSE),VLOOKUP(AV14,Sheet4!$G$11:$I$35,3,FALSE))</f>
        <v>0.19059720457433291</v>
      </c>
      <c r="AY14" s="2">
        <v>1</v>
      </c>
    </row>
    <row r="15" spans="1:52" x14ac:dyDescent="0.25">
      <c r="A15">
        <v>81214</v>
      </c>
      <c r="B15">
        <v>2099</v>
      </c>
      <c r="C15" t="s">
        <v>78</v>
      </c>
      <c r="D15" t="s">
        <v>54</v>
      </c>
      <c r="E15" t="s">
        <v>55</v>
      </c>
      <c r="F15" t="s">
        <v>56</v>
      </c>
      <c r="G15" t="s">
        <v>62</v>
      </c>
      <c r="H15" t="s">
        <v>51</v>
      </c>
      <c r="I15" t="s">
        <v>52</v>
      </c>
      <c r="J15" t="s">
        <v>50</v>
      </c>
      <c r="K15">
        <v>6</v>
      </c>
      <c r="L15" t="s">
        <v>36</v>
      </c>
      <c r="M15">
        <v>9900</v>
      </c>
      <c r="N15">
        <v>35.724641730000002</v>
      </c>
      <c r="O15">
        <v>-98.538989999999998</v>
      </c>
      <c r="P15">
        <v>35.696664179999999</v>
      </c>
      <c r="Q15">
        <v>-98.538989999999998</v>
      </c>
      <c r="R15">
        <v>164.17134541378201</v>
      </c>
      <c r="T15">
        <v>280.855111575644</v>
      </c>
      <c r="U15">
        <v>82.215800057898207</v>
      </c>
      <c r="V15">
        <v>8</v>
      </c>
      <c r="W15">
        <v>1.01</v>
      </c>
      <c r="X15">
        <v>1</v>
      </c>
      <c r="Z15">
        <v>9530.2553467004509</v>
      </c>
      <c r="AB15">
        <v>18427.3483708981</v>
      </c>
      <c r="AC15">
        <v>72.821141242648295</v>
      </c>
      <c r="AD15">
        <v>6</v>
      </c>
      <c r="AE15">
        <v>1.1000000000000001</v>
      </c>
      <c r="AF15">
        <v>1</v>
      </c>
      <c r="AH15">
        <v>0</v>
      </c>
      <c r="AI15">
        <v>1444</v>
      </c>
      <c r="AJ15">
        <v>100</v>
      </c>
      <c r="AK15">
        <v>-2.11</v>
      </c>
      <c r="AL15">
        <v>0</v>
      </c>
      <c r="AM15">
        <v>6.5</v>
      </c>
      <c r="AN15">
        <v>1.21</v>
      </c>
      <c r="AO15">
        <v>9871.5761555915797</v>
      </c>
      <c r="AP15">
        <v>5895.6681339816796</v>
      </c>
      <c r="AR15">
        <v>0</v>
      </c>
      <c r="AS15">
        <v>1.3232873061742588E-2</v>
      </c>
      <c r="AT15">
        <f t="shared" si="0"/>
        <v>0.125</v>
      </c>
      <c r="AU15" s="2">
        <v>3</v>
      </c>
      <c r="AV15" s="2">
        <f t="shared" ref="AV15:AV78" si="1">AV4+1</f>
        <v>2</v>
      </c>
      <c r="AW15" s="1" t="str">
        <f>TEXT(VLOOKUP(AV15,Sheet4!$G$12:$J$35,4,FALSE),"yyyy-mm")</f>
        <v>2023-07</v>
      </c>
      <c r="AX15" s="9">
        <f>IF(AU15=3,VLOOKUP(AV15,Sheet4!$G$11:$I$35,2,FALSE),VLOOKUP(AV15,Sheet4!$G$11:$I$35,3,FALSE))</f>
        <v>0.19059720457433291</v>
      </c>
      <c r="AY15" s="2">
        <v>1</v>
      </c>
    </row>
    <row r="16" spans="1:52" x14ac:dyDescent="0.25">
      <c r="A16">
        <v>81324</v>
      </c>
      <c r="B16">
        <v>2099</v>
      </c>
      <c r="C16" t="s">
        <v>78</v>
      </c>
      <c r="D16" t="s">
        <v>54</v>
      </c>
      <c r="E16" t="s">
        <v>55</v>
      </c>
      <c r="F16" t="s">
        <v>56</v>
      </c>
      <c r="G16" t="s">
        <v>58</v>
      </c>
      <c r="H16" t="s">
        <v>51</v>
      </c>
      <c r="I16" t="s">
        <v>52</v>
      </c>
      <c r="J16" t="s">
        <v>50</v>
      </c>
      <c r="K16">
        <v>6</v>
      </c>
      <c r="L16" t="s">
        <v>36</v>
      </c>
      <c r="M16">
        <v>9900</v>
      </c>
      <c r="N16">
        <v>35.724617809999998</v>
      </c>
      <c r="O16">
        <v>-98.536029999999997</v>
      </c>
      <c r="P16">
        <v>35.696646659999999</v>
      </c>
      <c r="Q16">
        <v>-98.536029999999997</v>
      </c>
      <c r="R16">
        <v>164.17134541378201</v>
      </c>
      <c r="T16">
        <v>280.855111575644</v>
      </c>
      <c r="U16">
        <v>82.215800057898207</v>
      </c>
      <c r="V16">
        <v>8</v>
      </c>
      <c r="W16">
        <v>1.01</v>
      </c>
      <c r="X16">
        <v>1</v>
      </c>
      <c r="Z16">
        <v>9530.2553467004509</v>
      </c>
      <c r="AB16">
        <v>18427.3483708981</v>
      </c>
      <c r="AC16">
        <v>72.821141242648295</v>
      </c>
      <c r="AD16">
        <v>6</v>
      </c>
      <c r="AE16">
        <v>1.1000000000000001</v>
      </c>
      <c r="AF16">
        <v>1</v>
      </c>
      <c r="AH16">
        <v>0</v>
      </c>
      <c r="AI16">
        <v>1444</v>
      </c>
      <c r="AJ16">
        <v>100</v>
      </c>
      <c r="AK16">
        <v>-2.11</v>
      </c>
      <c r="AL16">
        <v>0</v>
      </c>
      <c r="AM16">
        <v>6.5</v>
      </c>
      <c r="AN16">
        <v>1.21</v>
      </c>
      <c r="AO16">
        <v>9871.5761555915797</v>
      </c>
      <c r="AP16">
        <v>5895.6681339816796</v>
      </c>
      <c r="AR16">
        <v>0</v>
      </c>
      <c r="AS16">
        <v>1.3232873061742588E-2</v>
      </c>
      <c r="AT16">
        <f t="shared" si="0"/>
        <v>0.125</v>
      </c>
      <c r="AU16" s="2">
        <v>3</v>
      </c>
      <c r="AV16" s="2">
        <f t="shared" si="1"/>
        <v>2</v>
      </c>
      <c r="AW16" s="1" t="str">
        <f>TEXT(VLOOKUP(AV16,Sheet4!$G$12:$J$35,4,FALSE),"yyyy-mm")</f>
        <v>2023-07</v>
      </c>
      <c r="AX16" s="9">
        <f>IF(AU16=3,VLOOKUP(AV16,Sheet4!$G$11:$I$35,2,FALSE),VLOOKUP(AV16,Sheet4!$G$11:$I$35,3,FALSE))</f>
        <v>0.19059720457433291</v>
      </c>
      <c r="AY16" s="2">
        <v>1</v>
      </c>
    </row>
    <row r="17" spans="1:51" x14ac:dyDescent="0.25">
      <c r="A17">
        <v>81250</v>
      </c>
      <c r="B17">
        <v>2099</v>
      </c>
      <c r="C17" t="s">
        <v>78</v>
      </c>
      <c r="D17" t="s">
        <v>54</v>
      </c>
      <c r="E17" t="s">
        <v>55</v>
      </c>
      <c r="F17" t="s">
        <v>56</v>
      </c>
      <c r="G17" t="s">
        <v>60</v>
      </c>
      <c r="H17" t="s">
        <v>51</v>
      </c>
      <c r="I17" t="s">
        <v>52</v>
      </c>
      <c r="J17" t="s">
        <v>50</v>
      </c>
      <c r="K17">
        <v>6</v>
      </c>
      <c r="L17" t="s">
        <v>36</v>
      </c>
      <c r="M17">
        <v>9900</v>
      </c>
      <c r="N17">
        <v>35.724593900000002</v>
      </c>
      <c r="O17">
        <v>-98.533079999999998</v>
      </c>
      <c r="P17">
        <v>35.696629129999998</v>
      </c>
      <c r="Q17">
        <v>-98.533079999999998</v>
      </c>
      <c r="R17">
        <v>164.17134541378201</v>
      </c>
      <c r="T17">
        <v>280.855111575644</v>
      </c>
      <c r="U17">
        <v>82.215800057898207</v>
      </c>
      <c r="V17">
        <v>8</v>
      </c>
      <c r="W17">
        <v>1.01</v>
      </c>
      <c r="X17">
        <v>1</v>
      </c>
      <c r="Z17">
        <v>9530.2553467004509</v>
      </c>
      <c r="AB17">
        <v>18427.3483708981</v>
      </c>
      <c r="AC17">
        <v>72.821141242648295</v>
      </c>
      <c r="AD17">
        <v>6</v>
      </c>
      <c r="AE17">
        <v>1.1000000000000001</v>
      </c>
      <c r="AF17">
        <v>1</v>
      </c>
      <c r="AH17">
        <v>0</v>
      </c>
      <c r="AI17">
        <v>1444</v>
      </c>
      <c r="AJ17">
        <v>100</v>
      </c>
      <c r="AK17">
        <v>-2.11</v>
      </c>
      <c r="AL17">
        <v>0</v>
      </c>
      <c r="AM17">
        <v>6.5</v>
      </c>
      <c r="AN17">
        <v>1.21</v>
      </c>
      <c r="AO17">
        <v>9871.5761555915797</v>
      </c>
      <c r="AP17">
        <v>5895.6681339816796</v>
      </c>
      <c r="AR17">
        <v>0</v>
      </c>
      <c r="AS17">
        <v>1.3232873061742588E-2</v>
      </c>
      <c r="AT17">
        <f t="shared" si="0"/>
        <v>0.125</v>
      </c>
      <c r="AU17" s="2">
        <v>3</v>
      </c>
      <c r="AV17" s="2">
        <f t="shared" si="1"/>
        <v>2</v>
      </c>
      <c r="AW17" s="1" t="str">
        <f>TEXT(VLOOKUP(AV17,Sheet4!$G$12:$J$35,4,FALSE),"yyyy-mm")</f>
        <v>2023-07</v>
      </c>
      <c r="AX17" s="9">
        <f>IF(AU17=3,VLOOKUP(AV17,Sheet4!$G$11:$I$35,2,FALSE),VLOOKUP(AV17,Sheet4!$G$11:$I$35,3,FALSE))</f>
        <v>0.19059720457433291</v>
      </c>
      <c r="AY17" s="2">
        <v>1</v>
      </c>
    </row>
    <row r="18" spans="1:51" x14ac:dyDescent="0.25">
      <c r="A18">
        <v>81186</v>
      </c>
      <c r="B18">
        <v>2099</v>
      </c>
      <c r="C18" t="s">
        <v>78</v>
      </c>
      <c r="D18" t="s">
        <v>54</v>
      </c>
      <c r="E18" t="s">
        <v>55</v>
      </c>
      <c r="F18" t="s">
        <v>56</v>
      </c>
      <c r="G18" t="s">
        <v>63</v>
      </c>
      <c r="H18" t="s">
        <v>51</v>
      </c>
      <c r="I18" t="s">
        <v>52</v>
      </c>
      <c r="J18" t="s">
        <v>50</v>
      </c>
      <c r="K18">
        <v>6</v>
      </c>
      <c r="L18" t="s">
        <v>36</v>
      </c>
      <c r="M18">
        <v>9900</v>
      </c>
      <c r="N18">
        <v>35.724569840000001</v>
      </c>
      <c r="O18">
        <v>-98.530119999999997</v>
      </c>
      <c r="P18">
        <v>35.696611470000001</v>
      </c>
      <c r="Q18">
        <v>-98.530119999999997</v>
      </c>
      <c r="R18">
        <v>164.17134541378201</v>
      </c>
      <c r="T18">
        <v>280.855111575644</v>
      </c>
      <c r="U18">
        <v>82.215800057898207</v>
      </c>
      <c r="V18">
        <v>8</v>
      </c>
      <c r="W18">
        <v>1.01</v>
      </c>
      <c r="X18">
        <v>1</v>
      </c>
      <c r="Z18">
        <v>9530.2553467004509</v>
      </c>
      <c r="AB18">
        <v>18427.3483708981</v>
      </c>
      <c r="AC18">
        <v>72.821141242648295</v>
      </c>
      <c r="AD18">
        <v>6</v>
      </c>
      <c r="AE18">
        <v>1.1000000000000001</v>
      </c>
      <c r="AF18">
        <v>1</v>
      </c>
      <c r="AH18">
        <v>0</v>
      </c>
      <c r="AI18">
        <v>1444</v>
      </c>
      <c r="AJ18">
        <v>100</v>
      </c>
      <c r="AK18">
        <v>-2.11</v>
      </c>
      <c r="AL18">
        <v>0</v>
      </c>
      <c r="AM18">
        <v>6.5</v>
      </c>
      <c r="AN18">
        <v>1.21</v>
      </c>
      <c r="AO18">
        <v>9871.5761555915797</v>
      </c>
      <c r="AP18">
        <v>5895.6681339816796</v>
      </c>
      <c r="AR18">
        <v>0</v>
      </c>
      <c r="AS18">
        <v>1.3232873061742588E-2</v>
      </c>
      <c r="AT18">
        <f t="shared" si="0"/>
        <v>0.125</v>
      </c>
      <c r="AU18" s="2">
        <v>3</v>
      </c>
      <c r="AV18" s="2">
        <f t="shared" si="1"/>
        <v>2</v>
      </c>
      <c r="AW18" s="1" t="str">
        <f>TEXT(VLOOKUP(AV18,Sheet4!$G$12:$J$35,4,FALSE),"yyyy-mm")</f>
        <v>2023-07</v>
      </c>
      <c r="AX18" s="9">
        <f>IF(AU18=3,VLOOKUP(AV18,Sheet4!$G$11:$I$35,2,FALSE),VLOOKUP(AV18,Sheet4!$G$11:$I$35,3,FALSE))</f>
        <v>0.19059720457433291</v>
      </c>
      <c r="AY18" s="2">
        <v>1</v>
      </c>
    </row>
    <row r="19" spans="1:51" x14ac:dyDescent="0.25">
      <c r="A19">
        <v>81245</v>
      </c>
      <c r="B19">
        <v>2099</v>
      </c>
      <c r="C19" t="s">
        <v>57</v>
      </c>
      <c r="D19" t="s">
        <v>35</v>
      </c>
      <c r="E19" t="s">
        <v>35</v>
      </c>
      <c r="F19" t="s">
        <v>53</v>
      </c>
      <c r="G19" t="s">
        <v>61</v>
      </c>
      <c r="H19" t="s">
        <v>51</v>
      </c>
      <c r="I19" t="s">
        <v>52</v>
      </c>
      <c r="J19" t="s">
        <v>50</v>
      </c>
      <c r="K19">
        <v>6</v>
      </c>
      <c r="L19" t="s">
        <v>36</v>
      </c>
      <c r="M19">
        <v>9900</v>
      </c>
      <c r="N19">
        <v>35.724665569999999</v>
      </c>
      <c r="O19">
        <v>-98.54195</v>
      </c>
      <c r="P19">
        <v>35.69668162</v>
      </c>
      <c r="Q19">
        <v>-98.54195</v>
      </c>
      <c r="R19">
        <v>16.838495306091101</v>
      </c>
      <c r="T19">
        <v>48.926948625245899</v>
      </c>
      <c r="U19">
        <v>83.208668193180301</v>
      </c>
      <c r="V19">
        <v>8</v>
      </c>
      <c r="W19">
        <v>1.01</v>
      </c>
      <c r="X19">
        <v>1</v>
      </c>
      <c r="Z19">
        <v>5272.6467845094103</v>
      </c>
      <c r="AB19">
        <v>11377.2202112866</v>
      </c>
      <c r="AC19">
        <v>69.081506763009799</v>
      </c>
      <c r="AD19">
        <v>6</v>
      </c>
      <c r="AE19">
        <v>1.1000000000000001</v>
      </c>
      <c r="AF19">
        <v>1</v>
      </c>
      <c r="AH19">
        <v>0</v>
      </c>
      <c r="AI19">
        <v>1398</v>
      </c>
      <c r="AJ19">
        <v>100</v>
      </c>
      <c r="AK19">
        <v>-2.11</v>
      </c>
      <c r="AL19">
        <v>0</v>
      </c>
      <c r="AM19">
        <v>6.5</v>
      </c>
      <c r="AN19">
        <v>1.18</v>
      </c>
      <c r="AO19">
        <v>10090.250503859699</v>
      </c>
      <c r="AP19">
        <v>6048.7401777693904</v>
      </c>
      <c r="AR19">
        <v>0</v>
      </c>
      <c r="AS19">
        <v>1.3232873061742588E-2</v>
      </c>
      <c r="AT19">
        <f t="shared" si="0"/>
        <v>0.125</v>
      </c>
      <c r="AU19" s="2">
        <v>5</v>
      </c>
      <c r="AV19" s="2">
        <f t="shared" si="1"/>
        <v>2</v>
      </c>
      <c r="AW19" s="1" t="str">
        <f>TEXT(VLOOKUP(AV19,Sheet4!$G$12:$J$35,4,FALSE),"yyyy-mm")</f>
        <v>2023-07</v>
      </c>
      <c r="AX19" s="9">
        <f>IF(AU19=3,VLOOKUP(AV19,Sheet4!$G$11:$I$35,2,FALSE),VLOOKUP(AV19,Sheet4!$G$11:$I$35,3,FALSE))</f>
        <v>9.2146596858638744E-3</v>
      </c>
      <c r="AY19" s="2">
        <v>1</v>
      </c>
    </row>
    <row r="20" spans="1:51" x14ac:dyDescent="0.25">
      <c r="A20">
        <v>81215</v>
      </c>
      <c r="B20">
        <v>2099</v>
      </c>
      <c r="C20" t="s">
        <v>57</v>
      </c>
      <c r="D20" t="s">
        <v>35</v>
      </c>
      <c r="E20" t="s">
        <v>35</v>
      </c>
      <c r="F20" t="s">
        <v>53</v>
      </c>
      <c r="G20" t="s">
        <v>62</v>
      </c>
      <c r="H20" t="s">
        <v>51</v>
      </c>
      <c r="I20" t="s">
        <v>52</v>
      </c>
      <c r="J20" t="s">
        <v>50</v>
      </c>
      <c r="K20">
        <v>6</v>
      </c>
      <c r="L20" t="s">
        <v>36</v>
      </c>
      <c r="M20">
        <v>9900</v>
      </c>
      <c r="N20">
        <v>35.724641730000002</v>
      </c>
      <c r="O20">
        <v>-98.538989999999998</v>
      </c>
      <c r="P20">
        <v>35.696664179999999</v>
      </c>
      <c r="Q20">
        <v>-98.538989999999998</v>
      </c>
      <c r="R20">
        <v>16.838495306091101</v>
      </c>
      <c r="T20">
        <v>48.926948625245899</v>
      </c>
      <c r="U20">
        <v>83.208668193180301</v>
      </c>
      <c r="V20">
        <v>8</v>
      </c>
      <c r="W20">
        <v>1.01</v>
      </c>
      <c r="X20">
        <v>1</v>
      </c>
      <c r="Z20">
        <v>5272.6467845094103</v>
      </c>
      <c r="AB20">
        <v>11377.2202112866</v>
      </c>
      <c r="AC20">
        <v>69.081506763009799</v>
      </c>
      <c r="AD20">
        <v>6</v>
      </c>
      <c r="AE20">
        <v>1.1000000000000001</v>
      </c>
      <c r="AF20">
        <v>1</v>
      </c>
      <c r="AH20">
        <v>0</v>
      </c>
      <c r="AI20">
        <v>1398</v>
      </c>
      <c r="AJ20">
        <v>100</v>
      </c>
      <c r="AK20">
        <v>-2.11</v>
      </c>
      <c r="AL20">
        <v>0</v>
      </c>
      <c r="AM20">
        <v>6.5</v>
      </c>
      <c r="AN20">
        <v>1.18</v>
      </c>
      <c r="AO20">
        <v>10090.250503859699</v>
      </c>
      <c r="AP20">
        <v>6048.7401777693904</v>
      </c>
      <c r="AR20">
        <v>0</v>
      </c>
      <c r="AS20">
        <v>1.3232873061742588E-2</v>
      </c>
      <c r="AT20">
        <f t="shared" si="0"/>
        <v>0.125</v>
      </c>
      <c r="AU20" s="2">
        <v>5</v>
      </c>
      <c r="AV20" s="2">
        <f t="shared" si="1"/>
        <v>2</v>
      </c>
      <c r="AW20" s="1" t="str">
        <f>TEXT(VLOOKUP(AV20,Sheet4!$G$12:$J$35,4,FALSE),"yyyy-mm")</f>
        <v>2023-07</v>
      </c>
      <c r="AX20" s="9">
        <f>IF(AU20=3,VLOOKUP(AV20,Sheet4!$G$11:$I$35,2,FALSE),VLOOKUP(AV20,Sheet4!$G$11:$I$35,3,FALSE))</f>
        <v>9.2146596858638744E-3</v>
      </c>
      <c r="AY20" s="2">
        <v>1</v>
      </c>
    </row>
    <row r="21" spans="1:51" x14ac:dyDescent="0.25">
      <c r="A21">
        <v>81325</v>
      </c>
      <c r="B21">
        <v>2099</v>
      </c>
      <c r="C21" t="s">
        <v>57</v>
      </c>
      <c r="D21" t="s">
        <v>35</v>
      </c>
      <c r="E21" t="s">
        <v>35</v>
      </c>
      <c r="F21" t="s">
        <v>53</v>
      </c>
      <c r="G21" t="s">
        <v>58</v>
      </c>
      <c r="H21" t="s">
        <v>51</v>
      </c>
      <c r="I21" t="s">
        <v>52</v>
      </c>
      <c r="J21" t="s">
        <v>50</v>
      </c>
      <c r="K21">
        <v>6</v>
      </c>
      <c r="L21" t="s">
        <v>36</v>
      </c>
      <c r="M21">
        <v>9900</v>
      </c>
      <c r="N21">
        <v>35.724617809999998</v>
      </c>
      <c r="O21">
        <v>-98.536029999999997</v>
      </c>
      <c r="P21">
        <v>35.696646659999999</v>
      </c>
      <c r="Q21">
        <v>-98.536029999999997</v>
      </c>
      <c r="R21">
        <v>16.838495306091101</v>
      </c>
      <c r="T21">
        <v>48.926948625245899</v>
      </c>
      <c r="U21">
        <v>83.208668193180301</v>
      </c>
      <c r="V21">
        <v>8</v>
      </c>
      <c r="W21">
        <v>1.01</v>
      </c>
      <c r="X21">
        <v>1</v>
      </c>
      <c r="Z21">
        <v>5272.6467845094103</v>
      </c>
      <c r="AB21">
        <v>11377.2202112866</v>
      </c>
      <c r="AC21">
        <v>69.081506763009799</v>
      </c>
      <c r="AD21">
        <v>6</v>
      </c>
      <c r="AE21">
        <v>1.1000000000000001</v>
      </c>
      <c r="AF21">
        <v>1</v>
      </c>
      <c r="AH21">
        <v>0</v>
      </c>
      <c r="AI21">
        <v>1398</v>
      </c>
      <c r="AJ21">
        <v>100</v>
      </c>
      <c r="AK21">
        <v>-2.11</v>
      </c>
      <c r="AL21">
        <v>0</v>
      </c>
      <c r="AM21">
        <v>6.5</v>
      </c>
      <c r="AN21">
        <v>1.18</v>
      </c>
      <c r="AO21">
        <v>10090.250503859699</v>
      </c>
      <c r="AP21">
        <v>6048.7401777693904</v>
      </c>
      <c r="AR21">
        <v>0</v>
      </c>
      <c r="AS21">
        <v>1.3232873061742588E-2</v>
      </c>
      <c r="AT21">
        <f t="shared" si="0"/>
        <v>0.125</v>
      </c>
      <c r="AU21" s="2">
        <v>5</v>
      </c>
      <c r="AV21" s="2">
        <f t="shared" si="1"/>
        <v>2</v>
      </c>
      <c r="AW21" s="1" t="str">
        <f>TEXT(VLOOKUP(AV21,Sheet4!$G$12:$J$35,4,FALSE),"yyyy-mm")</f>
        <v>2023-07</v>
      </c>
      <c r="AX21" s="9">
        <f>IF(AU21=3,VLOOKUP(AV21,Sheet4!$G$11:$I$35,2,FALSE),VLOOKUP(AV21,Sheet4!$G$11:$I$35,3,FALSE))</f>
        <v>9.2146596858638744E-3</v>
      </c>
      <c r="AY21" s="2">
        <v>1</v>
      </c>
    </row>
    <row r="22" spans="1:51" x14ac:dyDescent="0.25">
      <c r="A22">
        <v>81251</v>
      </c>
      <c r="B22">
        <v>2099</v>
      </c>
      <c r="C22" t="s">
        <v>57</v>
      </c>
      <c r="D22" t="s">
        <v>35</v>
      </c>
      <c r="E22" t="s">
        <v>35</v>
      </c>
      <c r="F22" t="s">
        <v>53</v>
      </c>
      <c r="G22" t="s">
        <v>60</v>
      </c>
      <c r="H22" t="s">
        <v>51</v>
      </c>
      <c r="I22" t="s">
        <v>52</v>
      </c>
      <c r="J22" t="s">
        <v>50</v>
      </c>
      <c r="K22">
        <v>6</v>
      </c>
      <c r="L22" t="s">
        <v>36</v>
      </c>
      <c r="M22">
        <v>9900</v>
      </c>
      <c r="N22">
        <v>35.724593900000002</v>
      </c>
      <c r="O22">
        <v>-98.533079999999998</v>
      </c>
      <c r="P22">
        <v>35.696629129999998</v>
      </c>
      <c r="Q22">
        <v>-98.533079999999998</v>
      </c>
      <c r="R22">
        <v>16.838495306091101</v>
      </c>
      <c r="T22">
        <v>48.926948625245899</v>
      </c>
      <c r="U22">
        <v>83.208668193180301</v>
      </c>
      <c r="V22">
        <v>8</v>
      </c>
      <c r="W22">
        <v>1.01</v>
      </c>
      <c r="X22">
        <v>1</v>
      </c>
      <c r="Z22">
        <v>5272.6467845094103</v>
      </c>
      <c r="AB22">
        <v>11377.2202112866</v>
      </c>
      <c r="AC22">
        <v>69.081506763009799</v>
      </c>
      <c r="AD22">
        <v>6</v>
      </c>
      <c r="AE22">
        <v>1.1000000000000001</v>
      </c>
      <c r="AF22">
        <v>1</v>
      </c>
      <c r="AH22">
        <v>0</v>
      </c>
      <c r="AI22">
        <v>1398</v>
      </c>
      <c r="AJ22">
        <v>100</v>
      </c>
      <c r="AK22">
        <v>-2.11</v>
      </c>
      <c r="AL22">
        <v>0</v>
      </c>
      <c r="AM22">
        <v>6.5</v>
      </c>
      <c r="AN22">
        <v>1.18</v>
      </c>
      <c r="AO22">
        <v>10090.250503859699</v>
      </c>
      <c r="AP22">
        <v>6048.7401777693904</v>
      </c>
      <c r="AR22">
        <v>0</v>
      </c>
      <c r="AS22">
        <v>1.3232873061742588E-2</v>
      </c>
      <c r="AT22">
        <f t="shared" si="0"/>
        <v>0.125</v>
      </c>
      <c r="AU22" s="2">
        <v>5</v>
      </c>
      <c r="AV22" s="2">
        <f t="shared" si="1"/>
        <v>2</v>
      </c>
      <c r="AW22" s="1" t="str">
        <f>TEXT(VLOOKUP(AV22,Sheet4!$G$12:$J$35,4,FALSE),"yyyy-mm")</f>
        <v>2023-07</v>
      </c>
      <c r="AX22" s="9">
        <f>IF(AU22=3,VLOOKUP(AV22,Sheet4!$G$11:$I$35,2,FALSE),VLOOKUP(AV22,Sheet4!$G$11:$I$35,3,FALSE))</f>
        <v>9.2146596858638744E-3</v>
      </c>
      <c r="AY22" s="2">
        <v>1</v>
      </c>
    </row>
    <row r="23" spans="1:51" x14ac:dyDescent="0.25">
      <c r="A23">
        <v>81187</v>
      </c>
      <c r="B23">
        <v>2099</v>
      </c>
      <c r="C23" t="s">
        <v>57</v>
      </c>
      <c r="D23" t="s">
        <v>35</v>
      </c>
      <c r="E23" t="s">
        <v>35</v>
      </c>
      <c r="F23" t="s">
        <v>53</v>
      </c>
      <c r="G23" t="s">
        <v>63</v>
      </c>
      <c r="H23" t="s">
        <v>51</v>
      </c>
      <c r="I23" t="s">
        <v>52</v>
      </c>
      <c r="J23" t="s">
        <v>50</v>
      </c>
      <c r="K23">
        <v>6</v>
      </c>
      <c r="L23" t="s">
        <v>36</v>
      </c>
      <c r="M23">
        <v>9900</v>
      </c>
      <c r="N23">
        <v>35.724569840000001</v>
      </c>
      <c r="O23">
        <v>-98.530119999999997</v>
      </c>
      <c r="P23">
        <v>35.696611470000001</v>
      </c>
      <c r="Q23">
        <v>-98.530119999999997</v>
      </c>
      <c r="R23">
        <v>16.838495306091101</v>
      </c>
      <c r="T23">
        <v>48.926948625245899</v>
      </c>
      <c r="U23">
        <v>83.208668193180301</v>
      </c>
      <c r="V23">
        <v>8</v>
      </c>
      <c r="W23">
        <v>1.01</v>
      </c>
      <c r="X23">
        <v>1</v>
      </c>
      <c r="Z23">
        <v>5272.6467845094103</v>
      </c>
      <c r="AB23">
        <v>11377.2202112866</v>
      </c>
      <c r="AC23">
        <v>69.081506763009799</v>
      </c>
      <c r="AD23">
        <v>6</v>
      </c>
      <c r="AE23">
        <v>1.1000000000000001</v>
      </c>
      <c r="AF23">
        <v>1</v>
      </c>
      <c r="AH23">
        <v>0</v>
      </c>
      <c r="AI23">
        <v>1398</v>
      </c>
      <c r="AJ23">
        <v>100</v>
      </c>
      <c r="AK23">
        <v>-2.11</v>
      </c>
      <c r="AL23">
        <v>0</v>
      </c>
      <c r="AM23">
        <v>6.5</v>
      </c>
      <c r="AN23">
        <v>1.18</v>
      </c>
      <c r="AO23">
        <v>10090.250503859699</v>
      </c>
      <c r="AP23">
        <v>6048.7401777693904</v>
      </c>
      <c r="AR23">
        <v>0</v>
      </c>
      <c r="AS23">
        <v>1.3232873061742588E-2</v>
      </c>
      <c r="AT23">
        <f t="shared" si="0"/>
        <v>0.125</v>
      </c>
      <c r="AU23" s="2">
        <v>5</v>
      </c>
      <c r="AV23" s="2">
        <f t="shared" si="1"/>
        <v>2</v>
      </c>
      <c r="AW23" s="1" t="str">
        <f>TEXT(VLOOKUP(AV23,Sheet4!$G$12:$J$35,4,FALSE),"yyyy-mm")</f>
        <v>2023-07</v>
      </c>
      <c r="AX23" s="9">
        <f>IF(AU23=3,VLOOKUP(AV23,Sheet4!$G$11:$I$35,2,FALSE),VLOOKUP(AV23,Sheet4!$G$11:$I$35,3,FALSE))</f>
        <v>9.2146596858638744E-3</v>
      </c>
      <c r="AY23" s="2">
        <v>1</v>
      </c>
    </row>
    <row r="24" spans="1:51" x14ac:dyDescent="0.25">
      <c r="A24" s="3">
        <v>81305</v>
      </c>
      <c r="B24" s="3">
        <v>2099</v>
      </c>
      <c r="C24" t="s">
        <v>57</v>
      </c>
      <c r="D24" s="3" t="s">
        <v>35</v>
      </c>
      <c r="E24" s="3" t="s">
        <v>35</v>
      </c>
      <c r="F24" s="3" t="s">
        <v>53</v>
      </c>
      <c r="G24" s="3" t="s">
        <v>59</v>
      </c>
      <c r="H24" s="3" t="s">
        <v>51</v>
      </c>
      <c r="I24" s="3" t="s">
        <v>52</v>
      </c>
      <c r="J24" s="3" t="s">
        <v>50</v>
      </c>
      <c r="K24" s="3">
        <v>6</v>
      </c>
      <c r="L24" s="3" t="s">
        <v>36</v>
      </c>
      <c r="M24" s="3">
        <v>9900</v>
      </c>
      <c r="N24" s="3">
        <v>35.724545790000001</v>
      </c>
      <c r="O24" s="3">
        <v>-98.527169999999998</v>
      </c>
      <c r="P24" s="3">
        <v>35.696593790000001</v>
      </c>
      <c r="Q24" s="3">
        <v>-98.527169999999998</v>
      </c>
      <c r="R24" s="3">
        <v>16.838495306091101</v>
      </c>
      <c r="S24" s="3"/>
      <c r="T24" s="3">
        <v>48.926948625245899</v>
      </c>
      <c r="U24" s="3">
        <v>83.208668193180301</v>
      </c>
      <c r="V24" s="3">
        <v>8</v>
      </c>
      <c r="W24" s="3">
        <v>1.01</v>
      </c>
      <c r="X24" s="3">
        <v>1</v>
      </c>
      <c r="Y24" s="3"/>
      <c r="Z24" s="3">
        <v>5272.6467845094103</v>
      </c>
      <c r="AA24" s="3"/>
      <c r="AB24" s="3">
        <v>11377.2202112866</v>
      </c>
      <c r="AC24" s="3">
        <v>69.081506763009799</v>
      </c>
      <c r="AD24" s="3">
        <v>6</v>
      </c>
      <c r="AE24" s="3">
        <v>1.1000000000000001</v>
      </c>
      <c r="AF24" s="3">
        <v>1</v>
      </c>
      <c r="AG24" s="3"/>
      <c r="AH24" s="3">
        <v>0</v>
      </c>
      <c r="AI24" s="3">
        <v>1398</v>
      </c>
      <c r="AJ24" s="3">
        <v>100</v>
      </c>
      <c r="AK24" s="3">
        <v>-2.11</v>
      </c>
      <c r="AL24" s="3">
        <v>0</v>
      </c>
      <c r="AM24" s="3">
        <v>6.5</v>
      </c>
      <c r="AN24" s="3">
        <v>1.18</v>
      </c>
      <c r="AO24" s="3">
        <v>10090.250503859699</v>
      </c>
      <c r="AP24" s="3">
        <v>6048.7401777693904</v>
      </c>
      <c r="AQ24" s="3"/>
      <c r="AR24" s="3">
        <v>0</v>
      </c>
      <c r="AS24" s="3">
        <v>1.3232873061742588E-2</v>
      </c>
      <c r="AT24" s="3">
        <f t="shared" si="0"/>
        <v>0.125</v>
      </c>
      <c r="AU24" s="2">
        <v>5</v>
      </c>
      <c r="AV24" s="2">
        <f t="shared" si="1"/>
        <v>2</v>
      </c>
      <c r="AW24" s="1" t="str">
        <f>TEXT(VLOOKUP(AV24,Sheet4!$G$12:$J$35,4,FALSE),"yyyy-mm")</f>
        <v>2023-07</v>
      </c>
      <c r="AX24" s="9">
        <f>IF(AU24=3,VLOOKUP(AV24,Sheet4!$G$11:$I$35,2,FALSE),VLOOKUP(AV24,Sheet4!$G$11:$I$35,3,FALSE))</f>
        <v>9.2146596858638744E-3</v>
      </c>
      <c r="AY24" s="7">
        <v>1</v>
      </c>
    </row>
    <row r="25" spans="1:51" x14ac:dyDescent="0.25">
      <c r="A25">
        <v>81244</v>
      </c>
      <c r="B25">
        <v>2099</v>
      </c>
      <c r="C25" t="s">
        <v>57</v>
      </c>
      <c r="D25" t="s">
        <v>54</v>
      </c>
      <c r="E25" t="s">
        <v>55</v>
      </c>
      <c r="F25" t="s">
        <v>56</v>
      </c>
      <c r="G25" t="s">
        <v>61</v>
      </c>
      <c r="H25" t="s">
        <v>51</v>
      </c>
      <c r="I25" t="s">
        <v>52</v>
      </c>
      <c r="J25" t="s">
        <v>50</v>
      </c>
      <c r="K25">
        <v>6</v>
      </c>
      <c r="L25" t="s">
        <v>36</v>
      </c>
      <c r="M25">
        <v>9900</v>
      </c>
      <c r="N25">
        <v>35.724665569999999</v>
      </c>
      <c r="O25">
        <v>-98.54195</v>
      </c>
      <c r="P25">
        <v>35.69668162</v>
      </c>
      <c r="Q25">
        <v>-98.54195</v>
      </c>
      <c r="R25">
        <v>164.17134541378201</v>
      </c>
      <c r="T25">
        <v>280.855111575644</v>
      </c>
      <c r="U25">
        <v>82.215800057898207</v>
      </c>
      <c r="V25">
        <v>8</v>
      </c>
      <c r="W25">
        <v>1.01</v>
      </c>
      <c r="X25">
        <v>1</v>
      </c>
      <c r="Z25">
        <v>9530.2553467004509</v>
      </c>
      <c r="AB25">
        <v>18427.3483708981</v>
      </c>
      <c r="AC25">
        <v>72.821141242648295</v>
      </c>
      <c r="AD25">
        <v>6</v>
      </c>
      <c r="AE25">
        <v>1.1000000000000001</v>
      </c>
      <c r="AF25">
        <v>1</v>
      </c>
      <c r="AH25">
        <v>0</v>
      </c>
      <c r="AI25">
        <v>1444</v>
      </c>
      <c r="AJ25">
        <v>100</v>
      </c>
      <c r="AK25">
        <v>-2.11</v>
      </c>
      <c r="AL25">
        <v>0</v>
      </c>
      <c r="AM25">
        <v>6.5</v>
      </c>
      <c r="AN25">
        <v>1.21</v>
      </c>
      <c r="AO25">
        <v>9871.5761555915797</v>
      </c>
      <c r="AP25">
        <v>5895.6681339816796</v>
      </c>
      <c r="AR25">
        <v>0</v>
      </c>
      <c r="AS25">
        <v>1.3232873061742588E-2</v>
      </c>
      <c r="AT25">
        <f>1/8</f>
        <v>0.125</v>
      </c>
      <c r="AU25" s="2">
        <v>3</v>
      </c>
      <c r="AV25" s="2">
        <f>AV14+1</f>
        <v>3</v>
      </c>
      <c r="AW25" s="1" t="str">
        <f>TEXT(VLOOKUP(AV25,Sheet4!$G$12:$J$35,4,FALSE),"yyyy-mm")</f>
        <v>2024-07</v>
      </c>
      <c r="AX25" s="9">
        <f>IF(AU25=3,VLOOKUP(AV25,Sheet4!$G$11:$I$35,2,FALSE),VLOOKUP(AV25,Sheet4!$G$11:$I$35,3,FALSE))</f>
        <v>0.14231257941550191</v>
      </c>
      <c r="AY25" s="2">
        <v>1</v>
      </c>
    </row>
    <row r="26" spans="1:51" x14ac:dyDescent="0.25">
      <c r="A26">
        <v>81214</v>
      </c>
      <c r="B26">
        <v>2099</v>
      </c>
      <c r="C26" t="s">
        <v>78</v>
      </c>
      <c r="D26" t="s">
        <v>54</v>
      </c>
      <c r="E26" t="s">
        <v>55</v>
      </c>
      <c r="F26" t="s">
        <v>56</v>
      </c>
      <c r="G26" t="s">
        <v>62</v>
      </c>
      <c r="H26" t="s">
        <v>51</v>
      </c>
      <c r="I26" t="s">
        <v>52</v>
      </c>
      <c r="J26" t="s">
        <v>50</v>
      </c>
      <c r="K26">
        <v>6</v>
      </c>
      <c r="L26" t="s">
        <v>36</v>
      </c>
      <c r="M26">
        <v>9900</v>
      </c>
      <c r="N26">
        <v>35.724641730000002</v>
      </c>
      <c r="O26">
        <v>-98.538989999999998</v>
      </c>
      <c r="P26">
        <v>35.696664179999999</v>
      </c>
      <c r="Q26">
        <v>-98.538989999999998</v>
      </c>
      <c r="R26">
        <v>164.17134541378201</v>
      </c>
      <c r="T26">
        <v>280.855111575644</v>
      </c>
      <c r="U26">
        <v>82.215800057898207</v>
      </c>
      <c r="V26">
        <v>8</v>
      </c>
      <c r="W26">
        <v>1.01</v>
      </c>
      <c r="X26">
        <v>1</v>
      </c>
      <c r="Z26">
        <v>9530.2553467004509</v>
      </c>
      <c r="AB26">
        <v>18427.3483708981</v>
      </c>
      <c r="AC26">
        <v>72.821141242648295</v>
      </c>
      <c r="AD26">
        <v>6</v>
      </c>
      <c r="AE26">
        <v>1.1000000000000001</v>
      </c>
      <c r="AF26">
        <v>1</v>
      </c>
      <c r="AH26">
        <v>0</v>
      </c>
      <c r="AI26">
        <v>1444</v>
      </c>
      <c r="AJ26">
        <v>100</v>
      </c>
      <c r="AK26">
        <v>-2.11</v>
      </c>
      <c r="AL26">
        <v>0</v>
      </c>
      <c r="AM26">
        <v>6.5</v>
      </c>
      <c r="AN26">
        <v>1.21</v>
      </c>
      <c r="AO26">
        <v>9871.5761555915797</v>
      </c>
      <c r="AP26">
        <v>5895.6681339816796</v>
      </c>
      <c r="AR26">
        <v>0</v>
      </c>
      <c r="AS26">
        <v>1.3232873061742588E-2</v>
      </c>
      <c r="AT26">
        <f t="shared" si="0"/>
        <v>0.125</v>
      </c>
      <c r="AU26" s="2">
        <v>3</v>
      </c>
      <c r="AV26" s="2">
        <f t="shared" si="1"/>
        <v>3</v>
      </c>
      <c r="AW26" s="1" t="str">
        <f>TEXT(VLOOKUP(AV26,Sheet4!$G$12:$J$35,4,FALSE),"yyyy-mm")</f>
        <v>2024-07</v>
      </c>
      <c r="AX26" s="9">
        <f>IF(AU26=3,VLOOKUP(AV26,Sheet4!$G$11:$I$35,2,FALSE),VLOOKUP(AV26,Sheet4!$G$11:$I$35,3,FALSE))</f>
        <v>0.14231257941550191</v>
      </c>
      <c r="AY26" s="2">
        <v>1</v>
      </c>
    </row>
    <row r="27" spans="1:51" x14ac:dyDescent="0.25">
      <c r="A27">
        <v>81324</v>
      </c>
      <c r="B27">
        <v>2099</v>
      </c>
      <c r="C27" t="s">
        <v>78</v>
      </c>
      <c r="D27" t="s">
        <v>54</v>
      </c>
      <c r="E27" t="s">
        <v>55</v>
      </c>
      <c r="F27" t="s">
        <v>56</v>
      </c>
      <c r="G27" t="s">
        <v>58</v>
      </c>
      <c r="H27" t="s">
        <v>51</v>
      </c>
      <c r="I27" t="s">
        <v>52</v>
      </c>
      <c r="J27" t="s">
        <v>50</v>
      </c>
      <c r="K27">
        <v>6</v>
      </c>
      <c r="L27" t="s">
        <v>36</v>
      </c>
      <c r="M27">
        <v>9900</v>
      </c>
      <c r="N27">
        <v>35.724617809999998</v>
      </c>
      <c r="O27">
        <v>-98.536029999999997</v>
      </c>
      <c r="P27">
        <v>35.696646659999999</v>
      </c>
      <c r="Q27">
        <v>-98.536029999999997</v>
      </c>
      <c r="R27">
        <v>164.17134541378201</v>
      </c>
      <c r="T27">
        <v>280.855111575644</v>
      </c>
      <c r="U27">
        <v>82.215800057898207</v>
      </c>
      <c r="V27">
        <v>8</v>
      </c>
      <c r="W27">
        <v>1.01</v>
      </c>
      <c r="X27">
        <v>1</v>
      </c>
      <c r="Z27">
        <v>9530.2553467004509</v>
      </c>
      <c r="AB27">
        <v>18427.3483708981</v>
      </c>
      <c r="AC27">
        <v>72.821141242648295</v>
      </c>
      <c r="AD27">
        <v>6</v>
      </c>
      <c r="AE27">
        <v>1.1000000000000001</v>
      </c>
      <c r="AF27">
        <v>1</v>
      </c>
      <c r="AH27">
        <v>0</v>
      </c>
      <c r="AI27">
        <v>1444</v>
      </c>
      <c r="AJ27">
        <v>100</v>
      </c>
      <c r="AK27">
        <v>-2.11</v>
      </c>
      <c r="AL27">
        <v>0</v>
      </c>
      <c r="AM27">
        <v>6.5</v>
      </c>
      <c r="AN27">
        <v>1.21</v>
      </c>
      <c r="AO27">
        <v>9871.5761555915797</v>
      </c>
      <c r="AP27">
        <v>5895.6681339816796</v>
      </c>
      <c r="AR27">
        <v>0</v>
      </c>
      <c r="AS27">
        <v>1.3232873061742588E-2</v>
      </c>
      <c r="AT27">
        <f t="shared" si="0"/>
        <v>0.125</v>
      </c>
      <c r="AU27" s="2">
        <v>3</v>
      </c>
      <c r="AV27" s="2">
        <f t="shared" si="1"/>
        <v>3</v>
      </c>
      <c r="AW27" s="1" t="str">
        <f>TEXT(VLOOKUP(AV27,Sheet4!$G$12:$J$35,4,FALSE),"yyyy-mm")</f>
        <v>2024-07</v>
      </c>
      <c r="AX27" s="9">
        <f>IF(AU27=3,VLOOKUP(AV27,Sheet4!$G$11:$I$35,2,FALSE),VLOOKUP(AV27,Sheet4!$G$11:$I$35,3,FALSE))</f>
        <v>0.14231257941550191</v>
      </c>
      <c r="AY27" s="2">
        <v>1</v>
      </c>
    </row>
    <row r="28" spans="1:51" x14ac:dyDescent="0.25">
      <c r="A28">
        <v>81250</v>
      </c>
      <c r="B28">
        <v>2099</v>
      </c>
      <c r="C28" t="s">
        <v>78</v>
      </c>
      <c r="D28" t="s">
        <v>54</v>
      </c>
      <c r="E28" t="s">
        <v>55</v>
      </c>
      <c r="F28" t="s">
        <v>56</v>
      </c>
      <c r="G28" t="s">
        <v>60</v>
      </c>
      <c r="H28" t="s">
        <v>51</v>
      </c>
      <c r="I28" t="s">
        <v>52</v>
      </c>
      <c r="J28" t="s">
        <v>50</v>
      </c>
      <c r="K28">
        <v>6</v>
      </c>
      <c r="L28" t="s">
        <v>36</v>
      </c>
      <c r="M28">
        <v>9900</v>
      </c>
      <c r="N28">
        <v>35.724593900000002</v>
      </c>
      <c r="O28">
        <v>-98.533079999999998</v>
      </c>
      <c r="P28">
        <v>35.696629129999998</v>
      </c>
      <c r="Q28">
        <v>-98.533079999999998</v>
      </c>
      <c r="R28">
        <v>164.17134541378201</v>
      </c>
      <c r="T28">
        <v>280.855111575644</v>
      </c>
      <c r="U28">
        <v>82.215800057898207</v>
      </c>
      <c r="V28">
        <v>8</v>
      </c>
      <c r="W28">
        <v>1.01</v>
      </c>
      <c r="X28">
        <v>1</v>
      </c>
      <c r="Z28">
        <v>9530.2553467004509</v>
      </c>
      <c r="AB28">
        <v>18427.3483708981</v>
      </c>
      <c r="AC28">
        <v>72.821141242648295</v>
      </c>
      <c r="AD28">
        <v>6</v>
      </c>
      <c r="AE28">
        <v>1.1000000000000001</v>
      </c>
      <c r="AF28">
        <v>1</v>
      </c>
      <c r="AH28">
        <v>0</v>
      </c>
      <c r="AI28">
        <v>1444</v>
      </c>
      <c r="AJ28">
        <v>100</v>
      </c>
      <c r="AK28">
        <v>-2.11</v>
      </c>
      <c r="AL28">
        <v>0</v>
      </c>
      <c r="AM28">
        <v>6.5</v>
      </c>
      <c r="AN28">
        <v>1.21</v>
      </c>
      <c r="AO28">
        <v>9871.5761555915797</v>
      </c>
      <c r="AP28">
        <v>5895.6681339816796</v>
      </c>
      <c r="AR28">
        <v>0</v>
      </c>
      <c r="AS28">
        <v>1.3232873061742588E-2</v>
      </c>
      <c r="AT28">
        <f t="shared" si="0"/>
        <v>0.125</v>
      </c>
      <c r="AU28" s="2">
        <v>3</v>
      </c>
      <c r="AV28" s="2">
        <f t="shared" si="1"/>
        <v>3</v>
      </c>
      <c r="AW28" s="1" t="str">
        <f>TEXT(VLOOKUP(AV28,Sheet4!$G$12:$J$35,4,FALSE),"yyyy-mm")</f>
        <v>2024-07</v>
      </c>
      <c r="AX28" s="9">
        <f>IF(AU28=3,VLOOKUP(AV28,Sheet4!$G$11:$I$35,2,FALSE),VLOOKUP(AV28,Sheet4!$G$11:$I$35,3,FALSE))</f>
        <v>0.14231257941550191</v>
      </c>
      <c r="AY28" s="2">
        <v>1</v>
      </c>
    </row>
    <row r="29" spans="1:51" x14ac:dyDescent="0.25">
      <c r="A29">
        <v>81186</v>
      </c>
      <c r="B29">
        <v>2099</v>
      </c>
      <c r="C29" t="s">
        <v>78</v>
      </c>
      <c r="D29" t="s">
        <v>54</v>
      </c>
      <c r="E29" t="s">
        <v>55</v>
      </c>
      <c r="F29" t="s">
        <v>56</v>
      </c>
      <c r="G29" t="s">
        <v>63</v>
      </c>
      <c r="H29" t="s">
        <v>51</v>
      </c>
      <c r="I29" t="s">
        <v>52</v>
      </c>
      <c r="J29" t="s">
        <v>50</v>
      </c>
      <c r="K29">
        <v>6</v>
      </c>
      <c r="L29" t="s">
        <v>36</v>
      </c>
      <c r="M29">
        <v>9900</v>
      </c>
      <c r="N29">
        <v>35.724569840000001</v>
      </c>
      <c r="O29">
        <v>-98.530119999999997</v>
      </c>
      <c r="P29">
        <v>35.696611470000001</v>
      </c>
      <c r="Q29">
        <v>-98.530119999999997</v>
      </c>
      <c r="R29">
        <v>164.17134541378201</v>
      </c>
      <c r="T29">
        <v>280.855111575644</v>
      </c>
      <c r="U29">
        <v>82.215800057898207</v>
      </c>
      <c r="V29">
        <v>8</v>
      </c>
      <c r="W29">
        <v>1.01</v>
      </c>
      <c r="X29">
        <v>1</v>
      </c>
      <c r="Z29">
        <v>9530.2553467004509</v>
      </c>
      <c r="AB29">
        <v>18427.3483708981</v>
      </c>
      <c r="AC29">
        <v>72.821141242648295</v>
      </c>
      <c r="AD29">
        <v>6</v>
      </c>
      <c r="AE29">
        <v>1.1000000000000001</v>
      </c>
      <c r="AF29">
        <v>1</v>
      </c>
      <c r="AH29">
        <v>0</v>
      </c>
      <c r="AI29">
        <v>1444</v>
      </c>
      <c r="AJ29">
        <v>100</v>
      </c>
      <c r="AK29">
        <v>-2.11</v>
      </c>
      <c r="AL29">
        <v>0</v>
      </c>
      <c r="AM29">
        <v>6.5</v>
      </c>
      <c r="AN29">
        <v>1.21</v>
      </c>
      <c r="AO29">
        <v>9871.5761555915797</v>
      </c>
      <c r="AP29">
        <v>5895.6681339816796</v>
      </c>
      <c r="AR29">
        <v>0</v>
      </c>
      <c r="AS29">
        <v>1.3232873061742588E-2</v>
      </c>
      <c r="AT29">
        <f t="shared" si="0"/>
        <v>0.125</v>
      </c>
      <c r="AU29" s="2">
        <v>3</v>
      </c>
      <c r="AV29" s="2">
        <f t="shared" si="1"/>
        <v>3</v>
      </c>
      <c r="AW29" s="1" t="str">
        <f>TEXT(VLOOKUP(AV29,Sheet4!$G$12:$J$35,4,FALSE),"yyyy-mm")</f>
        <v>2024-07</v>
      </c>
      <c r="AX29" s="9">
        <f>IF(AU29=3,VLOOKUP(AV29,Sheet4!$G$11:$I$35,2,FALSE),VLOOKUP(AV29,Sheet4!$G$11:$I$35,3,FALSE))</f>
        <v>0.14231257941550191</v>
      </c>
      <c r="AY29" s="2">
        <v>1</v>
      </c>
    </row>
    <row r="30" spans="1:51" x14ac:dyDescent="0.25">
      <c r="A30">
        <v>81245</v>
      </c>
      <c r="B30">
        <v>2099</v>
      </c>
      <c r="C30" t="s">
        <v>57</v>
      </c>
      <c r="D30" t="s">
        <v>35</v>
      </c>
      <c r="E30" t="s">
        <v>35</v>
      </c>
      <c r="F30" t="s">
        <v>53</v>
      </c>
      <c r="G30" t="s">
        <v>61</v>
      </c>
      <c r="H30" t="s">
        <v>51</v>
      </c>
      <c r="I30" t="s">
        <v>52</v>
      </c>
      <c r="J30" t="s">
        <v>50</v>
      </c>
      <c r="K30">
        <v>6</v>
      </c>
      <c r="L30" t="s">
        <v>36</v>
      </c>
      <c r="M30">
        <v>9900</v>
      </c>
      <c r="N30">
        <v>35.724665569999999</v>
      </c>
      <c r="O30">
        <v>-98.54195</v>
      </c>
      <c r="P30">
        <v>35.69668162</v>
      </c>
      <c r="Q30">
        <v>-98.54195</v>
      </c>
      <c r="R30">
        <v>16.838495306091101</v>
      </c>
      <c r="T30">
        <v>48.926948625245899</v>
      </c>
      <c r="U30">
        <v>83.208668193180301</v>
      </c>
      <c r="V30">
        <v>8</v>
      </c>
      <c r="W30">
        <v>1.01</v>
      </c>
      <c r="X30">
        <v>1</v>
      </c>
      <c r="Z30">
        <v>5272.6467845094103</v>
      </c>
      <c r="AB30">
        <v>11377.2202112866</v>
      </c>
      <c r="AC30">
        <v>69.081506763009799</v>
      </c>
      <c r="AD30">
        <v>6</v>
      </c>
      <c r="AE30">
        <v>1.1000000000000001</v>
      </c>
      <c r="AF30">
        <v>1</v>
      </c>
      <c r="AH30">
        <v>0</v>
      </c>
      <c r="AI30">
        <v>1398</v>
      </c>
      <c r="AJ30">
        <v>100</v>
      </c>
      <c r="AK30">
        <v>-2.11</v>
      </c>
      <c r="AL30">
        <v>0</v>
      </c>
      <c r="AM30">
        <v>6.5</v>
      </c>
      <c r="AN30">
        <v>1.18</v>
      </c>
      <c r="AO30">
        <v>10090.250503859699</v>
      </c>
      <c r="AP30">
        <v>6048.7401777693904</v>
      </c>
      <c r="AR30">
        <v>0</v>
      </c>
      <c r="AS30">
        <v>1.3232873061742588E-2</v>
      </c>
      <c r="AT30">
        <f t="shared" si="0"/>
        <v>0.125</v>
      </c>
      <c r="AU30" s="2">
        <v>5</v>
      </c>
      <c r="AV30" s="2">
        <f t="shared" si="1"/>
        <v>3</v>
      </c>
      <c r="AW30" s="1" t="str">
        <f>TEXT(VLOOKUP(AV30,Sheet4!$G$12:$J$35,4,FALSE),"yyyy-mm")</f>
        <v>2024-07</v>
      </c>
      <c r="AX30" s="9">
        <f>IF(AU30=3,VLOOKUP(AV30,Sheet4!$G$11:$I$35,2,FALSE),VLOOKUP(AV30,Sheet4!$G$11:$I$35,3,FALSE))</f>
        <v>6.2408376963350783E-2</v>
      </c>
      <c r="AY30" s="2">
        <v>1</v>
      </c>
    </row>
    <row r="31" spans="1:51" x14ac:dyDescent="0.25">
      <c r="A31">
        <v>81215</v>
      </c>
      <c r="B31">
        <v>2099</v>
      </c>
      <c r="C31" t="s">
        <v>57</v>
      </c>
      <c r="D31" t="s">
        <v>35</v>
      </c>
      <c r="E31" t="s">
        <v>35</v>
      </c>
      <c r="F31" t="s">
        <v>53</v>
      </c>
      <c r="G31" t="s">
        <v>62</v>
      </c>
      <c r="H31" t="s">
        <v>51</v>
      </c>
      <c r="I31" t="s">
        <v>52</v>
      </c>
      <c r="J31" t="s">
        <v>50</v>
      </c>
      <c r="K31">
        <v>6</v>
      </c>
      <c r="L31" t="s">
        <v>36</v>
      </c>
      <c r="M31">
        <v>9900</v>
      </c>
      <c r="N31">
        <v>35.724641730000002</v>
      </c>
      <c r="O31">
        <v>-98.538989999999998</v>
      </c>
      <c r="P31">
        <v>35.696664179999999</v>
      </c>
      <c r="Q31">
        <v>-98.538989999999998</v>
      </c>
      <c r="R31">
        <v>16.838495306091101</v>
      </c>
      <c r="T31">
        <v>48.926948625245899</v>
      </c>
      <c r="U31">
        <v>83.208668193180301</v>
      </c>
      <c r="V31">
        <v>8</v>
      </c>
      <c r="W31">
        <v>1.01</v>
      </c>
      <c r="X31">
        <v>1</v>
      </c>
      <c r="Z31">
        <v>5272.6467845094103</v>
      </c>
      <c r="AB31">
        <v>11377.2202112866</v>
      </c>
      <c r="AC31">
        <v>69.081506763009799</v>
      </c>
      <c r="AD31">
        <v>6</v>
      </c>
      <c r="AE31">
        <v>1.1000000000000001</v>
      </c>
      <c r="AF31">
        <v>1</v>
      </c>
      <c r="AH31">
        <v>0</v>
      </c>
      <c r="AI31">
        <v>1398</v>
      </c>
      <c r="AJ31">
        <v>100</v>
      </c>
      <c r="AK31">
        <v>-2.11</v>
      </c>
      <c r="AL31">
        <v>0</v>
      </c>
      <c r="AM31">
        <v>6.5</v>
      </c>
      <c r="AN31">
        <v>1.18</v>
      </c>
      <c r="AO31">
        <v>10090.250503859699</v>
      </c>
      <c r="AP31">
        <v>6048.7401777693904</v>
      </c>
      <c r="AR31">
        <v>0</v>
      </c>
      <c r="AS31">
        <v>1.3232873061742588E-2</v>
      </c>
      <c r="AT31">
        <f t="shared" si="0"/>
        <v>0.125</v>
      </c>
      <c r="AU31" s="2">
        <v>5</v>
      </c>
      <c r="AV31" s="2">
        <f t="shared" si="1"/>
        <v>3</v>
      </c>
      <c r="AW31" s="1" t="str">
        <f>TEXT(VLOOKUP(AV31,Sheet4!$G$12:$J$35,4,FALSE),"yyyy-mm")</f>
        <v>2024-07</v>
      </c>
      <c r="AX31" s="9">
        <f>IF(AU31=3,VLOOKUP(AV31,Sheet4!$G$11:$I$35,2,FALSE),VLOOKUP(AV31,Sheet4!$G$11:$I$35,3,FALSE))</f>
        <v>6.2408376963350783E-2</v>
      </c>
      <c r="AY31" s="2">
        <v>1</v>
      </c>
    </row>
    <row r="32" spans="1:51" x14ac:dyDescent="0.25">
      <c r="A32">
        <v>81325</v>
      </c>
      <c r="B32">
        <v>2099</v>
      </c>
      <c r="C32" t="s">
        <v>57</v>
      </c>
      <c r="D32" t="s">
        <v>35</v>
      </c>
      <c r="E32" t="s">
        <v>35</v>
      </c>
      <c r="F32" t="s">
        <v>53</v>
      </c>
      <c r="G32" t="s">
        <v>58</v>
      </c>
      <c r="H32" t="s">
        <v>51</v>
      </c>
      <c r="I32" t="s">
        <v>52</v>
      </c>
      <c r="J32" t="s">
        <v>50</v>
      </c>
      <c r="K32">
        <v>6</v>
      </c>
      <c r="L32" t="s">
        <v>36</v>
      </c>
      <c r="M32">
        <v>9900</v>
      </c>
      <c r="N32">
        <v>35.724617809999998</v>
      </c>
      <c r="O32">
        <v>-98.536029999999997</v>
      </c>
      <c r="P32">
        <v>35.696646659999999</v>
      </c>
      <c r="Q32">
        <v>-98.536029999999997</v>
      </c>
      <c r="R32">
        <v>16.838495306091101</v>
      </c>
      <c r="T32">
        <v>48.926948625245899</v>
      </c>
      <c r="U32">
        <v>83.208668193180301</v>
      </c>
      <c r="V32">
        <v>8</v>
      </c>
      <c r="W32">
        <v>1.01</v>
      </c>
      <c r="X32">
        <v>1</v>
      </c>
      <c r="Z32">
        <v>5272.6467845094103</v>
      </c>
      <c r="AB32">
        <v>11377.2202112866</v>
      </c>
      <c r="AC32">
        <v>69.081506763009799</v>
      </c>
      <c r="AD32">
        <v>6</v>
      </c>
      <c r="AE32">
        <v>1.1000000000000001</v>
      </c>
      <c r="AF32">
        <v>1</v>
      </c>
      <c r="AH32">
        <v>0</v>
      </c>
      <c r="AI32">
        <v>1398</v>
      </c>
      <c r="AJ32">
        <v>100</v>
      </c>
      <c r="AK32">
        <v>-2.11</v>
      </c>
      <c r="AL32">
        <v>0</v>
      </c>
      <c r="AM32">
        <v>6.5</v>
      </c>
      <c r="AN32">
        <v>1.18</v>
      </c>
      <c r="AO32">
        <v>10090.250503859699</v>
      </c>
      <c r="AP32">
        <v>6048.7401777693904</v>
      </c>
      <c r="AR32">
        <v>0</v>
      </c>
      <c r="AS32">
        <v>1.3232873061742588E-2</v>
      </c>
      <c r="AT32">
        <f t="shared" si="0"/>
        <v>0.125</v>
      </c>
      <c r="AU32" s="2">
        <v>5</v>
      </c>
      <c r="AV32" s="2">
        <f t="shared" si="1"/>
        <v>3</v>
      </c>
      <c r="AW32" s="1" t="str">
        <f>TEXT(VLOOKUP(AV32,Sheet4!$G$12:$J$35,4,FALSE),"yyyy-mm")</f>
        <v>2024-07</v>
      </c>
      <c r="AX32" s="9">
        <f>IF(AU32=3,VLOOKUP(AV32,Sheet4!$G$11:$I$35,2,FALSE),VLOOKUP(AV32,Sheet4!$G$11:$I$35,3,FALSE))</f>
        <v>6.2408376963350783E-2</v>
      </c>
      <c r="AY32" s="2">
        <v>1</v>
      </c>
    </row>
    <row r="33" spans="1:51" x14ac:dyDescent="0.25">
      <c r="A33">
        <v>81251</v>
      </c>
      <c r="B33">
        <v>2099</v>
      </c>
      <c r="C33" t="s">
        <v>57</v>
      </c>
      <c r="D33" t="s">
        <v>35</v>
      </c>
      <c r="E33" t="s">
        <v>35</v>
      </c>
      <c r="F33" t="s">
        <v>53</v>
      </c>
      <c r="G33" t="s">
        <v>60</v>
      </c>
      <c r="H33" t="s">
        <v>51</v>
      </c>
      <c r="I33" t="s">
        <v>52</v>
      </c>
      <c r="J33" t="s">
        <v>50</v>
      </c>
      <c r="K33">
        <v>6</v>
      </c>
      <c r="L33" t="s">
        <v>36</v>
      </c>
      <c r="M33">
        <v>9900</v>
      </c>
      <c r="N33">
        <v>35.724593900000002</v>
      </c>
      <c r="O33">
        <v>-98.533079999999998</v>
      </c>
      <c r="P33">
        <v>35.696629129999998</v>
      </c>
      <c r="Q33">
        <v>-98.533079999999998</v>
      </c>
      <c r="R33">
        <v>16.838495306091101</v>
      </c>
      <c r="T33">
        <v>48.926948625245899</v>
      </c>
      <c r="U33">
        <v>83.208668193180301</v>
      </c>
      <c r="V33">
        <v>8</v>
      </c>
      <c r="W33">
        <v>1.01</v>
      </c>
      <c r="X33">
        <v>1</v>
      </c>
      <c r="Z33">
        <v>5272.6467845094103</v>
      </c>
      <c r="AB33">
        <v>11377.2202112866</v>
      </c>
      <c r="AC33">
        <v>69.081506763009799</v>
      </c>
      <c r="AD33">
        <v>6</v>
      </c>
      <c r="AE33">
        <v>1.1000000000000001</v>
      </c>
      <c r="AF33">
        <v>1</v>
      </c>
      <c r="AH33">
        <v>0</v>
      </c>
      <c r="AI33">
        <v>1398</v>
      </c>
      <c r="AJ33">
        <v>100</v>
      </c>
      <c r="AK33">
        <v>-2.11</v>
      </c>
      <c r="AL33">
        <v>0</v>
      </c>
      <c r="AM33">
        <v>6.5</v>
      </c>
      <c r="AN33">
        <v>1.18</v>
      </c>
      <c r="AO33">
        <v>10090.250503859699</v>
      </c>
      <c r="AP33">
        <v>6048.7401777693904</v>
      </c>
      <c r="AR33">
        <v>0</v>
      </c>
      <c r="AS33">
        <v>1.3232873061742588E-2</v>
      </c>
      <c r="AT33">
        <f t="shared" si="0"/>
        <v>0.125</v>
      </c>
      <c r="AU33" s="2">
        <v>5</v>
      </c>
      <c r="AV33" s="2">
        <f t="shared" si="1"/>
        <v>3</v>
      </c>
      <c r="AW33" s="1" t="str">
        <f>TEXT(VLOOKUP(AV33,Sheet4!$G$12:$J$35,4,FALSE),"yyyy-mm")</f>
        <v>2024-07</v>
      </c>
      <c r="AX33" s="9">
        <f>IF(AU33=3,VLOOKUP(AV33,Sheet4!$G$11:$I$35,2,FALSE),VLOOKUP(AV33,Sheet4!$G$11:$I$35,3,FALSE))</f>
        <v>6.2408376963350783E-2</v>
      </c>
      <c r="AY33" s="2">
        <v>1</v>
      </c>
    </row>
    <row r="34" spans="1:51" x14ac:dyDescent="0.25">
      <c r="A34">
        <v>81187</v>
      </c>
      <c r="B34">
        <v>2099</v>
      </c>
      <c r="C34" t="s">
        <v>57</v>
      </c>
      <c r="D34" t="s">
        <v>35</v>
      </c>
      <c r="E34" t="s">
        <v>35</v>
      </c>
      <c r="F34" t="s">
        <v>53</v>
      </c>
      <c r="G34" t="s">
        <v>63</v>
      </c>
      <c r="H34" t="s">
        <v>51</v>
      </c>
      <c r="I34" t="s">
        <v>52</v>
      </c>
      <c r="J34" t="s">
        <v>50</v>
      </c>
      <c r="K34">
        <v>6</v>
      </c>
      <c r="L34" t="s">
        <v>36</v>
      </c>
      <c r="M34">
        <v>9900</v>
      </c>
      <c r="N34">
        <v>35.724569840000001</v>
      </c>
      <c r="O34">
        <v>-98.530119999999997</v>
      </c>
      <c r="P34">
        <v>35.696611470000001</v>
      </c>
      <c r="Q34">
        <v>-98.530119999999997</v>
      </c>
      <c r="R34">
        <v>16.838495306091101</v>
      </c>
      <c r="T34">
        <v>48.926948625245899</v>
      </c>
      <c r="U34">
        <v>83.208668193180301</v>
      </c>
      <c r="V34">
        <v>8</v>
      </c>
      <c r="W34">
        <v>1.01</v>
      </c>
      <c r="X34">
        <v>1</v>
      </c>
      <c r="Z34">
        <v>5272.6467845094103</v>
      </c>
      <c r="AB34">
        <v>11377.2202112866</v>
      </c>
      <c r="AC34">
        <v>69.081506763009799</v>
      </c>
      <c r="AD34">
        <v>6</v>
      </c>
      <c r="AE34">
        <v>1.1000000000000001</v>
      </c>
      <c r="AF34">
        <v>1</v>
      </c>
      <c r="AH34">
        <v>0</v>
      </c>
      <c r="AI34">
        <v>1398</v>
      </c>
      <c r="AJ34">
        <v>100</v>
      </c>
      <c r="AK34">
        <v>-2.11</v>
      </c>
      <c r="AL34">
        <v>0</v>
      </c>
      <c r="AM34">
        <v>6.5</v>
      </c>
      <c r="AN34">
        <v>1.18</v>
      </c>
      <c r="AO34">
        <v>10090.250503859699</v>
      </c>
      <c r="AP34">
        <v>6048.7401777693904</v>
      </c>
      <c r="AR34">
        <v>0</v>
      </c>
      <c r="AS34">
        <v>1.3232873061742588E-2</v>
      </c>
      <c r="AT34">
        <f t="shared" si="0"/>
        <v>0.125</v>
      </c>
      <c r="AU34" s="2">
        <v>5</v>
      </c>
      <c r="AV34" s="2">
        <f t="shared" si="1"/>
        <v>3</v>
      </c>
      <c r="AW34" s="1" t="str">
        <f>TEXT(VLOOKUP(AV34,Sheet4!$G$12:$J$35,4,FALSE),"yyyy-mm")</f>
        <v>2024-07</v>
      </c>
      <c r="AX34" s="9">
        <f>IF(AU34=3,VLOOKUP(AV34,Sheet4!$G$11:$I$35,2,FALSE),VLOOKUP(AV34,Sheet4!$G$11:$I$35,3,FALSE))</f>
        <v>6.2408376963350783E-2</v>
      </c>
      <c r="AY34" s="2">
        <v>1</v>
      </c>
    </row>
    <row r="35" spans="1:51" x14ac:dyDescent="0.25">
      <c r="A35" s="3">
        <v>81305</v>
      </c>
      <c r="B35" s="3">
        <v>2099</v>
      </c>
      <c r="C35" t="s">
        <v>57</v>
      </c>
      <c r="D35" s="3" t="s">
        <v>35</v>
      </c>
      <c r="E35" s="3" t="s">
        <v>35</v>
      </c>
      <c r="F35" s="3" t="s">
        <v>53</v>
      </c>
      <c r="G35" s="3" t="s">
        <v>59</v>
      </c>
      <c r="H35" s="3" t="s">
        <v>51</v>
      </c>
      <c r="I35" s="3" t="s">
        <v>52</v>
      </c>
      <c r="J35" s="3" t="s">
        <v>50</v>
      </c>
      <c r="K35" s="3">
        <v>6</v>
      </c>
      <c r="L35" s="3" t="s">
        <v>36</v>
      </c>
      <c r="M35" s="3">
        <v>9900</v>
      </c>
      <c r="N35" s="3">
        <v>35.724545790000001</v>
      </c>
      <c r="O35" s="3">
        <v>-98.527169999999998</v>
      </c>
      <c r="P35" s="3">
        <v>35.696593790000001</v>
      </c>
      <c r="Q35" s="3">
        <v>-98.527169999999998</v>
      </c>
      <c r="R35" s="3">
        <v>16.838495306091101</v>
      </c>
      <c r="S35" s="3"/>
      <c r="T35" s="3">
        <v>48.926948625245899</v>
      </c>
      <c r="U35" s="3">
        <v>83.208668193180301</v>
      </c>
      <c r="V35" s="3">
        <v>8</v>
      </c>
      <c r="W35" s="3">
        <v>1.01</v>
      </c>
      <c r="X35" s="3">
        <v>1</v>
      </c>
      <c r="Y35" s="3"/>
      <c r="Z35" s="3">
        <v>5272.6467845094103</v>
      </c>
      <c r="AA35" s="3"/>
      <c r="AB35" s="3">
        <v>11377.2202112866</v>
      </c>
      <c r="AC35" s="3">
        <v>69.081506763009799</v>
      </c>
      <c r="AD35" s="3">
        <v>6</v>
      </c>
      <c r="AE35" s="3">
        <v>1.1000000000000001</v>
      </c>
      <c r="AF35" s="3">
        <v>1</v>
      </c>
      <c r="AG35" s="3"/>
      <c r="AH35" s="3">
        <v>0</v>
      </c>
      <c r="AI35" s="3">
        <v>1398</v>
      </c>
      <c r="AJ35" s="3">
        <v>100</v>
      </c>
      <c r="AK35" s="3">
        <v>-2.11</v>
      </c>
      <c r="AL35" s="3">
        <v>0</v>
      </c>
      <c r="AM35" s="3">
        <v>6.5</v>
      </c>
      <c r="AN35" s="3">
        <v>1.18</v>
      </c>
      <c r="AO35" s="3">
        <v>10090.250503859699</v>
      </c>
      <c r="AP35" s="3">
        <v>6048.7401777693904</v>
      </c>
      <c r="AQ35" s="3"/>
      <c r="AR35" s="3">
        <v>0</v>
      </c>
      <c r="AS35" s="3">
        <v>1.3232873061742588E-2</v>
      </c>
      <c r="AT35" s="3">
        <f t="shared" si="0"/>
        <v>0.125</v>
      </c>
      <c r="AU35" s="2">
        <v>5</v>
      </c>
      <c r="AV35" s="2">
        <f t="shared" si="1"/>
        <v>3</v>
      </c>
      <c r="AW35" s="1" t="str">
        <f>TEXT(VLOOKUP(AV35,Sheet4!$G$12:$J$35,4,FALSE),"yyyy-mm")</f>
        <v>2024-07</v>
      </c>
      <c r="AX35" s="9">
        <f>IF(AU35=3,VLOOKUP(AV35,Sheet4!$G$11:$I$35,2,FALSE),VLOOKUP(AV35,Sheet4!$G$11:$I$35,3,FALSE))</f>
        <v>6.2408376963350783E-2</v>
      </c>
      <c r="AY35" s="7">
        <v>1</v>
      </c>
    </row>
    <row r="36" spans="1:51" x14ac:dyDescent="0.25">
      <c r="A36">
        <v>81244</v>
      </c>
      <c r="B36">
        <v>2099</v>
      </c>
      <c r="C36" t="s">
        <v>57</v>
      </c>
      <c r="D36" t="s">
        <v>54</v>
      </c>
      <c r="E36" t="s">
        <v>55</v>
      </c>
      <c r="F36" t="s">
        <v>56</v>
      </c>
      <c r="G36" t="s">
        <v>61</v>
      </c>
      <c r="H36" t="s">
        <v>51</v>
      </c>
      <c r="I36" t="s">
        <v>52</v>
      </c>
      <c r="J36" t="s">
        <v>50</v>
      </c>
      <c r="K36">
        <v>6</v>
      </c>
      <c r="L36" t="s">
        <v>36</v>
      </c>
      <c r="M36">
        <v>9900</v>
      </c>
      <c r="N36">
        <v>35.724665569999999</v>
      </c>
      <c r="O36">
        <v>-98.54195</v>
      </c>
      <c r="P36">
        <v>35.69668162</v>
      </c>
      <c r="Q36">
        <v>-98.54195</v>
      </c>
      <c r="R36">
        <v>164.17134541378201</v>
      </c>
      <c r="T36">
        <v>280.855111575644</v>
      </c>
      <c r="U36">
        <v>82.215800057898207</v>
      </c>
      <c r="V36">
        <v>8</v>
      </c>
      <c r="W36">
        <v>1.01</v>
      </c>
      <c r="X36">
        <v>1</v>
      </c>
      <c r="Z36">
        <v>9530.2553467004509</v>
      </c>
      <c r="AB36">
        <v>18427.3483708981</v>
      </c>
      <c r="AC36">
        <v>72.821141242648295</v>
      </c>
      <c r="AD36">
        <v>6</v>
      </c>
      <c r="AE36">
        <v>1.1000000000000001</v>
      </c>
      <c r="AF36">
        <v>1</v>
      </c>
      <c r="AH36">
        <v>0</v>
      </c>
      <c r="AI36">
        <v>1444</v>
      </c>
      <c r="AJ36">
        <v>100</v>
      </c>
      <c r="AK36">
        <v>-2.11</v>
      </c>
      <c r="AL36">
        <v>0</v>
      </c>
      <c r="AM36">
        <v>6.5</v>
      </c>
      <c r="AN36">
        <v>1.21</v>
      </c>
      <c r="AO36">
        <v>9871.5761555915797</v>
      </c>
      <c r="AP36">
        <v>5895.6681339816796</v>
      </c>
      <c r="AR36">
        <v>0</v>
      </c>
      <c r="AS36">
        <v>1.3232873061742588E-2</v>
      </c>
      <c r="AT36">
        <f>1/8</f>
        <v>0.125</v>
      </c>
      <c r="AU36" s="2">
        <v>3</v>
      </c>
      <c r="AV36" s="2">
        <f>AV25+1</f>
        <v>4</v>
      </c>
      <c r="AW36" s="1" t="str">
        <f>TEXT(VLOOKUP(AV36,Sheet4!$G$12:$J$35,4,FALSE),"yyyy-mm")</f>
        <v>2025-07</v>
      </c>
      <c r="AX36" s="9">
        <f>IF(AU36=3,VLOOKUP(AV36,Sheet4!$G$11:$I$35,2,FALSE),VLOOKUP(AV36,Sheet4!$G$11:$I$35,3,FALSE))</f>
        <v>6.5438373570520972E-2</v>
      </c>
      <c r="AY36" s="2">
        <v>1</v>
      </c>
    </row>
    <row r="37" spans="1:51" x14ac:dyDescent="0.25">
      <c r="A37">
        <v>81214</v>
      </c>
      <c r="B37">
        <v>2099</v>
      </c>
      <c r="C37" t="s">
        <v>78</v>
      </c>
      <c r="D37" t="s">
        <v>54</v>
      </c>
      <c r="E37" t="s">
        <v>55</v>
      </c>
      <c r="F37" t="s">
        <v>56</v>
      </c>
      <c r="G37" t="s">
        <v>62</v>
      </c>
      <c r="H37" t="s">
        <v>51</v>
      </c>
      <c r="I37" t="s">
        <v>52</v>
      </c>
      <c r="J37" t="s">
        <v>50</v>
      </c>
      <c r="K37">
        <v>6</v>
      </c>
      <c r="L37" t="s">
        <v>36</v>
      </c>
      <c r="M37">
        <v>9900</v>
      </c>
      <c r="N37">
        <v>35.724641730000002</v>
      </c>
      <c r="O37">
        <v>-98.538989999999998</v>
      </c>
      <c r="P37">
        <v>35.696664179999999</v>
      </c>
      <c r="Q37">
        <v>-98.538989999999998</v>
      </c>
      <c r="R37">
        <v>164.17134541378201</v>
      </c>
      <c r="T37">
        <v>280.855111575644</v>
      </c>
      <c r="U37">
        <v>82.215800057898207</v>
      </c>
      <c r="V37">
        <v>8</v>
      </c>
      <c r="W37">
        <v>1.01</v>
      </c>
      <c r="X37">
        <v>1</v>
      </c>
      <c r="Z37">
        <v>9530.2553467004509</v>
      </c>
      <c r="AB37">
        <v>18427.3483708981</v>
      </c>
      <c r="AC37">
        <v>72.821141242648295</v>
      </c>
      <c r="AD37">
        <v>6</v>
      </c>
      <c r="AE37">
        <v>1.1000000000000001</v>
      </c>
      <c r="AF37">
        <v>1</v>
      </c>
      <c r="AH37">
        <v>0</v>
      </c>
      <c r="AI37">
        <v>1444</v>
      </c>
      <c r="AJ37">
        <v>100</v>
      </c>
      <c r="AK37">
        <v>-2.11</v>
      </c>
      <c r="AL37">
        <v>0</v>
      </c>
      <c r="AM37">
        <v>6.5</v>
      </c>
      <c r="AN37">
        <v>1.21</v>
      </c>
      <c r="AO37">
        <v>9871.5761555915797</v>
      </c>
      <c r="AP37">
        <v>5895.6681339816796</v>
      </c>
      <c r="AR37">
        <v>0</v>
      </c>
      <c r="AS37">
        <v>1.3232873061742588E-2</v>
      </c>
      <c r="AT37">
        <f t="shared" si="0"/>
        <v>0.125</v>
      </c>
      <c r="AU37" s="2">
        <v>3</v>
      </c>
      <c r="AV37" s="2">
        <f t="shared" si="1"/>
        <v>4</v>
      </c>
      <c r="AW37" s="1" t="str">
        <f>TEXT(VLOOKUP(AV37,Sheet4!$G$12:$J$35,4,FALSE),"yyyy-mm")</f>
        <v>2025-07</v>
      </c>
      <c r="AX37" s="9">
        <f>IF(AU37=3,VLOOKUP(AV37,Sheet4!$G$11:$I$35,2,FALSE),VLOOKUP(AV37,Sheet4!$G$11:$I$35,3,FALSE))</f>
        <v>6.5438373570520972E-2</v>
      </c>
      <c r="AY37" s="2">
        <v>1</v>
      </c>
    </row>
    <row r="38" spans="1:51" x14ac:dyDescent="0.25">
      <c r="A38">
        <v>81324</v>
      </c>
      <c r="B38">
        <v>2099</v>
      </c>
      <c r="C38" t="s">
        <v>78</v>
      </c>
      <c r="D38" t="s">
        <v>54</v>
      </c>
      <c r="E38" t="s">
        <v>55</v>
      </c>
      <c r="F38" t="s">
        <v>56</v>
      </c>
      <c r="G38" t="s">
        <v>58</v>
      </c>
      <c r="H38" t="s">
        <v>51</v>
      </c>
      <c r="I38" t="s">
        <v>52</v>
      </c>
      <c r="J38" t="s">
        <v>50</v>
      </c>
      <c r="K38">
        <v>6</v>
      </c>
      <c r="L38" t="s">
        <v>36</v>
      </c>
      <c r="M38">
        <v>9900</v>
      </c>
      <c r="N38">
        <v>35.724617809999998</v>
      </c>
      <c r="O38">
        <v>-98.536029999999997</v>
      </c>
      <c r="P38">
        <v>35.696646659999999</v>
      </c>
      <c r="Q38">
        <v>-98.536029999999997</v>
      </c>
      <c r="R38">
        <v>164.17134541378201</v>
      </c>
      <c r="T38">
        <v>280.855111575644</v>
      </c>
      <c r="U38">
        <v>82.215800057898207</v>
      </c>
      <c r="V38">
        <v>8</v>
      </c>
      <c r="W38">
        <v>1.01</v>
      </c>
      <c r="X38">
        <v>1</v>
      </c>
      <c r="Z38">
        <v>9530.2553467004509</v>
      </c>
      <c r="AB38">
        <v>18427.3483708981</v>
      </c>
      <c r="AC38">
        <v>72.821141242648295</v>
      </c>
      <c r="AD38">
        <v>6</v>
      </c>
      <c r="AE38">
        <v>1.1000000000000001</v>
      </c>
      <c r="AF38">
        <v>1</v>
      </c>
      <c r="AH38">
        <v>0</v>
      </c>
      <c r="AI38">
        <v>1444</v>
      </c>
      <c r="AJ38">
        <v>100</v>
      </c>
      <c r="AK38">
        <v>-2.11</v>
      </c>
      <c r="AL38">
        <v>0</v>
      </c>
      <c r="AM38">
        <v>6.5</v>
      </c>
      <c r="AN38">
        <v>1.21</v>
      </c>
      <c r="AO38">
        <v>9871.5761555915797</v>
      </c>
      <c r="AP38">
        <v>5895.6681339816796</v>
      </c>
      <c r="AR38">
        <v>0</v>
      </c>
      <c r="AS38">
        <v>1.3232873061742588E-2</v>
      </c>
      <c r="AT38">
        <f t="shared" si="0"/>
        <v>0.125</v>
      </c>
      <c r="AU38" s="2">
        <v>3</v>
      </c>
      <c r="AV38" s="2">
        <f t="shared" si="1"/>
        <v>4</v>
      </c>
      <c r="AW38" s="1" t="str">
        <f>TEXT(VLOOKUP(AV38,Sheet4!$G$12:$J$35,4,FALSE),"yyyy-mm")</f>
        <v>2025-07</v>
      </c>
      <c r="AX38" s="9">
        <f>IF(AU38=3,VLOOKUP(AV38,Sheet4!$G$11:$I$35,2,FALSE),VLOOKUP(AV38,Sheet4!$G$11:$I$35,3,FALSE))</f>
        <v>6.5438373570520972E-2</v>
      </c>
      <c r="AY38" s="2">
        <v>1</v>
      </c>
    </row>
    <row r="39" spans="1:51" x14ac:dyDescent="0.25">
      <c r="A39">
        <v>81250</v>
      </c>
      <c r="B39">
        <v>2099</v>
      </c>
      <c r="C39" t="s">
        <v>78</v>
      </c>
      <c r="D39" t="s">
        <v>54</v>
      </c>
      <c r="E39" t="s">
        <v>55</v>
      </c>
      <c r="F39" t="s">
        <v>56</v>
      </c>
      <c r="G39" t="s">
        <v>60</v>
      </c>
      <c r="H39" t="s">
        <v>51</v>
      </c>
      <c r="I39" t="s">
        <v>52</v>
      </c>
      <c r="J39" t="s">
        <v>50</v>
      </c>
      <c r="K39">
        <v>6</v>
      </c>
      <c r="L39" t="s">
        <v>36</v>
      </c>
      <c r="M39">
        <v>9900</v>
      </c>
      <c r="N39">
        <v>35.724593900000002</v>
      </c>
      <c r="O39">
        <v>-98.533079999999998</v>
      </c>
      <c r="P39">
        <v>35.696629129999998</v>
      </c>
      <c r="Q39">
        <v>-98.533079999999998</v>
      </c>
      <c r="R39">
        <v>164.17134541378201</v>
      </c>
      <c r="T39">
        <v>280.855111575644</v>
      </c>
      <c r="U39">
        <v>82.215800057898207</v>
      </c>
      <c r="V39">
        <v>8</v>
      </c>
      <c r="W39">
        <v>1.01</v>
      </c>
      <c r="X39">
        <v>1</v>
      </c>
      <c r="Z39">
        <v>9530.2553467004509</v>
      </c>
      <c r="AB39">
        <v>18427.3483708981</v>
      </c>
      <c r="AC39">
        <v>72.821141242648295</v>
      </c>
      <c r="AD39">
        <v>6</v>
      </c>
      <c r="AE39">
        <v>1.1000000000000001</v>
      </c>
      <c r="AF39">
        <v>1</v>
      </c>
      <c r="AH39">
        <v>0</v>
      </c>
      <c r="AI39">
        <v>1444</v>
      </c>
      <c r="AJ39">
        <v>100</v>
      </c>
      <c r="AK39">
        <v>-2.11</v>
      </c>
      <c r="AL39">
        <v>0</v>
      </c>
      <c r="AM39">
        <v>6.5</v>
      </c>
      <c r="AN39">
        <v>1.21</v>
      </c>
      <c r="AO39">
        <v>9871.5761555915797</v>
      </c>
      <c r="AP39">
        <v>5895.6681339816796</v>
      </c>
      <c r="AR39">
        <v>0</v>
      </c>
      <c r="AS39">
        <v>1.3232873061742588E-2</v>
      </c>
      <c r="AT39">
        <f t="shared" si="0"/>
        <v>0.125</v>
      </c>
      <c r="AU39" s="2">
        <v>3</v>
      </c>
      <c r="AV39" s="2">
        <f t="shared" si="1"/>
        <v>4</v>
      </c>
      <c r="AW39" s="1" t="str">
        <f>TEXT(VLOOKUP(AV39,Sheet4!$G$12:$J$35,4,FALSE),"yyyy-mm")</f>
        <v>2025-07</v>
      </c>
      <c r="AX39" s="9">
        <f>IF(AU39=3,VLOOKUP(AV39,Sheet4!$G$11:$I$35,2,FALSE),VLOOKUP(AV39,Sheet4!$G$11:$I$35,3,FALSE))</f>
        <v>6.5438373570520972E-2</v>
      </c>
      <c r="AY39" s="2">
        <v>1</v>
      </c>
    </row>
    <row r="40" spans="1:51" x14ac:dyDescent="0.25">
      <c r="A40">
        <v>81186</v>
      </c>
      <c r="B40">
        <v>2099</v>
      </c>
      <c r="C40" t="s">
        <v>78</v>
      </c>
      <c r="D40" t="s">
        <v>54</v>
      </c>
      <c r="E40" t="s">
        <v>55</v>
      </c>
      <c r="F40" t="s">
        <v>56</v>
      </c>
      <c r="G40" t="s">
        <v>63</v>
      </c>
      <c r="H40" t="s">
        <v>51</v>
      </c>
      <c r="I40" t="s">
        <v>52</v>
      </c>
      <c r="J40" t="s">
        <v>50</v>
      </c>
      <c r="K40">
        <v>6</v>
      </c>
      <c r="L40" t="s">
        <v>36</v>
      </c>
      <c r="M40">
        <v>9900</v>
      </c>
      <c r="N40">
        <v>35.724569840000001</v>
      </c>
      <c r="O40">
        <v>-98.530119999999997</v>
      </c>
      <c r="P40">
        <v>35.696611470000001</v>
      </c>
      <c r="Q40">
        <v>-98.530119999999997</v>
      </c>
      <c r="R40">
        <v>164.17134541378201</v>
      </c>
      <c r="T40">
        <v>280.855111575644</v>
      </c>
      <c r="U40">
        <v>82.215800057898207</v>
      </c>
      <c r="V40">
        <v>8</v>
      </c>
      <c r="W40">
        <v>1.01</v>
      </c>
      <c r="X40">
        <v>1</v>
      </c>
      <c r="Z40">
        <v>9530.2553467004509</v>
      </c>
      <c r="AB40">
        <v>18427.3483708981</v>
      </c>
      <c r="AC40">
        <v>72.821141242648295</v>
      </c>
      <c r="AD40">
        <v>6</v>
      </c>
      <c r="AE40">
        <v>1.1000000000000001</v>
      </c>
      <c r="AF40">
        <v>1</v>
      </c>
      <c r="AH40">
        <v>0</v>
      </c>
      <c r="AI40">
        <v>1444</v>
      </c>
      <c r="AJ40">
        <v>100</v>
      </c>
      <c r="AK40">
        <v>-2.11</v>
      </c>
      <c r="AL40">
        <v>0</v>
      </c>
      <c r="AM40">
        <v>6.5</v>
      </c>
      <c r="AN40">
        <v>1.21</v>
      </c>
      <c r="AO40">
        <v>9871.5761555915797</v>
      </c>
      <c r="AP40">
        <v>5895.6681339816796</v>
      </c>
      <c r="AR40">
        <v>0</v>
      </c>
      <c r="AS40">
        <v>1.3232873061742588E-2</v>
      </c>
      <c r="AT40">
        <f t="shared" si="0"/>
        <v>0.125</v>
      </c>
      <c r="AU40" s="2">
        <v>3</v>
      </c>
      <c r="AV40" s="2">
        <f t="shared" si="1"/>
        <v>4</v>
      </c>
      <c r="AW40" s="1" t="str">
        <f>TEXT(VLOOKUP(AV40,Sheet4!$G$12:$J$35,4,FALSE),"yyyy-mm")</f>
        <v>2025-07</v>
      </c>
      <c r="AX40" s="9">
        <f>IF(AU40=3,VLOOKUP(AV40,Sheet4!$G$11:$I$35,2,FALSE),VLOOKUP(AV40,Sheet4!$G$11:$I$35,3,FALSE))</f>
        <v>6.5438373570520972E-2</v>
      </c>
      <c r="AY40" s="2">
        <v>1</v>
      </c>
    </row>
    <row r="41" spans="1:51" x14ac:dyDescent="0.25">
      <c r="A41">
        <v>81245</v>
      </c>
      <c r="B41">
        <v>2099</v>
      </c>
      <c r="C41" t="s">
        <v>57</v>
      </c>
      <c r="D41" t="s">
        <v>35</v>
      </c>
      <c r="E41" t="s">
        <v>35</v>
      </c>
      <c r="F41" t="s">
        <v>53</v>
      </c>
      <c r="G41" t="s">
        <v>61</v>
      </c>
      <c r="H41" t="s">
        <v>51</v>
      </c>
      <c r="I41" t="s">
        <v>52</v>
      </c>
      <c r="J41" t="s">
        <v>50</v>
      </c>
      <c r="K41">
        <v>6</v>
      </c>
      <c r="L41" t="s">
        <v>36</v>
      </c>
      <c r="M41">
        <v>9900</v>
      </c>
      <c r="N41">
        <v>35.724665569999999</v>
      </c>
      <c r="O41">
        <v>-98.54195</v>
      </c>
      <c r="P41">
        <v>35.69668162</v>
      </c>
      <c r="Q41">
        <v>-98.54195</v>
      </c>
      <c r="R41">
        <v>16.838495306091101</v>
      </c>
      <c r="T41">
        <v>48.926948625245899</v>
      </c>
      <c r="U41">
        <v>83.208668193180301</v>
      </c>
      <c r="V41">
        <v>8</v>
      </c>
      <c r="W41">
        <v>1.01</v>
      </c>
      <c r="X41">
        <v>1</v>
      </c>
      <c r="Z41">
        <v>5272.6467845094103</v>
      </c>
      <c r="AB41">
        <v>11377.2202112866</v>
      </c>
      <c r="AC41">
        <v>69.081506763009799</v>
      </c>
      <c r="AD41">
        <v>6</v>
      </c>
      <c r="AE41">
        <v>1.1000000000000001</v>
      </c>
      <c r="AF41">
        <v>1</v>
      </c>
      <c r="AH41">
        <v>0</v>
      </c>
      <c r="AI41">
        <v>1398</v>
      </c>
      <c r="AJ41">
        <v>100</v>
      </c>
      <c r="AK41">
        <v>-2.11</v>
      </c>
      <c r="AL41">
        <v>0</v>
      </c>
      <c r="AM41">
        <v>6.5</v>
      </c>
      <c r="AN41">
        <v>1.18</v>
      </c>
      <c r="AO41">
        <v>10090.250503859699</v>
      </c>
      <c r="AP41">
        <v>6048.7401777693904</v>
      </c>
      <c r="AR41">
        <v>0</v>
      </c>
      <c r="AS41">
        <v>1.3232873061742588E-2</v>
      </c>
      <c r="AT41">
        <f t="shared" si="0"/>
        <v>0.125</v>
      </c>
      <c r="AU41" s="2">
        <v>5</v>
      </c>
      <c r="AV41" s="2">
        <f t="shared" si="1"/>
        <v>4</v>
      </c>
      <c r="AW41" s="1" t="str">
        <f>TEXT(VLOOKUP(AV41,Sheet4!$G$12:$J$35,4,FALSE),"yyyy-mm")</f>
        <v>2025-07</v>
      </c>
      <c r="AX41" s="9">
        <f>IF(AU41=3,VLOOKUP(AV41,Sheet4!$G$11:$I$35,2,FALSE),VLOOKUP(AV41,Sheet4!$G$11:$I$35,3,FALSE))</f>
        <v>8.9633507853403141E-2</v>
      </c>
      <c r="AY41" s="2">
        <v>1</v>
      </c>
    </row>
    <row r="42" spans="1:51" x14ac:dyDescent="0.25">
      <c r="A42">
        <v>81215</v>
      </c>
      <c r="B42">
        <v>2099</v>
      </c>
      <c r="C42" t="s">
        <v>57</v>
      </c>
      <c r="D42" t="s">
        <v>35</v>
      </c>
      <c r="E42" t="s">
        <v>35</v>
      </c>
      <c r="F42" t="s">
        <v>53</v>
      </c>
      <c r="G42" t="s">
        <v>62</v>
      </c>
      <c r="H42" t="s">
        <v>51</v>
      </c>
      <c r="I42" t="s">
        <v>52</v>
      </c>
      <c r="J42" t="s">
        <v>50</v>
      </c>
      <c r="K42">
        <v>6</v>
      </c>
      <c r="L42" t="s">
        <v>36</v>
      </c>
      <c r="M42">
        <v>9900</v>
      </c>
      <c r="N42">
        <v>35.724641730000002</v>
      </c>
      <c r="O42">
        <v>-98.538989999999998</v>
      </c>
      <c r="P42">
        <v>35.696664179999999</v>
      </c>
      <c r="Q42">
        <v>-98.538989999999998</v>
      </c>
      <c r="R42">
        <v>16.838495306091101</v>
      </c>
      <c r="T42">
        <v>48.926948625245899</v>
      </c>
      <c r="U42">
        <v>83.208668193180301</v>
      </c>
      <c r="V42">
        <v>8</v>
      </c>
      <c r="W42">
        <v>1.01</v>
      </c>
      <c r="X42">
        <v>1</v>
      </c>
      <c r="Z42">
        <v>5272.6467845094103</v>
      </c>
      <c r="AB42">
        <v>11377.2202112866</v>
      </c>
      <c r="AC42">
        <v>69.081506763009799</v>
      </c>
      <c r="AD42">
        <v>6</v>
      </c>
      <c r="AE42">
        <v>1.1000000000000001</v>
      </c>
      <c r="AF42">
        <v>1</v>
      </c>
      <c r="AH42">
        <v>0</v>
      </c>
      <c r="AI42">
        <v>1398</v>
      </c>
      <c r="AJ42">
        <v>100</v>
      </c>
      <c r="AK42">
        <v>-2.11</v>
      </c>
      <c r="AL42">
        <v>0</v>
      </c>
      <c r="AM42">
        <v>6.5</v>
      </c>
      <c r="AN42">
        <v>1.18</v>
      </c>
      <c r="AO42">
        <v>10090.250503859699</v>
      </c>
      <c r="AP42">
        <v>6048.7401777693904</v>
      </c>
      <c r="AR42">
        <v>0</v>
      </c>
      <c r="AS42">
        <v>1.3232873061742588E-2</v>
      </c>
      <c r="AT42">
        <f t="shared" si="0"/>
        <v>0.125</v>
      </c>
      <c r="AU42" s="2">
        <v>5</v>
      </c>
      <c r="AV42" s="2">
        <f t="shared" si="1"/>
        <v>4</v>
      </c>
      <c r="AW42" s="1" t="str">
        <f>TEXT(VLOOKUP(AV42,Sheet4!$G$12:$J$35,4,FALSE),"yyyy-mm")</f>
        <v>2025-07</v>
      </c>
      <c r="AX42" s="9">
        <f>IF(AU42=3,VLOOKUP(AV42,Sheet4!$G$11:$I$35,2,FALSE),VLOOKUP(AV42,Sheet4!$G$11:$I$35,3,FALSE))</f>
        <v>8.9633507853403141E-2</v>
      </c>
      <c r="AY42" s="2">
        <v>1</v>
      </c>
    </row>
    <row r="43" spans="1:51" x14ac:dyDescent="0.25">
      <c r="A43">
        <v>81325</v>
      </c>
      <c r="B43">
        <v>2099</v>
      </c>
      <c r="C43" t="s">
        <v>57</v>
      </c>
      <c r="D43" t="s">
        <v>35</v>
      </c>
      <c r="E43" t="s">
        <v>35</v>
      </c>
      <c r="F43" t="s">
        <v>53</v>
      </c>
      <c r="G43" t="s">
        <v>58</v>
      </c>
      <c r="H43" t="s">
        <v>51</v>
      </c>
      <c r="I43" t="s">
        <v>52</v>
      </c>
      <c r="J43" t="s">
        <v>50</v>
      </c>
      <c r="K43">
        <v>6</v>
      </c>
      <c r="L43" t="s">
        <v>36</v>
      </c>
      <c r="M43">
        <v>9900</v>
      </c>
      <c r="N43">
        <v>35.724617809999998</v>
      </c>
      <c r="O43">
        <v>-98.536029999999997</v>
      </c>
      <c r="P43">
        <v>35.696646659999999</v>
      </c>
      <c r="Q43">
        <v>-98.536029999999997</v>
      </c>
      <c r="R43">
        <v>16.838495306091101</v>
      </c>
      <c r="T43">
        <v>48.926948625245899</v>
      </c>
      <c r="U43">
        <v>83.208668193180301</v>
      </c>
      <c r="V43">
        <v>8</v>
      </c>
      <c r="W43">
        <v>1.01</v>
      </c>
      <c r="X43">
        <v>1</v>
      </c>
      <c r="Z43">
        <v>5272.6467845094103</v>
      </c>
      <c r="AB43">
        <v>11377.2202112866</v>
      </c>
      <c r="AC43">
        <v>69.081506763009799</v>
      </c>
      <c r="AD43">
        <v>6</v>
      </c>
      <c r="AE43">
        <v>1.1000000000000001</v>
      </c>
      <c r="AF43">
        <v>1</v>
      </c>
      <c r="AH43">
        <v>0</v>
      </c>
      <c r="AI43">
        <v>1398</v>
      </c>
      <c r="AJ43">
        <v>100</v>
      </c>
      <c r="AK43">
        <v>-2.11</v>
      </c>
      <c r="AL43">
        <v>0</v>
      </c>
      <c r="AM43">
        <v>6.5</v>
      </c>
      <c r="AN43">
        <v>1.18</v>
      </c>
      <c r="AO43">
        <v>10090.250503859699</v>
      </c>
      <c r="AP43">
        <v>6048.7401777693904</v>
      </c>
      <c r="AR43">
        <v>0</v>
      </c>
      <c r="AS43">
        <v>1.3232873061742588E-2</v>
      </c>
      <c r="AT43">
        <f t="shared" si="0"/>
        <v>0.125</v>
      </c>
      <c r="AU43" s="2">
        <v>5</v>
      </c>
      <c r="AV43" s="2">
        <f t="shared" si="1"/>
        <v>4</v>
      </c>
      <c r="AW43" s="1" t="str">
        <f>TEXT(VLOOKUP(AV43,Sheet4!$G$12:$J$35,4,FALSE),"yyyy-mm")</f>
        <v>2025-07</v>
      </c>
      <c r="AX43" s="9">
        <f>IF(AU43=3,VLOOKUP(AV43,Sheet4!$G$11:$I$35,2,FALSE),VLOOKUP(AV43,Sheet4!$G$11:$I$35,3,FALSE))</f>
        <v>8.9633507853403141E-2</v>
      </c>
      <c r="AY43" s="2">
        <v>1</v>
      </c>
    </row>
    <row r="44" spans="1:51" x14ac:dyDescent="0.25">
      <c r="A44">
        <v>81251</v>
      </c>
      <c r="B44">
        <v>2099</v>
      </c>
      <c r="C44" t="s">
        <v>57</v>
      </c>
      <c r="D44" t="s">
        <v>35</v>
      </c>
      <c r="E44" t="s">
        <v>35</v>
      </c>
      <c r="F44" t="s">
        <v>53</v>
      </c>
      <c r="G44" t="s">
        <v>60</v>
      </c>
      <c r="H44" t="s">
        <v>51</v>
      </c>
      <c r="I44" t="s">
        <v>52</v>
      </c>
      <c r="J44" t="s">
        <v>50</v>
      </c>
      <c r="K44">
        <v>6</v>
      </c>
      <c r="L44" t="s">
        <v>36</v>
      </c>
      <c r="M44">
        <v>9900</v>
      </c>
      <c r="N44">
        <v>35.724593900000002</v>
      </c>
      <c r="O44">
        <v>-98.533079999999998</v>
      </c>
      <c r="P44">
        <v>35.696629129999998</v>
      </c>
      <c r="Q44">
        <v>-98.533079999999998</v>
      </c>
      <c r="R44">
        <v>16.838495306091101</v>
      </c>
      <c r="T44">
        <v>48.926948625245899</v>
      </c>
      <c r="U44">
        <v>83.208668193180301</v>
      </c>
      <c r="V44">
        <v>8</v>
      </c>
      <c r="W44">
        <v>1.01</v>
      </c>
      <c r="X44">
        <v>1</v>
      </c>
      <c r="Z44">
        <v>5272.6467845094103</v>
      </c>
      <c r="AB44">
        <v>11377.2202112866</v>
      </c>
      <c r="AC44">
        <v>69.081506763009799</v>
      </c>
      <c r="AD44">
        <v>6</v>
      </c>
      <c r="AE44">
        <v>1.1000000000000001</v>
      </c>
      <c r="AF44">
        <v>1</v>
      </c>
      <c r="AH44">
        <v>0</v>
      </c>
      <c r="AI44">
        <v>1398</v>
      </c>
      <c r="AJ44">
        <v>100</v>
      </c>
      <c r="AK44">
        <v>-2.11</v>
      </c>
      <c r="AL44">
        <v>0</v>
      </c>
      <c r="AM44">
        <v>6.5</v>
      </c>
      <c r="AN44">
        <v>1.18</v>
      </c>
      <c r="AO44">
        <v>10090.250503859699</v>
      </c>
      <c r="AP44">
        <v>6048.7401777693904</v>
      </c>
      <c r="AR44">
        <v>0</v>
      </c>
      <c r="AS44">
        <v>1.3232873061742588E-2</v>
      </c>
      <c r="AT44">
        <f t="shared" si="0"/>
        <v>0.125</v>
      </c>
      <c r="AU44" s="2">
        <v>5</v>
      </c>
      <c r="AV44" s="2">
        <f t="shared" si="1"/>
        <v>4</v>
      </c>
      <c r="AW44" s="1" t="str">
        <f>TEXT(VLOOKUP(AV44,Sheet4!$G$12:$J$35,4,FALSE),"yyyy-mm")</f>
        <v>2025-07</v>
      </c>
      <c r="AX44" s="9">
        <f>IF(AU44=3,VLOOKUP(AV44,Sheet4!$G$11:$I$35,2,FALSE),VLOOKUP(AV44,Sheet4!$G$11:$I$35,3,FALSE))</f>
        <v>8.9633507853403141E-2</v>
      </c>
      <c r="AY44" s="2">
        <v>1</v>
      </c>
    </row>
    <row r="45" spans="1:51" x14ac:dyDescent="0.25">
      <c r="A45">
        <v>81187</v>
      </c>
      <c r="B45">
        <v>2099</v>
      </c>
      <c r="C45" t="s">
        <v>57</v>
      </c>
      <c r="D45" t="s">
        <v>35</v>
      </c>
      <c r="E45" t="s">
        <v>35</v>
      </c>
      <c r="F45" t="s">
        <v>53</v>
      </c>
      <c r="G45" t="s">
        <v>63</v>
      </c>
      <c r="H45" t="s">
        <v>51</v>
      </c>
      <c r="I45" t="s">
        <v>52</v>
      </c>
      <c r="J45" t="s">
        <v>50</v>
      </c>
      <c r="K45">
        <v>6</v>
      </c>
      <c r="L45" t="s">
        <v>36</v>
      </c>
      <c r="M45">
        <v>9900</v>
      </c>
      <c r="N45">
        <v>35.724569840000001</v>
      </c>
      <c r="O45">
        <v>-98.530119999999997</v>
      </c>
      <c r="P45">
        <v>35.696611470000001</v>
      </c>
      <c r="Q45">
        <v>-98.530119999999997</v>
      </c>
      <c r="R45">
        <v>16.838495306091101</v>
      </c>
      <c r="T45">
        <v>48.926948625245899</v>
      </c>
      <c r="U45">
        <v>83.208668193180301</v>
      </c>
      <c r="V45">
        <v>8</v>
      </c>
      <c r="W45">
        <v>1.01</v>
      </c>
      <c r="X45">
        <v>1</v>
      </c>
      <c r="Z45">
        <v>5272.6467845094103</v>
      </c>
      <c r="AB45">
        <v>11377.2202112866</v>
      </c>
      <c r="AC45">
        <v>69.081506763009799</v>
      </c>
      <c r="AD45">
        <v>6</v>
      </c>
      <c r="AE45">
        <v>1.1000000000000001</v>
      </c>
      <c r="AF45">
        <v>1</v>
      </c>
      <c r="AH45">
        <v>0</v>
      </c>
      <c r="AI45">
        <v>1398</v>
      </c>
      <c r="AJ45">
        <v>100</v>
      </c>
      <c r="AK45">
        <v>-2.11</v>
      </c>
      <c r="AL45">
        <v>0</v>
      </c>
      <c r="AM45">
        <v>6.5</v>
      </c>
      <c r="AN45">
        <v>1.18</v>
      </c>
      <c r="AO45">
        <v>10090.250503859699</v>
      </c>
      <c r="AP45">
        <v>6048.7401777693904</v>
      </c>
      <c r="AR45">
        <v>0</v>
      </c>
      <c r="AS45">
        <v>1.3232873061742588E-2</v>
      </c>
      <c r="AT45">
        <f t="shared" si="0"/>
        <v>0.125</v>
      </c>
      <c r="AU45" s="2">
        <v>5</v>
      </c>
      <c r="AV45" s="2">
        <f t="shared" si="1"/>
        <v>4</v>
      </c>
      <c r="AW45" s="1" t="str">
        <f>TEXT(VLOOKUP(AV45,Sheet4!$G$12:$J$35,4,FALSE),"yyyy-mm")</f>
        <v>2025-07</v>
      </c>
      <c r="AX45" s="9">
        <f>IF(AU45=3,VLOOKUP(AV45,Sheet4!$G$11:$I$35,2,FALSE),VLOOKUP(AV45,Sheet4!$G$11:$I$35,3,FALSE))</f>
        <v>8.9633507853403141E-2</v>
      </c>
      <c r="AY45" s="2">
        <v>1</v>
      </c>
    </row>
    <row r="46" spans="1:51" x14ac:dyDescent="0.25">
      <c r="A46" s="3">
        <v>81305</v>
      </c>
      <c r="B46" s="3">
        <v>2099</v>
      </c>
      <c r="C46" t="s">
        <v>57</v>
      </c>
      <c r="D46" s="3" t="s">
        <v>35</v>
      </c>
      <c r="E46" s="3" t="s">
        <v>35</v>
      </c>
      <c r="F46" s="3" t="s">
        <v>53</v>
      </c>
      <c r="G46" s="3" t="s">
        <v>59</v>
      </c>
      <c r="H46" s="3" t="s">
        <v>51</v>
      </c>
      <c r="I46" s="3" t="s">
        <v>52</v>
      </c>
      <c r="J46" s="3" t="s">
        <v>50</v>
      </c>
      <c r="K46" s="3">
        <v>6</v>
      </c>
      <c r="L46" s="3" t="s">
        <v>36</v>
      </c>
      <c r="M46" s="3">
        <v>9900</v>
      </c>
      <c r="N46" s="3">
        <v>35.724545790000001</v>
      </c>
      <c r="O46" s="3">
        <v>-98.527169999999998</v>
      </c>
      <c r="P46" s="3">
        <v>35.696593790000001</v>
      </c>
      <c r="Q46" s="3">
        <v>-98.527169999999998</v>
      </c>
      <c r="R46" s="3">
        <v>16.838495306091101</v>
      </c>
      <c r="S46" s="3"/>
      <c r="T46" s="3">
        <v>48.926948625245899</v>
      </c>
      <c r="U46" s="3">
        <v>83.208668193180301</v>
      </c>
      <c r="V46" s="3">
        <v>8</v>
      </c>
      <c r="W46" s="3">
        <v>1.01</v>
      </c>
      <c r="X46" s="3">
        <v>1</v>
      </c>
      <c r="Y46" s="3"/>
      <c r="Z46" s="3">
        <v>5272.6467845094103</v>
      </c>
      <c r="AA46" s="3"/>
      <c r="AB46" s="3">
        <v>11377.2202112866</v>
      </c>
      <c r="AC46" s="3">
        <v>69.081506763009799</v>
      </c>
      <c r="AD46" s="3">
        <v>6</v>
      </c>
      <c r="AE46" s="3">
        <v>1.1000000000000001</v>
      </c>
      <c r="AF46" s="3">
        <v>1</v>
      </c>
      <c r="AG46" s="3"/>
      <c r="AH46" s="3">
        <v>0</v>
      </c>
      <c r="AI46" s="3">
        <v>1398</v>
      </c>
      <c r="AJ46" s="3">
        <v>100</v>
      </c>
      <c r="AK46" s="3">
        <v>-2.11</v>
      </c>
      <c r="AL46" s="3">
        <v>0</v>
      </c>
      <c r="AM46" s="3">
        <v>6.5</v>
      </c>
      <c r="AN46" s="3">
        <v>1.18</v>
      </c>
      <c r="AO46" s="3">
        <v>10090.250503859699</v>
      </c>
      <c r="AP46" s="3">
        <v>6048.7401777693904</v>
      </c>
      <c r="AQ46" s="3"/>
      <c r="AR46" s="3">
        <v>0</v>
      </c>
      <c r="AS46" s="3">
        <v>1.3232873061742588E-2</v>
      </c>
      <c r="AT46" s="3">
        <f t="shared" si="0"/>
        <v>0.125</v>
      </c>
      <c r="AU46" s="2">
        <v>5</v>
      </c>
      <c r="AV46" s="2">
        <f t="shared" si="1"/>
        <v>4</v>
      </c>
      <c r="AW46" s="1" t="str">
        <f>TEXT(VLOOKUP(AV46,Sheet4!$G$12:$J$35,4,FALSE),"yyyy-mm")</f>
        <v>2025-07</v>
      </c>
      <c r="AX46" s="9">
        <f>IF(AU46=3,VLOOKUP(AV46,Sheet4!$G$11:$I$35,2,FALSE),VLOOKUP(AV46,Sheet4!$G$11:$I$35,3,FALSE))</f>
        <v>8.9633507853403141E-2</v>
      </c>
      <c r="AY46" s="7">
        <v>1</v>
      </c>
    </row>
    <row r="47" spans="1:51" x14ac:dyDescent="0.25">
      <c r="A47">
        <v>81244</v>
      </c>
      <c r="B47">
        <v>2099</v>
      </c>
      <c r="C47" t="s">
        <v>57</v>
      </c>
      <c r="D47" t="s">
        <v>54</v>
      </c>
      <c r="E47" t="s">
        <v>55</v>
      </c>
      <c r="F47" t="s">
        <v>56</v>
      </c>
      <c r="G47" t="s">
        <v>61</v>
      </c>
      <c r="H47" t="s">
        <v>51</v>
      </c>
      <c r="I47" t="s">
        <v>52</v>
      </c>
      <c r="J47" t="s">
        <v>50</v>
      </c>
      <c r="K47">
        <v>6</v>
      </c>
      <c r="L47" t="s">
        <v>36</v>
      </c>
      <c r="M47">
        <v>9900</v>
      </c>
      <c r="N47">
        <v>35.724665569999999</v>
      </c>
      <c r="O47">
        <v>-98.54195</v>
      </c>
      <c r="P47">
        <v>35.69668162</v>
      </c>
      <c r="Q47">
        <v>-98.54195</v>
      </c>
      <c r="R47">
        <v>164.17134541378201</v>
      </c>
      <c r="T47">
        <v>280.855111575644</v>
      </c>
      <c r="U47">
        <v>82.215800057898207</v>
      </c>
      <c r="V47">
        <v>8</v>
      </c>
      <c r="W47">
        <v>1.01</v>
      </c>
      <c r="X47">
        <v>1</v>
      </c>
      <c r="Z47">
        <v>9530.2553467004509</v>
      </c>
      <c r="AB47">
        <v>18427.3483708981</v>
      </c>
      <c r="AC47">
        <v>72.821141242648295</v>
      </c>
      <c r="AD47">
        <v>6</v>
      </c>
      <c r="AE47">
        <v>1.1000000000000001</v>
      </c>
      <c r="AF47">
        <v>1</v>
      </c>
      <c r="AH47">
        <v>0</v>
      </c>
      <c r="AI47">
        <v>1444</v>
      </c>
      <c r="AJ47">
        <v>100</v>
      </c>
      <c r="AK47">
        <v>-2.11</v>
      </c>
      <c r="AL47">
        <v>0</v>
      </c>
      <c r="AM47">
        <v>6.5</v>
      </c>
      <c r="AN47">
        <v>1.21</v>
      </c>
      <c r="AO47">
        <v>9871.5761555915797</v>
      </c>
      <c r="AP47">
        <v>5895.6681339816796</v>
      </c>
      <c r="AR47">
        <v>0</v>
      </c>
      <c r="AS47">
        <v>1.3232873061742588E-2</v>
      </c>
      <c r="AT47">
        <f>1/8</f>
        <v>0.125</v>
      </c>
      <c r="AU47" s="2">
        <v>3</v>
      </c>
      <c r="AV47" s="2">
        <f>AV36+1</f>
        <v>5</v>
      </c>
      <c r="AW47" s="1" t="str">
        <f>TEXT(VLOOKUP(AV47,Sheet4!$G$12:$J$35,4,FALSE),"yyyy-mm")</f>
        <v>2026-07</v>
      </c>
      <c r="AX47" s="9">
        <f>IF(AU47=3,VLOOKUP(AV47,Sheet4!$G$11:$I$35,2,FALSE),VLOOKUP(AV47,Sheet4!$G$11:$I$35,3,FALSE))</f>
        <v>5.273189326556544E-2</v>
      </c>
      <c r="AY47" s="2">
        <v>1</v>
      </c>
    </row>
    <row r="48" spans="1:51" x14ac:dyDescent="0.25">
      <c r="A48">
        <v>81214</v>
      </c>
      <c r="B48">
        <v>2099</v>
      </c>
      <c r="C48" t="s">
        <v>78</v>
      </c>
      <c r="D48" t="s">
        <v>54</v>
      </c>
      <c r="E48" t="s">
        <v>55</v>
      </c>
      <c r="F48" t="s">
        <v>56</v>
      </c>
      <c r="G48" t="s">
        <v>62</v>
      </c>
      <c r="H48" t="s">
        <v>51</v>
      </c>
      <c r="I48" t="s">
        <v>52</v>
      </c>
      <c r="J48" t="s">
        <v>50</v>
      </c>
      <c r="K48">
        <v>6</v>
      </c>
      <c r="L48" t="s">
        <v>36</v>
      </c>
      <c r="M48">
        <v>9900</v>
      </c>
      <c r="N48">
        <v>35.724641730000002</v>
      </c>
      <c r="O48">
        <v>-98.538989999999998</v>
      </c>
      <c r="P48">
        <v>35.696664179999999</v>
      </c>
      <c r="Q48">
        <v>-98.538989999999998</v>
      </c>
      <c r="R48">
        <v>164.17134541378201</v>
      </c>
      <c r="T48">
        <v>280.855111575644</v>
      </c>
      <c r="U48">
        <v>82.215800057898207</v>
      </c>
      <c r="V48">
        <v>8</v>
      </c>
      <c r="W48">
        <v>1.01</v>
      </c>
      <c r="X48">
        <v>1</v>
      </c>
      <c r="Z48">
        <v>9530.2553467004509</v>
      </c>
      <c r="AB48">
        <v>18427.3483708981</v>
      </c>
      <c r="AC48">
        <v>72.821141242648295</v>
      </c>
      <c r="AD48">
        <v>6</v>
      </c>
      <c r="AE48">
        <v>1.1000000000000001</v>
      </c>
      <c r="AF48">
        <v>1</v>
      </c>
      <c r="AH48">
        <v>0</v>
      </c>
      <c r="AI48">
        <v>1444</v>
      </c>
      <c r="AJ48">
        <v>100</v>
      </c>
      <c r="AK48">
        <v>-2.11</v>
      </c>
      <c r="AL48">
        <v>0</v>
      </c>
      <c r="AM48">
        <v>6.5</v>
      </c>
      <c r="AN48">
        <v>1.21</v>
      </c>
      <c r="AO48">
        <v>9871.5761555915797</v>
      </c>
      <c r="AP48">
        <v>5895.6681339816796</v>
      </c>
      <c r="AR48">
        <v>0</v>
      </c>
      <c r="AS48">
        <v>1.3232873061742588E-2</v>
      </c>
      <c r="AT48">
        <f t="shared" si="0"/>
        <v>0.125</v>
      </c>
      <c r="AU48" s="2">
        <v>3</v>
      </c>
      <c r="AV48" s="2">
        <f t="shared" si="1"/>
        <v>5</v>
      </c>
      <c r="AW48" s="1" t="str">
        <f>TEXT(VLOOKUP(AV48,Sheet4!$G$12:$J$35,4,FALSE),"yyyy-mm")</f>
        <v>2026-07</v>
      </c>
      <c r="AX48" s="9">
        <f>IF(AU48=3,VLOOKUP(AV48,Sheet4!$G$11:$I$35,2,FALSE),VLOOKUP(AV48,Sheet4!$G$11:$I$35,3,FALSE))</f>
        <v>5.273189326556544E-2</v>
      </c>
      <c r="AY48" s="2">
        <v>1</v>
      </c>
    </row>
    <row r="49" spans="1:51" x14ac:dyDescent="0.25">
      <c r="A49">
        <v>81324</v>
      </c>
      <c r="B49">
        <v>2099</v>
      </c>
      <c r="C49" t="s">
        <v>78</v>
      </c>
      <c r="D49" t="s">
        <v>54</v>
      </c>
      <c r="E49" t="s">
        <v>55</v>
      </c>
      <c r="F49" t="s">
        <v>56</v>
      </c>
      <c r="G49" t="s">
        <v>58</v>
      </c>
      <c r="H49" t="s">
        <v>51</v>
      </c>
      <c r="I49" t="s">
        <v>52</v>
      </c>
      <c r="J49" t="s">
        <v>50</v>
      </c>
      <c r="K49">
        <v>6</v>
      </c>
      <c r="L49" t="s">
        <v>36</v>
      </c>
      <c r="M49">
        <v>9900</v>
      </c>
      <c r="N49">
        <v>35.724617809999998</v>
      </c>
      <c r="O49">
        <v>-98.536029999999997</v>
      </c>
      <c r="P49">
        <v>35.696646659999999</v>
      </c>
      <c r="Q49">
        <v>-98.536029999999997</v>
      </c>
      <c r="R49">
        <v>164.17134541378201</v>
      </c>
      <c r="T49">
        <v>280.855111575644</v>
      </c>
      <c r="U49">
        <v>82.215800057898207</v>
      </c>
      <c r="V49">
        <v>8</v>
      </c>
      <c r="W49">
        <v>1.01</v>
      </c>
      <c r="X49">
        <v>1</v>
      </c>
      <c r="Z49">
        <v>9530.2553467004509</v>
      </c>
      <c r="AB49">
        <v>18427.3483708981</v>
      </c>
      <c r="AC49">
        <v>72.821141242648295</v>
      </c>
      <c r="AD49">
        <v>6</v>
      </c>
      <c r="AE49">
        <v>1.1000000000000001</v>
      </c>
      <c r="AF49">
        <v>1</v>
      </c>
      <c r="AH49">
        <v>0</v>
      </c>
      <c r="AI49">
        <v>1444</v>
      </c>
      <c r="AJ49">
        <v>100</v>
      </c>
      <c r="AK49">
        <v>-2.11</v>
      </c>
      <c r="AL49">
        <v>0</v>
      </c>
      <c r="AM49">
        <v>6.5</v>
      </c>
      <c r="AN49">
        <v>1.21</v>
      </c>
      <c r="AO49">
        <v>9871.5761555915797</v>
      </c>
      <c r="AP49">
        <v>5895.6681339816796</v>
      </c>
      <c r="AR49">
        <v>0</v>
      </c>
      <c r="AS49">
        <v>1.3232873061742588E-2</v>
      </c>
      <c r="AT49">
        <f t="shared" si="0"/>
        <v>0.125</v>
      </c>
      <c r="AU49" s="2">
        <v>3</v>
      </c>
      <c r="AV49" s="2">
        <f t="shared" si="1"/>
        <v>5</v>
      </c>
      <c r="AW49" s="1" t="str">
        <f>TEXT(VLOOKUP(AV49,Sheet4!$G$12:$J$35,4,FALSE),"yyyy-mm")</f>
        <v>2026-07</v>
      </c>
      <c r="AX49" s="9">
        <f>IF(AU49=3,VLOOKUP(AV49,Sheet4!$G$11:$I$35,2,FALSE),VLOOKUP(AV49,Sheet4!$G$11:$I$35,3,FALSE))</f>
        <v>5.273189326556544E-2</v>
      </c>
      <c r="AY49" s="2">
        <v>1</v>
      </c>
    </row>
    <row r="50" spans="1:51" x14ac:dyDescent="0.25">
      <c r="A50">
        <v>81250</v>
      </c>
      <c r="B50">
        <v>2099</v>
      </c>
      <c r="C50" t="s">
        <v>78</v>
      </c>
      <c r="D50" t="s">
        <v>54</v>
      </c>
      <c r="E50" t="s">
        <v>55</v>
      </c>
      <c r="F50" t="s">
        <v>56</v>
      </c>
      <c r="G50" t="s">
        <v>60</v>
      </c>
      <c r="H50" t="s">
        <v>51</v>
      </c>
      <c r="I50" t="s">
        <v>52</v>
      </c>
      <c r="J50" t="s">
        <v>50</v>
      </c>
      <c r="K50">
        <v>6</v>
      </c>
      <c r="L50" t="s">
        <v>36</v>
      </c>
      <c r="M50">
        <v>9900</v>
      </c>
      <c r="N50">
        <v>35.724593900000002</v>
      </c>
      <c r="O50">
        <v>-98.533079999999998</v>
      </c>
      <c r="P50">
        <v>35.696629129999998</v>
      </c>
      <c r="Q50">
        <v>-98.533079999999998</v>
      </c>
      <c r="R50">
        <v>164.17134541378201</v>
      </c>
      <c r="T50">
        <v>280.855111575644</v>
      </c>
      <c r="U50">
        <v>82.215800057898207</v>
      </c>
      <c r="V50">
        <v>8</v>
      </c>
      <c r="W50">
        <v>1.01</v>
      </c>
      <c r="X50">
        <v>1</v>
      </c>
      <c r="Z50">
        <v>9530.2553467004509</v>
      </c>
      <c r="AB50">
        <v>18427.3483708981</v>
      </c>
      <c r="AC50">
        <v>72.821141242648295</v>
      </c>
      <c r="AD50">
        <v>6</v>
      </c>
      <c r="AE50">
        <v>1.1000000000000001</v>
      </c>
      <c r="AF50">
        <v>1</v>
      </c>
      <c r="AH50">
        <v>0</v>
      </c>
      <c r="AI50">
        <v>1444</v>
      </c>
      <c r="AJ50">
        <v>100</v>
      </c>
      <c r="AK50">
        <v>-2.11</v>
      </c>
      <c r="AL50">
        <v>0</v>
      </c>
      <c r="AM50">
        <v>6.5</v>
      </c>
      <c r="AN50">
        <v>1.21</v>
      </c>
      <c r="AO50">
        <v>9871.5761555915797</v>
      </c>
      <c r="AP50">
        <v>5895.6681339816796</v>
      </c>
      <c r="AR50">
        <v>0</v>
      </c>
      <c r="AS50">
        <v>1.3232873061742588E-2</v>
      </c>
      <c r="AT50">
        <f t="shared" si="0"/>
        <v>0.125</v>
      </c>
      <c r="AU50" s="2">
        <v>3</v>
      </c>
      <c r="AV50" s="2">
        <f t="shared" si="1"/>
        <v>5</v>
      </c>
      <c r="AW50" s="1" t="str">
        <f>TEXT(VLOOKUP(AV50,Sheet4!$G$12:$J$35,4,FALSE),"yyyy-mm")</f>
        <v>2026-07</v>
      </c>
      <c r="AX50" s="9">
        <f>IF(AU50=3,VLOOKUP(AV50,Sheet4!$G$11:$I$35,2,FALSE),VLOOKUP(AV50,Sheet4!$G$11:$I$35,3,FALSE))</f>
        <v>5.273189326556544E-2</v>
      </c>
      <c r="AY50" s="2">
        <v>1</v>
      </c>
    </row>
    <row r="51" spans="1:51" x14ac:dyDescent="0.25">
      <c r="A51">
        <v>81186</v>
      </c>
      <c r="B51">
        <v>2099</v>
      </c>
      <c r="C51" t="s">
        <v>78</v>
      </c>
      <c r="D51" t="s">
        <v>54</v>
      </c>
      <c r="E51" t="s">
        <v>55</v>
      </c>
      <c r="F51" t="s">
        <v>56</v>
      </c>
      <c r="G51" t="s">
        <v>63</v>
      </c>
      <c r="H51" t="s">
        <v>51</v>
      </c>
      <c r="I51" t="s">
        <v>52</v>
      </c>
      <c r="J51" t="s">
        <v>50</v>
      </c>
      <c r="K51">
        <v>6</v>
      </c>
      <c r="L51" t="s">
        <v>36</v>
      </c>
      <c r="M51">
        <v>9900</v>
      </c>
      <c r="N51">
        <v>35.724569840000001</v>
      </c>
      <c r="O51">
        <v>-98.530119999999997</v>
      </c>
      <c r="P51">
        <v>35.696611470000001</v>
      </c>
      <c r="Q51">
        <v>-98.530119999999997</v>
      </c>
      <c r="R51">
        <v>164.17134541378201</v>
      </c>
      <c r="T51">
        <v>280.855111575644</v>
      </c>
      <c r="U51">
        <v>82.215800057898207</v>
      </c>
      <c r="V51">
        <v>8</v>
      </c>
      <c r="W51">
        <v>1.01</v>
      </c>
      <c r="X51">
        <v>1</v>
      </c>
      <c r="Z51">
        <v>9530.2553467004509</v>
      </c>
      <c r="AB51">
        <v>18427.3483708981</v>
      </c>
      <c r="AC51">
        <v>72.821141242648295</v>
      </c>
      <c r="AD51">
        <v>6</v>
      </c>
      <c r="AE51">
        <v>1.1000000000000001</v>
      </c>
      <c r="AF51">
        <v>1</v>
      </c>
      <c r="AH51">
        <v>0</v>
      </c>
      <c r="AI51">
        <v>1444</v>
      </c>
      <c r="AJ51">
        <v>100</v>
      </c>
      <c r="AK51">
        <v>-2.11</v>
      </c>
      <c r="AL51">
        <v>0</v>
      </c>
      <c r="AM51">
        <v>6.5</v>
      </c>
      <c r="AN51">
        <v>1.21</v>
      </c>
      <c r="AO51">
        <v>9871.5761555915797</v>
      </c>
      <c r="AP51">
        <v>5895.6681339816796</v>
      </c>
      <c r="AR51">
        <v>0</v>
      </c>
      <c r="AS51">
        <v>1.3232873061742588E-2</v>
      </c>
      <c r="AT51">
        <f t="shared" si="0"/>
        <v>0.125</v>
      </c>
      <c r="AU51" s="2">
        <v>3</v>
      </c>
      <c r="AV51" s="2">
        <f t="shared" si="1"/>
        <v>5</v>
      </c>
      <c r="AW51" s="1" t="str">
        <f>TEXT(VLOOKUP(AV51,Sheet4!$G$12:$J$35,4,FALSE),"yyyy-mm")</f>
        <v>2026-07</v>
      </c>
      <c r="AX51" s="9">
        <f>IF(AU51=3,VLOOKUP(AV51,Sheet4!$G$11:$I$35,2,FALSE),VLOOKUP(AV51,Sheet4!$G$11:$I$35,3,FALSE))</f>
        <v>5.273189326556544E-2</v>
      </c>
      <c r="AY51" s="2">
        <v>1</v>
      </c>
    </row>
    <row r="52" spans="1:51" x14ac:dyDescent="0.25">
      <c r="A52">
        <v>81245</v>
      </c>
      <c r="B52">
        <v>2099</v>
      </c>
      <c r="C52" t="s">
        <v>57</v>
      </c>
      <c r="D52" t="s">
        <v>35</v>
      </c>
      <c r="E52" t="s">
        <v>35</v>
      </c>
      <c r="F52" t="s">
        <v>53</v>
      </c>
      <c r="G52" t="s">
        <v>61</v>
      </c>
      <c r="H52" t="s">
        <v>51</v>
      </c>
      <c r="I52" t="s">
        <v>52</v>
      </c>
      <c r="J52" t="s">
        <v>50</v>
      </c>
      <c r="K52">
        <v>6</v>
      </c>
      <c r="L52" t="s">
        <v>36</v>
      </c>
      <c r="M52">
        <v>9900</v>
      </c>
      <c r="N52">
        <v>35.724665569999999</v>
      </c>
      <c r="O52">
        <v>-98.54195</v>
      </c>
      <c r="P52">
        <v>35.69668162</v>
      </c>
      <c r="Q52">
        <v>-98.54195</v>
      </c>
      <c r="R52">
        <v>16.838495306091101</v>
      </c>
      <c r="T52">
        <v>48.926948625245899</v>
      </c>
      <c r="U52">
        <v>83.208668193180301</v>
      </c>
      <c r="V52">
        <v>8</v>
      </c>
      <c r="W52">
        <v>1.01</v>
      </c>
      <c r="X52">
        <v>1</v>
      </c>
      <c r="Z52">
        <v>5272.6467845094103</v>
      </c>
      <c r="AB52">
        <v>11377.2202112866</v>
      </c>
      <c r="AC52">
        <v>69.081506763009799</v>
      </c>
      <c r="AD52">
        <v>6</v>
      </c>
      <c r="AE52">
        <v>1.1000000000000001</v>
      </c>
      <c r="AF52">
        <v>1</v>
      </c>
      <c r="AH52">
        <v>0</v>
      </c>
      <c r="AI52">
        <v>1398</v>
      </c>
      <c r="AJ52">
        <v>100</v>
      </c>
      <c r="AK52">
        <v>-2.11</v>
      </c>
      <c r="AL52">
        <v>0</v>
      </c>
      <c r="AM52">
        <v>6.5</v>
      </c>
      <c r="AN52">
        <v>1.18</v>
      </c>
      <c r="AO52">
        <v>10090.250503859699</v>
      </c>
      <c r="AP52">
        <v>6048.7401777693904</v>
      </c>
      <c r="AR52">
        <v>0</v>
      </c>
      <c r="AS52">
        <v>1.3232873061742588E-2</v>
      </c>
      <c r="AT52">
        <f t="shared" si="0"/>
        <v>0.125</v>
      </c>
      <c r="AU52" s="2">
        <v>5</v>
      </c>
      <c r="AV52" s="2">
        <f t="shared" si="1"/>
        <v>5</v>
      </c>
      <c r="AW52" s="1" t="str">
        <f>TEXT(VLOOKUP(AV52,Sheet4!$G$12:$J$35,4,FALSE),"yyyy-mm")</f>
        <v>2026-07</v>
      </c>
      <c r="AX52" s="9">
        <f>IF(AU52=3,VLOOKUP(AV52,Sheet4!$G$11:$I$35,2,FALSE),VLOOKUP(AV52,Sheet4!$G$11:$I$35,3,FALSE))</f>
        <v>7.7068062827225128E-2</v>
      </c>
      <c r="AY52" s="2">
        <v>1</v>
      </c>
    </row>
    <row r="53" spans="1:51" x14ac:dyDescent="0.25">
      <c r="A53">
        <v>81215</v>
      </c>
      <c r="B53">
        <v>2099</v>
      </c>
      <c r="C53" t="s">
        <v>57</v>
      </c>
      <c r="D53" t="s">
        <v>35</v>
      </c>
      <c r="E53" t="s">
        <v>35</v>
      </c>
      <c r="F53" t="s">
        <v>53</v>
      </c>
      <c r="G53" t="s">
        <v>62</v>
      </c>
      <c r="H53" t="s">
        <v>51</v>
      </c>
      <c r="I53" t="s">
        <v>52</v>
      </c>
      <c r="J53" t="s">
        <v>50</v>
      </c>
      <c r="K53">
        <v>6</v>
      </c>
      <c r="L53" t="s">
        <v>36</v>
      </c>
      <c r="M53">
        <v>9900</v>
      </c>
      <c r="N53">
        <v>35.724641730000002</v>
      </c>
      <c r="O53">
        <v>-98.538989999999998</v>
      </c>
      <c r="P53">
        <v>35.696664179999999</v>
      </c>
      <c r="Q53">
        <v>-98.538989999999998</v>
      </c>
      <c r="R53">
        <v>16.838495306091101</v>
      </c>
      <c r="T53">
        <v>48.926948625245899</v>
      </c>
      <c r="U53">
        <v>83.208668193180301</v>
      </c>
      <c r="V53">
        <v>8</v>
      </c>
      <c r="W53">
        <v>1.01</v>
      </c>
      <c r="X53">
        <v>1</v>
      </c>
      <c r="Z53">
        <v>5272.6467845094103</v>
      </c>
      <c r="AB53">
        <v>11377.2202112866</v>
      </c>
      <c r="AC53">
        <v>69.081506763009799</v>
      </c>
      <c r="AD53">
        <v>6</v>
      </c>
      <c r="AE53">
        <v>1.1000000000000001</v>
      </c>
      <c r="AF53">
        <v>1</v>
      </c>
      <c r="AH53">
        <v>0</v>
      </c>
      <c r="AI53">
        <v>1398</v>
      </c>
      <c r="AJ53">
        <v>100</v>
      </c>
      <c r="AK53">
        <v>-2.11</v>
      </c>
      <c r="AL53">
        <v>0</v>
      </c>
      <c r="AM53">
        <v>6.5</v>
      </c>
      <c r="AN53">
        <v>1.18</v>
      </c>
      <c r="AO53">
        <v>10090.250503859699</v>
      </c>
      <c r="AP53">
        <v>6048.7401777693904</v>
      </c>
      <c r="AR53">
        <v>0</v>
      </c>
      <c r="AS53">
        <v>1.3232873061742588E-2</v>
      </c>
      <c r="AT53">
        <f t="shared" si="0"/>
        <v>0.125</v>
      </c>
      <c r="AU53" s="2">
        <v>5</v>
      </c>
      <c r="AV53" s="2">
        <f t="shared" si="1"/>
        <v>5</v>
      </c>
      <c r="AW53" s="1" t="str">
        <f>TEXT(VLOOKUP(AV53,Sheet4!$G$12:$J$35,4,FALSE),"yyyy-mm")</f>
        <v>2026-07</v>
      </c>
      <c r="AX53" s="9">
        <f>IF(AU53=3,VLOOKUP(AV53,Sheet4!$G$11:$I$35,2,FALSE),VLOOKUP(AV53,Sheet4!$G$11:$I$35,3,FALSE))</f>
        <v>7.7068062827225128E-2</v>
      </c>
      <c r="AY53" s="2">
        <v>1</v>
      </c>
    </row>
    <row r="54" spans="1:51" x14ac:dyDescent="0.25">
      <c r="A54">
        <v>81325</v>
      </c>
      <c r="B54">
        <v>2099</v>
      </c>
      <c r="C54" t="s">
        <v>57</v>
      </c>
      <c r="D54" t="s">
        <v>35</v>
      </c>
      <c r="E54" t="s">
        <v>35</v>
      </c>
      <c r="F54" t="s">
        <v>53</v>
      </c>
      <c r="G54" t="s">
        <v>58</v>
      </c>
      <c r="H54" t="s">
        <v>51</v>
      </c>
      <c r="I54" t="s">
        <v>52</v>
      </c>
      <c r="J54" t="s">
        <v>50</v>
      </c>
      <c r="K54">
        <v>6</v>
      </c>
      <c r="L54" t="s">
        <v>36</v>
      </c>
      <c r="M54">
        <v>9900</v>
      </c>
      <c r="N54">
        <v>35.724617809999998</v>
      </c>
      <c r="O54">
        <v>-98.536029999999997</v>
      </c>
      <c r="P54">
        <v>35.696646659999999</v>
      </c>
      <c r="Q54">
        <v>-98.536029999999997</v>
      </c>
      <c r="R54">
        <v>16.838495306091101</v>
      </c>
      <c r="T54">
        <v>48.926948625245899</v>
      </c>
      <c r="U54">
        <v>83.208668193180301</v>
      </c>
      <c r="V54">
        <v>8</v>
      </c>
      <c r="W54">
        <v>1.01</v>
      </c>
      <c r="X54">
        <v>1</v>
      </c>
      <c r="Z54">
        <v>5272.6467845094103</v>
      </c>
      <c r="AB54">
        <v>11377.2202112866</v>
      </c>
      <c r="AC54">
        <v>69.081506763009799</v>
      </c>
      <c r="AD54">
        <v>6</v>
      </c>
      <c r="AE54">
        <v>1.1000000000000001</v>
      </c>
      <c r="AF54">
        <v>1</v>
      </c>
      <c r="AH54">
        <v>0</v>
      </c>
      <c r="AI54">
        <v>1398</v>
      </c>
      <c r="AJ54">
        <v>100</v>
      </c>
      <c r="AK54">
        <v>-2.11</v>
      </c>
      <c r="AL54">
        <v>0</v>
      </c>
      <c r="AM54">
        <v>6.5</v>
      </c>
      <c r="AN54">
        <v>1.18</v>
      </c>
      <c r="AO54">
        <v>10090.250503859699</v>
      </c>
      <c r="AP54">
        <v>6048.7401777693904</v>
      </c>
      <c r="AR54">
        <v>0</v>
      </c>
      <c r="AS54">
        <v>1.3232873061742588E-2</v>
      </c>
      <c r="AT54">
        <f t="shared" si="0"/>
        <v>0.125</v>
      </c>
      <c r="AU54" s="2">
        <v>5</v>
      </c>
      <c r="AV54" s="2">
        <f t="shared" si="1"/>
        <v>5</v>
      </c>
      <c r="AW54" s="1" t="str">
        <f>TEXT(VLOOKUP(AV54,Sheet4!$G$12:$J$35,4,FALSE),"yyyy-mm")</f>
        <v>2026-07</v>
      </c>
      <c r="AX54" s="9">
        <f>IF(AU54=3,VLOOKUP(AV54,Sheet4!$G$11:$I$35,2,FALSE),VLOOKUP(AV54,Sheet4!$G$11:$I$35,3,FALSE))</f>
        <v>7.7068062827225128E-2</v>
      </c>
      <c r="AY54" s="2">
        <v>1</v>
      </c>
    </row>
    <row r="55" spans="1:51" x14ac:dyDescent="0.25">
      <c r="A55">
        <v>81251</v>
      </c>
      <c r="B55">
        <v>2099</v>
      </c>
      <c r="C55" t="s">
        <v>57</v>
      </c>
      <c r="D55" t="s">
        <v>35</v>
      </c>
      <c r="E55" t="s">
        <v>35</v>
      </c>
      <c r="F55" t="s">
        <v>53</v>
      </c>
      <c r="G55" t="s">
        <v>60</v>
      </c>
      <c r="H55" t="s">
        <v>51</v>
      </c>
      <c r="I55" t="s">
        <v>52</v>
      </c>
      <c r="J55" t="s">
        <v>50</v>
      </c>
      <c r="K55">
        <v>6</v>
      </c>
      <c r="L55" t="s">
        <v>36</v>
      </c>
      <c r="M55">
        <v>9900</v>
      </c>
      <c r="N55">
        <v>35.724593900000002</v>
      </c>
      <c r="O55">
        <v>-98.533079999999998</v>
      </c>
      <c r="P55">
        <v>35.696629129999998</v>
      </c>
      <c r="Q55">
        <v>-98.533079999999998</v>
      </c>
      <c r="R55">
        <v>16.838495306091101</v>
      </c>
      <c r="T55">
        <v>48.926948625245899</v>
      </c>
      <c r="U55">
        <v>83.208668193180301</v>
      </c>
      <c r="V55">
        <v>8</v>
      </c>
      <c r="W55">
        <v>1.01</v>
      </c>
      <c r="X55">
        <v>1</v>
      </c>
      <c r="Z55">
        <v>5272.6467845094103</v>
      </c>
      <c r="AB55">
        <v>11377.2202112866</v>
      </c>
      <c r="AC55">
        <v>69.081506763009799</v>
      </c>
      <c r="AD55">
        <v>6</v>
      </c>
      <c r="AE55">
        <v>1.1000000000000001</v>
      </c>
      <c r="AF55">
        <v>1</v>
      </c>
      <c r="AH55">
        <v>0</v>
      </c>
      <c r="AI55">
        <v>1398</v>
      </c>
      <c r="AJ55">
        <v>100</v>
      </c>
      <c r="AK55">
        <v>-2.11</v>
      </c>
      <c r="AL55">
        <v>0</v>
      </c>
      <c r="AM55">
        <v>6.5</v>
      </c>
      <c r="AN55">
        <v>1.18</v>
      </c>
      <c r="AO55">
        <v>10090.250503859699</v>
      </c>
      <c r="AP55">
        <v>6048.7401777693904</v>
      </c>
      <c r="AR55">
        <v>0</v>
      </c>
      <c r="AS55">
        <v>1.3232873061742588E-2</v>
      </c>
      <c r="AT55">
        <f t="shared" si="0"/>
        <v>0.125</v>
      </c>
      <c r="AU55" s="2">
        <v>5</v>
      </c>
      <c r="AV55" s="2">
        <f t="shared" si="1"/>
        <v>5</v>
      </c>
      <c r="AW55" s="1" t="str">
        <f>TEXT(VLOOKUP(AV55,Sheet4!$G$12:$J$35,4,FALSE),"yyyy-mm")</f>
        <v>2026-07</v>
      </c>
      <c r="AX55" s="9">
        <f>IF(AU55=3,VLOOKUP(AV55,Sheet4!$G$11:$I$35,2,FALSE),VLOOKUP(AV55,Sheet4!$G$11:$I$35,3,FALSE))</f>
        <v>7.7068062827225128E-2</v>
      </c>
      <c r="AY55" s="2">
        <v>1</v>
      </c>
    </row>
    <row r="56" spans="1:51" x14ac:dyDescent="0.25">
      <c r="A56">
        <v>81187</v>
      </c>
      <c r="B56">
        <v>2099</v>
      </c>
      <c r="C56" t="s">
        <v>57</v>
      </c>
      <c r="D56" t="s">
        <v>35</v>
      </c>
      <c r="E56" t="s">
        <v>35</v>
      </c>
      <c r="F56" t="s">
        <v>53</v>
      </c>
      <c r="G56" t="s">
        <v>63</v>
      </c>
      <c r="H56" t="s">
        <v>51</v>
      </c>
      <c r="I56" t="s">
        <v>52</v>
      </c>
      <c r="J56" t="s">
        <v>50</v>
      </c>
      <c r="K56">
        <v>6</v>
      </c>
      <c r="L56" t="s">
        <v>36</v>
      </c>
      <c r="M56">
        <v>9900</v>
      </c>
      <c r="N56">
        <v>35.724569840000001</v>
      </c>
      <c r="O56">
        <v>-98.530119999999997</v>
      </c>
      <c r="P56">
        <v>35.696611470000001</v>
      </c>
      <c r="Q56">
        <v>-98.530119999999997</v>
      </c>
      <c r="R56">
        <v>16.838495306091101</v>
      </c>
      <c r="T56">
        <v>48.926948625245899</v>
      </c>
      <c r="U56">
        <v>83.208668193180301</v>
      </c>
      <c r="V56">
        <v>8</v>
      </c>
      <c r="W56">
        <v>1.01</v>
      </c>
      <c r="X56">
        <v>1</v>
      </c>
      <c r="Z56">
        <v>5272.6467845094103</v>
      </c>
      <c r="AB56">
        <v>11377.2202112866</v>
      </c>
      <c r="AC56">
        <v>69.081506763009799</v>
      </c>
      <c r="AD56">
        <v>6</v>
      </c>
      <c r="AE56">
        <v>1.1000000000000001</v>
      </c>
      <c r="AF56">
        <v>1</v>
      </c>
      <c r="AH56">
        <v>0</v>
      </c>
      <c r="AI56">
        <v>1398</v>
      </c>
      <c r="AJ56">
        <v>100</v>
      </c>
      <c r="AK56">
        <v>-2.11</v>
      </c>
      <c r="AL56">
        <v>0</v>
      </c>
      <c r="AM56">
        <v>6.5</v>
      </c>
      <c r="AN56">
        <v>1.18</v>
      </c>
      <c r="AO56">
        <v>10090.250503859699</v>
      </c>
      <c r="AP56">
        <v>6048.7401777693904</v>
      </c>
      <c r="AR56">
        <v>0</v>
      </c>
      <c r="AS56">
        <v>1.3232873061742588E-2</v>
      </c>
      <c r="AT56">
        <f t="shared" si="0"/>
        <v>0.125</v>
      </c>
      <c r="AU56" s="2">
        <v>5</v>
      </c>
      <c r="AV56" s="2">
        <f t="shared" si="1"/>
        <v>5</v>
      </c>
      <c r="AW56" s="1" t="str">
        <f>TEXT(VLOOKUP(AV56,Sheet4!$G$12:$J$35,4,FALSE),"yyyy-mm")</f>
        <v>2026-07</v>
      </c>
      <c r="AX56" s="9">
        <f>IF(AU56=3,VLOOKUP(AV56,Sheet4!$G$11:$I$35,2,FALSE),VLOOKUP(AV56,Sheet4!$G$11:$I$35,3,FALSE))</f>
        <v>7.7068062827225128E-2</v>
      </c>
      <c r="AY56" s="2">
        <v>1</v>
      </c>
    </row>
    <row r="57" spans="1:51" x14ac:dyDescent="0.25">
      <c r="A57" s="3">
        <v>81305</v>
      </c>
      <c r="B57" s="3">
        <v>2099</v>
      </c>
      <c r="C57" t="s">
        <v>57</v>
      </c>
      <c r="D57" s="3" t="s">
        <v>35</v>
      </c>
      <c r="E57" s="3" t="s">
        <v>35</v>
      </c>
      <c r="F57" s="3" t="s">
        <v>53</v>
      </c>
      <c r="G57" s="3" t="s">
        <v>59</v>
      </c>
      <c r="H57" s="3" t="s">
        <v>51</v>
      </c>
      <c r="I57" s="3" t="s">
        <v>52</v>
      </c>
      <c r="J57" s="3" t="s">
        <v>50</v>
      </c>
      <c r="K57" s="3">
        <v>6</v>
      </c>
      <c r="L57" s="3" t="s">
        <v>36</v>
      </c>
      <c r="M57" s="3">
        <v>9900</v>
      </c>
      <c r="N57" s="3">
        <v>35.724545790000001</v>
      </c>
      <c r="O57" s="3">
        <v>-98.527169999999998</v>
      </c>
      <c r="P57" s="3">
        <v>35.696593790000001</v>
      </c>
      <c r="Q57" s="3">
        <v>-98.527169999999998</v>
      </c>
      <c r="R57" s="3">
        <v>16.838495306091101</v>
      </c>
      <c r="S57" s="3"/>
      <c r="T57" s="3">
        <v>48.926948625245899</v>
      </c>
      <c r="U57" s="3">
        <v>83.208668193180301</v>
      </c>
      <c r="V57" s="3">
        <v>8</v>
      </c>
      <c r="W57" s="3">
        <v>1.01</v>
      </c>
      <c r="X57" s="3">
        <v>1</v>
      </c>
      <c r="Y57" s="3"/>
      <c r="Z57" s="3">
        <v>5272.6467845094103</v>
      </c>
      <c r="AA57" s="3"/>
      <c r="AB57" s="3">
        <v>11377.2202112866</v>
      </c>
      <c r="AC57" s="3">
        <v>69.081506763009799</v>
      </c>
      <c r="AD57" s="3">
        <v>6</v>
      </c>
      <c r="AE57" s="3">
        <v>1.1000000000000001</v>
      </c>
      <c r="AF57" s="3">
        <v>1</v>
      </c>
      <c r="AG57" s="3"/>
      <c r="AH57" s="3">
        <v>0</v>
      </c>
      <c r="AI57" s="3">
        <v>1398</v>
      </c>
      <c r="AJ57" s="3">
        <v>100</v>
      </c>
      <c r="AK57" s="3">
        <v>-2.11</v>
      </c>
      <c r="AL57" s="3">
        <v>0</v>
      </c>
      <c r="AM57" s="3">
        <v>6.5</v>
      </c>
      <c r="AN57" s="3">
        <v>1.18</v>
      </c>
      <c r="AO57" s="3">
        <v>10090.250503859699</v>
      </c>
      <c r="AP57" s="3">
        <v>6048.7401777693904</v>
      </c>
      <c r="AQ57" s="3"/>
      <c r="AR57" s="3">
        <v>0</v>
      </c>
      <c r="AS57" s="3">
        <v>1.3232873061742588E-2</v>
      </c>
      <c r="AT57" s="3">
        <f t="shared" si="0"/>
        <v>0.125</v>
      </c>
      <c r="AU57" s="2">
        <v>5</v>
      </c>
      <c r="AV57" s="2">
        <f t="shared" si="1"/>
        <v>5</v>
      </c>
      <c r="AW57" s="1" t="str">
        <f>TEXT(VLOOKUP(AV57,Sheet4!$G$12:$J$35,4,FALSE),"yyyy-mm")</f>
        <v>2026-07</v>
      </c>
      <c r="AX57" s="9">
        <f>IF(AU57=3,VLOOKUP(AV57,Sheet4!$G$11:$I$35,2,FALSE),VLOOKUP(AV57,Sheet4!$G$11:$I$35,3,FALSE))</f>
        <v>7.7068062827225128E-2</v>
      </c>
      <c r="AY57" s="7">
        <v>1</v>
      </c>
    </row>
    <row r="58" spans="1:51" x14ac:dyDescent="0.25">
      <c r="A58">
        <v>81244</v>
      </c>
      <c r="B58">
        <v>2099</v>
      </c>
      <c r="C58" t="s">
        <v>57</v>
      </c>
      <c r="D58" t="s">
        <v>54</v>
      </c>
      <c r="E58" t="s">
        <v>55</v>
      </c>
      <c r="F58" t="s">
        <v>56</v>
      </c>
      <c r="G58" t="s">
        <v>61</v>
      </c>
      <c r="H58" t="s">
        <v>51</v>
      </c>
      <c r="I58" t="s">
        <v>52</v>
      </c>
      <c r="J58" t="s">
        <v>50</v>
      </c>
      <c r="K58">
        <v>6</v>
      </c>
      <c r="L58" t="s">
        <v>36</v>
      </c>
      <c r="M58">
        <v>9900</v>
      </c>
      <c r="N58">
        <v>35.724665569999999</v>
      </c>
      <c r="O58">
        <v>-98.54195</v>
      </c>
      <c r="P58">
        <v>35.69668162</v>
      </c>
      <c r="Q58">
        <v>-98.54195</v>
      </c>
      <c r="R58">
        <v>164.17134541378201</v>
      </c>
      <c r="T58">
        <v>280.855111575644</v>
      </c>
      <c r="U58">
        <v>82.215800057898207</v>
      </c>
      <c r="V58">
        <v>8</v>
      </c>
      <c r="W58">
        <v>1.01</v>
      </c>
      <c r="X58">
        <v>1</v>
      </c>
      <c r="Z58">
        <v>9530.2553467004509</v>
      </c>
      <c r="AB58">
        <v>18427.3483708981</v>
      </c>
      <c r="AC58">
        <v>72.821141242648295</v>
      </c>
      <c r="AD58">
        <v>6</v>
      </c>
      <c r="AE58">
        <v>1.1000000000000001</v>
      </c>
      <c r="AF58">
        <v>1</v>
      </c>
      <c r="AH58">
        <v>0</v>
      </c>
      <c r="AI58">
        <v>1444</v>
      </c>
      <c r="AJ58">
        <v>100</v>
      </c>
      <c r="AK58">
        <v>-2.11</v>
      </c>
      <c r="AL58">
        <v>0</v>
      </c>
      <c r="AM58">
        <v>6.5</v>
      </c>
      <c r="AN58">
        <v>1.21</v>
      </c>
      <c r="AO58">
        <v>9871.5761555915797</v>
      </c>
      <c r="AP58">
        <v>5895.6681339816796</v>
      </c>
      <c r="AR58">
        <v>0</v>
      </c>
      <c r="AS58">
        <v>1.3232873061742588E-2</v>
      </c>
      <c r="AT58">
        <f>1/8</f>
        <v>0.125</v>
      </c>
      <c r="AU58" s="2">
        <v>3</v>
      </c>
      <c r="AV58" s="2">
        <f>AV47+1</f>
        <v>6</v>
      </c>
      <c r="AW58" s="1" t="str">
        <f>TEXT(VLOOKUP(AV58,Sheet4!$G$12:$J$35,4,FALSE),"yyyy-mm")</f>
        <v>2027-07</v>
      </c>
      <c r="AX58" s="9">
        <f>IF(AU58=3,VLOOKUP(AV58,Sheet4!$G$11:$I$35,2,FALSE),VLOOKUP(AV58,Sheet4!$G$11:$I$35,3,FALSE))</f>
        <v>5.273189326556544E-2</v>
      </c>
      <c r="AY58" s="2">
        <v>1</v>
      </c>
    </row>
    <row r="59" spans="1:51" x14ac:dyDescent="0.25">
      <c r="A59">
        <v>81214</v>
      </c>
      <c r="B59">
        <v>2099</v>
      </c>
      <c r="C59" t="s">
        <v>78</v>
      </c>
      <c r="D59" t="s">
        <v>54</v>
      </c>
      <c r="E59" t="s">
        <v>55</v>
      </c>
      <c r="F59" t="s">
        <v>56</v>
      </c>
      <c r="G59" t="s">
        <v>62</v>
      </c>
      <c r="H59" t="s">
        <v>51</v>
      </c>
      <c r="I59" t="s">
        <v>52</v>
      </c>
      <c r="J59" t="s">
        <v>50</v>
      </c>
      <c r="K59">
        <v>6</v>
      </c>
      <c r="L59" t="s">
        <v>36</v>
      </c>
      <c r="M59">
        <v>9900</v>
      </c>
      <c r="N59">
        <v>35.724641730000002</v>
      </c>
      <c r="O59">
        <v>-98.538989999999998</v>
      </c>
      <c r="P59">
        <v>35.696664179999999</v>
      </c>
      <c r="Q59">
        <v>-98.538989999999998</v>
      </c>
      <c r="R59">
        <v>164.17134541378201</v>
      </c>
      <c r="T59">
        <v>280.855111575644</v>
      </c>
      <c r="U59">
        <v>82.215800057898207</v>
      </c>
      <c r="V59">
        <v>8</v>
      </c>
      <c r="W59">
        <v>1.01</v>
      </c>
      <c r="X59">
        <v>1</v>
      </c>
      <c r="Z59">
        <v>9530.2553467004509</v>
      </c>
      <c r="AB59">
        <v>18427.3483708981</v>
      </c>
      <c r="AC59">
        <v>72.821141242648295</v>
      </c>
      <c r="AD59">
        <v>6</v>
      </c>
      <c r="AE59">
        <v>1.1000000000000001</v>
      </c>
      <c r="AF59">
        <v>1</v>
      </c>
      <c r="AH59">
        <v>0</v>
      </c>
      <c r="AI59">
        <v>1444</v>
      </c>
      <c r="AJ59">
        <v>100</v>
      </c>
      <c r="AK59">
        <v>-2.11</v>
      </c>
      <c r="AL59">
        <v>0</v>
      </c>
      <c r="AM59">
        <v>6.5</v>
      </c>
      <c r="AN59">
        <v>1.21</v>
      </c>
      <c r="AO59">
        <v>9871.5761555915797</v>
      </c>
      <c r="AP59">
        <v>5895.6681339816796</v>
      </c>
      <c r="AR59">
        <v>0</v>
      </c>
      <c r="AS59">
        <v>1.3232873061742588E-2</v>
      </c>
      <c r="AT59">
        <f t="shared" si="0"/>
        <v>0.125</v>
      </c>
      <c r="AU59" s="2">
        <v>3</v>
      </c>
      <c r="AV59" s="2">
        <f t="shared" si="1"/>
        <v>6</v>
      </c>
      <c r="AW59" s="1" t="str">
        <f>TEXT(VLOOKUP(AV59,Sheet4!$G$12:$J$35,4,FALSE),"yyyy-mm")</f>
        <v>2027-07</v>
      </c>
      <c r="AX59" s="9">
        <f>IF(AU59=3,VLOOKUP(AV59,Sheet4!$G$11:$I$35,2,FALSE),VLOOKUP(AV59,Sheet4!$G$11:$I$35,3,FALSE))</f>
        <v>5.273189326556544E-2</v>
      </c>
      <c r="AY59" s="2">
        <v>1</v>
      </c>
    </row>
    <row r="60" spans="1:51" x14ac:dyDescent="0.25">
      <c r="A60">
        <v>81324</v>
      </c>
      <c r="B60">
        <v>2099</v>
      </c>
      <c r="C60" t="s">
        <v>78</v>
      </c>
      <c r="D60" t="s">
        <v>54</v>
      </c>
      <c r="E60" t="s">
        <v>55</v>
      </c>
      <c r="F60" t="s">
        <v>56</v>
      </c>
      <c r="G60" t="s">
        <v>58</v>
      </c>
      <c r="H60" t="s">
        <v>51</v>
      </c>
      <c r="I60" t="s">
        <v>52</v>
      </c>
      <c r="J60" t="s">
        <v>50</v>
      </c>
      <c r="K60">
        <v>6</v>
      </c>
      <c r="L60" t="s">
        <v>36</v>
      </c>
      <c r="M60">
        <v>9900</v>
      </c>
      <c r="N60">
        <v>35.724617809999998</v>
      </c>
      <c r="O60">
        <v>-98.536029999999997</v>
      </c>
      <c r="P60">
        <v>35.696646659999999</v>
      </c>
      <c r="Q60">
        <v>-98.536029999999997</v>
      </c>
      <c r="R60">
        <v>164.17134541378201</v>
      </c>
      <c r="T60">
        <v>280.855111575644</v>
      </c>
      <c r="U60">
        <v>82.215800057898207</v>
      </c>
      <c r="V60">
        <v>8</v>
      </c>
      <c r="W60">
        <v>1.01</v>
      </c>
      <c r="X60">
        <v>1</v>
      </c>
      <c r="Z60">
        <v>9530.2553467004509</v>
      </c>
      <c r="AB60">
        <v>18427.3483708981</v>
      </c>
      <c r="AC60">
        <v>72.821141242648295</v>
      </c>
      <c r="AD60">
        <v>6</v>
      </c>
      <c r="AE60">
        <v>1.1000000000000001</v>
      </c>
      <c r="AF60">
        <v>1</v>
      </c>
      <c r="AH60">
        <v>0</v>
      </c>
      <c r="AI60">
        <v>1444</v>
      </c>
      <c r="AJ60">
        <v>100</v>
      </c>
      <c r="AK60">
        <v>-2.11</v>
      </c>
      <c r="AL60">
        <v>0</v>
      </c>
      <c r="AM60">
        <v>6.5</v>
      </c>
      <c r="AN60">
        <v>1.21</v>
      </c>
      <c r="AO60">
        <v>9871.5761555915797</v>
      </c>
      <c r="AP60">
        <v>5895.6681339816796</v>
      </c>
      <c r="AR60">
        <v>0</v>
      </c>
      <c r="AS60">
        <v>1.3232873061742588E-2</v>
      </c>
      <c r="AT60">
        <f t="shared" si="0"/>
        <v>0.125</v>
      </c>
      <c r="AU60" s="2">
        <v>3</v>
      </c>
      <c r="AV60" s="2">
        <f t="shared" si="1"/>
        <v>6</v>
      </c>
      <c r="AW60" s="1" t="str">
        <f>TEXT(VLOOKUP(AV60,Sheet4!$G$12:$J$35,4,FALSE),"yyyy-mm")</f>
        <v>2027-07</v>
      </c>
      <c r="AX60" s="9">
        <f>IF(AU60=3,VLOOKUP(AV60,Sheet4!$G$11:$I$35,2,FALSE),VLOOKUP(AV60,Sheet4!$G$11:$I$35,3,FALSE))</f>
        <v>5.273189326556544E-2</v>
      </c>
      <c r="AY60" s="2">
        <v>1</v>
      </c>
    </row>
    <row r="61" spans="1:51" x14ac:dyDescent="0.25">
      <c r="A61">
        <v>81250</v>
      </c>
      <c r="B61">
        <v>2099</v>
      </c>
      <c r="C61" t="s">
        <v>78</v>
      </c>
      <c r="D61" t="s">
        <v>54</v>
      </c>
      <c r="E61" t="s">
        <v>55</v>
      </c>
      <c r="F61" t="s">
        <v>56</v>
      </c>
      <c r="G61" t="s">
        <v>60</v>
      </c>
      <c r="H61" t="s">
        <v>51</v>
      </c>
      <c r="I61" t="s">
        <v>52</v>
      </c>
      <c r="J61" t="s">
        <v>50</v>
      </c>
      <c r="K61">
        <v>6</v>
      </c>
      <c r="L61" t="s">
        <v>36</v>
      </c>
      <c r="M61">
        <v>9900</v>
      </c>
      <c r="N61">
        <v>35.724593900000002</v>
      </c>
      <c r="O61">
        <v>-98.533079999999998</v>
      </c>
      <c r="P61">
        <v>35.696629129999998</v>
      </c>
      <c r="Q61">
        <v>-98.533079999999998</v>
      </c>
      <c r="R61">
        <v>164.17134541378201</v>
      </c>
      <c r="T61">
        <v>280.855111575644</v>
      </c>
      <c r="U61">
        <v>82.215800057898207</v>
      </c>
      <c r="V61">
        <v>8</v>
      </c>
      <c r="W61">
        <v>1.01</v>
      </c>
      <c r="X61">
        <v>1</v>
      </c>
      <c r="Z61">
        <v>9530.2553467004509</v>
      </c>
      <c r="AB61">
        <v>18427.3483708981</v>
      </c>
      <c r="AC61">
        <v>72.821141242648295</v>
      </c>
      <c r="AD61">
        <v>6</v>
      </c>
      <c r="AE61">
        <v>1.1000000000000001</v>
      </c>
      <c r="AF61">
        <v>1</v>
      </c>
      <c r="AH61">
        <v>0</v>
      </c>
      <c r="AI61">
        <v>1444</v>
      </c>
      <c r="AJ61">
        <v>100</v>
      </c>
      <c r="AK61">
        <v>-2.11</v>
      </c>
      <c r="AL61">
        <v>0</v>
      </c>
      <c r="AM61">
        <v>6.5</v>
      </c>
      <c r="AN61">
        <v>1.21</v>
      </c>
      <c r="AO61">
        <v>9871.5761555915797</v>
      </c>
      <c r="AP61">
        <v>5895.6681339816796</v>
      </c>
      <c r="AR61">
        <v>0</v>
      </c>
      <c r="AS61">
        <v>1.3232873061742588E-2</v>
      </c>
      <c r="AT61">
        <f t="shared" si="0"/>
        <v>0.125</v>
      </c>
      <c r="AU61" s="2">
        <v>3</v>
      </c>
      <c r="AV61" s="2">
        <f t="shared" si="1"/>
        <v>6</v>
      </c>
      <c r="AW61" s="1" t="str">
        <f>TEXT(VLOOKUP(AV61,Sheet4!$G$12:$J$35,4,FALSE),"yyyy-mm")</f>
        <v>2027-07</v>
      </c>
      <c r="AX61" s="9">
        <f>IF(AU61=3,VLOOKUP(AV61,Sheet4!$G$11:$I$35,2,FALSE),VLOOKUP(AV61,Sheet4!$G$11:$I$35,3,FALSE))</f>
        <v>5.273189326556544E-2</v>
      </c>
      <c r="AY61" s="2">
        <v>1</v>
      </c>
    </row>
    <row r="62" spans="1:51" x14ac:dyDescent="0.25">
      <c r="A62">
        <v>81186</v>
      </c>
      <c r="B62">
        <v>2099</v>
      </c>
      <c r="C62" t="s">
        <v>78</v>
      </c>
      <c r="D62" t="s">
        <v>54</v>
      </c>
      <c r="E62" t="s">
        <v>55</v>
      </c>
      <c r="F62" t="s">
        <v>56</v>
      </c>
      <c r="G62" t="s">
        <v>63</v>
      </c>
      <c r="H62" t="s">
        <v>51</v>
      </c>
      <c r="I62" t="s">
        <v>52</v>
      </c>
      <c r="J62" t="s">
        <v>50</v>
      </c>
      <c r="K62">
        <v>6</v>
      </c>
      <c r="L62" t="s">
        <v>36</v>
      </c>
      <c r="M62">
        <v>9900</v>
      </c>
      <c r="N62">
        <v>35.724569840000001</v>
      </c>
      <c r="O62">
        <v>-98.530119999999997</v>
      </c>
      <c r="P62">
        <v>35.696611470000001</v>
      </c>
      <c r="Q62">
        <v>-98.530119999999997</v>
      </c>
      <c r="R62">
        <v>164.17134541378201</v>
      </c>
      <c r="T62">
        <v>280.855111575644</v>
      </c>
      <c r="U62">
        <v>82.215800057898207</v>
      </c>
      <c r="V62">
        <v>8</v>
      </c>
      <c r="W62">
        <v>1.01</v>
      </c>
      <c r="X62">
        <v>1</v>
      </c>
      <c r="Z62">
        <v>9530.2553467004509</v>
      </c>
      <c r="AB62">
        <v>18427.3483708981</v>
      </c>
      <c r="AC62">
        <v>72.821141242648295</v>
      </c>
      <c r="AD62">
        <v>6</v>
      </c>
      <c r="AE62">
        <v>1.1000000000000001</v>
      </c>
      <c r="AF62">
        <v>1</v>
      </c>
      <c r="AH62">
        <v>0</v>
      </c>
      <c r="AI62">
        <v>1444</v>
      </c>
      <c r="AJ62">
        <v>100</v>
      </c>
      <c r="AK62">
        <v>-2.11</v>
      </c>
      <c r="AL62">
        <v>0</v>
      </c>
      <c r="AM62">
        <v>6.5</v>
      </c>
      <c r="AN62">
        <v>1.21</v>
      </c>
      <c r="AO62">
        <v>9871.5761555915797</v>
      </c>
      <c r="AP62">
        <v>5895.6681339816796</v>
      </c>
      <c r="AR62">
        <v>0</v>
      </c>
      <c r="AS62">
        <v>1.3232873061742588E-2</v>
      </c>
      <c r="AT62">
        <f t="shared" si="0"/>
        <v>0.125</v>
      </c>
      <c r="AU62" s="2">
        <v>3</v>
      </c>
      <c r="AV62" s="2">
        <f t="shared" si="1"/>
        <v>6</v>
      </c>
      <c r="AW62" s="1" t="str">
        <f>TEXT(VLOOKUP(AV62,Sheet4!$G$12:$J$35,4,FALSE),"yyyy-mm")</f>
        <v>2027-07</v>
      </c>
      <c r="AX62" s="9">
        <f>IF(AU62=3,VLOOKUP(AV62,Sheet4!$G$11:$I$35,2,FALSE),VLOOKUP(AV62,Sheet4!$G$11:$I$35,3,FALSE))</f>
        <v>5.273189326556544E-2</v>
      </c>
      <c r="AY62" s="2">
        <v>1</v>
      </c>
    </row>
    <row r="63" spans="1:51" x14ac:dyDescent="0.25">
      <c r="A63">
        <v>81245</v>
      </c>
      <c r="B63">
        <v>2099</v>
      </c>
      <c r="C63" t="s">
        <v>57</v>
      </c>
      <c r="D63" t="s">
        <v>35</v>
      </c>
      <c r="E63" t="s">
        <v>35</v>
      </c>
      <c r="F63" t="s">
        <v>53</v>
      </c>
      <c r="G63" t="s">
        <v>61</v>
      </c>
      <c r="H63" t="s">
        <v>51</v>
      </c>
      <c r="I63" t="s">
        <v>52</v>
      </c>
      <c r="J63" t="s">
        <v>50</v>
      </c>
      <c r="K63">
        <v>6</v>
      </c>
      <c r="L63" t="s">
        <v>36</v>
      </c>
      <c r="M63">
        <v>9900</v>
      </c>
      <c r="N63">
        <v>35.724665569999999</v>
      </c>
      <c r="O63">
        <v>-98.54195</v>
      </c>
      <c r="P63">
        <v>35.69668162</v>
      </c>
      <c r="Q63">
        <v>-98.54195</v>
      </c>
      <c r="R63">
        <v>16.838495306091101</v>
      </c>
      <c r="T63">
        <v>48.926948625245899</v>
      </c>
      <c r="U63">
        <v>83.208668193180301</v>
      </c>
      <c r="V63">
        <v>8</v>
      </c>
      <c r="W63">
        <v>1.01</v>
      </c>
      <c r="X63">
        <v>1</v>
      </c>
      <c r="Z63">
        <v>5272.6467845094103</v>
      </c>
      <c r="AB63">
        <v>11377.2202112866</v>
      </c>
      <c r="AC63">
        <v>69.081506763009799</v>
      </c>
      <c r="AD63">
        <v>6</v>
      </c>
      <c r="AE63">
        <v>1.1000000000000001</v>
      </c>
      <c r="AF63">
        <v>1</v>
      </c>
      <c r="AH63">
        <v>0</v>
      </c>
      <c r="AI63">
        <v>1398</v>
      </c>
      <c r="AJ63">
        <v>100</v>
      </c>
      <c r="AK63">
        <v>-2.11</v>
      </c>
      <c r="AL63">
        <v>0</v>
      </c>
      <c r="AM63">
        <v>6.5</v>
      </c>
      <c r="AN63">
        <v>1.18</v>
      </c>
      <c r="AO63">
        <v>10090.250503859699</v>
      </c>
      <c r="AP63">
        <v>6048.7401777693904</v>
      </c>
      <c r="AR63">
        <v>0</v>
      </c>
      <c r="AS63">
        <v>1.3232873061742588E-2</v>
      </c>
      <c r="AT63">
        <f t="shared" si="0"/>
        <v>0.125</v>
      </c>
      <c r="AU63" s="2">
        <v>5</v>
      </c>
      <c r="AV63" s="2">
        <f t="shared" si="1"/>
        <v>6</v>
      </c>
      <c r="AW63" s="1" t="str">
        <f>TEXT(VLOOKUP(AV63,Sheet4!$G$12:$J$35,4,FALSE),"yyyy-mm")</f>
        <v>2027-07</v>
      </c>
      <c r="AX63" s="9">
        <f>IF(AU63=3,VLOOKUP(AV63,Sheet4!$G$11:$I$35,2,FALSE),VLOOKUP(AV63,Sheet4!$G$11:$I$35,3,FALSE))</f>
        <v>7.3298429319371722E-2</v>
      </c>
      <c r="AY63" s="2">
        <v>1</v>
      </c>
    </row>
    <row r="64" spans="1:51" x14ac:dyDescent="0.25">
      <c r="A64">
        <v>81215</v>
      </c>
      <c r="B64">
        <v>2099</v>
      </c>
      <c r="C64" t="s">
        <v>57</v>
      </c>
      <c r="D64" t="s">
        <v>35</v>
      </c>
      <c r="E64" t="s">
        <v>35</v>
      </c>
      <c r="F64" t="s">
        <v>53</v>
      </c>
      <c r="G64" t="s">
        <v>62</v>
      </c>
      <c r="H64" t="s">
        <v>51</v>
      </c>
      <c r="I64" t="s">
        <v>52</v>
      </c>
      <c r="J64" t="s">
        <v>50</v>
      </c>
      <c r="K64">
        <v>6</v>
      </c>
      <c r="L64" t="s">
        <v>36</v>
      </c>
      <c r="M64">
        <v>9900</v>
      </c>
      <c r="N64">
        <v>35.724641730000002</v>
      </c>
      <c r="O64">
        <v>-98.538989999999998</v>
      </c>
      <c r="P64">
        <v>35.696664179999999</v>
      </c>
      <c r="Q64">
        <v>-98.538989999999998</v>
      </c>
      <c r="R64">
        <v>16.838495306091101</v>
      </c>
      <c r="T64">
        <v>48.926948625245899</v>
      </c>
      <c r="U64">
        <v>83.208668193180301</v>
      </c>
      <c r="V64">
        <v>8</v>
      </c>
      <c r="W64">
        <v>1.01</v>
      </c>
      <c r="X64">
        <v>1</v>
      </c>
      <c r="Z64">
        <v>5272.6467845094103</v>
      </c>
      <c r="AB64">
        <v>11377.2202112866</v>
      </c>
      <c r="AC64">
        <v>69.081506763009799</v>
      </c>
      <c r="AD64">
        <v>6</v>
      </c>
      <c r="AE64">
        <v>1.1000000000000001</v>
      </c>
      <c r="AF64">
        <v>1</v>
      </c>
      <c r="AH64">
        <v>0</v>
      </c>
      <c r="AI64">
        <v>1398</v>
      </c>
      <c r="AJ64">
        <v>100</v>
      </c>
      <c r="AK64">
        <v>-2.11</v>
      </c>
      <c r="AL64">
        <v>0</v>
      </c>
      <c r="AM64">
        <v>6.5</v>
      </c>
      <c r="AN64">
        <v>1.18</v>
      </c>
      <c r="AO64">
        <v>10090.250503859699</v>
      </c>
      <c r="AP64">
        <v>6048.7401777693904</v>
      </c>
      <c r="AR64">
        <v>0</v>
      </c>
      <c r="AS64">
        <v>1.3232873061742588E-2</v>
      </c>
      <c r="AT64">
        <f t="shared" si="0"/>
        <v>0.125</v>
      </c>
      <c r="AU64" s="2">
        <v>5</v>
      </c>
      <c r="AV64" s="2">
        <f t="shared" si="1"/>
        <v>6</v>
      </c>
      <c r="AW64" s="1" t="str">
        <f>TEXT(VLOOKUP(AV64,Sheet4!$G$12:$J$35,4,FALSE),"yyyy-mm")</f>
        <v>2027-07</v>
      </c>
      <c r="AX64" s="9">
        <f>IF(AU64=3,VLOOKUP(AV64,Sheet4!$G$11:$I$35,2,FALSE),VLOOKUP(AV64,Sheet4!$G$11:$I$35,3,FALSE))</f>
        <v>7.3298429319371722E-2</v>
      </c>
      <c r="AY64" s="2">
        <v>1</v>
      </c>
    </row>
    <row r="65" spans="1:51" x14ac:dyDescent="0.25">
      <c r="A65">
        <v>81325</v>
      </c>
      <c r="B65">
        <v>2099</v>
      </c>
      <c r="C65" t="s">
        <v>57</v>
      </c>
      <c r="D65" t="s">
        <v>35</v>
      </c>
      <c r="E65" t="s">
        <v>35</v>
      </c>
      <c r="F65" t="s">
        <v>53</v>
      </c>
      <c r="G65" t="s">
        <v>58</v>
      </c>
      <c r="H65" t="s">
        <v>51</v>
      </c>
      <c r="I65" t="s">
        <v>52</v>
      </c>
      <c r="J65" t="s">
        <v>50</v>
      </c>
      <c r="K65">
        <v>6</v>
      </c>
      <c r="L65" t="s">
        <v>36</v>
      </c>
      <c r="M65">
        <v>9900</v>
      </c>
      <c r="N65">
        <v>35.724617809999998</v>
      </c>
      <c r="O65">
        <v>-98.536029999999997</v>
      </c>
      <c r="P65">
        <v>35.696646659999999</v>
      </c>
      <c r="Q65">
        <v>-98.536029999999997</v>
      </c>
      <c r="R65">
        <v>16.838495306091101</v>
      </c>
      <c r="T65">
        <v>48.926948625245899</v>
      </c>
      <c r="U65">
        <v>83.208668193180301</v>
      </c>
      <c r="V65">
        <v>8</v>
      </c>
      <c r="W65">
        <v>1.01</v>
      </c>
      <c r="X65">
        <v>1</v>
      </c>
      <c r="Z65">
        <v>5272.6467845094103</v>
      </c>
      <c r="AB65">
        <v>11377.2202112866</v>
      </c>
      <c r="AC65">
        <v>69.081506763009799</v>
      </c>
      <c r="AD65">
        <v>6</v>
      </c>
      <c r="AE65">
        <v>1.1000000000000001</v>
      </c>
      <c r="AF65">
        <v>1</v>
      </c>
      <c r="AH65">
        <v>0</v>
      </c>
      <c r="AI65">
        <v>1398</v>
      </c>
      <c r="AJ65">
        <v>100</v>
      </c>
      <c r="AK65">
        <v>-2.11</v>
      </c>
      <c r="AL65">
        <v>0</v>
      </c>
      <c r="AM65">
        <v>6.5</v>
      </c>
      <c r="AN65">
        <v>1.18</v>
      </c>
      <c r="AO65">
        <v>10090.250503859699</v>
      </c>
      <c r="AP65">
        <v>6048.7401777693904</v>
      </c>
      <c r="AR65">
        <v>0</v>
      </c>
      <c r="AS65">
        <v>1.3232873061742588E-2</v>
      </c>
      <c r="AT65">
        <f t="shared" si="0"/>
        <v>0.125</v>
      </c>
      <c r="AU65" s="2">
        <v>5</v>
      </c>
      <c r="AV65" s="2">
        <f t="shared" si="1"/>
        <v>6</v>
      </c>
      <c r="AW65" s="1" t="str">
        <f>TEXT(VLOOKUP(AV65,Sheet4!$G$12:$J$35,4,FALSE),"yyyy-mm")</f>
        <v>2027-07</v>
      </c>
      <c r="AX65" s="9">
        <f>IF(AU65=3,VLOOKUP(AV65,Sheet4!$G$11:$I$35,2,FALSE),VLOOKUP(AV65,Sheet4!$G$11:$I$35,3,FALSE))</f>
        <v>7.3298429319371722E-2</v>
      </c>
      <c r="AY65" s="2">
        <v>1</v>
      </c>
    </row>
    <row r="66" spans="1:51" x14ac:dyDescent="0.25">
      <c r="A66">
        <v>81251</v>
      </c>
      <c r="B66">
        <v>2099</v>
      </c>
      <c r="C66" t="s">
        <v>57</v>
      </c>
      <c r="D66" t="s">
        <v>35</v>
      </c>
      <c r="E66" t="s">
        <v>35</v>
      </c>
      <c r="F66" t="s">
        <v>53</v>
      </c>
      <c r="G66" t="s">
        <v>60</v>
      </c>
      <c r="H66" t="s">
        <v>51</v>
      </c>
      <c r="I66" t="s">
        <v>52</v>
      </c>
      <c r="J66" t="s">
        <v>50</v>
      </c>
      <c r="K66">
        <v>6</v>
      </c>
      <c r="L66" t="s">
        <v>36</v>
      </c>
      <c r="M66">
        <v>9900</v>
      </c>
      <c r="N66">
        <v>35.724593900000002</v>
      </c>
      <c r="O66">
        <v>-98.533079999999998</v>
      </c>
      <c r="P66">
        <v>35.696629129999998</v>
      </c>
      <c r="Q66">
        <v>-98.533079999999998</v>
      </c>
      <c r="R66">
        <v>16.838495306091101</v>
      </c>
      <c r="T66">
        <v>48.926948625245899</v>
      </c>
      <c r="U66">
        <v>83.208668193180301</v>
      </c>
      <c r="V66">
        <v>8</v>
      </c>
      <c r="W66">
        <v>1.01</v>
      </c>
      <c r="X66">
        <v>1</v>
      </c>
      <c r="Z66">
        <v>5272.6467845094103</v>
      </c>
      <c r="AB66">
        <v>11377.2202112866</v>
      </c>
      <c r="AC66">
        <v>69.081506763009799</v>
      </c>
      <c r="AD66">
        <v>6</v>
      </c>
      <c r="AE66">
        <v>1.1000000000000001</v>
      </c>
      <c r="AF66">
        <v>1</v>
      </c>
      <c r="AH66">
        <v>0</v>
      </c>
      <c r="AI66">
        <v>1398</v>
      </c>
      <c r="AJ66">
        <v>100</v>
      </c>
      <c r="AK66">
        <v>-2.11</v>
      </c>
      <c r="AL66">
        <v>0</v>
      </c>
      <c r="AM66">
        <v>6.5</v>
      </c>
      <c r="AN66">
        <v>1.18</v>
      </c>
      <c r="AO66">
        <v>10090.250503859699</v>
      </c>
      <c r="AP66">
        <v>6048.7401777693904</v>
      </c>
      <c r="AR66">
        <v>0</v>
      </c>
      <c r="AS66">
        <v>1.3232873061742588E-2</v>
      </c>
      <c r="AT66">
        <f t="shared" ref="AT66:AT68" si="2">1/8</f>
        <v>0.125</v>
      </c>
      <c r="AU66" s="2">
        <v>5</v>
      </c>
      <c r="AV66" s="2">
        <f t="shared" si="1"/>
        <v>6</v>
      </c>
      <c r="AW66" s="1" t="str">
        <f>TEXT(VLOOKUP(AV66,Sheet4!$G$12:$J$35,4,FALSE),"yyyy-mm")</f>
        <v>2027-07</v>
      </c>
      <c r="AX66" s="9">
        <f>IF(AU66=3,VLOOKUP(AV66,Sheet4!$G$11:$I$35,2,FALSE),VLOOKUP(AV66,Sheet4!$G$11:$I$35,3,FALSE))</f>
        <v>7.3298429319371722E-2</v>
      </c>
      <c r="AY66" s="2">
        <v>1</v>
      </c>
    </row>
    <row r="67" spans="1:51" x14ac:dyDescent="0.25">
      <c r="A67">
        <v>81187</v>
      </c>
      <c r="B67">
        <v>2099</v>
      </c>
      <c r="C67" t="s">
        <v>57</v>
      </c>
      <c r="D67" t="s">
        <v>35</v>
      </c>
      <c r="E67" t="s">
        <v>35</v>
      </c>
      <c r="F67" t="s">
        <v>53</v>
      </c>
      <c r="G67" t="s">
        <v>63</v>
      </c>
      <c r="H67" t="s">
        <v>51</v>
      </c>
      <c r="I67" t="s">
        <v>52</v>
      </c>
      <c r="J67" t="s">
        <v>50</v>
      </c>
      <c r="K67">
        <v>6</v>
      </c>
      <c r="L67" t="s">
        <v>36</v>
      </c>
      <c r="M67">
        <v>9900</v>
      </c>
      <c r="N67">
        <v>35.724569840000001</v>
      </c>
      <c r="O67">
        <v>-98.530119999999997</v>
      </c>
      <c r="P67">
        <v>35.696611470000001</v>
      </c>
      <c r="Q67">
        <v>-98.530119999999997</v>
      </c>
      <c r="R67">
        <v>16.838495306091101</v>
      </c>
      <c r="T67">
        <v>48.926948625245899</v>
      </c>
      <c r="U67">
        <v>83.208668193180301</v>
      </c>
      <c r="V67">
        <v>8</v>
      </c>
      <c r="W67">
        <v>1.01</v>
      </c>
      <c r="X67">
        <v>1</v>
      </c>
      <c r="Z67">
        <v>5272.6467845094103</v>
      </c>
      <c r="AB67">
        <v>11377.2202112866</v>
      </c>
      <c r="AC67">
        <v>69.081506763009799</v>
      </c>
      <c r="AD67">
        <v>6</v>
      </c>
      <c r="AE67">
        <v>1.1000000000000001</v>
      </c>
      <c r="AF67">
        <v>1</v>
      </c>
      <c r="AH67">
        <v>0</v>
      </c>
      <c r="AI67">
        <v>1398</v>
      </c>
      <c r="AJ67">
        <v>100</v>
      </c>
      <c r="AK67">
        <v>-2.11</v>
      </c>
      <c r="AL67">
        <v>0</v>
      </c>
      <c r="AM67">
        <v>6.5</v>
      </c>
      <c r="AN67">
        <v>1.18</v>
      </c>
      <c r="AO67">
        <v>10090.250503859699</v>
      </c>
      <c r="AP67">
        <v>6048.7401777693904</v>
      </c>
      <c r="AR67">
        <v>0</v>
      </c>
      <c r="AS67">
        <v>1.3232873061742588E-2</v>
      </c>
      <c r="AT67">
        <f t="shared" si="2"/>
        <v>0.125</v>
      </c>
      <c r="AU67" s="2">
        <v>5</v>
      </c>
      <c r="AV67" s="2">
        <f t="shared" si="1"/>
        <v>6</v>
      </c>
      <c r="AW67" s="1" t="str">
        <f>TEXT(VLOOKUP(AV67,Sheet4!$G$12:$J$35,4,FALSE),"yyyy-mm")</f>
        <v>2027-07</v>
      </c>
      <c r="AX67" s="9">
        <f>IF(AU67=3,VLOOKUP(AV67,Sheet4!$G$11:$I$35,2,FALSE),VLOOKUP(AV67,Sheet4!$G$11:$I$35,3,FALSE))</f>
        <v>7.3298429319371722E-2</v>
      </c>
      <c r="AY67" s="2">
        <v>1</v>
      </c>
    </row>
    <row r="68" spans="1:51" x14ac:dyDescent="0.25">
      <c r="A68" s="3">
        <v>81305</v>
      </c>
      <c r="B68" s="3">
        <v>2099</v>
      </c>
      <c r="C68" t="s">
        <v>57</v>
      </c>
      <c r="D68" s="3" t="s">
        <v>35</v>
      </c>
      <c r="E68" s="3" t="s">
        <v>35</v>
      </c>
      <c r="F68" s="3" t="s">
        <v>53</v>
      </c>
      <c r="G68" s="3" t="s">
        <v>59</v>
      </c>
      <c r="H68" s="3" t="s">
        <v>51</v>
      </c>
      <c r="I68" s="3" t="s">
        <v>52</v>
      </c>
      <c r="J68" s="3" t="s">
        <v>50</v>
      </c>
      <c r="K68" s="3">
        <v>6</v>
      </c>
      <c r="L68" s="3" t="s">
        <v>36</v>
      </c>
      <c r="M68" s="3">
        <v>9900</v>
      </c>
      <c r="N68" s="3">
        <v>35.724545790000001</v>
      </c>
      <c r="O68" s="3">
        <v>-98.527169999999998</v>
      </c>
      <c r="P68" s="3">
        <v>35.696593790000001</v>
      </c>
      <c r="Q68" s="3">
        <v>-98.527169999999998</v>
      </c>
      <c r="R68" s="3">
        <v>16.838495306091101</v>
      </c>
      <c r="S68" s="3"/>
      <c r="T68" s="3">
        <v>48.926948625245899</v>
      </c>
      <c r="U68" s="3">
        <v>83.208668193180301</v>
      </c>
      <c r="V68" s="3">
        <v>8</v>
      </c>
      <c r="W68" s="3">
        <v>1.01</v>
      </c>
      <c r="X68" s="3">
        <v>1</v>
      </c>
      <c r="Y68" s="3"/>
      <c r="Z68" s="3">
        <v>5272.6467845094103</v>
      </c>
      <c r="AA68" s="3"/>
      <c r="AB68" s="3">
        <v>11377.2202112866</v>
      </c>
      <c r="AC68" s="3">
        <v>69.081506763009799</v>
      </c>
      <c r="AD68" s="3">
        <v>6</v>
      </c>
      <c r="AE68" s="3">
        <v>1.1000000000000001</v>
      </c>
      <c r="AF68" s="3">
        <v>1</v>
      </c>
      <c r="AG68" s="3"/>
      <c r="AH68" s="3">
        <v>0</v>
      </c>
      <c r="AI68" s="3">
        <v>1398</v>
      </c>
      <c r="AJ68" s="3">
        <v>100</v>
      </c>
      <c r="AK68" s="3">
        <v>-2.11</v>
      </c>
      <c r="AL68" s="3">
        <v>0</v>
      </c>
      <c r="AM68" s="3">
        <v>6.5</v>
      </c>
      <c r="AN68" s="3">
        <v>1.18</v>
      </c>
      <c r="AO68" s="3">
        <v>10090.250503859699</v>
      </c>
      <c r="AP68" s="3">
        <v>6048.7401777693904</v>
      </c>
      <c r="AQ68" s="3"/>
      <c r="AR68" s="3">
        <v>0</v>
      </c>
      <c r="AS68" s="3">
        <v>1.3232873061742588E-2</v>
      </c>
      <c r="AT68" s="3">
        <f t="shared" si="2"/>
        <v>0.125</v>
      </c>
      <c r="AU68" s="2">
        <v>5</v>
      </c>
      <c r="AV68" s="2">
        <f t="shared" si="1"/>
        <v>6</v>
      </c>
      <c r="AW68" s="1" t="str">
        <f>TEXT(VLOOKUP(AV68,Sheet4!$G$12:$J$35,4,FALSE),"yyyy-mm")</f>
        <v>2027-07</v>
      </c>
      <c r="AX68" s="9">
        <f>IF(AU68=3,VLOOKUP(AV68,Sheet4!$G$11:$I$35,2,FALSE),VLOOKUP(AV68,Sheet4!$G$11:$I$35,3,FALSE))</f>
        <v>7.3298429319371722E-2</v>
      </c>
      <c r="AY68" s="7">
        <v>1</v>
      </c>
    </row>
    <row r="69" spans="1:51" x14ac:dyDescent="0.25">
      <c r="A69">
        <v>81244</v>
      </c>
      <c r="B69">
        <v>2099</v>
      </c>
      <c r="C69" t="s">
        <v>57</v>
      </c>
      <c r="D69" t="s">
        <v>54</v>
      </c>
      <c r="E69" t="s">
        <v>55</v>
      </c>
      <c r="F69" t="s">
        <v>56</v>
      </c>
      <c r="G69" t="s">
        <v>61</v>
      </c>
      <c r="H69" t="s">
        <v>51</v>
      </c>
      <c r="I69" t="s">
        <v>52</v>
      </c>
      <c r="J69" t="s">
        <v>50</v>
      </c>
      <c r="K69">
        <v>6</v>
      </c>
      <c r="L69" t="s">
        <v>36</v>
      </c>
      <c r="M69">
        <v>9900</v>
      </c>
      <c r="N69">
        <v>35.724665569999999</v>
      </c>
      <c r="O69">
        <v>-98.54195</v>
      </c>
      <c r="P69">
        <v>35.69668162</v>
      </c>
      <c r="Q69">
        <v>-98.54195</v>
      </c>
      <c r="R69">
        <v>164.17134541378201</v>
      </c>
      <c r="T69">
        <v>280.855111575644</v>
      </c>
      <c r="U69">
        <v>82.215800057898207</v>
      </c>
      <c r="V69">
        <v>8</v>
      </c>
      <c r="W69">
        <v>1.01</v>
      </c>
      <c r="X69">
        <v>1</v>
      </c>
      <c r="Z69">
        <v>9530.2553467004509</v>
      </c>
      <c r="AB69">
        <v>18427.3483708981</v>
      </c>
      <c r="AC69">
        <v>72.821141242648295</v>
      </c>
      <c r="AD69">
        <v>6</v>
      </c>
      <c r="AE69">
        <v>1.1000000000000001</v>
      </c>
      <c r="AF69">
        <v>1</v>
      </c>
      <c r="AH69">
        <v>0</v>
      </c>
      <c r="AI69">
        <v>1444</v>
      </c>
      <c r="AJ69">
        <v>100</v>
      </c>
      <c r="AK69">
        <v>-2.11</v>
      </c>
      <c r="AL69">
        <v>0</v>
      </c>
      <c r="AM69">
        <v>6.5</v>
      </c>
      <c r="AN69">
        <v>1.21</v>
      </c>
      <c r="AO69">
        <v>9871.5761555915797</v>
      </c>
      <c r="AP69">
        <v>5895.6681339816796</v>
      </c>
      <c r="AR69">
        <v>0</v>
      </c>
      <c r="AS69">
        <v>1.3232873061742588E-2</v>
      </c>
      <c r="AT69">
        <f>1/8</f>
        <v>0.125</v>
      </c>
      <c r="AU69" s="2">
        <v>3</v>
      </c>
      <c r="AV69" s="2">
        <f>AV58+1</f>
        <v>7</v>
      </c>
      <c r="AW69" s="1" t="str">
        <f>TEXT(VLOOKUP(AV69,Sheet4!$G$12:$J$35,4,FALSE),"yyyy-mm")</f>
        <v>2028-07</v>
      </c>
      <c r="AX69" s="9">
        <f>IF(AU69=3,VLOOKUP(AV69,Sheet4!$G$11:$I$35,2,FALSE),VLOOKUP(AV69,Sheet4!$G$11:$I$35,3,FALSE))</f>
        <v>4.0660736975857689E-2</v>
      </c>
      <c r="AY69" s="2">
        <v>1</v>
      </c>
    </row>
    <row r="70" spans="1:51" x14ac:dyDescent="0.25">
      <c r="A70">
        <v>81214</v>
      </c>
      <c r="B70">
        <v>2099</v>
      </c>
      <c r="C70" t="s">
        <v>78</v>
      </c>
      <c r="D70" t="s">
        <v>54</v>
      </c>
      <c r="E70" t="s">
        <v>55</v>
      </c>
      <c r="F70" t="s">
        <v>56</v>
      </c>
      <c r="G70" t="s">
        <v>62</v>
      </c>
      <c r="H70" t="s">
        <v>51</v>
      </c>
      <c r="I70" t="s">
        <v>52</v>
      </c>
      <c r="J70" t="s">
        <v>50</v>
      </c>
      <c r="K70">
        <v>6</v>
      </c>
      <c r="L70" t="s">
        <v>36</v>
      </c>
      <c r="M70">
        <v>9900</v>
      </c>
      <c r="N70">
        <v>35.724641730000002</v>
      </c>
      <c r="O70">
        <v>-98.538989999999998</v>
      </c>
      <c r="P70">
        <v>35.696664179999999</v>
      </c>
      <c r="Q70">
        <v>-98.538989999999998</v>
      </c>
      <c r="R70">
        <v>164.17134541378201</v>
      </c>
      <c r="T70">
        <v>280.855111575644</v>
      </c>
      <c r="U70">
        <v>82.215800057898207</v>
      </c>
      <c r="V70">
        <v>8</v>
      </c>
      <c r="W70">
        <v>1.01</v>
      </c>
      <c r="X70">
        <v>1</v>
      </c>
      <c r="Z70">
        <v>9530.2553467004509</v>
      </c>
      <c r="AB70">
        <v>18427.3483708981</v>
      </c>
      <c r="AC70">
        <v>72.821141242648295</v>
      </c>
      <c r="AD70">
        <v>6</v>
      </c>
      <c r="AE70">
        <v>1.1000000000000001</v>
      </c>
      <c r="AF70">
        <v>1</v>
      </c>
      <c r="AH70">
        <v>0</v>
      </c>
      <c r="AI70">
        <v>1444</v>
      </c>
      <c r="AJ70">
        <v>100</v>
      </c>
      <c r="AK70">
        <v>-2.11</v>
      </c>
      <c r="AL70">
        <v>0</v>
      </c>
      <c r="AM70">
        <v>6.5</v>
      </c>
      <c r="AN70">
        <v>1.21</v>
      </c>
      <c r="AO70">
        <v>9871.5761555915797</v>
      </c>
      <c r="AP70">
        <v>5895.6681339816796</v>
      </c>
      <c r="AR70">
        <v>0</v>
      </c>
      <c r="AS70">
        <v>1.3232873061742588E-2</v>
      </c>
      <c r="AT70">
        <f t="shared" ref="AT70:AT79" si="3">1/8</f>
        <v>0.125</v>
      </c>
      <c r="AU70" s="2">
        <v>3</v>
      </c>
      <c r="AV70" s="2">
        <f t="shared" si="1"/>
        <v>7</v>
      </c>
      <c r="AW70" s="1" t="str">
        <f>TEXT(VLOOKUP(AV70,Sheet4!$G$12:$J$35,4,FALSE),"yyyy-mm")</f>
        <v>2028-07</v>
      </c>
      <c r="AX70" s="9">
        <f>IF(AU70=3,VLOOKUP(AV70,Sheet4!$G$11:$I$35,2,FALSE),VLOOKUP(AV70,Sheet4!$G$11:$I$35,3,FALSE))</f>
        <v>4.0660736975857689E-2</v>
      </c>
      <c r="AY70" s="2">
        <v>1</v>
      </c>
    </row>
    <row r="71" spans="1:51" x14ac:dyDescent="0.25">
      <c r="A71">
        <v>81324</v>
      </c>
      <c r="B71">
        <v>2099</v>
      </c>
      <c r="C71" t="s">
        <v>78</v>
      </c>
      <c r="D71" t="s">
        <v>54</v>
      </c>
      <c r="E71" t="s">
        <v>55</v>
      </c>
      <c r="F71" t="s">
        <v>56</v>
      </c>
      <c r="G71" t="s">
        <v>58</v>
      </c>
      <c r="H71" t="s">
        <v>51</v>
      </c>
      <c r="I71" t="s">
        <v>52</v>
      </c>
      <c r="J71" t="s">
        <v>50</v>
      </c>
      <c r="K71">
        <v>6</v>
      </c>
      <c r="L71" t="s">
        <v>36</v>
      </c>
      <c r="M71">
        <v>9900</v>
      </c>
      <c r="N71">
        <v>35.724617809999998</v>
      </c>
      <c r="O71">
        <v>-98.536029999999997</v>
      </c>
      <c r="P71">
        <v>35.696646659999999</v>
      </c>
      <c r="Q71">
        <v>-98.536029999999997</v>
      </c>
      <c r="R71">
        <v>164.17134541378201</v>
      </c>
      <c r="T71">
        <v>280.855111575644</v>
      </c>
      <c r="U71">
        <v>82.215800057898207</v>
      </c>
      <c r="V71">
        <v>8</v>
      </c>
      <c r="W71">
        <v>1.01</v>
      </c>
      <c r="X71">
        <v>1</v>
      </c>
      <c r="Z71">
        <v>9530.2553467004509</v>
      </c>
      <c r="AB71">
        <v>18427.3483708981</v>
      </c>
      <c r="AC71">
        <v>72.821141242648295</v>
      </c>
      <c r="AD71">
        <v>6</v>
      </c>
      <c r="AE71">
        <v>1.1000000000000001</v>
      </c>
      <c r="AF71">
        <v>1</v>
      </c>
      <c r="AH71">
        <v>0</v>
      </c>
      <c r="AI71">
        <v>1444</v>
      </c>
      <c r="AJ71">
        <v>100</v>
      </c>
      <c r="AK71">
        <v>-2.11</v>
      </c>
      <c r="AL71">
        <v>0</v>
      </c>
      <c r="AM71">
        <v>6.5</v>
      </c>
      <c r="AN71">
        <v>1.21</v>
      </c>
      <c r="AO71">
        <v>9871.5761555915797</v>
      </c>
      <c r="AP71">
        <v>5895.6681339816796</v>
      </c>
      <c r="AR71">
        <v>0</v>
      </c>
      <c r="AS71">
        <v>1.3232873061742588E-2</v>
      </c>
      <c r="AT71">
        <f t="shared" si="3"/>
        <v>0.125</v>
      </c>
      <c r="AU71" s="2">
        <v>3</v>
      </c>
      <c r="AV71" s="2">
        <f t="shared" si="1"/>
        <v>7</v>
      </c>
      <c r="AW71" s="1" t="str">
        <f>TEXT(VLOOKUP(AV71,Sheet4!$G$12:$J$35,4,FALSE),"yyyy-mm")</f>
        <v>2028-07</v>
      </c>
      <c r="AX71" s="9">
        <f>IF(AU71=3,VLOOKUP(AV71,Sheet4!$G$11:$I$35,2,FALSE),VLOOKUP(AV71,Sheet4!$G$11:$I$35,3,FALSE))</f>
        <v>4.0660736975857689E-2</v>
      </c>
      <c r="AY71" s="2">
        <v>1</v>
      </c>
    </row>
    <row r="72" spans="1:51" x14ac:dyDescent="0.25">
      <c r="A72">
        <v>81250</v>
      </c>
      <c r="B72">
        <v>2099</v>
      </c>
      <c r="C72" t="s">
        <v>78</v>
      </c>
      <c r="D72" t="s">
        <v>54</v>
      </c>
      <c r="E72" t="s">
        <v>55</v>
      </c>
      <c r="F72" t="s">
        <v>56</v>
      </c>
      <c r="G72" t="s">
        <v>60</v>
      </c>
      <c r="H72" t="s">
        <v>51</v>
      </c>
      <c r="I72" t="s">
        <v>52</v>
      </c>
      <c r="J72" t="s">
        <v>50</v>
      </c>
      <c r="K72">
        <v>6</v>
      </c>
      <c r="L72" t="s">
        <v>36</v>
      </c>
      <c r="M72">
        <v>9900</v>
      </c>
      <c r="N72">
        <v>35.724593900000002</v>
      </c>
      <c r="O72">
        <v>-98.533079999999998</v>
      </c>
      <c r="P72">
        <v>35.696629129999998</v>
      </c>
      <c r="Q72">
        <v>-98.533079999999998</v>
      </c>
      <c r="R72">
        <v>164.17134541378201</v>
      </c>
      <c r="T72">
        <v>280.855111575644</v>
      </c>
      <c r="U72">
        <v>82.215800057898207</v>
      </c>
      <c r="V72">
        <v>8</v>
      </c>
      <c r="W72">
        <v>1.01</v>
      </c>
      <c r="X72">
        <v>1</v>
      </c>
      <c r="Z72">
        <v>9530.2553467004509</v>
      </c>
      <c r="AB72">
        <v>18427.3483708981</v>
      </c>
      <c r="AC72">
        <v>72.821141242648295</v>
      </c>
      <c r="AD72">
        <v>6</v>
      </c>
      <c r="AE72">
        <v>1.1000000000000001</v>
      </c>
      <c r="AF72">
        <v>1</v>
      </c>
      <c r="AH72">
        <v>0</v>
      </c>
      <c r="AI72">
        <v>1444</v>
      </c>
      <c r="AJ72">
        <v>100</v>
      </c>
      <c r="AK72">
        <v>-2.11</v>
      </c>
      <c r="AL72">
        <v>0</v>
      </c>
      <c r="AM72">
        <v>6.5</v>
      </c>
      <c r="AN72">
        <v>1.21</v>
      </c>
      <c r="AO72">
        <v>9871.5761555915797</v>
      </c>
      <c r="AP72">
        <v>5895.6681339816796</v>
      </c>
      <c r="AR72">
        <v>0</v>
      </c>
      <c r="AS72">
        <v>1.3232873061742588E-2</v>
      </c>
      <c r="AT72">
        <f t="shared" si="3"/>
        <v>0.125</v>
      </c>
      <c r="AU72" s="2">
        <v>3</v>
      </c>
      <c r="AV72" s="2">
        <f t="shared" si="1"/>
        <v>7</v>
      </c>
      <c r="AW72" s="1" t="str">
        <f>TEXT(VLOOKUP(AV72,Sheet4!$G$12:$J$35,4,FALSE),"yyyy-mm")</f>
        <v>2028-07</v>
      </c>
      <c r="AX72" s="9">
        <f>IF(AU72=3,VLOOKUP(AV72,Sheet4!$G$11:$I$35,2,FALSE),VLOOKUP(AV72,Sheet4!$G$11:$I$35,3,FALSE))</f>
        <v>4.0660736975857689E-2</v>
      </c>
      <c r="AY72" s="2">
        <v>1</v>
      </c>
    </row>
    <row r="73" spans="1:51" x14ac:dyDescent="0.25">
      <c r="A73">
        <v>81186</v>
      </c>
      <c r="B73">
        <v>2099</v>
      </c>
      <c r="C73" t="s">
        <v>78</v>
      </c>
      <c r="D73" t="s">
        <v>54</v>
      </c>
      <c r="E73" t="s">
        <v>55</v>
      </c>
      <c r="F73" t="s">
        <v>56</v>
      </c>
      <c r="G73" t="s">
        <v>63</v>
      </c>
      <c r="H73" t="s">
        <v>51</v>
      </c>
      <c r="I73" t="s">
        <v>52</v>
      </c>
      <c r="J73" t="s">
        <v>50</v>
      </c>
      <c r="K73">
        <v>6</v>
      </c>
      <c r="L73" t="s">
        <v>36</v>
      </c>
      <c r="M73">
        <v>9900</v>
      </c>
      <c r="N73">
        <v>35.724569840000001</v>
      </c>
      <c r="O73">
        <v>-98.530119999999997</v>
      </c>
      <c r="P73">
        <v>35.696611470000001</v>
      </c>
      <c r="Q73">
        <v>-98.530119999999997</v>
      </c>
      <c r="R73">
        <v>164.17134541378201</v>
      </c>
      <c r="T73">
        <v>280.855111575644</v>
      </c>
      <c r="U73">
        <v>82.215800057898207</v>
      </c>
      <c r="V73">
        <v>8</v>
      </c>
      <c r="W73">
        <v>1.01</v>
      </c>
      <c r="X73">
        <v>1</v>
      </c>
      <c r="Z73">
        <v>9530.2553467004509</v>
      </c>
      <c r="AB73">
        <v>18427.3483708981</v>
      </c>
      <c r="AC73">
        <v>72.821141242648295</v>
      </c>
      <c r="AD73">
        <v>6</v>
      </c>
      <c r="AE73">
        <v>1.1000000000000001</v>
      </c>
      <c r="AF73">
        <v>1</v>
      </c>
      <c r="AH73">
        <v>0</v>
      </c>
      <c r="AI73">
        <v>1444</v>
      </c>
      <c r="AJ73">
        <v>100</v>
      </c>
      <c r="AK73">
        <v>-2.11</v>
      </c>
      <c r="AL73">
        <v>0</v>
      </c>
      <c r="AM73">
        <v>6.5</v>
      </c>
      <c r="AN73">
        <v>1.21</v>
      </c>
      <c r="AO73">
        <v>9871.5761555915797</v>
      </c>
      <c r="AP73">
        <v>5895.6681339816796</v>
      </c>
      <c r="AR73">
        <v>0</v>
      </c>
      <c r="AS73">
        <v>1.3232873061742588E-2</v>
      </c>
      <c r="AT73">
        <f t="shared" si="3"/>
        <v>0.125</v>
      </c>
      <c r="AU73" s="2">
        <v>3</v>
      </c>
      <c r="AV73" s="2">
        <f t="shared" si="1"/>
        <v>7</v>
      </c>
      <c r="AW73" s="1" t="str">
        <f>TEXT(VLOOKUP(AV73,Sheet4!$G$12:$J$35,4,FALSE),"yyyy-mm")</f>
        <v>2028-07</v>
      </c>
      <c r="AX73" s="9">
        <f>IF(AU73=3,VLOOKUP(AV73,Sheet4!$G$11:$I$35,2,FALSE),VLOOKUP(AV73,Sheet4!$G$11:$I$35,3,FALSE))</f>
        <v>4.0660736975857689E-2</v>
      </c>
      <c r="AY73" s="2">
        <v>1</v>
      </c>
    </row>
    <row r="74" spans="1:51" x14ac:dyDescent="0.25">
      <c r="A74">
        <v>81245</v>
      </c>
      <c r="B74">
        <v>2099</v>
      </c>
      <c r="C74" t="s">
        <v>57</v>
      </c>
      <c r="D74" t="s">
        <v>35</v>
      </c>
      <c r="E74" t="s">
        <v>35</v>
      </c>
      <c r="F74" t="s">
        <v>53</v>
      </c>
      <c r="G74" t="s">
        <v>61</v>
      </c>
      <c r="H74" t="s">
        <v>51</v>
      </c>
      <c r="I74" t="s">
        <v>52</v>
      </c>
      <c r="J74" t="s">
        <v>50</v>
      </c>
      <c r="K74">
        <v>6</v>
      </c>
      <c r="L74" t="s">
        <v>36</v>
      </c>
      <c r="M74">
        <v>9900</v>
      </c>
      <c r="N74">
        <v>35.724665569999999</v>
      </c>
      <c r="O74">
        <v>-98.54195</v>
      </c>
      <c r="P74">
        <v>35.69668162</v>
      </c>
      <c r="Q74">
        <v>-98.54195</v>
      </c>
      <c r="R74">
        <v>16.838495306091101</v>
      </c>
      <c r="T74">
        <v>48.926948625245899</v>
      </c>
      <c r="U74">
        <v>83.208668193180301</v>
      </c>
      <c r="V74">
        <v>8</v>
      </c>
      <c r="W74">
        <v>1.01</v>
      </c>
      <c r="X74">
        <v>1</v>
      </c>
      <c r="Z74">
        <v>5272.6467845094103</v>
      </c>
      <c r="AB74">
        <v>11377.2202112866</v>
      </c>
      <c r="AC74">
        <v>69.081506763009799</v>
      </c>
      <c r="AD74">
        <v>6</v>
      </c>
      <c r="AE74">
        <v>1.1000000000000001</v>
      </c>
      <c r="AF74">
        <v>1</v>
      </c>
      <c r="AH74">
        <v>0</v>
      </c>
      <c r="AI74">
        <v>1398</v>
      </c>
      <c r="AJ74">
        <v>100</v>
      </c>
      <c r="AK74">
        <v>-2.11</v>
      </c>
      <c r="AL74">
        <v>0</v>
      </c>
      <c r="AM74">
        <v>6.5</v>
      </c>
      <c r="AN74">
        <v>1.18</v>
      </c>
      <c r="AO74">
        <v>10090.250503859699</v>
      </c>
      <c r="AP74">
        <v>6048.7401777693904</v>
      </c>
      <c r="AR74">
        <v>0</v>
      </c>
      <c r="AS74">
        <v>1.3232873061742588E-2</v>
      </c>
      <c r="AT74">
        <f t="shared" si="3"/>
        <v>0.125</v>
      </c>
      <c r="AU74" s="2">
        <v>5</v>
      </c>
      <c r="AV74" s="2">
        <f t="shared" si="1"/>
        <v>7</v>
      </c>
      <c r="AW74" s="1" t="str">
        <f>TEXT(VLOOKUP(AV74,Sheet4!$G$12:$J$35,4,FALSE),"yyyy-mm")</f>
        <v>2028-07</v>
      </c>
      <c r="AX74" s="9">
        <f>IF(AU74=3,VLOOKUP(AV74,Sheet4!$G$11:$I$35,2,FALSE),VLOOKUP(AV74,Sheet4!$G$11:$I$35,3,FALSE))</f>
        <v>5.905759162303665E-2</v>
      </c>
      <c r="AY74" s="2">
        <v>1</v>
      </c>
    </row>
    <row r="75" spans="1:51" x14ac:dyDescent="0.25">
      <c r="A75">
        <v>81215</v>
      </c>
      <c r="B75">
        <v>2099</v>
      </c>
      <c r="C75" t="s">
        <v>57</v>
      </c>
      <c r="D75" t="s">
        <v>35</v>
      </c>
      <c r="E75" t="s">
        <v>35</v>
      </c>
      <c r="F75" t="s">
        <v>53</v>
      </c>
      <c r="G75" t="s">
        <v>62</v>
      </c>
      <c r="H75" t="s">
        <v>51</v>
      </c>
      <c r="I75" t="s">
        <v>52</v>
      </c>
      <c r="J75" t="s">
        <v>50</v>
      </c>
      <c r="K75">
        <v>6</v>
      </c>
      <c r="L75" t="s">
        <v>36</v>
      </c>
      <c r="M75">
        <v>9900</v>
      </c>
      <c r="N75">
        <v>35.724641730000002</v>
      </c>
      <c r="O75">
        <v>-98.538989999999998</v>
      </c>
      <c r="P75">
        <v>35.696664179999999</v>
      </c>
      <c r="Q75">
        <v>-98.538989999999998</v>
      </c>
      <c r="R75">
        <v>16.838495306091101</v>
      </c>
      <c r="T75">
        <v>48.926948625245899</v>
      </c>
      <c r="U75">
        <v>83.208668193180301</v>
      </c>
      <c r="V75">
        <v>8</v>
      </c>
      <c r="W75">
        <v>1.01</v>
      </c>
      <c r="X75">
        <v>1</v>
      </c>
      <c r="Z75">
        <v>5272.6467845094103</v>
      </c>
      <c r="AB75">
        <v>11377.2202112866</v>
      </c>
      <c r="AC75">
        <v>69.081506763009799</v>
      </c>
      <c r="AD75">
        <v>6</v>
      </c>
      <c r="AE75">
        <v>1.1000000000000001</v>
      </c>
      <c r="AF75">
        <v>1</v>
      </c>
      <c r="AH75">
        <v>0</v>
      </c>
      <c r="AI75">
        <v>1398</v>
      </c>
      <c r="AJ75">
        <v>100</v>
      </c>
      <c r="AK75">
        <v>-2.11</v>
      </c>
      <c r="AL75">
        <v>0</v>
      </c>
      <c r="AM75">
        <v>6.5</v>
      </c>
      <c r="AN75">
        <v>1.18</v>
      </c>
      <c r="AO75">
        <v>10090.250503859699</v>
      </c>
      <c r="AP75">
        <v>6048.7401777693904</v>
      </c>
      <c r="AR75">
        <v>0</v>
      </c>
      <c r="AS75">
        <v>1.3232873061742588E-2</v>
      </c>
      <c r="AT75">
        <f t="shared" si="3"/>
        <v>0.125</v>
      </c>
      <c r="AU75" s="2">
        <v>5</v>
      </c>
      <c r="AV75" s="2">
        <f t="shared" si="1"/>
        <v>7</v>
      </c>
      <c r="AW75" s="1" t="str">
        <f>TEXT(VLOOKUP(AV75,Sheet4!$G$12:$J$35,4,FALSE),"yyyy-mm")</f>
        <v>2028-07</v>
      </c>
      <c r="AX75" s="9">
        <f>IF(AU75=3,VLOOKUP(AV75,Sheet4!$G$11:$I$35,2,FALSE),VLOOKUP(AV75,Sheet4!$G$11:$I$35,3,FALSE))</f>
        <v>5.905759162303665E-2</v>
      </c>
      <c r="AY75" s="2">
        <v>1</v>
      </c>
    </row>
    <row r="76" spans="1:51" x14ac:dyDescent="0.25">
      <c r="A76">
        <v>81325</v>
      </c>
      <c r="B76">
        <v>2099</v>
      </c>
      <c r="C76" t="s">
        <v>57</v>
      </c>
      <c r="D76" t="s">
        <v>35</v>
      </c>
      <c r="E76" t="s">
        <v>35</v>
      </c>
      <c r="F76" t="s">
        <v>53</v>
      </c>
      <c r="G76" t="s">
        <v>58</v>
      </c>
      <c r="H76" t="s">
        <v>51</v>
      </c>
      <c r="I76" t="s">
        <v>52</v>
      </c>
      <c r="J76" t="s">
        <v>50</v>
      </c>
      <c r="K76">
        <v>6</v>
      </c>
      <c r="L76" t="s">
        <v>36</v>
      </c>
      <c r="M76">
        <v>9900</v>
      </c>
      <c r="N76">
        <v>35.724617809999998</v>
      </c>
      <c r="O76">
        <v>-98.536029999999997</v>
      </c>
      <c r="P76">
        <v>35.696646659999999</v>
      </c>
      <c r="Q76">
        <v>-98.536029999999997</v>
      </c>
      <c r="R76">
        <v>16.838495306091101</v>
      </c>
      <c r="T76">
        <v>48.926948625245899</v>
      </c>
      <c r="U76">
        <v>83.208668193180301</v>
      </c>
      <c r="V76">
        <v>8</v>
      </c>
      <c r="W76">
        <v>1.01</v>
      </c>
      <c r="X76">
        <v>1</v>
      </c>
      <c r="Z76">
        <v>5272.6467845094103</v>
      </c>
      <c r="AB76">
        <v>11377.2202112866</v>
      </c>
      <c r="AC76">
        <v>69.081506763009799</v>
      </c>
      <c r="AD76">
        <v>6</v>
      </c>
      <c r="AE76">
        <v>1.1000000000000001</v>
      </c>
      <c r="AF76">
        <v>1</v>
      </c>
      <c r="AH76">
        <v>0</v>
      </c>
      <c r="AI76">
        <v>1398</v>
      </c>
      <c r="AJ76">
        <v>100</v>
      </c>
      <c r="AK76">
        <v>-2.11</v>
      </c>
      <c r="AL76">
        <v>0</v>
      </c>
      <c r="AM76">
        <v>6.5</v>
      </c>
      <c r="AN76">
        <v>1.18</v>
      </c>
      <c r="AO76">
        <v>10090.250503859699</v>
      </c>
      <c r="AP76">
        <v>6048.7401777693904</v>
      </c>
      <c r="AR76">
        <v>0</v>
      </c>
      <c r="AS76">
        <v>1.3232873061742588E-2</v>
      </c>
      <c r="AT76">
        <f t="shared" si="3"/>
        <v>0.125</v>
      </c>
      <c r="AU76" s="2">
        <v>5</v>
      </c>
      <c r="AV76" s="2">
        <f t="shared" si="1"/>
        <v>7</v>
      </c>
      <c r="AW76" s="1" t="str">
        <f>TEXT(VLOOKUP(AV76,Sheet4!$G$12:$J$35,4,FALSE),"yyyy-mm")</f>
        <v>2028-07</v>
      </c>
      <c r="AX76" s="9">
        <f>IF(AU76=3,VLOOKUP(AV76,Sheet4!$G$11:$I$35,2,FALSE),VLOOKUP(AV76,Sheet4!$G$11:$I$35,3,FALSE))</f>
        <v>5.905759162303665E-2</v>
      </c>
      <c r="AY76" s="2">
        <v>1</v>
      </c>
    </row>
    <row r="77" spans="1:51" x14ac:dyDescent="0.25">
      <c r="A77">
        <v>81251</v>
      </c>
      <c r="B77">
        <v>2099</v>
      </c>
      <c r="C77" t="s">
        <v>57</v>
      </c>
      <c r="D77" t="s">
        <v>35</v>
      </c>
      <c r="E77" t="s">
        <v>35</v>
      </c>
      <c r="F77" t="s">
        <v>53</v>
      </c>
      <c r="G77" t="s">
        <v>60</v>
      </c>
      <c r="H77" t="s">
        <v>51</v>
      </c>
      <c r="I77" t="s">
        <v>52</v>
      </c>
      <c r="J77" t="s">
        <v>50</v>
      </c>
      <c r="K77">
        <v>6</v>
      </c>
      <c r="L77" t="s">
        <v>36</v>
      </c>
      <c r="M77">
        <v>9900</v>
      </c>
      <c r="N77">
        <v>35.724593900000002</v>
      </c>
      <c r="O77">
        <v>-98.533079999999998</v>
      </c>
      <c r="P77">
        <v>35.696629129999998</v>
      </c>
      <c r="Q77">
        <v>-98.533079999999998</v>
      </c>
      <c r="R77">
        <v>16.838495306091101</v>
      </c>
      <c r="T77">
        <v>48.926948625245899</v>
      </c>
      <c r="U77">
        <v>83.208668193180301</v>
      </c>
      <c r="V77">
        <v>8</v>
      </c>
      <c r="W77">
        <v>1.01</v>
      </c>
      <c r="X77">
        <v>1</v>
      </c>
      <c r="Z77">
        <v>5272.6467845094103</v>
      </c>
      <c r="AB77">
        <v>11377.2202112866</v>
      </c>
      <c r="AC77">
        <v>69.081506763009799</v>
      </c>
      <c r="AD77">
        <v>6</v>
      </c>
      <c r="AE77">
        <v>1.1000000000000001</v>
      </c>
      <c r="AF77">
        <v>1</v>
      </c>
      <c r="AH77">
        <v>0</v>
      </c>
      <c r="AI77">
        <v>1398</v>
      </c>
      <c r="AJ77">
        <v>100</v>
      </c>
      <c r="AK77">
        <v>-2.11</v>
      </c>
      <c r="AL77">
        <v>0</v>
      </c>
      <c r="AM77">
        <v>6.5</v>
      </c>
      <c r="AN77">
        <v>1.18</v>
      </c>
      <c r="AO77">
        <v>10090.250503859699</v>
      </c>
      <c r="AP77">
        <v>6048.7401777693904</v>
      </c>
      <c r="AR77">
        <v>0</v>
      </c>
      <c r="AS77">
        <v>1.3232873061742588E-2</v>
      </c>
      <c r="AT77">
        <f t="shared" si="3"/>
        <v>0.125</v>
      </c>
      <c r="AU77" s="2">
        <v>5</v>
      </c>
      <c r="AV77" s="2">
        <f t="shared" si="1"/>
        <v>7</v>
      </c>
      <c r="AW77" s="1" t="str">
        <f>TEXT(VLOOKUP(AV77,Sheet4!$G$12:$J$35,4,FALSE),"yyyy-mm")</f>
        <v>2028-07</v>
      </c>
      <c r="AX77" s="9">
        <f>IF(AU77=3,VLOOKUP(AV77,Sheet4!$G$11:$I$35,2,FALSE),VLOOKUP(AV77,Sheet4!$G$11:$I$35,3,FALSE))</f>
        <v>5.905759162303665E-2</v>
      </c>
      <c r="AY77" s="2">
        <v>1</v>
      </c>
    </row>
    <row r="78" spans="1:51" x14ac:dyDescent="0.25">
      <c r="A78">
        <v>81187</v>
      </c>
      <c r="B78">
        <v>2099</v>
      </c>
      <c r="C78" t="s">
        <v>57</v>
      </c>
      <c r="D78" t="s">
        <v>35</v>
      </c>
      <c r="E78" t="s">
        <v>35</v>
      </c>
      <c r="F78" t="s">
        <v>53</v>
      </c>
      <c r="G78" t="s">
        <v>63</v>
      </c>
      <c r="H78" t="s">
        <v>51</v>
      </c>
      <c r="I78" t="s">
        <v>52</v>
      </c>
      <c r="J78" t="s">
        <v>50</v>
      </c>
      <c r="K78">
        <v>6</v>
      </c>
      <c r="L78" t="s">
        <v>36</v>
      </c>
      <c r="M78">
        <v>9900</v>
      </c>
      <c r="N78">
        <v>35.724569840000001</v>
      </c>
      <c r="O78">
        <v>-98.530119999999997</v>
      </c>
      <c r="P78">
        <v>35.696611470000001</v>
      </c>
      <c r="Q78">
        <v>-98.530119999999997</v>
      </c>
      <c r="R78">
        <v>16.838495306091101</v>
      </c>
      <c r="T78">
        <v>48.926948625245899</v>
      </c>
      <c r="U78">
        <v>83.208668193180301</v>
      </c>
      <c r="V78">
        <v>8</v>
      </c>
      <c r="W78">
        <v>1.01</v>
      </c>
      <c r="X78">
        <v>1</v>
      </c>
      <c r="Z78">
        <v>5272.6467845094103</v>
      </c>
      <c r="AB78">
        <v>11377.2202112866</v>
      </c>
      <c r="AC78">
        <v>69.081506763009799</v>
      </c>
      <c r="AD78">
        <v>6</v>
      </c>
      <c r="AE78">
        <v>1.1000000000000001</v>
      </c>
      <c r="AF78">
        <v>1</v>
      </c>
      <c r="AH78">
        <v>0</v>
      </c>
      <c r="AI78">
        <v>1398</v>
      </c>
      <c r="AJ78">
        <v>100</v>
      </c>
      <c r="AK78">
        <v>-2.11</v>
      </c>
      <c r="AL78">
        <v>0</v>
      </c>
      <c r="AM78">
        <v>6.5</v>
      </c>
      <c r="AN78">
        <v>1.18</v>
      </c>
      <c r="AO78">
        <v>10090.250503859699</v>
      </c>
      <c r="AP78">
        <v>6048.7401777693904</v>
      </c>
      <c r="AR78">
        <v>0</v>
      </c>
      <c r="AS78">
        <v>1.3232873061742588E-2</v>
      </c>
      <c r="AT78">
        <f t="shared" si="3"/>
        <v>0.125</v>
      </c>
      <c r="AU78" s="2">
        <v>5</v>
      </c>
      <c r="AV78" s="2">
        <f t="shared" si="1"/>
        <v>7</v>
      </c>
      <c r="AW78" s="1" t="str">
        <f>TEXT(VLOOKUP(AV78,Sheet4!$G$12:$J$35,4,FALSE),"yyyy-mm")</f>
        <v>2028-07</v>
      </c>
      <c r="AX78" s="9">
        <f>IF(AU78=3,VLOOKUP(AV78,Sheet4!$G$11:$I$35,2,FALSE),VLOOKUP(AV78,Sheet4!$G$11:$I$35,3,FALSE))</f>
        <v>5.905759162303665E-2</v>
      </c>
      <c r="AY78" s="2">
        <v>1</v>
      </c>
    </row>
    <row r="79" spans="1:51" x14ac:dyDescent="0.25">
      <c r="A79" s="3">
        <v>81305</v>
      </c>
      <c r="B79" s="3">
        <v>2099</v>
      </c>
      <c r="C79" t="s">
        <v>57</v>
      </c>
      <c r="D79" s="3" t="s">
        <v>35</v>
      </c>
      <c r="E79" s="3" t="s">
        <v>35</v>
      </c>
      <c r="F79" s="3" t="s">
        <v>53</v>
      </c>
      <c r="G79" s="3" t="s">
        <v>59</v>
      </c>
      <c r="H79" s="3" t="s">
        <v>51</v>
      </c>
      <c r="I79" s="3" t="s">
        <v>52</v>
      </c>
      <c r="J79" s="3" t="s">
        <v>50</v>
      </c>
      <c r="K79" s="3">
        <v>6</v>
      </c>
      <c r="L79" s="3" t="s">
        <v>36</v>
      </c>
      <c r="M79" s="3">
        <v>9900</v>
      </c>
      <c r="N79" s="3">
        <v>35.724545790000001</v>
      </c>
      <c r="O79" s="3">
        <v>-98.527169999999998</v>
      </c>
      <c r="P79" s="3">
        <v>35.696593790000001</v>
      </c>
      <c r="Q79" s="3">
        <v>-98.527169999999998</v>
      </c>
      <c r="R79" s="3">
        <v>16.838495306091101</v>
      </c>
      <c r="S79" s="3"/>
      <c r="T79" s="3">
        <v>48.926948625245899</v>
      </c>
      <c r="U79" s="3">
        <v>83.208668193180301</v>
      </c>
      <c r="V79" s="3">
        <v>8</v>
      </c>
      <c r="W79" s="3">
        <v>1.01</v>
      </c>
      <c r="X79" s="3">
        <v>1</v>
      </c>
      <c r="Y79" s="3"/>
      <c r="Z79" s="3">
        <v>5272.6467845094103</v>
      </c>
      <c r="AA79" s="3"/>
      <c r="AB79" s="3">
        <v>11377.2202112866</v>
      </c>
      <c r="AC79" s="3">
        <v>69.081506763009799</v>
      </c>
      <c r="AD79" s="3">
        <v>6</v>
      </c>
      <c r="AE79" s="3">
        <v>1.1000000000000001</v>
      </c>
      <c r="AF79" s="3">
        <v>1</v>
      </c>
      <c r="AG79" s="3"/>
      <c r="AH79" s="3">
        <v>0</v>
      </c>
      <c r="AI79" s="3">
        <v>1398</v>
      </c>
      <c r="AJ79" s="3">
        <v>100</v>
      </c>
      <c r="AK79" s="3">
        <v>-2.11</v>
      </c>
      <c r="AL79" s="3">
        <v>0</v>
      </c>
      <c r="AM79" s="3">
        <v>6.5</v>
      </c>
      <c r="AN79" s="3">
        <v>1.18</v>
      </c>
      <c r="AO79" s="3">
        <v>10090.250503859699</v>
      </c>
      <c r="AP79" s="3">
        <v>6048.7401777693904</v>
      </c>
      <c r="AQ79" s="3"/>
      <c r="AR79" s="3">
        <v>0</v>
      </c>
      <c r="AS79" s="3">
        <v>1.3232873061742588E-2</v>
      </c>
      <c r="AT79" s="3">
        <f t="shared" si="3"/>
        <v>0.125</v>
      </c>
      <c r="AU79" s="2">
        <v>5</v>
      </c>
      <c r="AV79" s="2">
        <f t="shared" ref="AV79" si="4">AV68+1</f>
        <v>7</v>
      </c>
      <c r="AW79" s="1" t="str">
        <f>TEXT(VLOOKUP(AV79,Sheet4!$G$12:$J$35,4,FALSE),"yyyy-mm")</f>
        <v>2028-07</v>
      </c>
      <c r="AX79" s="9">
        <f>IF(AU79=3,VLOOKUP(AV79,Sheet4!$G$11:$I$35,2,FALSE),VLOOKUP(AV79,Sheet4!$G$11:$I$35,3,FALSE))</f>
        <v>5.905759162303665E-2</v>
      </c>
      <c r="AY79" s="7">
        <v>1</v>
      </c>
    </row>
    <row r="80" spans="1:51" x14ac:dyDescent="0.25">
      <c r="A80">
        <v>81244</v>
      </c>
      <c r="B80">
        <v>2099</v>
      </c>
      <c r="C80" t="s">
        <v>57</v>
      </c>
      <c r="D80" t="s">
        <v>54</v>
      </c>
      <c r="E80" t="s">
        <v>55</v>
      </c>
      <c r="F80" t="s">
        <v>56</v>
      </c>
      <c r="G80" t="s">
        <v>61</v>
      </c>
      <c r="H80" t="s">
        <v>51</v>
      </c>
      <c r="I80" t="s">
        <v>52</v>
      </c>
      <c r="J80" t="s">
        <v>50</v>
      </c>
      <c r="K80">
        <v>6</v>
      </c>
      <c r="L80" t="s">
        <v>36</v>
      </c>
      <c r="M80">
        <v>9900</v>
      </c>
      <c r="N80">
        <v>35.724665569999999</v>
      </c>
      <c r="O80">
        <v>-98.54195</v>
      </c>
      <c r="P80">
        <v>35.69668162</v>
      </c>
      <c r="Q80">
        <v>-98.54195</v>
      </c>
      <c r="R80">
        <v>164.17134541378201</v>
      </c>
      <c r="T80">
        <v>280.855111575644</v>
      </c>
      <c r="U80">
        <v>82.215800057898207</v>
      </c>
      <c r="V80">
        <v>8</v>
      </c>
      <c r="W80">
        <v>1.01</v>
      </c>
      <c r="X80">
        <v>1</v>
      </c>
      <c r="Z80">
        <v>9530.2553467004509</v>
      </c>
      <c r="AB80">
        <v>18427.3483708981</v>
      </c>
      <c r="AC80">
        <v>72.821141242648295</v>
      </c>
      <c r="AD80">
        <v>6</v>
      </c>
      <c r="AE80">
        <v>1.1000000000000001</v>
      </c>
      <c r="AF80">
        <v>1</v>
      </c>
      <c r="AH80">
        <v>0</v>
      </c>
      <c r="AI80">
        <v>1444</v>
      </c>
      <c r="AJ80">
        <v>100</v>
      </c>
      <c r="AK80">
        <v>-2.11</v>
      </c>
      <c r="AL80">
        <v>0</v>
      </c>
      <c r="AM80">
        <v>6.5</v>
      </c>
      <c r="AN80">
        <v>1.21</v>
      </c>
      <c r="AO80">
        <v>9871.5761555915797</v>
      </c>
      <c r="AP80">
        <v>5895.6681339816796</v>
      </c>
      <c r="AR80">
        <v>0</v>
      </c>
      <c r="AS80">
        <v>1.3232873061742588E-2</v>
      </c>
      <c r="AT80">
        <f>1/8</f>
        <v>0.125</v>
      </c>
      <c r="AU80" s="2">
        <v>3</v>
      </c>
      <c r="AV80" s="2">
        <f>AV69+1</f>
        <v>8</v>
      </c>
      <c r="AW80" s="1" t="str">
        <f>TEXT(VLOOKUP(AV80,Sheet4!$G$12:$J$35,4,FALSE),"yyyy-mm")</f>
        <v>2029-07</v>
      </c>
      <c r="AX80" s="9">
        <f>IF(AU80=3,VLOOKUP(AV80,Sheet4!$G$11:$I$35,2,FALSE),VLOOKUP(AV80,Sheet4!$G$11:$I$35,3,FALSE))</f>
        <v>4.7013977128335452E-2</v>
      </c>
      <c r="AY80" s="2">
        <v>1</v>
      </c>
    </row>
    <row r="81" spans="1:51" x14ac:dyDescent="0.25">
      <c r="A81">
        <v>81214</v>
      </c>
      <c r="B81">
        <v>2099</v>
      </c>
      <c r="C81" t="s">
        <v>78</v>
      </c>
      <c r="D81" t="s">
        <v>54</v>
      </c>
      <c r="E81" t="s">
        <v>55</v>
      </c>
      <c r="F81" t="s">
        <v>56</v>
      </c>
      <c r="G81" t="s">
        <v>62</v>
      </c>
      <c r="H81" t="s">
        <v>51</v>
      </c>
      <c r="I81" t="s">
        <v>52</v>
      </c>
      <c r="J81" t="s">
        <v>50</v>
      </c>
      <c r="K81">
        <v>6</v>
      </c>
      <c r="L81" t="s">
        <v>36</v>
      </c>
      <c r="M81">
        <v>9900</v>
      </c>
      <c r="N81">
        <v>35.724641730000002</v>
      </c>
      <c r="O81">
        <v>-98.538989999999998</v>
      </c>
      <c r="P81">
        <v>35.696664179999999</v>
      </c>
      <c r="Q81">
        <v>-98.538989999999998</v>
      </c>
      <c r="R81">
        <v>164.17134541378201</v>
      </c>
      <c r="T81">
        <v>280.855111575644</v>
      </c>
      <c r="U81">
        <v>82.215800057898207</v>
      </c>
      <c r="V81">
        <v>8</v>
      </c>
      <c r="W81">
        <v>1.01</v>
      </c>
      <c r="X81">
        <v>1</v>
      </c>
      <c r="Z81">
        <v>9530.2553467004509</v>
      </c>
      <c r="AB81">
        <v>18427.3483708981</v>
      </c>
      <c r="AC81">
        <v>72.821141242648295</v>
      </c>
      <c r="AD81">
        <v>6</v>
      </c>
      <c r="AE81">
        <v>1.1000000000000001</v>
      </c>
      <c r="AF81">
        <v>1</v>
      </c>
      <c r="AH81">
        <v>0</v>
      </c>
      <c r="AI81">
        <v>1444</v>
      </c>
      <c r="AJ81">
        <v>100</v>
      </c>
      <c r="AK81">
        <v>-2.11</v>
      </c>
      <c r="AL81">
        <v>0</v>
      </c>
      <c r="AM81">
        <v>6.5</v>
      </c>
      <c r="AN81">
        <v>1.21</v>
      </c>
      <c r="AO81">
        <v>9871.5761555915797</v>
      </c>
      <c r="AP81">
        <v>5895.6681339816796</v>
      </c>
      <c r="AR81">
        <v>0</v>
      </c>
      <c r="AS81">
        <v>1.3232873061742588E-2</v>
      </c>
      <c r="AT81">
        <f t="shared" ref="AT81:AT90" si="5">1/8</f>
        <v>0.125</v>
      </c>
      <c r="AU81" s="2">
        <v>3</v>
      </c>
      <c r="AV81" s="2">
        <f t="shared" ref="AV81:AV90" si="6">AV70+1</f>
        <v>8</v>
      </c>
      <c r="AW81" s="1" t="str">
        <f>TEXT(VLOOKUP(AV81,Sheet4!$G$12:$J$35,4,FALSE),"yyyy-mm")</f>
        <v>2029-07</v>
      </c>
      <c r="AX81" s="9">
        <f>IF(AU81=3,VLOOKUP(AV81,Sheet4!$G$11:$I$35,2,FALSE),VLOOKUP(AV81,Sheet4!$G$11:$I$35,3,FALSE))</f>
        <v>4.7013977128335452E-2</v>
      </c>
      <c r="AY81" s="2">
        <v>1</v>
      </c>
    </row>
    <row r="82" spans="1:51" x14ac:dyDescent="0.25">
      <c r="A82">
        <v>81324</v>
      </c>
      <c r="B82">
        <v>2099</v>
      </c>
      <c r="C82" t="s">
        <v>78</v>
      </c>
      <c r="D82" t="s">
        <v>54</v>
      </c>
      <c r="E82" t="s">
        <v>55</v>
      </c>
      <c r="F82" t="s">
        <v>56</v>
      </c>
      <c r="G82" t="s">
        <v>58</v>
      </c>
      <c r="H82" t="s">
        <v>51</v>
      </c>
      <c r="I82" t="s">
        <v>52</v>
      </c>
      <c r="J82" t="s">
        <v>50</v>
      </c>
      <c r="K82">
        <v>6</v>
      </c>
      <c r="L82" t="s">
        <v>36</v>
      </c>
      <c r="M82">
        <v>9900</v>
      </c>
      <c r="N82">
        <v>35.724617809999998</v>
      </c>
      <c r="O82">
        <v>-98.536029999999997</v>
      </c>
      <c r="P82">
        <v>35.696646659999999</v>
      </c>
      <c r="Q82">
        <v>-98.536029999999997</v>
      </c>
      <c r="R82">
        <v>164.17134541378201</v>
      </c>
      <c r="T82">
        <v>280.855111575644</v>
      </c>
      <c r="U82">
        <v>82.215800057898207</v>
      </c>
      <c r="V82">
        <v>8</v>
      </c>
      <c r="W82">
        <v>1.01</v>
      </c>
      <c r="X82">
        <v>1</v>
      </c>
      <c r="Z82">
        <v>9530.2553467004509</v>
      </c>
      <c r="AB82">
        <v>18427.3483708981</v>
      </c>
      <c r="AC82">
        <v>72.821141242648295</v>
      </c>
      <c r="AD82">
        <v>6</v>
      </c>
      <c r="AE82">
        <v>1.1000000000000001</v>
      </c>
      <c r="AF82">
        <v>1</v>
      </c>
      <c r="AH82">
        <v>0</v>
      </c>
      <c r="AI82">
        <v>1444</v>
      </c>
      <c r="AJ82">
        <v>100</v>
      </c>
      <c r="AK82">
        <v>-2.11</v>
      </c>
      <c r="AL82">
        <v>0</v>
      </c>
      <c r="AM82">
        <v>6.5</v>
      </c>
      <c r="AN82">
        <v>1.21</v>
      </c>
      <c r="AO82">
        <v>9871.5761555915797</v>
      </c>
      <c r="AP82">
        <v>5895.6681339816796</v>
      </c>
      <c r="AR82">
        <v>0</v>
      </c>
      <c r="AS82">
        <v>1.3232873061742588E-2</v>
      </c>
      <c r="AT82">
        <f t="shared" si="5"/>
        <v>0.125</v>
      </c>
      <c r="AU82" s="2">
        <v>3</v>
      </c>
      <c r="AV82" s="2">
        <f t="shared" si="6"/>
        <v>8</v>
      </c>
      <c r="AW82" s="1" t="str">
        <f>TEXT(VLOOKUP(AV82,Sheet4!$G$12:$J$35,4,FALSE),"yyyy-mm")</f>
        <v>2029-07</v>
      </c>
      <c r="AX82" s="9">
        <f>IF(AU82=3,VLOOKUP(AV82,Sheet4!$G$11:$I$35,2,FALSE),VLOOKUP(AV82,Sheet4!$G$11:$I$35,3,FALSE))</f>
        <v>4.7013977128335452E-2</v>
      </c>
      <c r="AY82" s="2">
        <v>1</v>
      </c>
    </row>
    <row r="83" spans="1:51" x14ac:dyDescent="0.25">
      <c r="A83">
        <v>81250</v>
      </c>
      <c r="B83">
        <v>2099</v>
      </c>
      <c r="C83" t="s">
        <v>78</v>
      </c>
      <c r="D83" t="s">
        <v>54</v>
      </c>
      <c r="E83" t="s">
        <v>55</v>
      </c>
      <c r="F83" t="s">
        <v>56</v>
      </c>
      <c r="G83" t="s">
        <v>60</v>
      </c>
      <c r="H83" t="s">
        <v>51</v>
      </c>
      <c r="I83" t="s">
        <v>52</v>
      </c>
      <c r="J83" t="s">
        <v>50</v>
      </c>
      <c r="K83">
        <v>6</v>
      </c>
      <c r="L83" t="s">
        <v>36</v>
      </c>
      <c r="M83">
        <v>9900</v>
      </c>
      <c r="N83">
        <v>35.724593900000002</v>
      </c>
      <c r="O83">
        <v>-98.533079999999998</v>
      </c>
      <c r="P83">
        <v>35.696629129999998</v>
      </c>
      <c r="Q83">
        <v>-98.533079999999998</v>
      </c>
      <c r="R83">
        <v>164.17134541378201</v>
      </c>
      <c r="T83">
        <v>280.855111575644</v>
      </c>
      <c r="U83">
        <v>82.215800057898207</v>
      </c>
      <c r="V83">
        <v>8</v>
      </c>
      <c r="W83">
        <v>1.01</v>
      </c>
      <c r="X83">
        <v>1</v>
      </c>
      <c r="Z83">
        <v>9530.2553467004509</v>
      </c>
      <c r="AB83">
        <v>18427.3483708981</v>
      </c>
      <c r="AC83">
        <v>72.821141242648295</v>
      </c>
      <c r="AD83">
        <v>6</v>
      </c>
      <c r="AE83">
        <v>1.1000000000000001</v>
      </c>
      <c r="AF83">
        <v>1</v>
      </c>
      <c r="AH83">
        <v>0</v>
      </c>
      <c r="AI83">
        <v>1444</v>
      </c>
      <c r="AJ83">
        <v>100</v>
      </c>
      <c r="AK83">
        <v>-2.11</v>
      </c>
      <c r="AL83">
        <v>0</v>
      </c>
      <c r="AM83">
        <v>6.5</v>
      </c>
      <c r="AN83">
        <v>1.21</v>
      </c>
      <c r="AO83">
        <v>9871.5761555915797</v>
      </c>
      <c r="AP83">
        <v>5895.6681339816796</v>
      </c>
      <c r="AR83">
        <v>0</v>
      </c>
      <c r="AS83">
        <v>1.3232873061742588E-2</v>
      </c>
      <c r="AT83">
        <f t="shared" si="5"/>
        <v>0.125</v>
      </c>
      <c r="AU83" s="2">
        <v>3</v>
      </c>
      <c r="AV83" s="2">
        <f t="shared" si="6"/>
        <v>8</v>
      </c>
      <c r="AW83" s="1" t="str">
        <f>TEXT(VLOOKUP(AV83,Sheet4!$G$12:$J$35,4,FALSE),"yyyy-mm")</f>
        <v>2029-07</v>
      </c>
      <c r="AX83" s="9">
        <f>IF(AU83=3,VLOOKUP(AV83,Sheet4!$G$11:$I$35,2,FALSE),VLOOKUP(AV83,Sheet4!$G$11:$I$35,3,FALSE))</f>
        <v>4.7013977128335452E-2</v>
      </c>
      <c r="AY83" s="2">
        <v>1</v>
      </c>
    </row>
    <row r="84" spans="1:51" x14ac:dyDescent="0.25">
      <c r="A84">
        <v>81186</v>
      </c>
      <c r="B84">
        <v>2099</v>
      </c>
      <c r="C84" t="s">
        <v>78</v>
      </c>
      <c r="D84" t="s">
        <v>54</v>
      </c>
      <c r="E84" t="s">
        <v>55</v>
      </c>
      <c r="F84" t="s">
        <v>56</v>
      </c>
      <c r="G84" t="s">
        <v>63</v>
      </c>
      <c r="H84" t="s">
        <v>51</v>
      </c>
      <c r="I84" t="s">
        <v>52</v>
      </c>
      <c r="J84" t="s">
        <v>50</v>
      </c>
      <c r="K84">
        <v>6</v>
      </c>
      <c r="L84" t="s">
        <v>36</v>
      </c>
      <c r="M84">
        <v>9900</v>
      </c>
      <c r="N84">
        <v>35.724569840000001</v>
      </c>
      <c r="O84">
        <v>-98.530119999999997</v>
      </c>
      <c r="P84">
        <v>35.696611470000001</v>
      </c>
      <c r="Q84">
        <v>-98.530119999999997</v>
      </c>
      <c r="R84">
        <v>164.17134541378201</v>
      </c>
      <c r="T84">
        <v>280.855111575644</v>
      </c>
      <c r="U84">
        <v>82.215800057898207</v>
      </c>
      <c r="V84">
        <v>8</v>
      </c>
      <c r="W84">
        <v>1.01</v>
      </c>
      <c r="X84">
        <v>1</v>
      </c>
      <c r="Z84">
        <v>9530.2553467004509</v>
      </c>
      <c r="AB84">
        <v>18427.3483708981</v>
      </c>
      <c r="AC84">
        <v>72.821141242648295</v>
      </c>
      <c r="AD84">
        <v>6</v>
      </c>
      <c r="AE84">
        <v>1.1000000000000001</v>
      </c>
      <c r="AF84">
        <v>1</v>
      </c>
      <c r="AH84">
        <v>0</v>
      </c>
      <c r="AI84">
        <v>1444</v>
      </c>
      <c r="AJ84">
        <v>100</v>
      </c>
      <c r="AK84">
        <v>-2.11</v>
      </c>
      <c r="AL84">
        <v>0</v>
      </c>
      <c r="AM84">
        <v>6.5</v>
      </c>
      <c r="AN84">
        <v>1.21</v>
      </c>
      <c r="AO84">
        <v>9871.5761555915797</v>
      </c>
      <c r="AP84">
        <v>5895.6681339816796</v>
      </c>
      <c r="AR84">
        <v>0</v>
      </c>
      <c r="AS84">
        <v>1.3232873061742588E-2</v>
      </c>
      <c r="AT84">
        <f t="shared" si="5"/>
        <v>0.125</v>
      </c>
      <c r="AU84" s="2">
        <v>3</v>
      </c>
      <c r="AV84" s="2">
        <f t="shared" si="6"/>
        <v>8</v>
      </c>
      <c r="AW84" s="1" t="str">
        <f>TEXT(VLOOKUP(AV84,Sheet4!$G$12:$J$35,4,FALSE),"yyyy-mm")</f>
        <v>2029-07</v>
      </c>
      <c r="AX84" s="9">
        <f>IF(AU84=3,VLOOKUP(AV84,Sheet4!$G$11:$I$35,2,FALSE),VLOOKUP(AV84,Sheet4!$G$11:$I$35,3,FALSE))</f>
        <v>4.7013977128335452E-2</v>
      </c>
      <c r="AY84" s="2">
        <v>1</v>
      </c>
    </row>
    <row r="85" spans="1:51" x14ac:dyDescent="0.25">
      <c r="A85">
        <v>81245</v>
      </c>
      <c r="B85">
        <v>2099</v>
      </c>
      <c r="C85" t="s">
        <v>57</v>
      </c>
      <c r="D85" t="s">
        <v>35</v>
      </c>
      <c r="E85" t="s">
        <v>35</v>
      </c>
      <c r="F85" t="s">
        <v>53</v>
      </c>
      <c r="G85" t="s">
        <v>61</v>
      </c>
      <c r="H85" t="s">
        <v>51</v>
      </c>
      <c r="I85" t="s">
        <v>52</v>
      </c>
      <c r="J85" t="s">
        <v>50</v>
      </c>
      <c r="K85">
        <v>6</v>
      </c>
      <c r="L85" t="s">
        <v>36</v>
      </c>
      <c r="M85">
        <v>9900</v>
      </c>
      <c r="N85">
        <v>35.724665569999999</v>
      </c>
      <c r="O85">
        <v>-98.54195</v>
      </c>
      <c r="P85">
        <v>35.69668162</v>
      </c>
      <c r="Q85">
        <v>-98.54195</v>
      </c>
      <c r="R85">
        <v>16.838495306091101</v>
      </c>
      <c r="T85">
        <v>48.926948625245899</v>
      </c>
      <c r="U85">
        <v>83.208668193180301</v>
      </c>
      <c r="V85">
        <v>8</v>
      </c>
      <c r="W85">
        <v>1.01</v>
      </c>
      <c r="X85">
        <v>1</v>
      </c>
      <c r="Z85">
        <v>5272.6467845094103</v>
      </c>
      <c r="AB85">
        <v>11377.2202112866</v>
      </c>
      <c r="AC85">
        <v>69.081506763009799</v>
      </c>
      <c r="AD85">
        <v>6</v>
      </c>
      <c r="AE85">
        <v>1.1000000000000001</v>
      </c>
      <c r="AF85">
        <v>1</v>
      </c>
      <c r="AH85">
        <v>0</v>
      </c>
      <c r="AI85">
        <v>1398</v>
      </c>
      <c r="AJ85">
        <v>100</v>
      </c>
      <c r="AK85">
        <v>-2.11</v>
      </c>
      <c r="AL85">
        <v>0</v>
      </c>
      <c r="AM85">
        <v>6.5</v>
      </c>
      <c r="AN85">
        <v>1.18</v>
      </c>
      <c r="AO85">
        <v>10090.250503859699</v>
      </c>
      <c r="AP85">
        <v>6048.7401777693904</v>
      </c>
      <c r="AR85">
        <v>0</v>
      </c>
      <c r="AS85">
        <v>1.3232873061742588E-2</v>
      </c>
      <c r="AT85">
        <f t="shared" si="5"/>
        <v>0.125</v>
      </c>
      <c r="AU85" s="2">
        <v>5</v>
      </c>
      <c r="AV85" s="2">
        <f t="shared" si="6"/>
        <v>8</v>
      </c>
      <c r="AW85" s="1" t="str">
        <f>TEXT(VLOOKUP(AV85,Sheet4!$G$12:$J$35,4,FALSE),"yyyy-mm")</f>
        <v>2029-07</v>
      </c>
      <c r="AX85" s="9">
        <f>IF(AU85=3,VLOOKUP(AV85,Sheet4!$G$11:$I$35,2,FALSE),VLOOKUP(AV85,Sheet4!$G$11:$I$35,3,FALSE))</f>
        <v>6.0314136125654449E-2</v>
      </c>
      <c r="AY85" s="2">
        <v>1</v>
      </c>
    </row>
    <row r="86" spans="1:51" x14ac:dyDescent="0.25">
      <c r="A86">
        <v>81215</v>
      </c>
      <c r="B86">
        <v>2099</v>
      </c>
      <c r="C86" t="s">
        <v>57</v>
      </c>
      <c r="D86" t="s">
        <v>35</v>
      </c>
      <c r="E86" t="s">
        <v>35</v>
      </c>
      <c r="F86" t="s">
        <v>53</v>
      </c>
      <c r="G86" t="s">
        <v>62</v>
      </c>
      <c r="H86" t="s">
        <v>51</v>
      </c>
      <c r="I86" t="s">
        <v>52</v>
      </c>
      <c r="J86" t="s">
        <v>50</v>
      </c>
      <c r="K86">
        <v>6</v>
      </c>
      <c r="L86" t="s">
        <v>36</v>
      </c>
      <c r="M86">
        <v>9900</v>
      </c>
      <c r="N86">
        <v>35.724641730000002</v>
      </c>
      <c r="O86">
        <v>-98.538989999999998</v>
      </c>
      <c r="P86">
        <v>35.696664179999999</v>
      </c>
      <c r="Q86">
        <v>-98.538989999999998</v>
      </c>
      <c r="R86">
        <v>16.838495306091101</v>
      </c>
      <c r="T86">
        <v>48.926948625245899</v>
      </c>
      <c r="U86">
        <v>83.208668193180301</v>
      </c>
      <c r="V86">
        <v>8</v>
      </c>
      <c r="W86">
        <v>1.01</v>
      </c>
      <c r="X86">
        <v>1</v>
      </c>
      <c r="Z86">
        <v>5272.6467845094103</v>
      </c>
      <c r="AB86">
        <v>11377.2202112866</v>
      </c>
      <c r="AC86">
        <v>69.081506763009799</v>
      </c>
      <c r="AD86">
        <v>6</v>
      </c>
      <c r="AE86">
        <v>1.1000000000000001</v>
      </c>
      <c r="AF86">
        <v>1</v>
      </c>
      <c r="AH86">
        <v>0</v>
      </c>
      <c r="AI86">
        <v>1398</v>
      </c>
      <c r="AJ86">
        <v>100</v>
      </c>
      <c r="AK86">
        <v>-2.11</v>
      </c>
      <c r="AL86">
        <v>0</v>
      </c>
      <c r="AM86">
        <v>6.5</v>
      </c>
      <c r="AN86">
        <v>1.18</v>
      </c>
      <c r="AO86">
        <v>10090.250503859699</v>
      </c>
      <c r="AP86">
        <v>6048.7401777693904</v>
      </c>
      <c r="AR86">
        <v>0</v>
      </c>
      <c r="AS86">
        <v>1.3232873061742588E-2</v>
      </c>
      <c r="AT86">
        <f t="shared" si="5"/>
        <v>0.125</v>
      </c>
      <c r="AU86" s="2">
        <v>5</v>
      </c>
      <c r="AV86" s="2">
        <f t="shared" si="6"/>
        <v>8</v>
      </c>
      <c r="AW86" s="1" t="str">
        <f>TEXT(VLOOKUP(AV86,Sheet4!$G$12:$J$35,4,FALSE),"yyyy-mm")</f>
        <v>2029-07</v>
      </c>
      <c r="AX86" s="9">
        <f>IF(AU86=3,VLOOKUP(AV86,Sheet4!$G$11:$I$35,2,FALSE),VLOOKUP(AV86,Sheet4!$G$11:$I$35,3,FALSE))</f>
        <v>6.0314136125654449E-2</v>
      </c>
      <c r="AY86" s="2">
        <v>1</v>
      </c>
    </row>
    <row r="87" spans="1:51" x14ac:dyDescent="0.25">
      <c r="A87">
        <v>81325</v>
      </c>
      <c r="B87">
        <v>2099</v>
      </c>
      <c r="C87" t="s">
        <v>57</v>
      </c>
      <c r="D87" t="s">
        <v>35</v>
      </c>
      <c r="E87" t="s">
        <v>35</v>
      </c>
      <c r="F87" t="s">
        <v>53</v>
      </c>
      <c r="G87" t="s">
        <v>58</v>
      </c>
      <c r="H87" t="s">
        <v>51</v>
      </c>
      <c r="I87" t="s">
        <v>52</v>
      </c>
      <c r="J87" t="s">
        <v>50</v>
      </c>
      <c r="K87">
        <v>6</v>
      </c>
      <c r="L87" t="s">
        <v>36</v>
      </c>
      <c r="M87">
        <v>9900</v>
      </c>
      <c r="N87">
        <v>35.724617809999998</v>
      </c>
      <c r="O87">
        <v>-98.536029999999997</v>
      </c>
      <c r="P87">
        <v>35.696646659999999</v>
      </c>
      <c r="Q87">
        <v>-98.536029999999997</v>
      </c>
      <c r="R87">
        <v>16.838495306091101</v>
      </c>
      <c r="T87">
        <v>48.926948625245899</v>
      </c>
      <c r="U87">
        <v>83.208668193180301</v>
      </c>
      <c r="V87">
        <v>8</v>
      </c>
      <c r="W87">
        <v>1.01</v>
      </c>
      <c r="X87">
        <v>1</v>
      </c>
      <c r="Z87">
        <v>5272.6467845094103</v>
      </c>
      <c r="AB87">
        <v>11377.2202112866</v>
      </c>
      <c r="AC87">
        <v>69.081506763009799</v>
      </c>
      <c r="AD87">
        <v>6</v>
      </c>
      <c r="AE87">
        <v>1.1000000000000001</v>
      </c>
      <c r="AF87">
        <v>1</v>
      </c>
      <c r="AH87">
        <v>0</v>
      </c>
      <c r="AI87">
        <v>1398</v>
      </c>
      <c r="AJ87">
        <v>100</v>
      </c>
      <c r="AK87">
        <v>-2.11</v>
      </c>
      <c r="AL87">
        <v>0</v>
      </c>
      <c r="AM87">
        <v>6.5</v>
      </c>
      <c r="AN87">
        <v>1.18</v>
      </c>
      <c r="AO87">
        <v>10090.250503859699</v>
      </c>
      <c r="AP87">
        <v>6048.7401777693904</v>
      </c>
      <c r="AR87">
        <v>0</v>
      </c>
      <c r="AS87">
        <v>1.3232873061742588E-2</v>
      </c>
      <c r="AT87">
        <f t="shared" si="5"/>
        <v>0.125</v>
      </c>
      <c r="AU87" s="2">
        <v>5</v>
      </c>
      <c r="AV87" s="2">
        <f t="shared" si="6"/>
        <v>8</v>
      </c>
      <c r="AW87" s="1" t="str">
        <f>TEXT(VLOOKUP(AV87,Sheet4!$G$12:$J$35,4,FALSE),"yyyy-mm")</f>
        <v>2029-07</v>
      </c>
      <c r="AX87" s="9">
        <f>IF(AU87=3,VLOOKUP(AV87,Sheet4!$G$11:$I$35,2,FALSE),VLOOKUP(AV87,Sheet4!$G$11:$I$35,3,FALSE))</f>
        <v>6.0314136125654449E-2</v>
      </c>
      <c r="AY87" s="2">
        <v>1</v>
      </c>
    </row>
    <row r="88" spans="1:51" x14ac:dyDescent="0.25">
      <c r="A88">
        <v>81251</v>
      </c>
      <c r="B88">
        <v>2099</v>
      </c>
      <c r="C88" t="s">
        <v>57</v>
      </c>
      <c r="D88" t="s">
        <v>35</v>
      </c>
      <c r="E88" t="s">
        <v>35</v>
      </c>
      <c r="F88" t="s">
        <v>53</v>
      </c>
      <c r="G88" t="s">
        <v>60</v>
      </c>
      <c r="H88" t="s">
        <v>51</v>
      </c>
      <c r="I88" t="s">
        <v>52</v>
      </c>
      <c r="J88" t="s">
        <v>50</v>
      </c>
      <c r="K88">
        <v>6</v>
      </c>
      <c r="L88" t="s">
        <v>36</v>
      </c>
      <c r="M88">
        <v>9900</v>
      </c>
      <c r="N88">
        <v>35.724593900000002</v>
      </c>
      <c r="O88">
        <v>-98.533079999999998</v>
      </c>
      <c r="P88">
        <v>35.696629129999998</v>
      </c>
      <c r="Q88">
        <v>-98.533079999999998</v>
      </c>
      <c r="R88">
        <v>16.838495306091101</v>
      </c>
      <c r="T88">
        <v>48.926948625245899</v>
      </c>
      <c r="U88">
        <v>83.208668193180301</v>
      </c>
      <c r="V88">
        <v>8</v>
      </c>
      <c r="W88">
        <v>1.01</v>
      </c>
      <c r="X88">
        <v>1</v>
      </c>
      <c r="Z88">
        <v>5272.6467845094103</v>
      </c>
      <c r="AB88">
        <v>11377.2202112866</v>
      </c>
      <c r="AC88">
        <v>69.081506763009799</v>
      </c>
      <c r="AD88">
        <v>6</v>
      </c>
      <c r="AE88">
        <v>1.1000000000000001</v>
      </c>
      <c r="AF88">
        <v>1</v>
      </c>
      <c r="AH88">
        <v>0</v>
      </c>
      <c r="AI88">
        <v>1398</v>
      </c>
      <c r="AJ88">
        <v>100</v>
      </c>
      <c r="AK88">
        <v>-2.11</v>
      </c>
      <c r="AL88">
        <v>0</v>
      </c>
      <c r="AM88">
        <v>6.5</v>
      </c>
      <c r="AN88">
        <v>1.18</v>
      </c>
      <c r="AO88">
        <v>10090.250503859699</v>
      </c>
      <c r="AP88">
        <v>6048.7401777693904</v>
      </c>
      <c r="AR88">
        <v>0</v>
      </c>
      <c r="AS88">
        <v>1.3232873061742588E-2</v>
      </c>
      <c r="AT88">
        <f t="shared" si="5"/>
        <v>0.125</v>
      </c>
      <c r="AU88" s="2">
        <v>5</v>
      </c>
      <c r="AV88" s="2">
        <f t="shared" si="6"/>
        <v>8</v>
      </c>
      <c r="AW88" s="1" t="str">
        <f>TEXT(VLOOKUP(AV88,Sheet4!$G$12:$J$35,4,FALSE),"yyyy-mm")</f>
        <v>2029-07</v>
      </c>
      <c r="AX88" s="9">
        <f>IF(AU88=3,VLOOKUP(AV88,Sheet4!$G$11:$I$35,2,FALSE),VLOOKUP(AV88,Sheet4!$G$11:$I$35,3,FALSE))</f>
        <v>6.0314136125654449E-2</v>
      </c>
      <c r="AY88" s="2">
        <v>1</v>
      </c>
    </row>
    <row r="89" spans="1:51" x14ac:dyDescent="0.25">
      <c r="A89">
        <v>81187</v>
      </c>
      <c r="B89">
        <v>2099</v>
      </c>
      <c r="C89" t="s">
        <v>57</v>
      </c>
      <c r="D89" t="s">
        <v>35</v>
      </c>
      <c r="E89" t="s">
        <v>35</v>
      </c>
      <c r="F89" t="s">
        <v>53</v>
      </c>
      <c r="G89" t="s">
        <v>63</v>
      </c>
      <c r="H89" t="s">
        <v>51</v>
      </c>
      <c r="I89" t="s">
        <v>52</v>
      </c>
      <c r="J89" t="s">
        <v>50</v>
      </c>
      <c r="K89">
        <v>6</v>
      </c>
      <c r="L89" t="s">
        <v>36</v>
      </c>
      <c r="M89">
        <v>9900</v>
      </c>
      <c r="N89">
        <v>35.724569840000001</v>
      </c>
      <c r="O89">
        <v>-98.530119999999997</v>
      </c>
      <c r="P89">
        <v>35.696611470000001</v>
      </c>
      <c r="Q89">
        <v>-98.530119999999997</v>
      </c>
      <c r="R89">
        <v>16.838495306091101</v>
      </c>
      <c r="T89">
        <v>48.926948625245899</v>
      </c>
      <c r="U89">
        <v>83.208668193180301</v>
      </c>
      <c r="V89">
        <v>8</v>
      </c>
      <c r="W89">
        <v>1.01</v>
      </c>
      <c r="X89">
        <v>1</v>
      </c>
      <c r="Z89">
        <v>5272.6467845094103</v>
      </c>
      <c r="AB89">
        <v>11377.2202112866</v>
      </c>
      <c r="AC89">
        <v>69.081506763009799</v>
      </c>
      <c r="AD89">
        <v>6</v>
      </c>
      <c r="AE89">
        <v>1.1000000000000001</v>
      </c>
      <c r="AF89">
        <v>1</v>
      </c>
      <c r="AH89">
        <v>0</v>
      </c>
      <c r="AI89">
        <v>1398</v>
      </c>
      <c r="AJ89">
        <v>100</v>
      </c>
      <c r="AK89">
        <v>-2.11</v>
      </c>
      <c r="AL89">
        <v>0</v>
      </c>
      <c r="AM89">
        <v>6.5</v>
      </c>
      <c r="AN89">
        <v>1.18</v>
      </c>
      <c r="AO89">
        <v>10090.250503859699</v>
      </c>
      <c r="AP89">
        <v>6048.7401777693904</v>
      </c>
      <c r="AR89">
        <v>0</v>
      </c>
      <c r="AS89">
        <v>1.3232873061742588E-2</v>
      </c>
      <c r="AT89">
        <f t="shared" si="5"/>
        <v>0.125</v>
      </c>
      <c r="AU89" s="2">
        <v>5</v>
      </c>
      <c r="AV89" s="2">
        <f t="shared" si="6"/>
        <v>8</v>
      </c>
      <c r="AW89" s="1" t="str">
        <f>TEXT(VLOOKUP(AV89,Sheet4!$G$12:$J$35,4,FALSE),"yyyy-mm")</f>
        <v>2029-07</v>
      </c>
      <c r="AX89" s="9">
        <f>IF(AU89=3,VLOOKUP(AV89,Sheet4!$G$11:$I$35,2,FALSE),VLOOKUP(AV89,Sheet4!$G$11:$I$35,3,FALSE))</f>
        <v>6.0314136125654449E-2</v>
      </c>
      <c r="AY89" s="2">
        <v>1</v>
      </c>
    </row>
    <row r="90" spans="1:51" x14ac:dyDescent="0.25">
      <c r="A90" s="3">
        <v>81305</v>
      </c>
      <c r="B90" s="3">
        <v>2099</v>
      </c>
      <c r="C90" t="s">
        <v>57</v>
      </c>
      <c r="D90" s="3" t="s">
        <v>35</v>
      </c>
      <c r="E90" s="3" t="s">
        <v>35</v>
      </c>
      <c r="F90" s="3" t="s">
        <v>53</v>
      </c>
      <c r="G90" s="3" t="s">
        <v>59</v>
      </c>
      <c r="H90" s="3" t="s">
        <v>51</v>
      </c>
      <c r="I90" s="3" t="s">
        <v>52</v>
      </c>
      <c r="J90" s="3" t="s">
        <v>50</v>
      </c>
      <c r="K90" s="3">
        <v>6</v>
      </c>
      <c r="L90" s="3" t="s">
        <v>36</v>
      </c>
      <c r="M90" s="3">
        <v>9900</v>
      </c>
      <c r="N90" s="3">
        <v>35.724545790000001</v>
      </c>
      <c r="O90" s="3">
        <v>-98.527169999999998</v>
      </c>
      <c r="P90" s="3">
        <v>35.696593790000001</v>
      </c>
      <c r="Q90" s="3">
        <v>-98.527169999999998</v>
      </c>
      <c r="R90" s="3">
        <v>16.838495306091101</v>
      </c>
      <c r="S90" s="3"/>
      <c r="T90" s="3">
        <v>48.926948625245899</v>
      </c>
      <c r="U90" s="3">
        <v>83.208668193180301</v>
      </c>
      <c r="V90" s="3">
        <v>8</v>
      </c>
      <c r="W90" s="3">
        <v>1.01</v>
      </c>
      <c r="X90" s="3">
        <v>1</v>
      </c>
      <c r="Y90" s="3"/>
      <c r="Z90" s="3">
        <v>5272.6467845094103</v>
      </c>
      <c r="AA90" s="3"/>
      <c r="AB90" s="3">
        <v>11377.2202112866</v>
      </c>
      <c r="AC90" s="3">
        <v>69.081506763009799</v>
      </c>
      <c r="AD90" s="3">
        <v>6</v>
      </c>
      <c r="AE90" s="3">
        <v>1.1000000000000001</v>
      </c>
      <c r="AF90" s="3">
        <v>1</v>
      </c>
      <c r="AG90" s="3"/>
      <c r="AH90" s="3">
        <v>0</v>
      </c>
      <c r="AI90" s="3">
        <v>1398</v>
      </c>
      <c r="AJ90" s="3">
        <v>100</v>
      </c>
      <c r="AK90" s="3">
        <v>-2.11</v>
      </c>
      <c r="AL90" s="3">
        <v>0</v>
      </c>
      <c r="AM90" s="3">
        <v>6.5</v>
      </c>
      <c r="AN90" s="3">
        <v>1.18</v>
      </c>
      <c r="AO90" s="3">
        <v>10090.250503859699</v>
      </c>
      <c r="AP90" s="3">
        <v>6048.7401777693904</v>
      </c>
      <c r="AQ90" s="3"/>
      <c r="AR90" s="3">
        <v>0</v>
      </c>
      <c r="AS90" s="3">
        <v>1.3232873061742588E-2</v>
      </c>
      <c r="AT90" s="3">
        <f t="shared" si="5"/>
        <v>0.125</v>
      </c>
      <c r="AU90" s="2">
        <v>5</v>
      </c>
      <c r="AV90" s="2">
        <f t="shared" si="6"/>
        <v>8</v>
      </c>
      <c r="AW90" s="1" t="str">
        <f>TEXT(VLOOKUP(AV90,Sheet4!$G$12:$J$35,4,FALSE),"yyyy-mm")</f>
        <v>2029-07</v>
      </c>
      <c r="AX90" s="9">
        <f>IF(AU90=3,VLOOKUP(AV90,Sheet4!$G$11:$I$35,2,FALSE),VLOOKUP(AV90,Sheet4!$G$11:$I$35,3,FALSE))</f>
        <v>6.0314136125654449E-2</v>
      </c>
      <c r="AY90" s="7">
        <v>1</v>
      </c>
    </row>
    <row r="91" spans="1:51" x14ac:dyDescent="0.25">
      <c r="A91">
        <v>81244</v>
      </c>
      <c r="B91">
        <v>2099</v>
      </c>
      <c r="C91" t="s">
        <v>57</v>
      </c>
      <c r="D91" t="s">
        <v>54</v>
      </c>
      <c r="E91" t="s">
        <v>55</v>
      </c>
      <c r="F91" t="s">
        <v>56</v>
      </c>
      <c r="G91" t="s">
        <v>61</v>
      </c>
      <c r="H91" t="s">
        <v>51</v>
      </c>
      <c r="I91" t="s">
        <v>52</v>
      </c>
      <c r="J91" t="s">
        <v>50</v>
      </c>
      <c r="K91">
        <v>6</v>
      </c>
      <c r="L91" t="s">
        <v>36</v>
      </c>
      <c r="M91">
        <v>9900</v>
      </c>
      <c r="N91">
        <v>35.724665569999999</v>
      </c>
      <c r="O91">
        <v>-98.54195</v>
      </c>
      <c r="P91">
        <v>35.69668162</v>
      </c>
      <c r="Q91">
        <v>-98.54195</v>
      </c>
      <c r="R91">
        <v>164.17134541378201</v>
      </c>
      <c r="T91">
        <v>280.855111575644</v>
      </c>
      <c r="U91">
        <v>82.215800057898207</v>
      </c>
      <c r="V91">
        <v>8</v>
      </c>
      <c r="W91">
        <v>1.01</v>
      </c>
      <c r="X91">
        <v>1</v>
      </c>
      <c r="Z91">
        <v>9530.2553467004509</v>
      </c>
      <c r="AB91">
        <v>18427.3483708981</v>
      </c>
      <c r="AC91">
        <v>72.821141242648295</v>
      </c>
      <c r="AD91">
        <v>6</v>
      </c>
      <c r="AE91">
        <v>1.1000000000000001</v>
      </c>
      <c r="AF91">
        <v>1</v>
      </c>
      <c r="AH91">
        <v>0</v>
      </c>
      <c r="AI91">
        <v>1444</v>
      </c>
      <c r="AJ91">
        <v>100</v>
      </c>
      <c r="AK91">
        <v>-2.11</v>
      </c>
      <c r="AL91">
        <v>0</v>
      </c>
      <c r="AM91">
        <v>6.5</v>
      </c>
      <c r="AN91">
        <v>1.21</v>
      </c>
      <c r="AO91">
        <v>9871.5761555915797</v>
      </c>
      <c r="AP91">
        <v>5895.6681339816796</v>
      </c>
      <c r="AR91">
        <v>0</v>
      </c>
      <c r="AS91">
        <v>1.3232873061742588E-2</v>
      </c>
      <c r="AT91">
        <f>1/8</f>
        <v>0.125</v>
      </c>
      <c r="AU91" s="2">
        <v>3</v>
      </c>
      <c r="AV91" s="2">
        <f>AV80+1</f>
        <v>9</v>
      </c>
      <c r="AW91" s="1" t="str">
        <f>TEXT(VLOOKUP(AV91,Sheet4!$G$12:$J$35,4,FALSE),"yyyy-mm")</f>
        <v>2030-07</v>
      </c>
      <c r="AX91" s="9">
        <f>IF(AU91=3,VLOOKUP(AV91,Sheet4!$G$11:$I$35,2,FALSE),VLOOKUP(AV91,Sheet4!$G$11:$I$35,3,FALSE))</f>
        <v>3.303684879288437E-2</v>
      </c>
      <c r="AY91" s="2">
        <v>1</v>
      </c>
    </row>
    <row r="92" spans="1:51" x14ac:dyDescent="0.25">
      <c r="A92">
        <v>81214</v>
      </c>
      <c r="B92">
        <v>2099</v>
      </c>
      <c r="C92" t="s">
        <v>78</v>
      </c>
      <c r="D92" t="s">
        <v>54</v>
      </c>
      <c r="E92" t="s">
        <v>55</v>
      </c>
      <c r="F92" t="s">
        <v>56</v>
      </c>
      <c r="G92" t="s">
        <v>62</v>
      </c>
      <c r="H92" t="s">
        <v>51</v>
      </c>
      <c r="I92" t="s">
        <v>52</v>
      </c>
      <c r="J92" t="s">
        <v>50</v>
      </c>
      <c r="K92">
        <v>6</v>
      </c>
      <c r="L92" t="s">
        <v>36</v>
      </c>
      <c r="M92">
        <v>9900</v>
      </c>
      <c r="N92">
        <v>35.724641730000002</v>
      </c>
      <c r="O92">
        <v>-98.538989999999998</v>
      </c>
      <c r="P92">
        <v>35.696664179999999</v>
      </c>
      <c r="Q92">
        <v>-98.538989999999998</v>
      </c>
      <c r="R92">
        <v>164.17134541378201</v>
      </c>
      <c r="T92">
        <v>280.855111575644</v>
      </c>
      <c r="U92">
        <v>82.215800057898207</v>
      </c>
      <c r="V92">
        <v>8</v>
      </c>
      <c r="W92">
        <v>1.01</v>
      </c>
      <c r="X92">
        <v>1</v>
      </c>
      <c r="Z92">
        <v>9530.2553467004509</v>
      </c>
      <c r="AB92">
        <v>18427.3483708981</v>
      </c>
      <c r="AC92">
        <v>72.821141242648295</v>
      </c>
      <c r="AD92">
        <v>6</v>
      </c>
      <c r="AE92">
        <v>1.1000000000000001</v>
      </c>
      <c r="AF92">
        <v>1</v>
      </c>
      <c r="AH92">
        <v>0</v>
      </c>
      <c r="AI92">
        <v>1444</v>
      </c>
      <c r="AJ92">
        <v>100</v>
      </c>
      <c r="AK92">
        <v>-2.11</v>
      </c>
      <c r="AL92">
        <v>0</v>
      </c>
      <c r="AM92">
        <v>6.5</v>
      </c>
      <c r="AN92">
        <v>1.21</v>
      </c>
      <c r="AO92">
        <v>9871.5761555915797</v>
      </c>
      <c r="AP92">
        <v>5895.6681339816796</v>
      </c>
      <c r="AR92">
        <v>0</v>
      </c>
      <c r="AS92">
        <v>1.3232873061742588E-2</v>
      </c>
      <c r="AT92">
        <f t="shared" ref="AT92:AT101" si="7">1/8</f>
        <v>0.125</v>
      </c>
      <c r="AU92" s="2">
        <v>3</v>
      </c>
      <c r="AV92" s="2">
        <f t="shared" ref="AV92:AV101" si="8">AV81+1</f>
        <v>9</v>
      </c>
      <c r="AW92" s="1" t="str">
        <f>TEXT(VLOOKUP(AV92,Sheet4!$G$12:$J$35,4,FALSE),"yyyy-mm")</f>
        <v>2030-07</v>
      </c>
      <c r="AX92" s="9">
        <f>IF(AU92=3,VLOOKUP(AV92,Sheet4!$G$11:$I$35,2,FALSE),VLOOKUP(AV92,Sheet4!$G$11:$I$35,3,FALSE))</f>
        <v>3.303684879288437E-2</v>
      </c>
      <c r="AY92" s="2">
        <v>1</v>
      </c>
    </row>
    <row r="93" spans="1:51" x14ac:dyDescent="0.25">
      <c r="A93">
        <v>81324</v>
      </c>
      <c r="B93">
        <v>2099</v>
      </c>
      <c r="C93" t="s">
        <v>78</v>
      </c>
      <c r="D93" t="s">
        <v>54</v>
      </c>
      <c r="E93" t="s">
        <v>55</v>
      </c>
      <c r="F93" t="s">
        <v>56</v>
      </c>
      <c r="G93" t="s">
        <v>58</v>
      </c>
      <c r="H93" t="s">
        <v>51</v>
      </c>
      <c r="I93" t="s">
        <v>52</v>
      </c>
      <c r="J93" t="s">
        <v>50</v>
      </c>
      <c r="K93">
        <v>6</v>
      </c>
      <c r="L93" t="s">
        <v>36</v>
      </c>
      <c r="M93">
        <v>9900</v>
      </c>
      <c r="N93">
        <v>35.724617809999998</v>
      </c>
      <c r="O93">
        <v>-98.536029999999997</v>
      </c>
      <c r="P93">
        <v>35.696646659999999</v>
      </c>
      <c r="Q93">
        <v>-98.536029999999997</v>
      </c>
      <c r="R93">
        <v>164.17134541378201</v>
      </c>
      <c r="T93">
        <v>280.855111575644</v>
      </c>
      <c r="U93">
        <v>82.215800057898207</v>
      </c>
      <c r="V93">
        <v>8</v>
      </c>
      <c r="W93">
        <v>1.01</v>
      </c>
      <c r="X93">
        <v>1</v>
      </c>
      <c r="Z93">
        <v>9530.2553467004509</v>
      </c>
      <c r="AB93">
        <v>18427.3483708981</v>
      </c>
      <c r="AC93">
        <v>72.821141242648295</v>
      </c>
      <c r="AD93">
        <v>6</v>
      </c>
      <c r="AE93">
        <v>1.1000000000000001</v>
      </c>
      <c r="AF93">
        <v>1</v>
      </c>
      <c r="AH93">
        <v>0</v>
      </c>
      <c r="AI93">
        <v>1444</v>
      </c>
      <c r="AJ93">
        <v>100</v>
      </c>
      <c r="AK93">
        <v>-2.11</v>
      </c>
      <c r="AL93">
        <v>0</v>
      </c>
      <c r="AM93">
        <v>6.5</v>
      </c>
      <c r="AN93">
        <v>1.21</v>
      </c>
      <c r="AO93">
        <v>9871.5761555915797</v>
      </c>
      <c r="AP93">
        <v>5895.6681339816796</v>
      </c>
      <c r="AR93">
        <v>0</v>
      </c>
      <c r="AS93">
        <v>1.3232873061742588E-2</v>
      </c>
      <c r="AT93">
        <f t="shared" si="7"/>
        <v>0.125</v>
      </c>
      <c r="AU93" s="2">
        <v>3</v>
      </c>
      <c r="AV93" s="2">
        <f t="shared" si="8"/>
        <v>9</v>
      </c>
      <c r="AW93" s="1" t="str">
        <f>TEXT(VLOOKUP(AV93,Sheet4!$G$12:$J$35,4,FALSE),"yyyy-mm")</f>
        <v>2030-07</v>
      </c>
      <c r="AX93" s="9">
        <f>IF(AU93=3,VLOOKUP(AV93,Sheet4!$G$11:$I$35,2,FALSE),VLOOKUP(AV93,Sheet4!$G$11:$I$35,3,FALSE))</f>
        <v>3.303684879288437E-2</v>
      </c>
      <c r="AY93" s="2">
        <v>1</v>
      </c>
    </row>
    <row r="94" spans="1:51" x14ac:dyDescent="0.25">
      <c r="A94">
        <v>81250</v>
      </c>
      <c r="B94">
        <v>2099</v>
      </c>
      <c r="C94" t="s">
        <v>78</v>
      </c>
      <c r="D94" t="s">
        <v>54</v>
      </c>
      <c r="E94" t="s">
        <v>55</v>
      </c>
      <c r="F94" t="s">
        <v>56</v>
      </c>
      <c r="G94" t="s">
        <v>60</v>
      </c>
      <c r="H94" t="s">
        <v>51</v>
      </c>
      <c r="I94" t="s">
        <v>52</v>
      </c>
      <c r="J94" t="s">
        <v>50</v>
      </c>
      <c r="K94">
        <v>6</v>
      </c>
      <c r="L94" t="s">
        <v>36</v>
      </c>
      <c r="M94">
        <v>9900</v>
      </c>
      <c r="N94">
        <v>35.724593900000002</v>
      </c>
      <c r="O94">
        <v>-98.533079999999998</v>
      </c>
      <c r="P94">
        <v>35.696629129999998</v>
      </c>
      <c r="Q94">
        <v>-98.533079999999998</v>
      </c>
      <c r="R94">
        <v>164.17134541378201</v>
      </c>
      <c r="T94">
        <v>280.855111575644</v>
      </c>
      <c r="U94">
        <v>82.215800057898207</v>
      </c>
      <c r="V94">
        <v>8</v>
      </c>
      <c r="W94">
        <v>1.01</v>
      </c>
      <c r="X94">
        <v>1</v>
      </c>
      <c r="Z94">
        <v>9530.2553467004509</v>
      </c>
      <c r="AB94">
        <v>18427.3483708981</v>
      </c>
      <c r="AC94">
        <v>72.821141242648295</v>
      </c>
      <c r="AD94">
        <v>6</v>
      </c>
      <c r="AE94">
        <v>1.1000000000000001</v>
      </c>
      <c r="AF94">
        <v>1</v>
      </c>
      <c r="AH94">
        <v>0</v>
      </c>
      <c r="AI94">
        <v>1444</v>
      </c>
      <c r="AJ94">
        <v>100</v>
      </c>
      <c r="AK94">
        <v>-2.11</v>
      </c>
      <c r="AL94">
        <v>0</v>
      </c>
      <c r="AM94">
        <v>6.5</v>
      </c>
      <c r="AN94">
        <v>1.21</v>
      </c>
      <c r="AO94">
        <v>9871.5761555915797</v>
      </c>
      <c r="AP94">
        <v>5895.6681339816796</v>
      </c>
      <c r="AR94">
        <v>0</v>
      </c>
      <c r="AS94">
        <v>1.3232873061742588E-2</v>
      </c>
      <c r="AT94">
        <f t="shared" si="7"/>
        <v>0.125</v>
      </c>
      <c r="AU94" s="2">
        <v>3</v>
      </c>
      <c r="AV94" s="2">
        <f t="shared" si="8"/>
        <v>9</v>
      </c>
      <c r="AW94" s="1" t="str">
        <f>TEXT(VLOOKUP(AV94,Sheet4!$G$12:$J$35,4,FALSE),"yyyy-mm")</f>
        <v>2030-07</v>
      </c>
      <c r="AX94" s="9">
        <f>IF(AU94=3,VLOOKUP(AV94,Sheet4!$G$11:$I$35,2,FALSE),VLOOKUP(AV94,Sheet4!$G$11:$I$35,3,FALSE))</f>
        <v>3.303684879288437E-2</v>
      </c>
      <c r="AY94" s="2">
        <v>1</v>
      </c>
    </row>
    <row r="95" spans="1:51" x14ac:dyDescent="0.25">
      <c r="A95">
        <v>81186</v>
      </c>
      <c r="B95">
        <v>2099</v>
      </c>
      <c r="C95" t="s">
        <v>78</v>
      </c>
      <c r="D95" t="s">
        <v>54</v>
      </c>
      <c r="E95" t="s">
        <v>55</v>
      </c>
      <c r="F95" t="s">
        <v>56</v>
      </c>
      <c r="G95" t="s">
        <v>63</v>
      </c>
      <c r="H95" t="s">
        <v>51</v>
      </c>
      <c r="I95" t="s">
        <v>52</v>
      </c>
      <c r="J95" t="s">
        <v>50</v>
      </c>
      <c r="K95">
        <v>6</v>
      </c>
      <c r="L95" t="s">
        <v>36</v>
      </c>
      <c r="M95">
        <v>9900</v>
      </c>
      <c r="N95">
        <v>35.724569840000001</v>
      </c>
      <c r="O95">
        <v>-98.530119999999997</v>
      </c>
      <c r="P95">
        <v>35.696611470000001</v>
      </c>
      <c r="Q95">
        <v>-98.530119999999997</v>
      </c>
      <c r="R95">
        <v>164.17134541378201</v>
      </c>
      <c r="T95">
        <v>280.855111575644</v>
      </c>
      <c r="U95">
        <v>82.215800057898207</v>
      </c>
      <c r="V95">
        <v>8</v>
      </c>
      <c r="W95">
        <v>1.01</v>
      </c>
      <c r="X95">
        <v>1</v>
      </c>
      <c r="Z95">
        <v>9530.2553467004509</v>
      </c>
      <c r="AB95">
        <v>18427.3483708981</v>
      </c>
      <c r="AC95">
        <v>72.821141242648295</v>
      </c>
      <c r="AD95">
        <v>6</v>
      </c>
      <c r="AE95">
        <v>1.1000000000000001</v>
      </c>
      <c r="AF95">
        <v>1</v>
      </c>
      <c r="AH95">
        <v>0</v>
      </c>
      <c r="AI95">
        <v>1444</v>
      </c>
      <c r="AJ95">
        <v>100</v>
      </c>
      <c r="AK95">
        <v>-2.11</v>
      </c>
      <c r="AL95">
        <v>0</v>
      </c>
      <c r="AM95">
        <v>6.5</v>
      </c>
      <c r="AN95">
        <v>1.21</v>
      </c>
      <c r="AO95">
        <v>9871.5761555915797</v>
      </c>
      <c r="AP95">
        <v>5895.6681339816796</v>
      </c>
      <c r="AR95">
        <v>0</v>
      </c>
      <c r="AS95">
        <v>1.3232873061742588E-2</v>
      </c>
      <c r="AT95">
        <f t="shared" si="7"/>
        <v>0.125</v>
      </c>
      <c r="AU95" s="2">
        <v>3</v>
      </c>
      <c r="AV95" s="2">
        <f t="shared" si="8"/>
        <v>9</v>
      </c>
      <c r="AW95" s="1" t="str">
        <f>TEXT(VLOOKUP(AV95,Sheet4!$G$12:$J$35,4,FALSE),"yyyy-mm")</f>
        <v>2030-07</v>
      </c>
      <c r="AX95" s="9">
        <f>IF(AU95=3,VLOOKUP(AV95,Sheet4!$G$11:$I$35,2,FALSE),VLOOKUP(AV95,Sheet4!$G$11:$I$35,3,FALSE))</f>
        <v>3.303684879288437E-2</v>
      </c>
      <c r="AY95" s="2">
        <v>1</v>
      </c>
    </row>
    <row r="96" spans="1:51" x14ac:dyDescent="0.25">
      <c r="A96">
        <v>81245</v>
      </c>
      <c r="B96">
        <v>2099</v>
      </c>
      <c r="C96" t="s">
        <v>57</v>
      </c>
      <c r="D96" t="s">
        <v>35</v>
      </c>
      <c r="E96" t="s">
        <v>35</v>
      </c>
      <c r="F96" t="s">
        <v>53</v>
      </c>
      <c r="G96" t="s">
        <v>61</v>
      </c>
      <c r="H96" t="s">
        <v>51</v>
      </c>
      <c r="I96" t="s">
        <v>52</v>
      </c>
      <c r="J96" t="s">
        <v>50</v>
      </c>
      <c r="K96">
        <v>6</v>
      </c>
      <c r="L96" t="s">
        <v>36</v>
      </c>
      <c r="M96">
        <v>9900</v>
      </c>
      <c r="N96">
        <v>35.724665569999999</v>
      </c>
      <c r="O96">
        <v>-98.54195</v>
      </c>
      <c r="P96">
        <v>35.69668162</v>
      </c>
      <c r="Q96">
        <v>-98.54195</v>
      </c>
      <c r="R96">
        <v>16.838495306091101</v>
      </c>
      <c r="T96">
        <v>48.926948625245899</v>
      </c>
      <c r="U96">
        <v>83.208668193180301</v>
      </c>
      <c r="V96">
        <v>8</v>
      </c>
      <c r="W96">
        <v>1.01</v>
      </c>
      <c r="X96">
        <v>1</v>
      </c>
      <c r="Z96">
        <v>5272.6467845094103</v>
      </c>
      <c r="AB96">
        <v>11377.2202112866</v>
      </c>
      <c r="AC96">
        <v>69.081506763009799</v>
      </c>
      <c r="AD96">
        <v>6</v>
      </c>
      <c r="AE96">
        <v>1.1000000000000001</v>
      </c>
      <c r="AF96">
        <v>1</v>
      </c>
      <c r="AH96">
        <v>0</v>
      </c>
      <c r="AI96">
        <v>1398</v>
      </c>
      <c r="AJ96">
        <v>100</v>
      </c>
      <c r="AK96">
        <v>-2.11</v>
      </c>
      <c r="AL96">
        <v>0</v>
      </c>
      <c r="AM96">
        <v>6.5</v>
      </c>
      <c r="AN96">
        <v>1.18</v>
      </c>
      <c r="AO96">
        <v>10090.250503859699</v>
      </c>
      <c r="AP96">
        <v>6048.7401777693904</v>
      </c>
      <c r="AR96">
        <v>0</v>
      </c>
      <c r="AS96">
        <v>1.3232873061742588E-2</v>
      </c>
      <c r="AT96">
        <f t="shared" si="7"/>
        <v>0.125</v>
      </c>
      <c r="AU96" s="2">
        <v>5</v>
      </c>
      <c r="AV96" s="2">
        <f t="shared" si="8"/>
        <v>9</v>
      </c>
      <c r="AW96" s="1" t="str">
        <f>TEXT(VLOOKUP(AV96,Sheet4!$G$12:$J$35,4,FALSE),"yyyy-mm")</f>
        <v>2030-07</v>
      </c>
      <c r="AX96" s="9">
        <f>IF(AU96=3,VLOOKUP(AV96,Sheet4!$G$11:$I$35,2,FALSE),VLOOKUP(AV96,Sheet4!$G$11:$I$35,3,FALSE))</f>
        <v>6.1989528795811516E-2</v>
      </c>
      <c r="AY96" s="2">
        <v>1</v>
      </c>
    </row>
    <row r="97" spans="1:51" x14ac:dyDescent="0.25">
      <c r="A97">
        <v>81215</v>
      </c>
      <c r="B97">
        <v>2099</v>
      </c>
      <c r="C97" t="s">
        <v>57</v>
      </c>
      <c r="D97" t="s">
        <v>35</v>
      </c>
      <c r="E97" t="s">
        <v>35</v>
      </c>
      <c r="F97" t="s">
        <v>53</v>
      </c>
      <c r="G97" t="s">
        <v>62</v>
      </c>
      <c r="H97" t="s">
        <v>51</v>
      </c>
      <c r="I97" t="s">
        <v>52</v>
      </c>
      <c r="J97" t="s">
        <v>50</v>
      </c>
      <c r="K97">
        <v>6</v>
      </c>
      <c r="L97" t="s">
        <v>36</v>
      </c>
      <c r="M97">
        <v>9900</v>
      </c>
      <c r="N97">
        <v>35.724641730000002</v>
      </c>
      <c r="O97">
        <v>-98.538989999999998</v>
      </c>
      <c r="P97">
        <v>35.696664179999999</v>
      </c>
      <c r="Q97">
        <v>-98.538989999999998</v>
      </c>
      <c r="R97">
        <v>16.838495306091101</v>
      </c>
      <c r="T97">
        <v>48.926948625245899</v>
      </c>
      <c r="U97">
        <v>83.208668193180301</v>
      </c>
      <c r="V97">
        <v>8</v>
      </c>
      <c r="W97">
        <v>1.01</v>
      </c>
      <c r="X97">
        <v>1</v>
      </c>
      <c r="Z97">
        <v>5272.6467845094103</v>
      </c>
      <c r="AB97">
        <v>11377.2202112866</v>
      </c>
      <c r="AC97">
        <v>69.081506763009799</v>
      </c>
      <c r="AD97">
        <v>6</v>
      </c>
      <c r="AE97">
        <v>1.1000000000000001</v>
      </c>
      <c r="AF97">
        <v>1</v>
      </c>
      <c r="AH97">
        <v>0</v>
      </c>
      <c r="AI97">
        <v>1398</v>
      </c>
      <c r="AJ97">
        <v>100</v>
      </c>
      <c r="AK97">
        <v>-2.11</v>
      </c>
      <c r="AL97">
        <v>0</v>
      </c>
      <c r="AM97">
        <v>6.5</v>
      </c>
      <c r="AN97">
        <v>1.18</v>
      </c>
      <c r="AO97">
        <v>10090.250503859699</v>
      </c>
      <c r="AP97">
        <v>6048.7401777693904</v>
      </c>
      <c r="AR97">
        <v>0</v>
      </c>
      <c r="AS97">
        <v>1.3232873061742588E-2</v>
      </c>
      <c r="AT97">
        <f t="shared" si="7"/>
        <v>0.125</v>
      </c>
      <c r="AU97" s="2">
        <v>5</v>
      </c>
      <c r="AV97" s="2">
        <f t="shared" si="8"/>
        <v>9</v>
      </c>
      <c r="AW97" s="1" t="str">
        <f>TEXT(VLOOKUP(AV97,Sheet4!$G$12:$J$35,4,FALSE),"yyyy-mm")</f>
        <v>2030-07</v>
      </c>
      <c r="AX97" s="9">
        <f>IF(AU97=3,VLOOKUP(AV97,Sheet4!$G$11:$I$35,2,FALSE),VLOOKUP(AV97,Sheet4!$G$11:$I$35,3,FALSE))</f>
        <v>6.1989528795811516E-2</v>
      </c>
      <c r="AY97" s="2">
        <v>1</v>
      </c>
    </row>
    <row r="98" spans="1:51" x14ac:dyDescent="0.25">
      <c r="A98">
        <v>81325</v>
      </c>
      <c r="B98">
        <v>2099</v>
      </c>
      <c r="C98" t="s">
        <v>57</v>
      </c>
      <c r="D98" t="s">
        <v>35</v>
      </c>
      <c r="E98" t="s">
        <v>35</v>
      </c>
      <c r="F98" t="s">
        <v>53</v>
      </c>
      <c r="G98" t="s">
        <v>58</v>
      </c>
      <c r="H98" t="s">
        <v>51</v>
      </c>
      <c r="I98" t="s">
        <v>52</v>
      </c>
      <c r="J98" t="s">
        <v>50</v>
      </c>
      <c r="K98">
        <v>6</v>
      </c>
      <c r="L98" t="s">
        <v>36</v>
      </c>
      <c r="M98">
        <v>9900</v>
      </c>
      <c r="N98">
        <v>35.724617809999998</v>
      </c>
      <c r="O98">
        <v>-98.536029999999997</v>
      </c>
      <c r="P98">
        <v>35.696646659999999</v>
      </c>
      <c r="Q98">
        <v>-98.536029999999997</v>
      </c>
      <c r="R98">
        <v>16.838495306091101</v>
      </c>
      <c r="T98">
        <v>48.926948625245899</v>
      </c>
      <c r="U98">
        <v>83.208668193180301</v>
      </c>
      <c r="V98">
        <v>8</v>
      </c>
      <c r="W98">
        <v>1.01</v>
      </c>
      <c r="X98">
        <v>1</v>
      </c>
      <c r="Z98">
        <v>5272.6467845094103</v>
      </c>
      <c r="AB98">
        <v>11377.2202112866</v>
      </c>
      <c r="AC98">
        <v>69.081506763009799</v>
      </c>
      <c r="AD98">
        <v>6</v>
      </c>
      <c r="AE98">
        <v>1.1000000000000001</v>
      </c>
      <c r="AF98">
        <v>1</v>
      </c>
      <c r="AH98">
        <v>0</v>
      </c>
      <c r="AI98">
        <v>1398</v>
      </c>
      <c r="AJ98">
        <v>100</v>
      </c>
      <c r="AK98">
        <v>-2.11</v>
      </c>
      <c r="AL98">
        <v>0</v>
      </c>
      <c r="AM98">
        <v>6.5</v>
      </c>
      <c r="AN98">
        <v>1.18</v>
      </c>
      <c r="AO98">
        <v>10090.250503859699</v>
      </c>
      <c r="AP98">
        <v>6048.7401777693904</v>
      </c>
      <c r="AR98">
        <v>0</v>
      </c>
      <c r="AS98">
        <v>1.3232873061742588E-2</v>
      </c>
      <c r="AT98">
        <f t="shared" si="7"/>
        <v>0.125</v>
      </c>
      <c r="AU98" s="2">
        <v>5</v>
      </c>
      <c r="AV98" s="2">
        <f t="shared" si="8"/>
        <v>9</v>
      </c>
      <c r="AW98" s="1" t="str">
        <f>TEXT(VLOOKUP(AV98,Sheet4!$G$12:$J$35,4,FALSE),"yyyy-mm")</f>
        <v>2030-07</v>
      </c>
      <c r="AX98" s="9">
        <f>IF(AU98=3,VLOOKUP(AV98,Sheet4!$G$11:$I$35,2,FALSE),VLOOKUP(AV98,Sheet4!$G$11:$I$35,3,FALSE))</f>
        <v>6.1989528795811516E-2</v>
      </c>
      <c r="AY98" s="2">
        <v>1</v>
      </c>
    </row>
    <row r="99" spans="1:51" x14ac:dyDescent="0.25">
      <c r="A99">
        <v>81251</v>
      </c>
      <c r="B99">
        <v>2099</v>
      </c>
      <c r="C99" t="s">
        <v>57</v>
      </c>
      <c r="D99" t="s">
        <v>35</v>
      </c>
      <c r="E99" t="s">
        <v>35</v>
      </c>
      <c r="F99" t="s">
        <v>53</v>
      </c>
      <c r="G99" t="s">
        <v>60</v>
      </c>
      <c r="H99" t="s">
        <v>51</v>
      </c>
      <c r="I99" t="s">
        <v>52</v>
      </c>
      <c r="J99" t="s">
        <v>50</v>
      </c>
      <c r="K99">
        <v>6</v>
      </c>
      <c r="L99" t="s">
        <v>36</v>
      </c>
      <c r="M99">
        <v>9900</v>
      </c>
      <c r="N99">
        <v>35.724593900000002</v>
      </c>
      <c r="O99">
        <v>-98.533079999999998</v>
      </c>
      <c r="P99">
        <v>35.696629129999998</v>
      </c>
      <c r="Q99">
        <v>-98.533079999999998</v>
      </c>
      <c r="R99">
        <v>16.838495306091101</v>
      </c>
      <c r="T99">
        <v>48.926948625245899</v>
      </c>
      <c r="U99">
        <v>83.208668193180301</v>
      </c>
      <c r="V99">
        <v>8</v>
      </c>
      <c r="W99">
        <v>1.01</v>
      </c>
      <c r="X99">
        <v>1</v>
      </c>
      <c r="Z99">
        <v>5272.6467845094103</v>
      </c>
      <c r="AB99">
        <v>11377.2202112866</v>
      </c>
      <c r="AC99">
        <v>69.081506763009799</v>
      </c>
      <c r="AD99">
        <v>6</v>
      </c>
      <c r="AE99">
        <v>1.1000000000000001</v>
      </c>
      <c r="AF99">
        <v>1</v>
      </c>
      <c r="AH99">
        <v>0</v>
      </c>
      <c r="AI99">
        <v>1398</v>
      </c>
      <c r="AJ99">
        <v>100</v>
      </c>
      <c r="AK99">
        <v>-2.11</v>
      </c>
      <c r="AL99">
        <v>0</v>
      </c>
      <c r="AM99">
        <v>6.5</v>
      </c>
      <c r="AN99">
        <v>1.18</v>
      </c>
      <c r="AO99">
        <v>10090.250503859699</v>
      </c>
      <c r="AP99">
        <v>6048.7401777693904</v>
      </c>
      <c r="AR99">
        <v>0</v>
      </c>
      <c r="AS99">
        <v>1.3232873061742588E-2</v>
      </c>
      <c r="AT99">
        <f t="shared" si="7"/>
        <v>0.125</v>
      </c>
      <c r="AU99" s="2">
        <v>5</v>
      </c>
      <c r="AV99" s="2">
        <f t="shared" si="8"/>
        <v>9</v>
      </c>
      <c r="AW99" s="1" t="str">
        <f>TEXT(VLOOKUP(AV99,Sheet4!$G$12:$J$35,4,FALSE),"yyyy-mm")</f>
        <v>2030-07</v>
      </c>
      <c r="AX99" s="9">
        <f>IF(AU99=3,VLOOKUP(AV99,Sheet4!$G$11:$I$35,2,FALSE),VLOOKUP(AV99,Sheet4!$G$11:$I$35,3,FALSE))</f>
        <v>6.1989528795811516E-2</v>
      </c>
      <c r="AY99" s="2">
        <v>1</v>
      </c>
    </row>
    <row r="100" spans="1:51" x14ac:dyDescent="0.25">
      <c r="A100">
        <v>81187</v>
      </c>
      <c r="B100">
        <v>2099</v>
      </c>
      <c r="C100" t="s">
        <v>57</v>
      </c>
      <c r="D100" t="s">
        <v>35</v>
      </c>
      <c r="E100" t="s">
        <v>35</v>
      </c>
      <c r="F100" t="s">
        <v>53</v>
      </c>
      <c r="G100" t="s">
        <v>63</v>
      </c>
      <c r="H100" t="s">
        <v>51</v>
      </c>
      <c r="I100" t="s">
        <v>52</v>
      </c>
      <c r="J100" t="s">
        <v>50</v>
      </c>
      <c r="K100">
        <v>6</v>
      </c>
      <c r="L100" t="s">
        <v>36</v>
      </c>
      <c r="M100">
        <v>9900</v>
      </c>
      <c r="N100">
        <v>35.724569840000001</v>
      </c>
      <c r="O100">
        <v>-98.530119999999997</v>
      </c>
      <c r="P100">
        <v>35.696611470000001</v>
      </c>
      <c r="Q100">
        <v>-98.530119999999997</v>
      </c>
      <c r="R100">
        <v>16.838495306091101</v>
      </c>
      <c r="T100">
        <v>48.926948625245899</v>
      </c>
      <c r="U100">
        <v>83.208668193180301</v>
      </c>
      <c r="V100">
        <v>8</v>
      </c>
      <c r="W100">
        <v>1.01</v>
      </c>
      <c r="X100">
        <v>1</v>
      </c>
      <c r="Z100">
        <v>5272.6467845094103</v>
      </c>
      <c r="AB100">
        <v>11377.2202112866</v>
      </c>
      <c r="AC100">
        <v>69.081506763009799</v>
      </c>
      <c r="AD100">
        <v>6</v>
      </c>
      <c r="AE100">
        <v>1.1000000000000001</v>
      </c>
      <c r="AF100">
        <v>1</v>
      </c>
      <c r="AH100">
        <v>0</v>
      </c>
      <c r="AI100">
        <v>1398</v>
      </c>
      <c r="AJ100">
        <v>100</v>
      </c>
      <c r="AK100">
        <v>-2.11</v>
      </c>
      <c r="AL100">
        <v>0</v>
      </c>
      <c r="AM100">
        <v>6.5</v>
      </c>
      <c r="AN100">
        <v>1.18</v>
      </c>
      <c r="AO100">
        <v>10090.250503859699</v>
      </c>
      <c r="AP100">
        <v>6048.7401777693904</v>
      </c>
      <c r="AR100">
        <v>0</v>
      </c>
      <c r="AS100">
        <v>1.3232873061742588E-2</v>
      </c>
      <c r="AT100">
        <f t="shared" si="7"/>
        <v>0.125</v>
      </c>
      <c r="AU100" s="2">
        <v>5</v>
      </c>
      <c r="AV100" s="2">
        <f t="shared" si="8"/>
        <v>9</v>
      </c>
      <c r="AW100" s="1" t="str">
        <f>TEXT(VLOOKUP(AV100,Sheet4!$G$12:$J$35,4,FALSE),"yyyy-mm")</f>
        <v>2030-07</v>
      </c>
      <c r="AX100" s="9">
        <f>IF(AU100=3,VLOOKUP(AV100,Sheet4!$G$11:$I$35,2,FALSE),VLOOKUP(AV100,Sheet4!$G$11:$I$35,3,FALSE))</f>
        <v>6.1989528795811516E-2</v>
      </c>
      <c r="AY100" s="2">
        <v>1</v>
      </c>
    </row>
    <row r="101" spans="1:51" x14ac:dyDescent="0.25">
      <c r="A101" s="3">
        <v>81305</v>
      </c>
      <c r="B101" s="3">
        <v>2099</v>
      </c>
      <c r="C101" t="s">
        <v>57</v>
      </c>
      <c r="D101" s="3" t="s">
        <v>35</v>
      </c>
      <c r="E101" s="3" t="s">
        <v>35</v>
      </c>
      <c r="F101" s="3" t="s">
        <v>53</v>
      </c>
      <c r="G101" s="3" t="s">
        <v>59</v>
      </c>
      <c r="H101" s="3" t="s">
        <v>51</v>
      </c>
      <c r="I101" s="3" t="s">
        <v>52</v>
      </c>
      <c r="J101" s="3" t="s">
        <v>50</v>
      </c>
      <c r="K101" s="3">
        <v>6</v>
      </c>
      <c r="L101" s="3" t="s">
        <v>36</v>
      </c>
      <c r="M101" s="3">
        <v>9900</v>
      </c>
      <c r="N101" s="3">
        <v>35.724545790000001</v>
      </c>
      <c r="O101" s="3">
        <v>-98.527169999999998</v>
      </c>
      <c r="P101" s="3">
        <v>35.696593790000001</v>
      </c>
      <c r="Q101" s="3">
        <v>-98.527169999999998</v>
      </c>
      <c r="R101" s="3">
        <v>16.838495306091101</v>
      </c>
      <c r="S101" s="3"/>
      <c r="T101" s="3">
        <v>48.926948625245899</v>
      </c>
      <c r="U101" s="3">
        <v>83.208668193180301</v>
      </c>
      <c r="V101" s="3">
        <v>8</v>
      </c>
      <c r="W101" s="3">
        <v>1.01</v>
      </c>
      <c r="X101" s="3">
        <v>1</v>
      </c>
      <c r="Y101" s="3"/>
      <c r="Z101" s="3">
        <v>5272.6467845094103</v>
      </c>
      <c r="AA101" s="3"/>
      <c r="AB101" s="3">
        <v>11377.2202112866</v>
      </c>
      <c r="AC101" s="3">
        <v>69.081506763009799</v>
      </c>
      <c r="AD101" s="3">
        <v>6</v>
      </c>
      <c r="AE101" s="3">
        <v>1.1000000000000001</v>
      </c>
      <c r="AF101" s="3">
        <v>1</v>
      </c>
      <c r="AG101" s="3"/>
      <c r="AH101" s="3">
        <v>0</v>
      </c>
      <c r="AI101" s="3">
        <v>1398</v>
      </c>
      <c r="AJ101" s="3">
        <v>100</v>
      </c>
      <c r="AK101" s="3">
        <v>-2.11</v>
      </c>
      <c r="AL101" s="3">
        <v>0</v>
      </c>
      <c r="AM101" s="3">
        <v>6.5</v>
      </c>
      <c r="AN101" s="3">
        <v>1.18</v>
      </c>
      <c r="AO101" s="3">
        <v>10090.250503859699</v>
      </c>
      <c r="AP101" s="3">
        <v>6048.7401777693904</v>
      </c>
      <c r="AQ101" s="3"/>
      <c r="AR101" s="3">
        <v>0</v>
      </c>
      <c r="AS101" s="3">
        <v>1.3232873061742588E-2</v>
      </c>
      <c r="AT101" s="3">
        <f t="shared" si="7"/>
        <v>0.125</v>
      </c>
      <c r="AU101" s="2">
        <v>5</v>
      </c>
      <c r="AV101" s="2">
        <f t="shared" si="8"/>
        <v>9</v>
      </c>
      <c r="AW101" s="1" t="str">
        <f>TEXT(VLOOKUP(AV101,Sheet4!$G$12:$J$35,4,FALSE),"yyyy-mm")</f>
        <v>2030-07</v>
      </c>
      <c r="AX101" s="9">
        <f>IF(AU101=3,VLOOKUP(AV101,Sheet4!$G$11:$I$35,2,FALSE),VLOOKUP(AV101,Sheet4!$G$11:$I$35,3,FALSE))</f>
        <v>6.1989528795811516E-2</v>
      </c>
      <c r="AY101" s="7">
        <v>1</v>
      </c>
    </row>
    <row r="102" spans="1:51" x14ac:dyDescent="0.25">
      <c r="A102">
        <v>81244</v>
      </c>
      <c r="B102">
        <v>2099</v>
      </c>
      <c r="C102" t="s">
        <v>57</v>
      </c>
      <c r="D102" t="s">
        <v>54</v>
      </c>
      <c r="E102" t="s">
        <v>55</v>
      </c>
      <c r="F102" t="s">
        <v>56</v>
      </c>
      <c r="G102" t="s">
        <v>61</v>
      </c>
      <c r="H102" t="s">
        <v>51</v>
      </c>
      <c r="I102" t="s">
        <v>52</v>
      </c>
      <c r="J102" t="s">
        <v>50</v>
      </c>
      <c r="K102">
        <v>6</v>
      </c>
      <c r="L102" t="s">
        <v>36</v>
      </c>
      <c r="M102">
        <v>9900</v>
      </c>
      <c r="N102">
        <v>35.724665569999999</v>
      </c>
      <c r="O102">
        <v>-98.54195</v>
      </c>
      <c r="P102">
        <v>35.69668162</v>
      </c>
      <c r="Q102">
        <v>-98.54195</v>
      </c>
      <c r="R102">
        <v>164.17134541378201</v>
      </c>
      <c r="T102">
        <v>280.855111575644</v>
      </c>
      <c r="U102">
        <v>82.215800057898207</v>
      </c>
      <c r="V102">
        <v>8</v>
      </c>
      <c r="W102">
        <v>1.01</v>
      </c>
      <c r="X102">
        <v>1</v>
      </c>
      <c r="Z102">
        <v>9530.2553467004509</v>
      </c>
      <c r="AB102">
        <v>18427.3483708981</v>
      </c>
      <c r="AC102">
        <v>72.821141242648295</v>
      </c>
      <c r="AD102">
        <v>6</v>
      </c>
      <c r="AE102">
        <v>1.1000000000000001</v>
      </c>
      <c r="AF102">
        <v>1</v>
      </c>
      <c r="AH102">
        <v>0</v>
      </c>
      <c r="AI102">
        <v>1444</v>
      </c>
      <c r="AJ102">
        <v>100</v>
      </c>
      <c r="AK102">
        <v>-2.11</v>
      </c>
      <c r="AL102">
        <v>0</v>
      </c>
      <c r="AM102">
        <v>6.5</v>
      </c>
      <c r="AN102">
        <v>1.21</v>
      </c>
      <c r="AO102">
        <v>9871.5761555915797</v>
      </c>
      <c r="AP102">
        <v>5895.6681339816796</v>
      </c>
      <c r="AR102">
        <v>0</v>
      </c>
      <c r="AS102">
        <v>1.3232873061742588E-2</v>
      </c>
      <c r="AT102">
        <f>1/8</f>
        <v>0.125</v>
      </c>
      <c r="AU102" s="2">
        <v>3</v>
      </c>
      <c r="AV102" s="2">
        <f>AV91+1</f>
        <v>10</v>
      </c>
      <c r="AW102" s="1" t="str">
        <f>TEXT(VLOOKUP(AV102,Sheet4!$G$12:$J$35,4,FALSE),"yyyy-mm")</f>
        <v>2031-07</v>
      </c>
      <c r="AX102" s="9">
        <f>IF(AU102=3,VLOOKUP(AV102,Sheet4!$G$11:$I$35,2,FALSE),VLOOKUP(AV102,Sheet4!$G$11:$I$35,3,FALSE))</f>
        <v>4.510800508259212E-2</v>
      </c>
      <c r="AY102" s="2">
        <v>1</v>
      </c>
    </row>
    <row r="103" spans="1:51" x14ac:dyDescent="0.25">
      <c r="A103">
        <v>81214</v>
      </c>
      <c r="B103">
        <v>2099</v>
      </c>
      <c r="C103" t="s">
        <v>78</v>
      </c>
      <c r="D103" t="s">
        <v>54</v>
      </c>
      <c r="E103" t="s">
        <v>55</v>
      </c>
      <c r="F103" t="s">
        <v>56</v>
      </c>
      <c r="G103" t="s">
        <v>62</v>
      </c>
      <c r="H103" t="s">
        <v>51</v>
      </c>
      <c r="I103" t="s">
        <v>52</v>
      </c>
      <c r="J103" t="s">
        <v>50</v>
      </c>
      <c r="K103">
        <v>6</v>
      </c>
      <c r="L103" t="s">
        <v>36</v>
      </c>
      <c r="M103">
        <v>9900</v>
      </c>
      <c r="N103">
        <v>35.724641730000002</v>
      </c>
      <c r="O103">
        <v>-98.538989999999998</v>
      </c>
      <c r="P103">
        <v>35.696664179999999</v>
      </c>
      <c r="Q103">
        <v>-98.538989999999998</v>
      </c>
      <c r="R103">
        <v>164.17134541378201</v>
      </c>
      <c r="T103">
        <v>280.855111575644</v>
      </c>
      <c r="U103">
        <v>82.215800057898207</v>
      </c>
      <c r="V103">
        <v>8</v>
      </c>
      <c r="W103">
        <v>1.01</v>
      </c>
      <c r="X103">
        <v>1</v>
      </c>
      <c r="Z103">
        <v>9530.2553467004509</v>
      </c>
      <c r="AB103">
        <v>18427.3483708981</v>
      </c>
      <c r="AC103">
        <v>72.821141242648295</v>
      </c>
      <c r="AD103">
        <v>6</v>
      </c>
      <c r="AE103">
        <v>1.1000000000000001</v>
      </c>
      <c r="AF103">
        <v>1</v>
      </c>
      <c r="AH103">
        <v>0</v>
      </c>
      <c r="AI103">
        <v>1444</v>
      </c>
      <c r="AJ103">
        <v>100</v>
      </c>
      <c r="AK103">
        <v>-2.11</v>
      </c>
      <c r="AL103">
        <v>0</v>
      </c>
      <c r="AM103">
        <v>6.5</v>
      </c>
      <c r="AN103">
        <v>1.21</v>
      </c>
      <c r="AO103">
        <v>9871.5761555915797</v>
      </c>
      <c r="AP103">
        <v>5895.6681339816796</v>
      </c>
      <c r="AR103">
        <v>0</v>
      </c>
      <c r="AS103">
        <v>1.3232873061742588E-2</v>
      </c>
      <c r="AT103">
        <f t="shared" ref="AT103:AT112" si="9">1/8</f>
        <v>0.125</v>
      </c>
      <c r="AU103" s="2">
        <v>3</v>
      </c>
      <c r="AV103" s="2">
        <f t="shared" ref="AV103:AV112" si="10">AV92+1</f>
        <v>10</v>
      </c>
      <c r="AW103" s="1" t="str">
        <f>TEXT(VLOOKUP(AV103,Sheet4!$G$12:$J$35,4,FALSE),"yyyy-mm")</f>
        <v>2031-07</v>
      </c>
      <c r="AX103" s="9">
        <f>IF(AU103=3,VLOOKUP(AV103,Sheet4!$G$11:$I$35,2,FALSE),VLOOKUP(AV103,Sheet4!$G$11:$I$35,3,FALSE))</f>
        <v>4.510800508259212E-2</v>
      </c>
      <c r="AY103" s="2">
        <v>1</v>
      </c>
    </row>
    <row r="104" spans="1:51" x14ac:dyDescent="0.25">
      <c r="A104">
        <v>81324</v>
      </c>
      <c r="B104">
        <v>2099</v>
      </c>
      <c r="C104" t="s">
        <v>78</v>
      </c>
      <c r="D104" t="s">
        <v>54</v>
      </c>
      <c r="E104" t="s">
        <v>55</v>
      </c>
      <c r="F104" t="s">
        <v>56</v>
      </c>
      <c r="G104" t="s">
        <v>58</v>
      </c>
      <c r="H104" t="s">
        <v>51</v>
      </c>
      <c r="I104" t="s">
        <v>52</v>
      </c>
      <c r="J104" t="s">
        <v>50</v>
      </c>
      <c r="K104">
        <v>6</v>
      </c>
      <c r="L104" t="s">
        <v>36</v>
      </c>
      <c r="M104">
        <v>9900</v>
      </c>
      <c r="N104">
        <v>35.724617809999998</v>
      </c>
      <c r="O104">
        <v>-98.536029999999997</v>
      </c>
      <c r="P104">
        <v>35.696646659999999</v>
      </c>
      <c r="Q104">
        <v>-98.536029999999997</v>
      </c>
      <c r="R104">
        <v>164.17134541378201</v>
      </c>
      <c r="T104">
        <v>280.855111575644</v>
      </c>
      <c r="U104">
        <v>82.215800057898207</v>
      </c>
      <c r="V104">
        <v>8</v>
      </c>
      <c r="W104">
        <v>1.01</v>
      </c>
      <c r="X104">
        <v>1</v>
      </c>
      <c r="Z104">
        <v>9530.2553467004509</v>
      </c>
      <c r="AB104">
        <v>18427.3483708981</v>
      </c>
      <c r="AC104">
        <v>72.821141242648295</v>
      </c>
      <c r="AD104">
        <v>6</v>
      </c>
      <c r="AE104">
        <v>1.1000000000000001</v>
      </c>
      <c r="AF104">
        <v>1</v>
      </c>
      <c r="AH104">
        <v>0</v>
      </c>
      <c r="AI104">
        <v>1444</v>
      </c>
      <c r="AJ104">
        <v>100</v>
      </c>
      <c r="AK104">
        <v>-2.11</v>
      </c>
      <c r="AL104">
        <v>0</v>
      </c>
      <c r="AM104">
        <v>6.5</v>
      </c>
      <c r="AN104">
        <v>1.21</v>
      </c>
      <c r="AO104">
        <v>9871.5761555915797</v>
      </c>
      <c r="AP104">
        <v>5895.6681339816796</v>
      </c>
      <c r="AR104">
        <v>0</v>
      </c>
      <c r="AS104">
        <v>1.3232873061742588E-2</v>
      </c>
      <c r="AT104">
        <f t="shared" si="9"/>
        <v>0.125</v>
      </c>
      <c r="AU104" s="2">
        <v>3</v>
      </c>
      <c r="AV104" s="2">
        <f t="shared" si="10"/>
        <v>10</v>
      </c>
      <c r="AW104" s="1" t="str">
        <f>TEXT(VLOOKUP(AV104,Sheet4!$G$12:$J$35,4,FALSE),"yyyy-mm")</f>
        <v>2031-07</v>
      </c>
      <c r="AX104" s="9">
        <f>IF(AU104=3,VLOOKUP(AV104,Sheet4!$G$11:$I$35,2,FALSE),VLOOKUP(AV104,Sheet4!$G$11:$I$35,3,FALSE))</f>
        <v>4.510800508259212E-2</v>
      </c>
      <c r="AY104" s="2">
        <v>1</v>
      </c>
    </row>
    <row r="105" spans="1:51" x14ac:dyDescent="0.25">
      <c r="A105">
        <v>81250</v>
      </c>
      <c r="B105">
        <v>2099</v>
      </c>
      <c r="C105" t="s">
        <v>78</v>
      </c>
      <c r="D105" t="s">
        <v>54</v>
      </c>
      <c r="E105" t="s">
        <v>55</v>
      </c>
      <c r="F105" t="s">
        <v>56</v>
      </c>
      <c r="G105" t="s">
        <v>60</v>
      </c>
      <c r="H105" t="s">
        <v>51</v>
      </c>
      <c r="I105" t="s">
        <v>52</v>
      </c>
      <c r="J105" t="s">
        <v>50</v>
      </c>
      <c r="K105">
        <v>6</v>
      </c>
      <c r="L105" t="s">
        <v>36</v>
      </c>
      <c r="M105">
        <v>9900</v>
      </c>
      <c r="N105">
        <v>35.724593900000002</v>
      </c>
      <c r="O105">
        <v>-98.533079999999998</v>
      </c>
      <c r="P105">
        <v>35.696629129999998</v>
      </c>
      <c r="Q105">
        <v>-98.533079999999998</v>
      </c>
      <c r="R105">
        <v>164.17134541378201</v>
      </c>
      <c r="T105">
        <v>280.855111575644</v>
      </c>
      <c r="U105">
        <v>82.215800057898207</v>
      </c>
      <c r="V105">
        <v>8</v>
      </c>
      <c r="W105">
        <v>1.01</v>
      </c>
      <c r="X105">
        <v>1</v>
      </c>
      <c r="Z105">
        <v>9530.2553467004509</v>
      </c>
      <c r="AB105">
        <v>18427.3483708981</v>
      </c>
      <c r="AC105">
        <v>72.821141242648295</v>
      </c>
      <c r="AD105">
        <v>6</v>
      </c>
      <c r="AE105">
        <v>1.1000000000000001</v>
      </c>
      <c r="AF105">
        <v>1</v>
      </c>
      <c r="AH105">
        <v>0</v>
      </c>
      <c r="AI105">
        <v>1444</v>
      </c>
      <c r="AJ105">
        <v>100</v>
      </c>
      <c r="AK105">
        <v>-2.11</v>
      </c>
      <c r="AL105">
        <v>0</v>
      </c>
      <c r="AM105">
        <v>6.5</v>
      </c>
      <c r="AN105">
        <v>1.21</v>
      </c>
      <c r="AO105">
        <v>9871.5761555915797</v>
      </c>
      <c r="AP105">
        <v>5895.6681339816796</v>
      </c>
      <c r="AR105">
        <v>0</v>
      </c>
      <c r="AS105">
        <v>1.3232873061742588E-2</v>
      </c>
      <c r="AT105">
        <f t="shared" si="9"/>
        <v>0.125</v>
      </c>
      <c r="AU105" s="2">
        <v>3</v>
      </c>
      <c r="AV105" s="2">
        <f t="shared" si="10"/>
        <v>10</v>
      </c>
      <c r="AW105" s="1" t="str">
        <f>TEXT(VLOOKUP(AV105,Sheet4!$G$12:$J$35,4,FALSE),"yyyy-mm")</f>
        <v>2031-07</v>
      </c>
      <c r="AX105" s="9">
        <f>IF(AU105=3,VLOOKUP(AV105,Sheet4!$G$11:$I$35,2,FALSE),VLOOKUP(AV105,Sheet4!$G$11:$I$35,3,FALSE))</f>
        <v>4.510800508259212E-2</v>
      </c>
      <c r="AY105" s="2">
        <v>1</v>
      </c>
    </row>
    <row r="106" spans="1:51" x14ac:dyDescent="0.25">
      <c r="A106">
        <v>81186</v>
      </c>
      <c r="B106">
        <v>2099</v>
      </c>
      <c r="C106" t="s">
        <v>78</v>
      </c>
      <c r="D106" t="s">
        <v>54</v>
      </c>
      <c r="E106" t="s">
        <v>55</v>
      </c>
      <c r="F106" t="s">
        <v>56</v>
      </c>
      <c r="G106" t="s">
        <v>63</v>
      </c>
      <c r="H106" t="s">
        <v>51</v>
      </c>
      <c r="I106" t="s">
        <v>52</v>
      </c>
      <c r="J106" t="s">
        <v>50</v>
      </c>
      <c r="K106">
        <v>6</v>
      </c>
      <c r="L106" t="s">
        <v>36</v>
      </c>
      <c r="M106">
        <v>9900</v>
      </c>
      <c r="N106">
        <v>35.724569840000001</v>
      </c>
      <c r="O106">
        <v>-98.530119999999997</v>
      </c>
      <c r="P106">
        <v>35.696611470000001</v>
      </c>
      <c r="Q106">
        <v>-98.530119999999997</v>
      </c>
      <c r="R106">
        <v>164.17134541378201</v>
      </c>
      <c r="T106">
        <v>280.855111575644</v>
      </c>
      <c r="U106">
        <v>82.215800057898207</v>
      </c>
      <c r="V106">
        <v>8</v>
      </c>
      <c r="W106">
        <v>1.01</v>
      </c>
      <c r="X106">
        <v>1</v>
      </c>
      <c r="Z106">
        <v>9530.2553467004509</v>
      </c>
      <c r="AB106">
        <v>18427.3483708981</v>
      </c>
      <c r="AC106">
        <v>72.821141242648295</v>
      </c>
      <c r="AD106">
        <v>6</v>
      </c>
      <c r="AE106">
        <v>1.1000000000000001</v>
      </c>
      <c r="AF106">
        <v>1</v>
      </c>
      <c r="AH106">
        <v>0</v>
      </c>
      <c r="AI106">
        <v>1444</v>
      </c>
      <c r="AJ106">
        <v>100</v>
      </c>
      <c r="AK106">
        <v>-2.11</v>
      </c>
      <c r="AL106">
        <v>0</v>
      </c>
      <c r="AM106">
        <v>6.5</v>
      </c>
      <c r="AN106">
        <v>1.21</v>
      </c>
      <c r="AO106">
        <v>9871.5761555915797</v>
      </c>
      <c r="AP106">
        <v>5895.6681339816796</v>
      </c>
      <c r="AR106">
        <v>0</v>
      </c>
      <c r="AS106">
        <v>1.3232873061742588E-2</v>
      </c>
      <c r="AT106">
        <f t="shared" si="9"/>
        <v>0.125</v>
      </c>
      <c r="AU106" s="2">
        <v>3</v>
      </c>
      <c r="AV106" s="2">
        <f t="shared" si="10"/>
        <v>10</v>
      </c>
      <c r="AW106" s="1" t="str">
        <f>TEXT(VLOOKUP(AV106,Sheet4!$G$12:$J$35,4,FALSE),"yyyy-mm")</f>
        <v>2031-07</v>
      </c>
      <c r="AX106" s="9">
        <f>IF(AU106=3,VLOOKUP(AV106,Sheet4!$G$11:$I$35,2,FALSE),VLOOKUP(AV106,Sheet4!$G$11:$I$35,3,FALSE))</f>
        <v>4.510800508259212E-2</v>
      </c>
      <c r="AY106" s="2">
        <v>1</v>
      </c>
    </row>
    <row r="107" spans="1:51" x14ac:dyDescent="0.25">
      <c r="A107">
        <v>81245</v>
      </c>
      <c r="B107">
        <v>2099</v>
      </c>
      <c r="C107" t="s">
        <v>57</v>
      </c>
      <c r="D107" t="s">
        <v>35</v>
      </c>
      <c r="E107" t="s">
        <v>35</v>
      </c>
      <c r="F107" t="s">
        <v>53</v>
      </c>
      <c r="G107" t="s">
        <v>61</v>
      </c>
      <c r="H107" t="s">
        <v>51</v>
      </c>
      <c r="I107" t="s">
        <v>52</v>
      </c>
      <c r="J107" t="s">
        <v>50</v>
      </c>
      <c r="K107">
        <v>6</v>
      </c>
      <c r="L107" t="s">
        <v>36</v>
      </c>
      <c r="M107">
        <v>9900</v>
      </c>
      <c r="N107">
        <v>35.724665569999999</v>
      </c>
      <c r="O107">
        <v>-98.54195</v>
      </c>
      <c r="P107">
        <v>35.69668162</v>
      </c>
      <c r="Q107">
        <v>-98.54195</v>
      </c>
      <c r="R107">
        <v>16.838495306091101</v>
      </c>
      <c r="T107">
        <v>48.926948625245899</v>
      </c>
      <c r="U107">
        <v>83.208668193180301</v>
      </c>
      <c r="V107">
        <v>8</v>
      </c>
      <c r="W107">
        <v>1.01</v>
      </c>
      <c r="X107">
        <v>1</v>
      </c>
      <c r="Z107">
        <v>5272.6467845094103</v>
      </c>
      <c r="AB107">
        <v>11377.2202112866</v>
      </c>
      <c r="AC107">
        <v>69.081506763009799</v>
      </c>
      <c r="AD107">
        <v>6</v>
      </c>
      <c r="AE107">
        <v>1.1000000000000001</v>
      </c>
      <c r="AF107">
        <v>1</v>
      </c>
      <c r="AH107">
        <v>0</v>
      </c>
      <c r="AI107">
        <v>1398</v>
      </c>
      <c r="AJ107">
        <v>100</v>
      </c>
      <c r="AK107">
        <v>-2.11</v>
      </c>
      <c r="AL107">
        <v>0</v>
      </c>
      <c r="AM107">
        <v>6.5</v>
      </c>
      <c r="AN107">
        <v>1.18</v>
      </c>
      <c r="AO107">
        <v>10090.250503859699</v>
      </c>
      <c r="AP107">
        <v>6048.7401777693904</v>
      </c>
      <c r="AR107">
        <v>0</v>
      </c>
      <c r="AS107">
        <v>1.3232873061742588E-2</v>
      </c>
      <c r="AT107">
        <f t="shared" si="9"/>
        <v>0.125</v>
      </c>
      <c r="AU107" s="2">
        <v>5</v>
      </c>
      <c r="AV107" s="2">
        <f t="shared" si="10"/>
        <v>10</v>
      </c>
      <c r="AW107" s="1" t="str">
        <f>TEXT(VLOOKUP(AV107,Sheet4!$G$12:$J$35,4,FALSE),"yyyy-mm")</f>
        <v>2031-07</v>
      </c>
      <c r="AX107" s="9">
        <f>IF(AU107=3,VLOOKUP(AV107,Sheet4!$G$11:$I$35,2,FALSE),VLOOKUP(AV107,Sheet4!$G$11:$I$35,3,FALSE))</f>
        <v>6.4083769633507856E-2</v>
      </c>
      <c r="AY107" s="2">
        <v>1</v>
      </c>
    </row>
    <row r="108" spans="1:51" x14ac:dyDescent="0.25">
      <c r="A108">
        <v>81215</v>
      </c>
      <c r="B108">
        <v>2099</v>
      </c>
      <c r="C108" t="s">
        <v>57</v>
      </c>
      <c r="D108" t="s">
        <v>35</v>
      </c>
      <c r="E108" t="s">
        <v>35</v>
      </c>
      <c r="F108" t="s">
        <v>53</v>
      </c>
      <c r="G108" t="s">
        <v>62</v>
      </c>
      <c r="H108" t="s">
        <v>51</v>
      </c>
      <c r="I108" t="s">
        <v>52</v>
      </c>
      <c r="J108" t="s">
        <v>50</v>
      </c>
      <c r="K108">
        <v>6</v>
      </c>
      <c r="L108" t="s">
        <v>36</v>
      </c>
      <c r="M108">
        <v>9900</v>
      </c>
      <c r="N108">
        <v>35.724641730000002</v>
      </c>
      <c r="O108">
        <v>-98.538989999999998</v>
      </c>
      <c r="P108">
        <v>35.696664179999999</v>
      </c>
      <c r="Q108">
        <v>-98.538989999999998</v>
      </c>
      <c r="R108">
        <v>16.838495306091101</v>
      </c>
      <c r="T108">
        <v>48.926948625245899</v>
      </c>
      <c r="U108">
        <v>83.208668193180301</v>
      </c>
      <c r="V108">
        <v>8</v>
      </c>
      <c r="W108">
        <v>1.01</v>
      </c>
      <c r="X108">
        <v>1</v>
      </c>
      <c r="Z108">
        <v>5272.6467845094103</v>
      </c>
      <c r="AB108">
        <v>11377.2202112866</v>
      </c>
      <c r="AC108">
        <v>69.081506763009799</v>
      </c>
      <c r="AD108">
        <v>6</v>
      </c>
      <c r="AE108">
        <v>1.1000000000000001</v>
      </c>
      <c r="AF108">
        <v>1</v>
      </c>
      <c r="AH108">
        <v>0</v>
      </c>
      <c r="AI108">
        <v>1398</v>
      </c>
      <c r="AJ108">
        <v>100</v>
      </c>
      <c r="AK108">
        <v>-2.11</v>
      </c>
      <c r="AL108">
        <v>0</v>
      </c>
      <c r="AM108">
        <v>6.5</v>
      </c>
      <c r="AN108">
        <v>1.18</v>
      </c>
      <c r="AO108">
        <v>10090.250503859699</v>
      </c>
      <c r="AP108">
        <v>6048.7401777693904</v>
      </c>
      <c r="AR108">
        <v>0</v>
      </c>
      <c r="AS108">
        <v>1.3232873061742588E-2</v>
      </c>
      <c r="AT108">
        <f t="shared" si="9"/>
        <v>0.125</v>
      </c>
      <c r="AU108" s="2">
        <v>5</v>
      </c>
      <c r="AV108" s="2">
        <f t="shared" si="10"/>
        <v>10</v>
      </c>
      <c r="AW108" s="1" t="str">
        <f>TEXT(VLOOKUP(AV108,Sheet4!$G$12:$J$35,4,FALSE),"yyyy-mm")</f>
        <v>2031-07</v>
      </c>
      <c r="AX108" s="9">
        <f>IF(AU108=3,VLOOKUP(AV108,Sheet4!$G$11:$I$35,2,FALSE),VLOOKUP(AV108,Sheet4!$G$11:$I$35,3,FALSE))</f>
        <v>6.4083769633507856E-2</v>
      </c>
      <c r="AY108" s="2">
        <v>1</v>
      </c>
    </row>
    <row r="109" spans="1:51" x14ac:dyDescent="0.25">
      <c r="A109">
        <v>81325</v>
      </c>
      <c r="B109">
        <v>2099</v>
      </c>
      <c r="C109" t="s">
        <v>57</v>
      </c>
      <c r="D109" t="s">
        <v>35</v>
      </c>
      <c r="E109" t="s">
        <v>35</v>
      </c>
      <c r="F109" t="s">
        <v>53</v>
      </c>
      <c r="G109" t="s">
        <v>58</v>
      </c>
      <c r="H109" t="s">
        <v>51</v>
      </c>
      <c r="I109" t="s">
        <v>52</v>
      </c>
      <c r="J109" t="s">
        <v>50</v>
      </c>
      <c r="K109">
        <v>6</v>
      </c>
      <c r="L109" t="s">
        <v>36</v>
      </c>
      <c r="M109">
        <v>9900</v>
      </c>
      <c r="N109">
        <v>35.724617809999998</v>
      </c>
      <c r="O109">
        <v>-98.536029999999997</v>
      </c>
      <c r="P109">
        <v>35.696646659999999</v>
      </c>
      <c r="Q109">
        <v>-98.536029999999997</v>
      </c>
      <c r="R109">
        <v>16.838495306091101</v>
      </c>
      <c r="T109">
        <v>48.926948625245899</v>
      </c>
      <c r="U109">
        <v>83.208668193180301</v>
      </c>
      <c r="V109">
        <v>8</v>
      </c>
      <c r="W109">
        <v>1.01</v>
      </c>
      <c r="X109">
        <v>1</v>
      </c>
      <c r="Z109">
        <v>5272.6467845094103</v>
      </c>
      <c r="AB109">
        <v>11377.2202112866</v>
      </c>
      <c r="AC109">
        <v>69.081506763009799</v>
      </c>
      <c r="AD109">
        <v>6</v>
      </c>
      <c r="AE109">
        <v>1.1000000000000001</v>
      </c>
      <c r="AF109">
        <v>1</v>
      </c>
      <c r="AH109">
        <v>0</v>
      </c>
      <c r="AI109">
        <v>1398</v>
      </c>
      <c r="AJ109">
        <v>100</v>
      </c>
      <c r="AK109">
        <v>-2.11</v>
      </c>
      <c r="AL109">
        <v>0</v>
      </c>
      <c r="AM109">
        <v>6.5</v>
      </c>
      <c r="AN109">
        <v>1.18</v>
      </c>
      <c r="AO109">
        <v>10090.250503859699</v>
      </c>
      <c r="AP109">
        <v>6048.7401777693904</v>
      </c>
      <c r="AR109">
        <v>0</v>
      </c>
      <c r="AS109">
        <v>1.3232873061742588E-2</v>
      </c>
      <c r="AT109">
        <f t="shared" si="9"/>
        <v>0.125</v>
      </c>
      <c r="AU109" s="2">
        <v>5</v>
      </c>
      <c r="AV109" s="2">
        <f t="shared" si="10"/>
        <v>10</v>
      </c>
      <c r="AW109" s="1" t="str">
        <f>TEXT(VLOOKUP(AV109,Sheet4!$G$12:$J$35,4,FALSE),"yyyy-mm")</f>
        <v>2031-07</v>
      </c>
      <c r="AX109" s="9">
        <f>IF(AU109=3,VLOOKUP(AV109,Sheet4!$G$11:$I$35,2,FALSE),VLOOKUP(AV109,Sheet4!$G$11:$I$35,3,FALSE))</f>
        <v>6.4083769633507856E-2</v>
      </c>
      <c r="AY109" s="2">
        <v>1</v>
      </c>
    </row>
    <row r="110" spans="1:51" x14ac:dyDescent="0.25">
      <c r="A110">
        <v>81251</v>
      </c>
      <c r="B110">
        <v>2099</v>
      </c>
      <c r="C110" t="s">
        <v>57</v>
      </c>
      <c r="D110" t="s">
        <v>35</v>
      </c>
      <c r="E110" t="s">
        <v>35</v>
      </c>
      <c r="F110" t="s">
        <v>53</v>
      </c>
      <c r="G110" t="s">
        <v>60</v>
      </c>
      <c r="H110" t="s">
        <v>51</v>
      </c>
      <c r="I110" t="s">
        <v>52</v>
      </c>
      <c r="J110" t="s">
        <v>50</v>
      </c>
      <c r="K110">
        <v>6</v>
      </c>
      <c r="L110" t="s">
        <v>36</v>
      </c>
      <c r="M110">
        <v>9900</v>
      </c>
      <c r="N110">
        <v>35.724593900000002</v>
      </c>
      <c r="O110">
        <v>-98.533079999999998</v>
      </c>
      <c r="P110">
        <v>35.696629129999998</v>
      </c>
      <c r="Q110">
        <v>-98.533079999999998</v>
      </c>
      <c r="R110">
        <v>16.838495306091101</v>
      </c>
      <c r="T110">
        <v>48.926948625245899</v>
      </c>
      <c r="U110">
        <v>83.208668193180301</v>
      </c>
      <c r="V110">
        <v>8</v>
      </c>
      <c r="W110">
        <v>1.01</v>
      </c>
      <c r="X110">
        <v>1</v>
      </c>
      <c r="Z110">
        <v>5272.6467845094103</v>
      </c>
      <c r="AB110">
        <v>11377.2202112866</v>
      </c>
      <c r="AC110">
        <v>69.081506763009799</v>
      </c>
      <c r="AD110">
        <v>6</v>
      </c>
      <c r="AE110">
        <v>1.1000000000000001</v>
      </c>
      <c r="AF110">
        <v>1</v>
      </c>
      <c r="AH110">
        <v>0</v>
      </c>
      <c r="AI110">
        <v>1398</v>
      </c>
      <c r="AJ110">
        <v>100</v>
      </c>
      <c r="AK110">
        <v>-2.11</v>
      </c>
      <c r="AL110">
        <v>0</v>
      </c>
      <c r="AM110">
        <v>6.5</v>
      </c>
      <c r="AN110">
        <v>1.18</v>
      </c>
      <c r="AO110">
        <v>10090.250503859699</v>
      </c>
      <c r="AP110">
        <v>6048.7401777693904</v>
      </c>
      <c r="AR110">
        <v>0</v>
      </c>
      <c r="AS110">
        <v>1.3232873061742588E-2</v>
      </c>
      <c r="AT110">
        <f t="shared" si="9"/>
        <v>0.125</v>
      </c>
      <c r="AU110" s="2">
        <v>5</v>
      </c>
      <c r="AV110" s="2">
        <f t="shared" si="10"/>
        <v>10</v>
      </c>
      <c r="AW110" s="1" t="str">
        <f>TEXT(VLOOKUP(AV110,Sheet4!$G$12:$J$35,4,FALSE),"yyyy-mm")</f>
        <v>2031-07</v>
      </c>
      <c r="AX110" s="9">
        <f>IF(AU110=3,VLOOKUP(AV110,Sheet4!$G$11:$I$35,2,FALSE),VLOOKUP(AV110,Sheet4!$G$11:$I$35,3,FALSE))</f>
        <v>6.4083769633507856E-2</v>
      </c>
      <c r="AY110" s="2">
        <v>1</v>
      </c>
    </row>
    <row r="111" spans="1:51" x14ac:dyDescent="0.25">
      <c r="A111">
        <v>81187</v>
      </c>
      <c r="B111">
        <v>2099</v>
      </c>
      <c r="C111" t="s">
        <v>57</v>
      </c>
      <c r="D111" t="s">
        <v>35</v>
      </c>
      <c r="E111" t="s">
        <v>35</v>
      </c>
      <c r="F111" t="s">
        <v>53</v>
      </c>
      <c r="G111" t="s">
        <v>63</v>
      </c>
      <c r="H111" t="s">
        <v>51</v>
      </c>
      <c r="I111" t="s">
        <v>52</v>
      </c>
      <c r="J111" t="s">
        <v>50</v>
      </c>
      <c r="K111">
        <v>6</v>
      </c>
      <c r="L111" t="s">
        <v>36</v>
      </c>
      <c r="M111">
        <v>9900</v>
      </c>
      <c r="N111">
        <v>35.724569840000001</v>
      </c>
      <c r="O111">
        <v>-98.530119999999997</v>
      </c>
      <c r="P111">
        <v>35.696611470000001</v>
      </c>
      <c r="Q111">
        <v>-98.530119999999997</v>
      </c>
      <c r="R111">
        <v>16.838495306091101</v>
      </c>
      <c r="T111">
        <v>48.926948625245899</v>
      </c>
      <c r="U111">
        <v>83.208668193180301</v>
      </c>
      <c r="V111">
        <v>8</v>
      </c>
      <c r="W111">
        <v>1.01</v>
      </c>
      <c r="X111">
        <v>1</v>
      </c>
      <c r="Z111">
        <v>5272.6467845094103</v>
      </c>
      <c r="AB111">
        <v>11377.2202112866</v>
      </c>
      <c r="AC111">
        <v>69.081506763009799</v>
      </c>
      <c r="AD111">
        <v>6</v>
      </c>
      <c r="AE111">
        <v>1.1000000000000001</v>
      </c>
      <c r="AF111">
        <v>1</v>
      </c>
      <c r="AH111">
        <v>0</v>
      </c>
      <c r="AI111">
        <v>1398</v>
      </c>
      <c r="AJ111">
        <v>100</v>
      </c>
      <c r="AK111">
        <v>-2.11</v>
      </c>
      <c r="AL111">
        <v>0</v>
      </c>
      <c r="AM111">
        <v>6.5</v>
      </c>
      <c r="AN111">
        <v>1.18</v>
      </c>
      <c r="AO111">
        <v>10090.250503859699</v>
      </c>
      <c r="AP111">
        <v>6048.7401777693904</v>
      </c>
      <c r="AR111">
        <v>0</v>
      </c>
      <c r="AS111">
        <v>1.3232873061742588E-2</v>
      </c>
      <c r="AT111">
        <f t="shared" si="9"/>
        <v>0.125</v>
      </c>
      <c r="AU111" s="2">
        <v>5</v>
      </c>
      <c r="AV111" s="2">
        <f t="shared" si="10"/>
        <v>10</v>
      </c>
      <c r="AW111" s="1" t="str">
        <f>TEXT(VLOOKUP(AV111,Sheet4!$G$12:$J$35,4,FALSE),"yyyy-mm")</f>
        <v>2031-07</v>
      </c>
      <c r="AX111" s="9">
        <f>IF(AU111=3,VLOOKUP(AV111,Sheet4!$G$11:$I$35,2,FALSE),VLOOKUP(AV111,Sheet4!$G$11:$I$35,3,FALSE))</f>
        <v>6.4083769633507856E-2</v>
      </c>
      <c r="AY111" s="2">
        <v>1</v>
      </c>
    </row>
    <row r="112" spans="1:51" x14ac:dyDescent="0.25">
      <c r="A112" s="3">
        <v>81305</v>
      </c>
      <c r="B112" s="3">
        <v>2099</v>
      </c>
      <c r="C112" t="s">
        <v>57</v>
      </c>
      <c r="D112" s="3" t="s">
        <v>35</v>
      </c>
      <c r="E112" s="3" t="s">
        <v>35</v>
      </c>
      <c r="F112" s="3" t="s">
        <v>53</v>
      </c>
      <c r="G112" s="3" t="s">
        <v>59</v>
      </c>
      <c r="H112" s="3" t="s">
        <v>51</v>
      </c>
      <c r="I112" s="3" t="s">
        <v>52</v>
      </c>
      <c r="J112" s="3" t="s">
        <v>50</v>
      </c>
      <c r="K112" s="3">
        <v>6</v>
      </c>
      <c r="L112" s="3" t="s">
        <v>36</v>
      </c>
      <c r="M112" s="3">
        <v>9900</v>
      </c>
      <c r="N112" s="3">
        <v>35.724545790000001</v>
      </c>
      <c r="O112" s="3">
        <v>-98.527169999999998</v>
      </c>
      <c r="P112" s="3">
        <v>35.696593790000001</v>
      </c>
      <c r="Q112" s="3">
        <v>-98.527169999999998</v>
      </c>
      <c r="R112" s="3">
        <v>16.838495306091101</v>
      </c>
      <c r="S112" s="3"/>
      <c r="T112" s="3">
        <v>48.926948625245899</v>
      </c>
      <c r="U112" s="3">
        <v>83.208668193180301</v>
      </c>
      <c r="V112" s="3">
        <v>8</v>
      </c>
      <c r="W112" s="3">
        <v>1.01</v>
      </c>
      <c r="X112" s="3">
        <v>1</v>
      </c>
      <c r="Y112" s="3"/>
      <c r="Z112" s="3">
        <v>5272.6467845094103</v>
      </c>
      <c r="AA112" s="3"/>
      <c r="AB112" s="3">
        <v>11377.2202112866</v>
      </c>
      <c r="AC112" s="3">
        <v>69.081506763009799</v>
      </c>
      <c r="AD112" s="3">
        <v>6</v>
      </c>
      <c r="AE112" s="3">
        <v>1.1000000000000001</v>
      </c>
      <c r="AF112" s="3">
        <v>1</v>
      </c>
      <c r="AG112" s="3"/>
      <c r="AH112" s="3">
        <v>0</v>
      </c>
      <c r="AI112" s="3">
        <v>1398</v>
      </c>
      <c r="AJ112" s="3">
        <v>100</v>
      </c>
      <c r="AK112" s="3">
        <v>-2.11</v>
      </c>
      <c r="AL112" s="3">
        <v>0</v>
      </c>
      <c r="AM112" s="3">
        <v>6.5</v>
      </c>
      <c r="AN112" s="3">
        <v>1.18</v>
      </c>
      <c r="AO112" s="3">
        <v>10090.250503859699</v>
      </c>
      <c r="AP112" s="3">
        <v>6048.7401777693904</v>
      </c>
      <c r="AQ112" s="3"/>
      <c r="AR112" s="3">
        <v>0</v>
      </c>
      <c r="AS112" s="3">
        <v>1.3232873061742588E-2</v>
      </c>
      <c r="AT112" s="3">
        <f t="shared" si="9"/>
        <v>0.125</v>
      </c>
      <c r="AU112" s="2">
        <v>5</v>
      </c>
      <c r="AV112" s="2">
        <f t="shared" si="10"/>
        <v>10</v>
      </c>
      <c r="AW112" s="1" t="str">
        <f>TEXT(VLOOKUP(AV112,Sheet4!$G$12:$J$35,4,FALSE),"yyyy-mm")</f>
        <v>2031-07</v>
      </c>
      <c r="AX112" s="9">
        <f>IF(AU112=3,VLOOKUP(AV112,Sheet4!$G$11:$I$35,2,FALSE),VLOOKUP(AV112,Sheet4!$G$11:$I$35,3,FALSE))</f>
        <v>6.4083769633507856E-2</v>
      </c>
      <c r="AY112" s="7">
        <v>1</v>
      </c>
    </row>
    <row r="113" spans="1:51" x14ac:dyDescent="0.25">
      <c r="A113">
        <v>81244</v>
      </c>
      <c r="B113">
        <v>2099</v>
      </c>
      <c r="C113" t="s">
        <v>57</v>
      </c>
      <c r="D113" t="s">
        <v>54</v>
      </c>
      <c r="E113" t="s">
        <v>55</v>
      </c>
      <c r="F113" t="s">
        <v>56</v>
      </c>
      <c r="G113" t="s">
        <v>61</v>
      </c>
      <c r="H113" t="s">
        <v>51</v>
      </c>
      <c r="I113" t="s">
        <v>52</v>
      </c>
      <c r="J113" t="s">
        <v>50</v>
      </c>
      <c r="K113">
        <v>6</v>
      </c>
      <c r="L113" t="s">
        <v>36</v>
      </c>
      <c r="M113">
        <v>9900</v>
      </c>
      <c r="N113">
        <v>35.724665569999999</v>
      </c>
      <c r="O113">
        <v>-98.54195</v>
      </c>
      <c r="P113">
        <v>35.69668162</v>
      </c>
      <c r="Q113">
        <v>-98.54195</v>
      </c>
      <c r="R113">
        <v>164.17134541378201</v>
      </c>
      <c r="T113">
        <v>280.855111575644</v>
      </c>
      <c r="U113">
        <v>82.215800057898207</v>
      </c>
      <c r="V113">
        <v>8</v>
      </c>
      <c r="W113">
        <v>1.01</v>
      </c>
      <c r="X113">
        <v>1</v>
      </c>
      <c r="Z113">
        <v>9530.2553467004509</v>
      </c>
      <c r="AB113">
        <v>18427.3483708981</v>
      </c>
      <c r="AC113">
        <v>72.821141242648295</v>
      </c>
      <c r="AD113">
        <v>6</v>
      </c>
      <c r="AE113">
        <v>1.1000000000000001</v>
      </c>
      <c r="AF113">
        <v>1</v>
      </c>
      <c r="AH113">
        <v>0</v>
      </c>
      <c r="AI113">
        <v>1444</v>
      </c>
      <c r="AJ113">
        <v>100</v>
      </c>
      <c r="AK113">
        <v>-2.11</v>
      </c>
      <c r="AL113">
        <v>0</v>
      </c>
      <c r="AM113">
        <v>6.5</v>
      </c>
      <c r="AN113">
        <v>1.21</v>
      </c>
      <c r="AO113">
        <v>9871.5761555915797</v>
      </c>
      <c r="AP113">
        <v>5895.6681339816796</v>
      </c>
      <c r="AR113">
        <v>0</v>
      </c>
      <c r="AS113">
        <v>1.3232873061742588E-2</v>
      </c>
      <c r="AT113">
        <f>1/8</f>
        <v>0.125</v>
      </c>
      <c r="AU113" s="2">
        <v>3</v>
      </c>
      <c r="AV113" s="2">
        <f>AV102+1</f>
        <v>11</v>
      </c>
      <c r="AW113" s="1" t="str">
        <f>TEXT(VLOOKUP(AV113,Sheet4!$G$12:$J$35,4,FALSE),"yyyy-mm")</f>
        <v>2032-07</v>
      </c>
      <c r="AX113" s="9">
        <f>IF(AU113=3,VLOOKUP(AV113,Sheet4!$G$11:$I$35,2,FALSE),VLOOKUP(AV113,Sheet4!$G$11:$I$35,3,FALSE))</f>
        <v>4.4472681067344345E-2</v>
      </c>
      <c r="AY113" s="2">
        <v>1</v>
      </c>
    </row>
    <row r="114" spans="1:51" x14ac:dyDescent="0.25">
      <c r="A114">
        <v>81214</v>
      </c>
      <c r="B114">
        <v>2099</v>
      </c>
      <c r="C114" t="s">
        <v>78</v>
      </c>
      <c r="D114" t="s">
        <v>54</v>
      </c>
      <c r="E114" t="s">
        <v>55</v>
      </c>
      <c r="F114" t="s">
        <v>56</v>
      </c>
      <c r="G114" t="s">
        <v>62</v>
      </c>
      <c r="H114" t="s">
        <v>51</v>
      </c>
      <c r="I114" t="s">
        <v>52</v>
      </c>
      <c r="J114" t="s">
        <v>50</v>
      </c>
      <c r="K114">
        <v>6</v>
      </c>
      <c r="L114" t="s">
        <v>36</v>
      </c>
      <c r="M114">
        <v>9900</v>
      </c>
      <c r="N114">
        <v>35.724641730000002</v>
      </c>
      <c r="O114">
        <v>-98.538989999999998</v>
      </c>
      <c r="P114">
        <v>35.696664179999999</v>
      </c>
      <c r="Q114">
        <v>-98.538989999999998</v>
      </c>
      <c r="R114">
        <v>164.17134541378201</v>
      </c>
      <c r="T114">
        <v>280.855111575644</v>
      </c>
      <c r="U114">
        <v>82.215800057898207</v>
      </c>
      <c r="V114">
        <v>8</v>
      </c>
      <c r="W114">
        <v>1.01</v>
      </c>
      <c r="X114">
        <v>1</v>
      </c>
      <c r="Z114">
        <v>9530.2553467004509</v>
      </c>
      <c r="AB114">
        <v>18427.3483708981</v>
      </c>
      <c r="AC114">
        <v>72.821141242648295</v>
      </c>
      <c r="AD114">
        <v>6</v>
      </c>
      <c r="AE114">
        <v>1.1000000000000001</v>
      </c>
      <c r="AF114">
        <v>1</v>
      </c>
      <c r="AH114">
        <v>0</v>
      </c>
      <c r="AI114">
        <v>1444</v>
      </c>
      <c r="AJ114">
        <v>100</v>
      </c>
      <c r="AK114">
        <v>-2.11</v>
      </c>
      <c r="AL114">
        <v>0</v>
      </c>
      <c r="AM114">
        <v>6.5</v>
      </c>
      <c r="AN114">
        <v>1.21</v>
      </c>
      <c r="AO114">
        <v>9871.5761555915797</v>
      </c>
      <c r="AP114">
        <v>5895.6681339816796</v>
      </c>
      <c r="AR114">
        <v>0</v>
      </c>
      <c r="AS114">
        <v>1.3232873061742588E-2</v>
      </c>
      <c r="AT114">
        <f t="shared" ref="AT114:AT123" si="11">1/8</f>
        <v>0.125</v>
      </c>
      <c r="AU114" s="2">
        <v>3</v>
      </c>
      <c r="AV114" s="2">
        <f t="shared" ref="AV114:AV123" si="12">AV103+1</f>
        <v>11</v>
      </c>
      <c r="AW114" s="1" t="str">
        <f>TEXT(VLOOKUP(AV114,Sheet4!$G$12:$J$35,4,FALSE),"yyyy-mm")</f>
        <v>2032-07</v>
      </c>
      <c r="AX114" s="9">
        <f>IF(AU114=3,VLOOKUP(AV114,Sheet4!$G$11:$I$35,2,FALSE),VLOOKUP(AV114,Sheet4!$G$11:$I$35,3,FALSE))</f>
        <v>4.4472681067344345E-2</v>
      </c>
      <c r="AY114" s="2">
        <v>1</v>
      </c>
    </row>
    <row r="115" spans="1:51" x14ac:dyDescent="0.25">
      <c r="A115">
        <v>81324</v>
      </c>
      <c r="B115">
        <v>2099</v>
      </c>
      <c r="C115" t="s">
        <v>78</v>
      </c>
      <c r="D115" t="s">
        <v>54</v>
      </c>
      <c r="E115" t="s">
        <v>55</v>
      </c>
      <c r="F115" t="s">
        <v>56</v>
      </c>
      <c r="G115" t="s">
        <v>58</v>
      </c>
      <c r="H115" t="s">
        <v>51</v>
      </c>
      <c r="I115" t="s">
        <v>52</v>
      </c>
      <c r="J115" t="s">
        <v>50</v>
      </c>
      <c r="K115">
        <v>6</v>
      </c>
      <c r="L115" t="s">
        <v>36</v>
      </c>
      <c r="M115">
        <v>9900</v>
      </c>
      <c r="N115">
        <v>35.724617809999998</v>
      </c>
      <c r="O115">
        <v>-98.536029999999997</v>
      </c>
      <c r="P115">
        <v>35.696646659999999</v>
      </c>
      <c r="Q115">
        <v>-98.536029999999997</v>
      </c>
      <c r="R115">
        <v>164.17134541378201</v>
      </c>
      <c r="T115">
        <v>280.855111575644</v>
      </c>
      <c r="U115">
        <v>82.215800057898207</v>
      </c>
      <c r="V115">
        <v>8</v>
      </c>
      <c r="W115">
        <v>1.01</v>
      </c>
      <c r="X115">
        <v>1</v>
      </c>
      <c r="Z115">
        <v>9530.2553467004509</v>
      </c>
      <c r="AB115">
        <v>18427.3483708981</v>
      </c>
      <c r="AC115">
        <v>72.821141242648295</v>
      </c>
      <c r="AD115">
        <v>6</v>
      </c>
      <c r="AE115">
        <v>1.1000000000000001</v>
      </c>
      <c r="AF115">
        <v>1</v>
      </c>
      <c r="AH115">
        <v>0</v>
      </c>
      <c r="AI115">
        <v>1444</v>
      </c>
      <c r="AJ115">
        <v>100</v>
      </c>
      <c r="AK115">
        <v>-2.11</v>
      </c>
      <c r="AL115">
        <v>0</v>
      </c>
      <c r="AM115">
        <v>6.5</v>
      </c>
      <c r="AN115">
        <v>1.21</v>
      </c>
      <c r="AO115">
        <v>9871.5761555915797</v>
      </c>
      <c r="AP115">
        <v>5895.6681339816796</v>
      </c>
      <c r="AR115">
        <v>0</v>
      </c>
      <c r="AS115">
        <v>1.3232873061742588E-2</v>
      </c>
      <c r="AT115">
        <f t="shared" si="11"/>
        <v>0.125</v>
      </c>
      <c r="AU115" s="2">
        <v>3</v>
      </c>
      <c r="AV115" s="2">
        <f t="shared" si="12"/>
        <v>11</v>
      </c>
      <c r="AW115" s="1" t="str">
        <f>TEXT(VLOOKUP(AV115,Sheet4!$G$12:$J$35,4,FALSE),"yyyy-mm")</f>
        <v>2032-07</v>
      </c>
      <c r="AX115" s="9">
        <f>IF(AU115=3,VLOOKUP(AV115,Sheet4!$G$11:$I$35,2,FALSE),VLOOKUP(AV115,Sheet4!$G$11:$I$35,3,FALSE))</f>
        <v>4.4472681067344345E-2</v>
      </c>
      <c r="AY115" s="2">
        <v>1</v>
      </c>
    </row>
    <row r="116" spans="1:51" x14ac:dyDescent="0.25">
      <c r="A116">
        <v>81250</v>
      </c>
      <c r="B116">
        <v>2099</v>
      </c>
      <c r="C116" t="s">
        <v>78</v>
      </c>
      <c r="D116" t="s">
        <v>54</v>
      </c>
      <c r="E116" t="s">
        <v>55</v>
      </c>
      <c r="F116" t="s">
        <v>56</v>
      </c>
      <c r="G116" t="s">
        <v>60</v>
      </c>
      <c r="H116" t="s">
        <v>51</v>
      </c>
      <c r="I116" t="s">
        <v>52</v>
      </c>
      <c r="J116" t="s">
        <v>50</v>
      </c>
      <c r="K116">
        <v>6</v>
      </c>
      <c r="L116" t="s">
        <v>36</v>
      </c>
      <c r="M116">
        <v>9900</v>
      </c>
      <c r="N116">
        <v>35.724593900000002</v>
      </c>
      <c r="O116">
        <v>-98.533079999999998</v>
      </c>
      <c r="P116">
        <v>35.696629129999998</v>
      </c>
      <c r="Q116">
        <v>-98.533079999999998</v>
      </c>
      <c r="R116">
        <v>164.17134541378201</v>
      </c>
      <c r="T116">
        <v>280.855111575644</v>
      </c>
      <c r="U116">
        <v>82.215800057898207</v>
      </c>
      <c r="V116">
        <v>8</v>
      </c>
      <c r="W116">
        <v>1.01</v>
      </c>
      <c r="X116">
        <v>1</v>
      </c>
      <c r="Z116">
        <v>9530.2553467004509</v>
      </c>
      <c r="AB116">
        <v>18427.3483708981</v>
      </c>
      <c r="AC116">
        <v>72.821141242648295</v>
      </c>
      <c r="AD116">
        <v>6</v>
      </c>
      <c r="AE116">
        <v>1.1000000000000001</v>
      </c>
      <c r="AF116">
        <v>1</v>
      </c>
      <c r="AH116">
        <v>0</v>
      </c>
      <c r="AI116">
        <v>1444</v>
      </c>
      <c r="AJ116">
        <v>100</v>
      </c>
      <c r="AK116">
        <v>-2.11</v>
      </c>
      <c r="AL116">
        <v>0</v>
      </c>
      <c r="AM116">
        <v>6.5</v>
      </c>
      <c r="AN116">
        <v>1.21</v>
      </c>
      <c r="AO116">
        <v>9871.5761555915797</v>
      </c>
      <c r="AP116">
        <v>5895.6681339816796</v>
      </c>
      <c r="AR116">
        <v>0</v>
      </c>
      <c r="AS116">
        <v>1.3232873061742588E-2</v>
      </c>
      <c r="AT116">
        <f t="shared" si="11"/>
        <v>0.125</v>
      </c>
      <c r="AU116" s="2">
        <v>3</v>
      </c>
      <c r="AV116" s="2">
        <f t="shared" si="12"/>
        <v>11</v>
      </c>
      <c r="AW116" s="1" t="str">
        <f>TEXT(VLOOKUP(AV116,Sheet4!$G$12:$J$35,4,FALSE),"yyyy-mm")</f>
        <v>2032-07</v>
      </c>
      <c r="AX116" s="9">
        <f>IF(AU116=3,VLOOKUP(AV116,Sheet4!$G$11:$I$35,2,FALSE),VLOOKUP(AV116,Sheet4!$G$11:$I$35,3,FALSE))</f>
        <v>4.4472681067344345E-2</v>
      </c>
      <c r="AY116" s="2">
        <v>1</v>
      </c>
    </row>
    <row r="117" spans="1:51" x14ac:dyDescent="0.25">
      <c r="A117">
        <v>81186</v>
      </c>
      <c r="B117">
        <v>2099</v>
      </c>
      <c r="C117" t="s">
        <v>78</v>
      </c>
      <c r="D117" t="s">
        <v>54</v>
      </c>
      <c r="E117" t="s">
        <v>55</v>
      </c>
      <c r="F117" t="s">
        <v>56</v>
      </c>
      <c r="G117" t="s">
        <v>63</v>
      </c>
      <c r="H117" t="s">
        <v>51</v>
      </c>
      <c r="I117" t="s">
        <v>52</v>
      </c>
      <c r="J117" t="s">
        <v>50</v>
      </c>
      <c r="K117">
        <v>6</v>
      </c>
      <c r="L117" t="s">
        <v>36</v>
      </c>
      <c r="M117">
        <v>9900</v>
      </c>
      <c r="N117">
        <v>35.724569840000001</v>
      </c>
      <c r="O117">
        <v>-98.530119999999997</v>
      </c>
      <c r="P117">
        <v>35.696611470000001</v>
      </c>
      <c r="Q117">
        <v>-98.530119999999997</v>
      </c>
      <c r="R117">
        <v>164.17134541378201</v>
      </c>
      <c r="T117">
        <v>280.855111575644</v>
      </c>
      <c r="U117">
        <v>82.215800057898207</v>
      </c>
      <c r="V117">
        <v>8</v>
      </c>
      <c r="W117">
        <v>1.01</v>
      </c>
      <c r="X117">
        <v>1</v>
      </c>
      <c r="Z117">
        <v>9530.2553467004509</v>
      </c>
      <c r="AB117">
        <v>18427.3483708981</v>
      </c>
      <c r="AC117">
        <v>72.821141242648295</v>
      </c>
      <c r="AD117">
        <v>6</v>
      </c>
      <c r="AE117">
        <v>1.1000000000000001</v>
      </c>
      <c r="AF117">
        <v>1</v>
      </c>
      <c r="AH117">
        <v>0</v>
      </c>
      <c r="AI117">
        <v>1444</v>
      </c>
      <c r="AJ117">
        <v>100</v>
      </c>
      <c r="AK117">
        <v>-2.11</v>
      </c>
      <c r="AL117">
        <v>0</v>
      </c>
      <c r="AM117">
        <v>6.5</v>
      </c>
      <c r="AN117">
        <v>1.21</v>
      </c>
      <c r="AO117">
        <v>9871.5761555915797</v>
      </c>
      <c r="AP117">
        <v>5895.6681339816796</v>
      </c>
      <c r="AR117">
        <v>0</v>
      </c>
      <c r="AS117">
        <v>1.3232873061742588E-2</v>
      </c>
      <c r="AT117">
        <f t="shared" si="11"/>
        <v>0.125</v>
      </c>
      <c r="AU117" s="2">
        <v>3</v>
      </c>
      <c r="AV117" s="2">
        <f t="shared" si="12"/>
        <v>11</v>
      </c>
      <c r="AW117" s="1" t="str">
        <f>TEXT(VLOOKUP(AV117,Sheet4!$G$12:$J$35,4,FALSE),"yyyy-mm")</f>
        <v>2032-07</v>
      </c>
      <c r="AX117" s="9">
        <f>IF(AU117=3,VLOOKUP(AV117,Sheet4!$G$11:$I$35,2,FALSE),VLOOKUP(AV117,Sheet4!$G$11:$I$35,3,FALSE))</f>
        <v>4.4472681067344345E-2</v>
      </c>
      <c r="AY117" s="2">
        <v>1</v>
      </c>
    </row>
    <row r="118" spans="1:51" x14ac:dyDescent="0.25">
      <c r="A118">
        <v>81245</v>
      </c>
      <c r="B118">
        <v>2099</v>
      </c>
      <c r="C118" t="s">
        <v>57</v>
      </c>
      <c r="D118" t="s">
        <v>35</v>
      </c>
      <c r="E118" t="s">
        <v>35</v>
      </c>
      <c r="F118" t="s">
        <v>53</v>
      </c>
      <c r="G118" t="s">
        <v>61</v>
      </c>
      <c r="H118" t="s">
        <v>51</v>
      </c>
      <c r="I118" t="s">
        <v>52</v>
      </c>
      <c r="J118" t="s">
        <v>50</v>
      </c>
      <c r="K118">
        <v>6</v>
      </c>
      <c r="L118" t="s">
        <v>36</v>
      </c>
      <c r="M118">
        <v>9900</v>
      </c>
      <c r="N118">
        <v>35.724665569999999</v>
      </c>
      <c r="O118">
        <v>-98.54195</v>
      </c>
      <c r="P118">
        <v>35.69668162</v>
      </c>
      <c r="Q118">
        <v>-98.54195</v>
      </c>
      <c r="R118">
        <v>16.838495306091101</v>
      </c>
      <c r="T118">
        <v>48.926948625245899</v>
      </c>
      <c r="U118">
        <v>83.208668193180301</v>
      </c>
      <c r="V118">
        <v>8</v>
      </c>
      <c r="W118">
        <v>1.01</v>
      </c>
      <c r="X118">
        <v>1</v>
      </c>
      <c r="Z118">
        <v>5272.6467845094103</v>
      </c>
      <c r="AB118">
        <v>11377.2202112866</v>
      </c>
      <c r="AC118">
        <v>69.081506763009799</v>
      </c>
      <c r="AD118">
        <v>6</v>
      </c>
      <c r="AE118">
        <v>1.1000000000000001</v>
      </c>
      <c r="AF118">
        <v>1</v>
      </c>
      <c r="AH118">
        <v>0</v>
      </c>
      <c r="AI118">
        <v>1398</v>
      </c>
      <c r="AJ118">
        <v>100</v>
      </c>
      <c r="AK118">
        <v>-2.11</v>
      </c>
      <c r="AL118">
        <v>0</v>
      </c>
      <c r="AM118">
        <v>6.5</v>
      </c>
      <c r="AN118">
        <v>1.18</v>
      </c>
      <c r="AO118">
        <v>10090.250503859699</v>
      </c>
      <c r="AP118">
        <v>6048.7401777693904</v>
      </c>
      <c r="AR118">
        <v>0</v>
      </c>
      <c r="AS118">
        <v>1.3232873061742588E-2</v>
      </c>
      <c r="AT118">
        <f t="shared" si="11"/>
        <v>0.125</v>
      </c>
      <c r="AU118" s="2">
        <v>5</v>
      </c>
      <c r="AV118" s="2">
        <f t="shared" si="12"/>
        <v>11</v>
      </c>
      <c r="AW118" s="1" t="str">
        <f>TEXT(VLOOKUP(AV118,Sheet4!$G$12:$J$35,4,FALSE),"yyyy-mm")</f>
        <v>2032-07</v>
      </c>
      <c r="AX118" s="9">
        <f>IF(AU118=3,VLOOKUP(AV118,Sheet4!$G$11:$I$35,2,FALSE),VLOOKUP(AV118,Sheet4!$G$11:$I$35,3,FALSE))</f>
        <v>6.2408376963350783E-2</v>
      </c>
      <c r="AY118" s="2">
        <v>1</v>
      </c>
    </row>
    <row r="119" spans="1:51" x14ac:dyDescent="0.25">
      <c r="A119">
        <v>81215</v>
      </c>
      <c r="B119">
        <v>2099</v>
      </c>
      <c r="C119" t="s">
        <v>57</v>
      </c>
      <c r="D119" t="s">
        <v>35</v>
      </c>
      <c r="E119" t="s">
        <v>35</v>
      </c>
      <c r="F119" t="s">
        <v>53</v>
      </c>
      <c r="G119" t="s">
        <v>62</v>
      </c>
      <c r="H119" t="s">
        <v>51</v>
      </c>
      <c r="I119" t="s">
        <v>52</v>
      </c>
      <c r="J119" t="s">
        <v>50</v>
      </c>
      <c r="K119">
        <v>6</v>
      </c>
      <c r="L119" t="s">
        <v>36</v>
      </c>
      <c r="M119">
        <v>9900</v>
      </c>
      <c r="N119">
        <v>35.724641730000002</v>
      </c>
      <c r="O119">
        <v>-98.538989999999998</v>
      </c>
      <c r="P119">
        <v>35.696664179999999</v>
      </c>
      <c r="Q119">
        <v>-98.538989999999998</v>
      </c>
      <c r="R119">
        <v>16.838495306091101</v>
      </c>
      <c r="T119">
        <v>48.926948625245899</v>
      </c>
      <c r="U119">
        <v>83.208668193180301</v>
      </c>
      <c r="V119">
        <v>8</v>
      </c>
      <c r="W119">
        <v>1.01</v>
      </c>
      <c r="X119">
        <v>1</v>
      </c>
      <c r="Z119">
        <v>5272.6467845094103</v>
      </c>
      <c r="AB119">
        <v>11377.2202112866</v>
      </c>
      <c r="AC119">
        <v>69.081506763009799</v>
      </c>
      <c r="AD119">
        <v>6</v>
      </c>
      <c r="AE119">
        <v>1.1000000000000001</v>
      </c>
      <c r="AF119">
        <v>1</v>
      </c>
      <c r="AH119">
        <v>0</v>
      </c>
      <c r="AI119">
        <v>1398</v>
      </c>
      <c r="AJ119">
        <v>100</v>
      </c>
      <c r="AK119">
        <v>-2.11</v>
      </c>
      <c r="AL119">
        <v>0</v>
      </c>
      <c r="AM119">
        <v>6.5</v>
      </c>
      <c r="AN119">
        <v>1.18</v>
      </c>
      <c r="AO119">
        <v>10090.250503859699</v>
      </c>
      <c r="AP119">
        <v>6048.7401777693904</v>
      </c>
      <c r="AR119">
        <v>0</v>
      </c>
      <c r="AS119">
        <v>1.3232873061742588E-2</v>
      </c>
      <c r="AT119">
        <f t="shared" si="11"/>
        <v>0.125</v>
      </c>
      <c r="AU119" s="2">
        <v>5</v>
      </c>
      <c r="AV119" s="2">
        <f t="shared" si="12"/>
        <v>11</v>
      </c>
      <c r="AW119" s="1" t="str">
        <f>TEXT(VLOOKUP(AV119,Sheet4!$G$12:$J$35,4,FALSE),"yyyy-mm")</f>
        <v>2032-07</v>
      </c>
      <c r="AX119" s="9">
        <f>IF(AU119=3,VLOOKUP(AV119,Sheet4!$G$11:$I$35,2,FALSE),VLOOKUP(AV119,Sheet4!$G$11:$I$35,3,FALSE))</f>
        <v>6.2408376963350783E-2</v>
      </c>
      <c r="AY119" s="2">
        <v>1</v>
      </c>
    </row>
    <row r="120" spans="1:51" x14ac:dyDescent="0.25">
      <c r="A120">
        <v>81325</v>
      </c>
      <c r="B120">
        <v>2099</v>
      </c>
      <c r="C120" t="s">
        <v>57</v>
      </c>
      <c r="D120" t="s">
        <v>35</v>
      </c>
      <c r="E120" t="s">
        <v>35</v>
      </c>
      <c r="F120" t="s">
        <v>53</v>
      </c>
      <c r="G120" t="s">
        <v>58</v>
      </c>
      <c r="H120" t="s">
        <v>51</v>
      </c>
      <c r="I120" t="s">
        <v>52</v>
      </c>
      <c r="J120" t="s">
        <v>50</v>
      </c>
      <c r="K120">
        <v>6</v>
      </c>
      <c r="L120" t="s">
        <v>36</v>
      </c>
      <c r="M120">
        <v>9900</v>
      </c>
      <c r="N120">
        <v>35.724617809999998</v>
      </c>
      <c r="O120">
        <v>-98.536029999999997</v>
      </c>
      <c r="P120">
        <v>35.696646659999999</v>
      </c>
      <c r="Q120">
        <v>-98.536029999999997</v>
      </c>
      <c r="R120">
        <v>16.838495306091101</v>
      </c>
      <c r="T120">
        <v>48.926948625245899</v>
      </c>
      <c r="U120">
        <v>83.208668193180301</v>
      </c>
      <c r="V120">
        <v>8</v>
      </c>
      <c r="W120">
        <v>1.01</v>
      </c>
      <c r="X120">
        <v>1</v>
      </c>
      <c r="Z120">
        <v>5272.6467845094103</v>
      </c>
      <c r="AB120">
        <v>11377.2202112866</v>
      </c>
      <c r="AC120">
        <v>69.081506763009799</v>
      </c>
      <c r="AD120">
        <v>6</v>
      </c>
      <c r="AE120">
        <v>1.1000000000000001</v>
      </c>
      <c r="AF120">
        <v>1</v>
      </c>
      <c r="AH120">
        <v>0</v>
      </c>
      <c r="AI120">
        <v>1398</v>
      </c>
      <c r="AJ120">
        <v>100</v>
      </c>
      <c r="AK120">
        <v>-2.11</v>
      </c>
      <c r="AL120">
        <v>0</v>
      </c>
      <c r="AM120">
        <v>6.5</v>
      </c>
      <c r="AN120">
        <v>1.18</v>
      </c>
      <c r="AO120">
        <v>10090.250503859699</v>
      </c>
      <c r="AP120">
        <v>6048.7401777693904</v>
      </c>
      <c r="AR120">
        <v>0</v>
      </c>
      <c r="AS120">
        <v>1.3232873061742588E-2</v>
      </c>
      <c r="AT120">
        <f t="shared" si="11"/>
        <v>0.125</v>
      </c>
      <c r="AU120" s="2">
        <v>5</v>
      </c>
      <c r="AV120" s="2">
        <f t="shared" si="12"/>
        <v>11</v>
      </c>
      <c r="AW120" s="1" t="str">
        <f>TEXT(VLOOKUP(AV120,Sheet4!$G$12:$J$35,4,FALSE),"yyyy-mm")</f>
        <v>2032-07</v>
      </c>
      <c r="AX120" s="9">
        <f>IF(AU120=3,VLOOKUP(AV120,Sheet4!$G$11:$I$35,2,FALSE),VLOOKUP(AV120,Sheet4!$G$11:$I$35,3,FALSE))</f>
        <v>6.2408376963350783E-2</v>
      </c>
      <c r="AY120" s="2">
        <v>1</v>
      </c>
    </row>
    <row r="121" spans="1:51" x14ac:dyDescent="0.25">
      <c r="A121">
        <v>81251</v>
      </c>
      <c r="B121">
        <v>2099</v>
      </c>
      <c r="C121" t="s">
        <v>57</v>
      </c>
      <c r="D121" t="s">
        <v>35</v>
      </c>
      <c r="E121" t="s">
        <v>35</v>
      </c>
      <c r="F121" t="s">
        <v>53</v>
      </c>
      <c r="G121" t="s">
        <v>60</v>
      </c>
      <c r="H121" t="s">
        <v>51</v>
      </c>
      <c r="I121" t="s">
        <v>52</v>
      </c>
      <c r="J121" t="s">
        <v>50</v>
      </c>
      <c r="K121">
        <v>6</v>
      </c>
      <c r="L121" t="s">
        <v>36</v>
      </c>
      <c r="M121">
        <v>9900</v>
      </c>
      <c r="N121">
        <v>35.724593900000002</v>
      </c>
      <c r="O121">
        <v>-98.533079999999998</v>
      </c>
      <c r="P121">
        <v>35.696629129999998</v>
      </c>
      <c r="Q121">
        <v>-98.533079999999998</v>
      </c>
      <c r="R121">
        <v>16.838495306091101</v>
      </c>
      <c r="T121">
        <v>48.926948625245899</v>
      </c>
      <c r="U121">
        <v>83.208668193180301</v>
      </c>
      <c r="V121">
        <v>8</v>
      </c>
      <c r="W121">
        <v>1.01</v>
      </c>
      <c r="X121">
        <v>1</v>
      </c>
      <c r="Z121">
        <v>5272.6467845094103</v>
      </c>
      <c r="AB121">
        <v>11377.2202112866</v>
      </c>
      <c r="AC121">
        <v>69.081506763009799</v>
      </c>
      <c r="AD121">
        <v>6</v>
      </c>
      <c r="AE121">
        <v>1.1000000000000001</v>
      </c>
      <c r="AF121">
        <v>1</v>
      </c>
      <c r="AH121">
        <v>0</v>
      </c>
      <c r="AI121">
        <v>1398</v>
      </c>
      <c r="AJ121">
        <v>100</v>
      </c>
      <c r="AK121">
        <v>-2.11</v>
      </c>
      <c r="AL121">
        <v>0</v>
      </c>
      <c r="AM121">
        <v>6.5</v>
      </c>
      <c r="AN121">
        <v>1.18</v>
      </c>
      <c r="AO121">
        <v>10090.250503859699</v>
      </c>
      <c r="AP121">
        <v>6048.7401777693904</v>
      </c>
      <c r="AR121">
        <v>0</v>
      </c>
      <c r="AS121">
        <v>1.3232873061742588E-2</v>
      </c>
      <c r="AT121">
        <f t="shared" si="11"/>
        <v>0.125</v>
      </c>
      <c r="AU121" s="2">
        <v>5</v>
      </c>
      <c r="AV121" s="2">
        <f t="shared" si="12"/>
        <v>11</v>
      </c>
      <c r="AW121" s="1" t="str">
        <f>TEXT(VLOOKUP(AV121,Sheet4!$G$12:$J$35,4,FALSE),"yyyy-mm")</f>
        <v>2032-07</v>
      </c>
      <c r="AX121" s="9">
        <f>IF(AU121=3,VLOOKUP(AV121,Sheet4!$G$11:$I$35,2,FALSE),VLOOKUP(AV121,Sheet4!$G$11:$I$35,3,FALSE))</f>
        <v>6.2408376963350783E-2</v>
      </c>
      <c r="AY121" s="2">
        <v>1</v>
      </c>
    </row>
    <row r="122" spans="1:51" x14ac:dyDescent="0.25">
      <c r="A122">
        <v>81187</v>
      </c>
      <c r="B122">
        <v>2099</v>
      </c>
      <c r="C122" t="s">
        <v>57</v>
      </c>
      <c r="D122" t="s">
        <v>35</v>
      </c>
      <c r="E122" t="s">
        <v>35</v>
      </c>
      <c r="F122" t="s">
        <v>53</v>
      </c>
      <c r="G122" t="s">
        <v>63</v>
      </c>
      <c r="H122" t="s">
        <v>51</v>
      </c>
      <c r="I122" t="s">
        <v>52</v>
      </c>
      <c r="J122" t="s">
        <v>50</v>
      </c>
      <c r="K122">
        <v>6</v>
      </c>
      <c r="L122" t="s">
        <v>36</v>
      </c>
      <c r="M122">
        <v>9900</v>
      </c>
      <c r="N122">
        <v>35.724569840000001</v>
      </c>
      <c r="O122">
        <v>-98.530119999999997</v>
      </c>
      <c r="P122">
        <v>35.696611470000001</v>
      </c>
      <c r="Q122">
        <v>-98.530119999999997</v>
      </c>
      <c r="R122">
        <v>16.838495306091101</v>
      </c>
      <c r="T122">
        <v>48.926948625245899</v>
      </c>
      <c r="U122">
        <v>83.208668193180301</v>
      </c>
      <c r="V122">
        <v>8</v>
      </c>
      <c r="W122">
        <v>1.01</v>
      </c>
      <c r="X122">
        <v>1</v>
      </c>
      <c r="Z122">
        <v>5272.6467845094103</v>
      </c>
      <c r="AB122">
        <v>11377.2202112866</v>
      </c>
      <c r="AC122">
        <v>69.081506763009799</v>
      </c>
      <c r="AD122">
        <v>6</v>
      </c>
      <c r="AE122">
        <v>1.1000000000000001</v>
      </c>
      <c r="AF122">
        <v>1</v>
      </c>
      <c r="AH122">
        <v>0</v>
      </c>
      <c r="AI122">
        <v>1398</v>
      </c>
      <c r="AJ122">
        <v>100</v>
      </c>
      <c r="AK122">
        <v>-2.11</v>
      </c>
      <c r="AL122">
        <v>0</v>
      </c>
      <c r="AM122">
        <v>6.5</v>
      </c>
      <c r="AN122">
        <v>1.18</v>
      </c>
      <c r="AO122">
        <v>10090.250503859699</v>
      </c>
      <c r="AP122">
        <v>6048.7401777693904</v>
      </c>
      <c r="AR122">
        <v>0</v>
      </c>
      <c r="AS122">
        <v>1.3232873061742588E-2</v>
      </c>
      <c r="AT122">
        <f t="shared" si="11"/>
        <v>0.125</v>
      </c>
      <c r="AU122" s="2">
        <v>5</v>
      </c>
      <c r="AV122" s="2">
        <f t="shared" si="12"/>
        <v>11</v>
      </c>
      <c r="AW122" s="1" t="str">
        <f>TEXT(VLOOKUP(AV122,Sheet4!$G$12:$J$35,4,FALSE),"yyyy-mm")</f>
        <v>2032-07</v>
      </c>
      <c r="AX122" s="9">
        <f>IF(AU122=3,VLOOKUP(AV122,Sheet4!$G$11:$I$35,2,FALSE),VLOOKUP(AV122,Sheet4!$G$11:$I$35,3,FALSE))</f>
        <v>6.2408376963350783E-2</v>
      </c>
      <c r="AY122" s="2">
        <v>1</v>
      </c>
    </row>
    <row r="123" spans="1:51" x14ac:dyDescent="0.25">
      <c r="A123" s="3">
        <v>81305</v>
      </c>
      <c r="B123" s="3">
        <v>2099</v>
      </c>
      <c r="C123" t="s">
        <v>57</v>
      </c>
      <c r="D123" s="3" t="s">
        <v>35</v>
      </c>
      <c r="E123" s="3" t="s">
        <v>35</v>
      </c>
      <c r="F123" s="3" t="s">
        <v>53</v>
      </c>
      <c r="G123" s="3" t="s">
        <v>59</v>
      </c>
      <c r="H123" s="3" t="s">
        <v>51</v>
      </c>
      <c r="I123" s="3" t="s">
        <v>52</v>
      </c>
      <c r="J123" s="3" t="s">
        <v>50</v>
      </c>
      <c r="K123" s="3">
        <v>6</v>
      </c>
      <c r="L123" s="3" t="s">
        <v>36</v>
      </c>
      <c r="M123" s="3">
        <v>9900</v>
      </c>
      <c r="N123" s="3">
        <v>35.724545790000001</v>
      </c>
      <c r="O123" s="3">
        <v>-98.527169999999998</v>
      </c>
      <c r="P123" s="3">
        <v>35.696593790000001</v>
      </c>
      <c r="Q123" s="3">
        <v>-98.527169999999998</v>
      </c>
      <c r="R123" s="3">
        <v>16.838495306091101</v>
      </c>
      <c r="S123" s="3"/>
      <c r="T123" s="3">
        <v>48.926948625245899</v>
      </c>
      <c r="U123" s="3">
        <v>83.208668193180301</v>
      </c>
      <c r="V123" s="3">
        <v>8</v>
      </c>
      <c r="W123" s="3">
        <v>1.01</v>
      </c>
      <c r="X123" s="3">
        <v>1</v>
      </c>
      <c r="Y123" s="3"/>
      <c r="Z123" s="3">
        <v>5272.6467845094103</v>
      </c>
      <c r="AA123" s="3"/>
      <c r="AB123" s="3">
        <v>11377.2202112866</v>
      </c>
      <c r="AC123" s="3">
        <v>69.081506763009799</v>
      </c>
      <c r="AD123" s="3">
        <v>6</v>
      </c>
      <c r="AE123" s="3">
        <v>1.1000000000000001</v>
      </c>
      <c r="AF123" s="3">
        <v>1</v>
      </c>
      <c r="AG123" s="3"/>
      <c r="AH123" s="3">
        <v>0</v>
      </c>
      <c r="AI123" s="3">
        <v>1398</v>
      </c>
      <c r="AJ123" s="3">
        <v>100</v>
      </c>
      <c r="AK123" s="3">
        <v>-2.11</v>
      </c>
      <c r="AL123" s="3">
        <v>0</v>
      </c>
      <c r="AM123" s="3">
        <v>6.5</v>
      </c>
      <c r="AN123" s="3">
        <v>1.18</v>
      </c>
      <c r="AO123" s="3">
        <v>10090.250503859699</v>
      </c>
      <c r="AP123" s="3">
        <v>6048.7401777693904</v>
      </c>
      <c r="AQ123" s="3"/>
      <c r="AR123" s="3">
        <v>0</v>
      </c>
      <c r="AS123" s="3">
        <v>1.3232873061742588E-2</v>
      </c>
      <c r="AT123" s="3">
        <f t="shared" si="11"/>
        <v>0.125</v>
      </c>
      <c r="AU123" s="2">
        <v>5</v>
      </c>
      <c r="AV123" s="2">
        <f t="shared" si="12"/>
        <v>11</v>
      </c>
      <c r="AW123" s="1" t="str">
        <f>TEXT(VLOOKUP(AV123,Sheet4!$G$12:$J$35,4,FALSE),"yyyy-mm")</f>
        <v>2032-07</v>
      </c>
      <c r="AX123" s="9">
        <f>IF(AU123=3,VLOOKUP(AV123,Sheet4!$G$11:$I$35,2,FALSE),VLOOKUP(AV123,Sheet4!$G$11:$I$35,3,FALSE))</f>
        <v>6.2408376963350783E-2</v>
      </c>
      <c r="AY123" s="7">
        <v>1</v>
      </c>
    </row>
    <row r="124" spans="1:51" x14ac:dyDescent="0.25">
      <c r="A124">
        <v>81244</v>
      </c>
      <c r="B124">
        <v>2099</v>
      </c>
      <c r="C124" t="s">
        <v>57</v>
      </c>
      <c r="D124" t="s">
        <v>54</v>
      </c>
      <c r="E124" t="s">
        <v>55</v>
      </c>
      <c r="F124" t="s">
        <v>56</v>
      </c>
      <c r="G124" t="s">
        <v>61</v>
      </c>
      <c r="H124" t="s">
        <v>51</v>
      </c>
      <c r="I124" t="s">
        <v>52</v>
      </c>
      <c r="J124" t="s">
        <v>50</v>
      </c>
      <c r="K124">
        <v>6</v>
      </c>
      <c r="L124" t="s">
        <v>36</v>
      </c>
      <c r="M124">
        <v>9900</v>
      </c>
      <c r="N124">
        <v>35.724665569999999</v>
      </c>
      <c r="O124">
        <v>-98.54195</v>
      </c>
      <c r="P124">
        <v>35.69668162</v>
      </c>
      <c r="Q124">
        <v>-98.54195</v>
      </c>
      <c r="R124">
        <v>164.17134541378201</v>
      </c>
      <c r="T124">
        <v>280.855111575644</v>
      </c>
      <c r="U124">
        <v>82.215800057898207</v>
      </c>
      <c r="V124">
        <v>8</v>
      </c>
      <c r="W124">
        <v>1.01</v>
      </c>
      <c r="X124">
        <v>1</v>
      </c>
      <c r="Z124">
        <v>9530.2553467004509</v>
      </c>
      <c r="AB124">
        <v>18427.3483708981</v>
      </c>
      <c r="AC124">
        <v>72.821141242648295</v>
      </c>
      <c r="AD124">
        <v>6</v>
      </c>
      <c r="AE124">
        <v>1.1000000000000001</v>
      </c>
      <c r="AF124">
        <v>1</v>
      </c>
      <c r="AH124">
        <v>0</v>
      </c>
      <c r="AI124">
        <v>1444</v>
      </c>
      <c r="AJ124">
        <v>100</v>
      </c>
      <c r="AK124">
        <v>-2.11</v>
      </c>
      <c r="AL124">
        <v>0</v>
      </c>
      <c r="AM124">
        <v>6.5</v>
      </c>
      <c r="AN124">
        <v>1.21</v>
      </c>
      <c r="AO124">
        <v>9871.5761555915797</v>
      </c>
      <c r="AP124">
        <v>5895.6681339816796</v>
      </c>
      <c r="AR124">
        <v>0</v>
      </c>
      <c r="AS124">
        <v>1.3232873061742588E-2</v>
      </c>
      <c r="AT124">
        <f>1/8</f>
        <v>0.125</v>
      </c>
      <c r="AU124" s="2">
        <v>3</v>
      </c>
      <c r="AV124" s="2">
        <f>AV113+1</f>
        <v>12</v>
      </c>
      <c r="AW124" s="1" t="str">
        <f>TEXT(VLOOKUP(AV124,Sheet4!$G$12:$J$35,4,FALSE),"yyyy-mm")</f>
        <v>2033-07</v>
      </c>
      <c r="AX124" s="9">
        <f>IF(AU124=3,VLOOKUP(AV124,Sheet4!$G$11:$I$35,2,FALSE),VLOOKUP(AV124,Sheet4!$G$11:$I$35,3,FALSE))</f>
        <v>4.3837357052096571E-2</v>
      </c>
      <c r="AY124" s="2">
        <v>1</v>
      </c>
    </row>
    <row r="125" spans="1:51" x14ac:dyDescent="0.25">
      <c r="A125">
        <v>81214</v>
      </c>
      <c r="B125">
        <v>2099</v>
      </c>
      <c r="C125" t="s">
        <v>78</v>
      </c>
      <c r="D125" t="s">
        <v>54</v>
      </c>
      <c r="E125" t="s">
        <v>55</v>
      </c>
      <c r="F125" t="s">
        <v>56</v>
      </c>
      <c r="G125" t="s">
        <v>62</v>
      </c>
      <c r="H125" t="s">
        <v>51</v>
      </c>
      <c r="I125" t="s">
        <v>52</v>
      </c>
      <c r="J125" t="s">
        <v>50</v>
      </c>
      <c r="K125">
        <v>6</v>
      </c>
      <c r="L125" t="s">
        <v>36</v>
      </c>
      <c r="M125">
        <v>9900</v>
      </c>
      <c r="N125">
        <v>35.724641730000002</v>
      </c>
      <c r="O125">
        <v>-98.538989999999998</v>
      </c>
      <c r="P125">
        <v>35.696664179999999</v>
      </c>
      <c r="Q125">
        <v>-98.538989999999998</v>
      </c>
      <c r="R125">
        <v>164.17134541378201</v>
      </c>
      <c r="T125">
        <v>280.855111575644</v>
      </c>
      <c r="U125">
        <v>82.215800057898207</v>
      </c>
      <c r="V125">
        <v>8</v>
      </c>
      <c r="W125">
        <v>1.01</v>
      </c>
      <c r="X125">
        <v>1</v>
      </c>
      <c r="Z125">
        <v>9530.2553467004509</v>
      </c>
      <c r="AB125">
        <v>18427.3483708981</v>
      </c>
      <c r="AC125">
        <v>72.821141242648295</v>
      </c>
      <c r="AD125">
        <v>6</v>
      </c>
      <c r="AE125">
        <v>1.1000000000000001</v>
      </c>
      <c r="AF125">
        <v>1</v>
      </c>
      <c r="AH125">
        <v>0</v>
      </c>
      <c r="AI125">
        <v>1444</v>
      </c>
      <c r="AJ125">
        <v>100</v>
      </c>
      <c r="AK125">
        <v>-2.11</v>
      </c>
      <c r="AL125">
        <v>0</v>
      </c>
      <c r="AM125">
        <v>6.5</v>
      </c>
      <c r="AN125">
        <v>1.21</v>
      </c>
      <c r="AO125">
        <v>9871.5761555915797</v>
      </c>
      <c r="AP125">
        <v>5895.6681339816796</v>
      </c>
      <c r="AR125">
        <v>0</v>
      </c>
      <c r="AS125">
        <v>1.3232873061742588E-2</v>
      </c>
      <c r="AT125">
        <f t="shared" ref="AT125:AT134" si="13">1/8</f>
        <v>0.125</v>
      </c>
      <c r="AU125" s="2">
        <v>3</v>
      </c>
      <c r="AV125" s="2">
        <f t="shared" ref="AV125:AV134" si="14">AV114+1</f>
        <v>12</v>
      </c>
      <c r="AW125" s="1" t="str">
        <f>TEXT(VLOOKUP(AV125,Sheet4!$G$12:$J$35,4,FALSE),"yyyy-mm")</f>
        <v>2033-07</v>
      </c>
      <c r="AX125" s="9">
        <f>IF(AU125=3,VLOOKUP(AV125,Sheet4!$G$11:$I$35,2,FALSE),VLOOKUP(AV125,Sheet4!$G$11:$I$35,3,FALSE))</f>
        <v>4.3837357052096571E-2</v>
      </c>
      <c r="AY125" s="2">
        <v>1</v>
      </c>
    </row>
    <row r="126" spans="1:51" x14ac:dyDescent="0.25">
      <c r="A126">
        <v>81324</v>
      </c>
      <c r="B126">
        <v>2099</v>
      </c>
      <c r="C126" t="s">
        <v>78</v>
      </c>
      <c r="D126" t="s">
        <v>54</v>
      </c>
      <c r="E126" t="s">
        <v>55</v>
      </c>
      <c r="F126" t="s">
        <v>56</v>
      </c>
      <c r="G126" t="s">
        <v>58</v>
      </c>
      <c r="H126" t="s">
        <v>51</v>
      </c>
      <c r="I126" t="s">
        <v>52</v>
      </c>
      <c r="J126" t="s">
        <v>50</v>
      </c>
      <c r="K126">
        <v>6</v>
      </c>
      <c r="L126" t="s">
        <v>36</v>
      </c>
      <c r="M126">
        <v>9900</v>
      </c>
      <c r="N126">
        <v>35.724617809999998</v>
      </c>
      <c r="O126">
        <v>-98.536029999999997</v>
      </c>
      <c r="P126">
        <v>35.696646659999999</v>
      </c>
      <c r="Q126">
        <v>-98.536029999999997</v>
      </c>
      <c r="R126">
        <v>164.17134541378201</v>
      </c>
      <c r="T126">
        <v>280.855111575644</v>
      </c>
      <c r="U126">
        <v>82.215800057898207</v>
      </c>
      <c r="V126">
        <v>8</v>
      </c>
      <c r="W126">
        <v>1.01</v>
      </c>
      <c r="X126">
        <v>1</v>
      </c>
      <c r="Z126">
        <v>9530.2553467004509</v>
      </c>
      <c r="AB126">
        <v>18427.3483708981</v>
      </c>
      <c r="AC126">
        <v>72.821141242648295</v>
      </c>
      <c r="AD126">
        <v>6</v>
      </c>
      <c r="AE126">
        <v>1.1000000000000001</v>
      </c>
      <c r="AF126">
        <v>1</v>
      </c>
      <c r="AH126">
        <v>0</v>
      </c>
      <c r="AI126">
        <v>1444</v>
      </c>
      <c r="AJ126">
        <v>100</v>
      </c>
      <c r="AK126">
        <v>-2.11</v>
      </c>
      <c r="AL126">
        <v>0</v>
      </c>
      <c r="AM126">
        <v>6.5</v>
      </c>
      <c r="AN126">
        <v>1.21</v>
      </c>
      <c r="AO126">
        <v>9871.5761555915797</v>
      </c>
      <c r="AP126">
        <v>5895.6681339816796</v>
      </c>
      <c r="AR126">
        <v>0</v>
      </c>
      <c r="AS126">
        <v>1.3232873061742588E-2</v>
      </c>
      <c r="AT126">
        <f t="shared" si="13"/>
        <v>0.125</v>
      </c>
      <c r="AU126" s="2">
        <v>3</v>
      </c>
      <c r="AV126" s="2">
        <f t="shared" si="14"/>
        <v>12</v>
      </c>
      <c r="AW126" s="1" t="str">
        <f>TEXT(VLOOKUP(AV126,Sheet4!$G$12:$J$35,4,FALSE),"yyyy-mm")</f>
        <v>2033-07</v>
      </c>
      <c r="AX126" s="9">
        <f>IF(AU126=3,VLOOKUP(AV126,Sheet4!$G$11:$I$35,2,FALSE),VLOOKUP(AV126,Sheet4!$G$11:$I$35,3,FALSE))</f>
        <v>4.3837357052096571E-2</v>
      </c>
      <c r="AY126" s="2">
        <v>1</v>
      </c>
    </row>
    <row r="127" spans="1:51" x14ac:dyDescent="0.25">
      <c r="A127">
        <v>81250</v>
      </c>
      <c r="B127">
        <v>2099</v>
      </c>
      <c r="C127" t="s">
        <v>78</v>
      </c>
      <c r="D127" t="s">
        <v>54</v>
      </c>
      <c r="E127" t="s">
        <v>55</v>
      </c>
      <c r="F127" t="s">
        <v>56</v>
      </c>
      <c r="G127" t="s">
        <v>60</v>
      </c>
      <c r="H127" t="s">
        <v>51</v>
      </c>
      <c r="I127" t="s">
        <v>52</v>
      </c>
      <c r="J127" t="s">
        <v>50</v>
      </c>
      <c r="K127">
        <v>6</v>
      </c>
      <c r="L127" t="s">
        <v>36</v>
      </c>
      <c r="M127">
        <v>9900</v>
      </c>
      <c r="N127">
        <v>35.724593900000002</v>
      </c>
      <c r="O127">
        <v>-98.533079999999998</v>
      </c>
      <c r="P127">
        <v>35.696629129999998</v>
      </c>
      <c r="Q127">
        <v>-98.533079999999998</v>
      </c>
      <c r="R127">
        <v>164.17134541378201</v>
      </c>
      <c r="T127">
        <v>280.855111575644</v>
      </c>
      <c r="U127">
        <v>82.215800057898207</v>
      </c>
      <c r="V127">
        <v>8</v>
      </c>
      <c r="W127">
        <v>1.01</v>
      </c>
      <c r="X127">
        <v>1</v>
      </c>
      <c r="Z127">
        <v>9530.2553467004509</v>
      </c>
      <c r="AB127">
        <v>18427.3483708981</v>
      </c>
      <c r="AC127">
        <v>72.821141242648295</v>
      </c>
      <c r="AD127">
        <v>6</v>
      </c>
      <c r="AE127">
        <v>1.1000000000000001</v>
      </c>
      <c r="AF127">
        <v>1</v>
      </c>
      <c r="AH127">
        <v>0</v>
      </c>
      <c r="AI127">
        <v>1444</v>
      </c>
      <c r="AJ127">
        <v>100</v>
      </c>
      <c r="AK127">
        <v>-2.11</v>
      </c>
      <c r="AL127">
        <v>0</v>
      </c>
      <c r="AM127">
        <v>6.5</v>
      </c>
      <c r="AN127">
        <v>1.21</v>
      </c>
      <c r="AO127">
        <v>9871.5761555915797</v>
      </c>
      <c r="AP127">
        <v>5895.6681339816796</v>
      </c>
      <c r="AR127">
        <v>0</v>
      </c>
      <c r="AS127">
        <v>1.3232873061742588E-2</v>
      </c>
      <c r="AT127">
        <f t="shared" si="13"/>
        <v>0.125</v>
      </c>
      <c r="AU127" s="2">
        <v>3</v>
      </c>
      <c r="AV127" s="2">
        <f t="shared" si="14"/>
        <v>12</v>
      </c>
      <c r="AW127" s="1" t="str">
        <f>TEXT(VLOOKUP(AV127,Sheet4!$G$12:$J$35,4,FALSE),"yyyy-mm")</f>
        <v>2033-07</v>
      </c>
      <c r="AX127" s="9">
        <f>IF(AU127=3,VLOOKUP(AV127,Sheet4!$G$11:$I$35,2,FALSE),VLOOKUP(AV127,Sheet4!$G$11:$I$35,3,FALSE))</f>
        <v>4.3837357052096571E-2</v>
      </c>
      <c r="AY127" s="2">
        <v>1</v>
      </c>
    </row>
    <row r="128" spans="1:51" x14ac:dyDescent="0.25">
      <c r="A128">
        <v>81186</v>
      </c>
      <c r="B128">
        <v>2099</v>
      </c>
      <c r="C128" t="s">
        <v>78</v>
      </c>
      <c r="D128" t="s">
        <v>54</v>
      </c>
      <c r="E128" t="s">
        <v>55</v>
      </c>
      <c r="F128" t="s">
        <v>56</v>
      </c>
      <c r="G128" t="s">
        <v>63</v>
      </c>
      <c r="H128" t="s">
        <v>51</v>
      </c>
      <c r="I128" t="s">
        <v>52</v>
      </c>
      <c r="J128" t="s">
        <v>50</v>
      </c>
      <c r="K128">
        <v>6</v>
      </c>
      <c r="L128" t="s">
        <v>36</v>
      </c>
      <c r="M128">
        <v>9900</v>
      </c>
      <c r="N128">
        <v>35.724569840000001</v>
      </c>
      <c r="O128">
        <v>-98.530119999999997</v>
      </c>
      <c r="P128">
        <v>35.696611470000001</v>
      </c>
      <c r="Q128">
        <v>-98.530119999999997</v>
      </c>
      <c r="R128">
        <v>164.17134541378201</v>
      </c>
      <c r="T128">
        <v>280.855111575644</v>
      </c>
      <c r="U128">
        <v>82.215800057898207</v>
      </c>
      <c r="V128">
        <v>8</v>
      </c>
      <c r="W128">
        <v>1.01</v>
      </c>
      <c r="X128">
        <v>1</v>
      </c>
      <c r="Z128">
        <v>9530.2553467004509</v>
      </c>
      <c r="AB128">
        <v>18427.3483708981</v>
      </c>
      <c r="AC128">
        <v>72.821141242648295</v>
      </c>
      <c r="AD128">
        <v>6</v>
      </c>
      <c r="AE128">
        <v>1.1000000000000001</v>
      </c>
      <c r="AF128">
        <v>1</v>
      </c>
      <c r="AH128">
        <v>0</v>
      </c>
      <c r="AI128">
        <v>1444</v>
      </c>
      <c r="AJ128">
        <v>100</v>
      </c>
      <c r="AK128">
        <v>-2.11</v>
      </c>
      <c r="AL128">
        <v>0</v>
      </c>
      <c r="AM128">
        <v>6.5</v>
      </c>
      <c r="AN128">
        <v>1.21</v>
      </c>
      <c r="AO128">
        <v>9871.5761555915797</v>
      </c>
      <c r="AP128">
        <v>5895.6681339816796</v>
      </c>
      <c r="AR128">
        <v>0</v>
      </c>
      <c r="AS128">
        <v>1.3232873061742588E-2</v>
      </c>
      <c r="AT128">
        <f t="shared" si="13"/>
        <v>0.125</v>
      </c>
      <c r="AU128" s="2">
        <v>3</v>
      </c>
      <c r="AV128" s="2">
        <f t="shared" si="14"/>
        <v>12</v>
      </c>
      <c r="AW128" s="1" t="str">
        <f>TEXT(VLOOKUP(AV128,Sheet4!$G$12:$J$35,4,FALSE),"yyyy-mm")</f>
        <v>2033-07</v>
      </c>
      <c r="AX128" s="9">
        <f>IF(AU128=3,VLOOKUP(AV128,Sheet4!$G$11:$I$35,2,FALSE),VLOOKUP(AV128,Sheet4!$G$11:$I$35,3,FALSE))</f>
        <v>4.3837357052096571E-2</v>
      </c>
      <c r="AY128" s="2">
        <v>1</v>
      </c>
    </row>
    <row r="129" spans="1:51" x14ac:dyDescent="0.25">
      <c r="A129">
        <v>81245</v>
      </c>
      <c r="B129">
        <v>2099</v>
      </c>
      <c r="C129" t="s">
        <v>57</v>
      </c>
      <c r="D129" t="s">
        <v>35</v>
      </c>
      <c r="E129" t="s">
        <v>35</v>
      </c>
      <c r="F129" t="s">
        <v>53</v>
      </c>
      <c r="G129" t="s">
        <v>61</v>
      </c>
      <c r="H129" t="s">
        <v>51</v>
      </c>
      <c r="I129" t="s">
        <v>52</v>
      </c>
      <c r="J129" t="s">
        <v>50</v>
      </c>
      <c r="K129">
        <v>6</v>
      </c>
      <c r="L129" t="s">
        <v>36</v>
      </c>
      <c r="M129">
        <v>9900</v>
      </c>
      <c r="N129">
        <v>35.724665569999999</v>
      </c>
      <c r="O129">
        <v>-98.54195</v>
      </c>
      <c r="P129">
        <v>35.69668162</v>
      </c>
      <c r="Q129">
        <v>-98.54195</v>
      </c>
      <c r="R129">
        <v>16.838495306091101</v>
      </c>
      <c r="T129">
        <v>48.926948625245899</v>
      </c>
      <c r="U129">
        <v>83.208668193180301</v>
      </c>
      <c r="V129">
        <v>8</v>
      </c>
      <c r="W129">
        <v>1.01</v>
      </c>
      <c r="X129">
        <v>1</v>
      </c>
      <c r="Z129">
        <v>5272.6467845094103</v>
      </c>
      <c r="AB129">
        <v>11377.2202112866</v>
      </c>
      <c r="AC129">
        <v>69.081506763009799</v>
      </c>
      <c r="AD129">
        <v>6</v>
      </c>
      <c r="AE129">
        <v>1.1000000000000001</v>
      </c>
      <c r="AF129">
        <v>1</v>
      </c>
      <c r="AH129">
        <v>0</v>
      </c>
      <c r="AI129">
        <v>1398</v>
      </c>
      <c r="AJ129">
        <v>100</v>
      </c>
      <c r="AK129">
        <v>-2.11</v>
      </c>
      <c r="AL129">
        <v>0</v>
      </c>
      <c r="AM129">
        <v>6.5</v>
      </c>
      <c r="AN129">
        <v>1.18</v>
      </c>
      <c r="AO129">
        <v>10090.250503859699</v>
      </c>
      <c r="AP129">
        <v>6048.7401777693904</v>
      </c>
      <c r="AR129">
        <v>0</v>
      </c>
      <c r="AS129">
        <v>1.3232873061742588E-2</v>
      </c>
      <c r="AT129">
        <f t="shared" si="13"/>
        <v>0.125</v>
      </c>
      <c r="AU129" s="2">
        <v>5</v>
      </c>
      <c r="AV129" s="2">
        <f t="shared" si="14"/>
        <v>12</v>
      </c>
      <c r="AW129" s="1" t="str">
        <f>TEXT(VLOOKUP(AV129,Sheet4!$G$12:$J$35,4,FALSE),"yyyy-mm")</f>
        <v>2033-07</v>
      </c>
      <c r="AX129" s="9">
        <f>IF(AU129=3,VLOOKUP(AV129,Sheet4!$G$11:$I$35,2,FALSE),VLOOKUP(AV129,Sheet4!$G$11:$I$35,3,FALSE))</f>
        <v>5.905759162303665E-2</v>
      </c>
      <c r="AY129" s="2">
        <v>1</v>
      </c>
    </row>
    <row r="130" spans="1:51" x14ac:dyDescent="0.25">
      <c r="A130">
        <v>81215</v>
      </c>
      <c r="B130">
        <v>2099</v>
      </c>
      <c r="C130" t="s">
        <v>57</v>
      </c>
      <c r="D130" t="s">
        <v>35</v>
      </c>
      <c r="E130" t="s">
        <v>35</v>
      </c>
      <c r="F130" t="s">
        <v>53</v>
      </c>
      <c r="G130" t="s">
        <v>62</v>
      </c>
      <c r="H130" t="s">
        <v>51</v>
      </c>
      <c r="I130" t="s">
        <v>52</v>
      </c>
      <c r="J130" t="s">
        <v>50</v>
      </c>
      <c r="K130">
        <v>6</v>
      </c>
      <c r="L130" t="s">
        <v>36</v>
      </c>
      <c r="M130">
        <v>9900</v>
      </c>
      <c r="N130">
        <v>35.724641730000002</v>
      </c>
      <c r="O130">
        <v>-98.538989999999998</v>
      </c>
      <c r="P130">
        <v>35.696664179999999</v>
      </c>
      <c r="Q130">
        <v>-98.538989999999998</v>
      </c>
      <c r="R130">
        <v>16.838495306091101</v>
      </c>
      <c r="T130">
        <v>48.926948625245899</v>
      </c>
      <c r="U130">
        <v>83.208668193180301</v>
      </c>
      <c r="V130">
        <v>8</v>
      </c>
      <c r="W130">
        <v>1.01</v>
      </c>
      <c r="X130">
        <v>1</v>
      </c>
      <c r="Z130">
        <v>5272.6467845094103</v>
      </c>
      <c r="AB130">
        <v>11377.2202112866</v>
      </c>
      <c r="AC130">
        <v>69.081506763009799</v>
      </c>
      <c r="AD130">
        <v>6</v>
      </c>
      <c r="AE130">
        <v>1.1000000000000001</v>
      </c>
      <c r="AF130">
        <v>1</v>
      </c>
      <c r="AH130">
        <v>0</v>
      </c>
      <c r="AI130">
        <v>1398</v>
      </c>
      <c r="AJ130">
        <v>100</v>
      </c>
      <c r="AK130">
        <v>-2.11</v>
      </c>
      <c r="AL130">
        <v>0</v>
      </c>
      <c r="AM130">
        <v>6.5</v>
      </c>
      <c r="AN130">
        <v>1.18</v>
      </c>
      <c r="AO130">
        <v>10090.250503859699</v>
      </c>
      <c r="AP130">
        <v>6048.7401777693904</v>
      </c>
      <c r="AR130">
        <v>0</v>
      </c>
      <c r="AS130">
        <v>1.3232873061742588E-2</v>
      </c>
      <c r="AT130">
        <f t="shared" si="13"/>
        <v>0.125</v>
      </c>
      <c r="AU130" s="2">
        <v>5</v>
      </c>
      <c r="AV130" s="2">
        <f t="shared" si="14"/>
        <v>12</v>
      </c>
      <c r="AW130" s="1" t="str">
        <f>TEXT(VLOOKUP(AV130,Sheet4!$G$12:$J$35,4,FALSE),"yyyy-mm")</f>
        <v>2033-07</v>
      </c>
      <c r="AX130" s="9">
        <f>IF(AU130=3,VLOOKUP(AV130,Sheet4!$G$11:$I$35,2,FALSE),VLOOKUP(AV130,Sheet4!$G$11:$I$35,3,FALSE))</f>
        <v>5.905759162303665E-2</v>
      </c>
      <c r="AY130" s="2">
        <v>1</v>
      </c>
    </row>
    <row r="131" spans="1:51" x14ac:dyDescent="0.25">
      <c r="A131">
        <v>81325</v>
      </c>
      <c r="B131">
        <v>2099</v>
      </c>
      <c r="C131" t="s">
        <v>57</v>
      </c>
      <c r="D131" t="s">
        <v>35</v>
      </c>
      <c r="E131" t="s">
        <v>35</v>
      </c>
      <c r="F131" t="s">
        <v>53</v>
      </c>
      <c r="G131" t="s">
        <v>58</v>
      </c>
      <c r="H131" t="s">
        <v>51</v>
      </c>
      <c r="I131" t="s">
        <v>52</v>
      </c>
      <c r="J131" t="s">
        <v>50</v>
      </c>
      <c r="K131">
        <v>6</v>
      </c>
      <c r="L131" t="s">
        <v>36</v>
      </c>
      <c r="M131">
        <v>9900</v>
      </c>
      <c r="N131">
        <v>35.724617809999998</v>
      </c>
      <c r="O131">
        <v>-98.536029999999997</v>
      </c>
      <c r="P131">
        <v>35.696646659999999</v>
      </c>
      <c r="Q131">
        <v>-98.536029999999997</v>
      </c>
      <c r="R131">
        <v>16.838495306091101</v>
      </c>
      <c r="T131">
        <v>48.926948625245899</v>
      </c>
      <c r="U131">
        <v>83.208668193180301</v>
      </c>
      <c r="V131">
        <v>8</v>
      </c>
      <c r="W131">
        <v>1.01</v>
      </c>
      <c r="X131">
        <v>1</v>
      </c>
      <c r="Z131">
        <v>5272.6467845094103</v>
      </c>
      <c r="AB131">
        <v>11377.2202112866</v>
      </c>
      <c r="AC131">
        <v>69.081506763009799</v>
      </c>
      <c r="AD131">
        <v>6</v>
      </c>
      <c r="AE131">
        <v>1.1000000000000001</v>
      </c>
      <c r="AF131">
        <v>1</v>
      </c>
      <c r="AH131">
        <v>0</v>
      </c>
      <c r="AI131">
        <v>1398</v>
      </c>
      <c r="AJ131">
        <v>100</v>
      </c>
      <c r="AK131">
        <v>-2.11</v>
      </c>
      <c r="AL131">
        <v>0</v>
      </c>
      <c r="AM131">
        <v>6.5</v>
      </c>
      <c r="AN131">
        <v>1.18</v>
      </c>
      <c r="AO131">
        <v>10090.250503859699</v>
      </c>
      <c r="AP131">
        <v>6048.7401777693904</v>
      </c>
      <c r="AR131">
        <v>0</v>
      </c>
      <c r="AS131">
        <v>1.3232873061742588E-2</v>
      </c>
      <c r="AT131">
        <f t="shared" si="13"/>
        <v>0.125</v>
      </c>
      <c r="AU131" s="2">
        <v>5</v>
      </c>
      <c r="AV131" s="2">
        <f t="shared" si="14"/>
        <v>12</v>
      </c>
      <c r="AW131" s="1" t="str">
        <f>TEXT(VLOOKUP(AV131,Sheet4!$G$12:$J$35,4,FALSE),"yyyy-mm")</f>
        <v>2033-07</v>
      </c>
      <c r="AX131" s="9">
        <f>IF(AU131=3,VLOOKUP(AV131,Sheet4!$G$11:$I$35,2,FALSE),VLOOKUP(AV131,Sheet4!$G$11:$I$35,3,FALSE))</f>
        <v>5.905759162303665E-2</v>
      </c>
      <c r="AY131" s="2">
        <v>1</v>
      </c>
    </row>
    <row r="132" spans="1:51" x14ac:dyDescent="0.25">
      <c r="A132">
        <v>81251</v>
      </c>
      <c r="B132">
        <v>2099</v>
      </c>
      <c r="C132" t="s">
        <v>57</v>
      </c>
      <c r="D132" t="s">
        <v>35</v>
      </c>
      <c r="E132" t="s">
        <v>35</v>
      </c>
      <c r="F132" t="s">
        <v>53</v>
      </c>
      <c r="G132" t="s">
        <v>60</v>
      </c>
      <c r="H132" t="s">
        <v>51</v>
      </c>
      <c r="I132" t="s">
        <v>52</v>
      </c>
      <c r="J132" t="s">
        <v>50</v>
      </c>
      <c r="K132">
        <v>6</v>
      </c>
      <c r="L132" t="s">
        <v>36</v>
      </c>
      <c r="M132">
        <v>9900</v>
      </c>
      <c r="N132">
        <v>35.724593900000002</v>
      </c>
      <c r="O132">
        <v>-98.533079999999998</v>
      </c>
      <c r="P132">
        <v>35.696629129999998</v>
      </c>
      <c r="Q132">
        <v>-98.533079999999998</v>
      </c>
      <c r="R132">
        <v>16.838495306091101</v>
      </c>
      <c r="T132">
        <v>48.926948625245899</v>
      </c>
      <c r="U132">
        <v>83.208668193180301</v>
      </c>
      <c r="V132">
        <v>8</v>
      </c>
      <c r="W132">
        <v>1.01</v>
      </c>
      <c r="X132">
        <v>1</v>
      </c>
      <c r="Z132">
        <v>5272.6467845094103</v>
      </c>
      <c r="AB132">
        <v>11377.2202112866</v>
      </c>
      <c r="AC132">
        <v>69.081506763009799</v>
      </c>
      <c r="AD132">
        <v>6</v>
      </c>
      <c r="AE132">
        <v>1.1000000000000001</v>
      </c>
      <c r="AF132">
        <v>1</v>
      </c>
      <c r="AH132">
        <v>0</v>
      </c>
      <c r="AI132">
        <v>1398</v>
      </c>
      <c r="AJ132">
        <v>100</v>
      </c>
      <c r="AK132">
        <v>-2.11</v>
      </c>
      <c r="AL132">
        <v>0</v>
      </c>
      <c r="AM132">
        <v>6.5</v>
      </c>
      <c r="AN132">
        <v>1.18</v>
      </c>
      <c r="AO132">
        <v>10090.250503859699</v>
      </c>
      <c r="AP132">
        <v>6048.7401777693904</v>
      </c>
      <c r="AR132">
        <v>0</v>
      </c>
      <c r="AS132">
        <v>1.3232873061742588E-2</v>
      </c>
      <c r="AT132">
        <f t="shared" si="13"/>
        <v>0.125</v>
      </c>
      <c r="AU132" s="2">
        <v>5</v>
      </c>
      <c r="AV132" s="2">
        <f t="shared" si="14"/>
        <v>12</v>
      </c>
      <c r="AW132" s="1" t="str">
        <f>TEXT(VLOOKUP(AV132,Sheet4!$G$12:$J$35,4,FALSE),"yyyy-mm")</f>
        <v>2033-07</v>
      </c>
      <c r="AX132" s="9">
        <f>IF(AU132=3,VLOOKUP(AV132,Sheet4!$G$11:$I$35,2,FALSE),VLOOKUP(AV132,Sheet4!$G$11:$I$35,3,FALSE))</f>
        <v>5.905759162303665E-2</v>
      </c>
      <c r="AY132" s="2">
        <v>1</v>
      </c>
    </row>
    <row r="133" spans="1:51" x14ac:dyDescent="0.25">
      <c r="A133">
        <v>81187</v>
      </c>
      <c r="B133">
        <v>2099</v>
      </c>
      <c r="C133" t="s">
        <v>57</v>
      </c>
      <c r="D133" t="s">
        <v>35</v>
      </c>
      <c r="E133" t="s">
        <v>35</v>
      </c>
      <c r="F133" t="s">
        <v>53</v>
      </c>
      <c r="G133" t="s">
        <v>63</v>
      </c>
      <c r="H133" t="s">
        <v>51</v>
      </c>
      <c r="I133" t="s">
        <v>52</v>
      </c>
      <c r="J133" t="s">
        <v>50</v>
      </c>
      <c r="K133">
        <v>6</v>
      </c>
      <c r="L133" t="s">
        <v>36</v>
      </c>
      <c r="M133">
        <v>9900</v>
      </c>
      <c r="N133">
        <v>35.724569840000001</v>
      </c>
      <c r="O133">
        <v>-98.530119999999997</v>
      </c>
      <c r="P133">
        <v>35.696611470000001</v>
      </c>
      <c r="Q133">
        <v>-98.530119999999997</v>
      </c>
      <c r="R133">
        <v>16.838495306091101</v>
      </c>
      <c r="T133">
        <v>48.926948625245899</v>
      </c>
      <c r="U133">
        <v>83.208668193180301</v>
      </c>
      <c r="V133">
        <v>8</v>
      </c>
      <c r="W133">
        <v>1.01</v>
      </c>
      <c r="X133">
        <v>1</v>
      </c>
      <c r="Z133">
        <v>5272.6467845094103</v>
      </c>
      <c r="AB133">
        <v>11377.2202112866</v>
      </c>
      <c r="AC133">
        <v>69.081506763009799</v>
      </c>
      <c r="AD133">
        <v>6</v>
      </c>
      <c r="AE133">
        <v>1.1000000000000001</v>
      </c>
      <c r="AF133">
        <v>1</v>
      </c>
      <c r="AH133">
        <v>0</v>
      </c>
      <c r="AI133">
        <v>1398</v>
      </c>
      <c r="AJ133">
        <v>100</v>
      </c>
      <c r="AK133">
        <v>-2.11</v>
      </c>
      <c r="AL133">
        <v>0</v>
      </c>
      <c r="AM133">
        <v>6.5</v>
      </c>
      <c r="AN133">
        <v>1.18</v>
      </c>
      <c r="AO133">
        <v>10090.250503859699</v>
      </c>
      <c r="AP133">
        <v>6048.7401777693904</v>
      </c>
      <c r="AR133">
        <v>0</v>
      </c>
      <c r="AS133">
        <v>1.3232873061742588E-2</v>
      </c>
      <c r="AT133">
        <f t="shared" si="13"/>
        <v>0.125</v>
      </c>
      <c r="AU133" s="2">
        <v>5</v>
      </c>
      <c r="AV133" s="2">
        <f t="shared" si="14"/>
        <v>12</v>
      </c>
      <c r="AW133" s="1" t="str">
        <f>TEXT(VLOOKUP(AV133,Sheet4!$G$12:$J$35,4,FALSE),"yyyy-mm")</f>
        <v>2033-07</v>
      </c>
      <c r="AX133" s="9">
        <f>IF(AU133=3,VLOOKUP(AV133,Sheet4!$G$11:$I$35,2,FALSE),VLOOKUP(AV133,Sheet4!$G$11:$I$35,3,FALSE))</f>
        <v>5.905759162303665E-2</v>
      </c>
      <c r="AY133" s="2">
        <v>1</v>
      </c>
    </row>
    <row r="134" spans="1:51" x14ac:dyDescent="0.25">
      <c r="A134" s="3">
        <v>81305</v>
      </c>
      <c r="B134" s="3">
        <v>2099</v>
      </c>
      <c r="C134" t="s">
        <v>57</v>
      </c>
      <c r="D134" s="3" t="s">
        <v>35</v>
      </c>
      <c r="E134" s="3" t="s">
        <v>35</v>
      </c>
      <c r="F134" s="3" t="s">
        <v>53</v>
      </c>
      <c r="G134" s="3" t="s">
        <v>59</v>
      </c>
      <c r="H134" s="3" t="s">
        <v>51</v>
      </c>
      <c r="I134" s="3" t="s">
        <v>52</v>
      </c>
      <c r="J134" s="3" t="s">
        <v>50</v>
      </c>
      <c r="K134" s="3">
        <v>6</v>
      </c>
      <c r="L134" s="3" t="s">
        <v>36</v>
      </c>
      <c r="M134" s="3">
        <v>9900</v>
      </c>
      <c r="N134" s="3">
        <v>35.724545790000001</v>
      </c>
      <c r="O134" s="3">
        <v>-98.527169999999998</v>
      </c>
      <c r="P134" s="3">
        <v>35.696593790000001</v>
      </c>
      <c r="Q134" s="3">
        <v>-98.527169999999998</v>
      </c>
      <c r="R134" s="3">
        <v>16.838495306091101</v>
      </c>
      <c r="S134" s="3"/>
      <c r="T134" s="3">
        <v>48.926948625245899</v>
      </c>
      <c r="U134" s="3">
        <v>83.208668193180301</v>
      </c>
      <c r="V134" s="3">
        <v>8</v>
      </c>
      <c r="W134" s="3">
        <v>1.01</v>
      </c>
      <c r="X134" s="3">
        <v>1</v>
      </c>
      <c r="Y134" s="3"/>
      <c r="Z134" s="3">
        <v>5272.6467845094103</v>
      </c>
      <c r="AA134" s="3"/>
      <c r="AB134" s="3">
        <v>11377.2202112866</v>
      </c>
      <c r="AC134" s="3">
        <v>69.081506763009799</v>
      </c>
      <c r="AD134" s="3">
        <v>6</v>
      </c>
      <c r="AE134" s="3">
        <v>1.1000000000000001</v>
      </c>
      <c r="AF134" s="3">
        <v>1</v>
      </c>
      <c r="AG134" s="3"/>
      <c r="AH134" s="3">
        <v>0</v>
      </c>
      <c r="AI134" s="3">
        <v>1398</v>
      </c>
      <c r="AJ134" s="3">
        <v>100</v>
      </c>
      <c r="AK134" s="3">
        <v>-2.11</v>
      </c>
      <c r="AL134" s="3">
        <v>0</v>
      </c>
      <c r="AM134" s="3">
        <v>6.5</v>
      </c>
      <c r="AN134" s="3">
        <v>1.18</v>
      </c>
      <c r="AO134" s="3">
        <v>10090.250503859699</v>
      </c>
      <c r="AP134" s="3">
        <v>6048.7401777693904</v>
      </c>
      <c r="AQ134" s="3"/>
      <c r="AR134" s="3">
        <v>0</v>
      </c>
      <c r="AS134" s="3">
        <v>1.3232873061742588E-2</v>
      </c>
      <c r="AT134" s="3">
        <f t="shared" si="13"/>
        <v>0.125</v>
      </c>
      <c r="AU134" s="2">
        <v>5</v>
      </c>
      <c r="AV134" s="2">
        <f t="shared" si="14"/>
        <v>12</v>
      </c>
      <c r="AW134" s="1" t="str">
        <f>TEXT(VLOOKUP(AV134,Sheet4!$G$12:$J$35,4,FALSE),"yyyy-mm")</f>
        <v>2033-07</v>
      </c>
      <c r="AX134" s="9">
        <f>IF(AU134=3,VLOOKUP(AV134,Sheet4!$G$11:$I$35,2,FALSE),VLOOKUP(AV134,Sheet4!$G$11:$I$35,3,FALSE))</f>
        <v>5.905759162303665E-2</v>
      </c>
      <c r="AY134" s="7">
        <v>1</v>
      </c>
    </row>
    <row r="135" spans="1:51" x14ac:dyDescent="0.25">
      <c r="A135">
        <v>81244</v>
      </c>
      <c r="B135">
        <v>2099</v>
      </c>
      <c r="C135" t="s">
        <v>57</v>
      </c>
      <c r="D135" t="s">
        <v>54</v>
      </c>
      <c r="E135" t="s">
        <v>55</v>
      </c>
      <c r="F135" t="s">
        <v>56</v>
      </c>
      <c r="G135" t="s">
        <v>61</v>
      </c>
      <c r="H135" t="s">
        <v>51</v>
      </c>
      <c r="I135" t="s">
        <v>52</v>
      </c>
      <c r="J135" t="s">
        <v>50</v>
      </c>
      <c r="K135">
        <v>6</v>
      </c>
      <c r="L135" t="s">
        <v>36</v>
      </c>
      <c r="M135">
        <v>9900</v>
      </c>
      <c r="N135">
        <v>35.724665569999999</v>
      </c>
      <c r="O135">
        <v>-98.54195</v>
      </c>
      <c r="P135">
        <v>35.69668162</v>
      </c>
      <c r="Q135">
        <v>-98.54195</v>
      </c>
      <c r="R135">
        <v>164.17134541378201</v>
      </c>
      <c r="T135">
        <v>280.855111575644</v>
      </c>
      <c r="U135">
        <v>82.215800057898207</v>
      </c>
      <c r="V135">
        <v>8</v>
      </c>
      <c r="W135">
        <v>1.01</v>
      </c>
      <c r="X135">
        <v>1</v>
      </c>
      <c r="Z135">
        <v>9530.2553467004509</v>
      </c>
      <c r="AB135">
        <v>18427.3483708981</v>
      </c>
      <c r="AC135">
        <v>72.821141242648295</v>
      </c>
      <c r="AD135">
        <v>6</v>
      </c>
      <c r="AE135">
        <v>1.1000000000000001</v>
      </c>
      <c r="AF135">
        <v>1</v>
      </c>
      <c r="AH135">
        <v>0</v>
      </c>
      <c r="AI135">
        <v>1444</v>
      </c>
      <c r="AJ135">
        <v>100</v>
      </c>
      <c r="AK135">
        <v>-2.11</v>
      </c>
      <c r="AL135">
        <v>0</v>
      </c>
      <c r="AM135">
        <v>6.5</v>
      </c>
      <c r="AN135">
        <v>1.21</v>
      </c>
      <c r="AO135">
        <v>9871.5761555915797</v>
      </c>
      <c r="AP135">
        <v>5895.6681339816796</v>
      </c>
      <c r="AR135">
        <v>0</v>
      </c>
      <c r="AS135">
        <v>1.3232873061742588E-2</v>
      </c>
      <c r="AT135">
        <f>1/8</f>
        <v>0.125</v>
      </c>
      <c r="AU135" s="2">
        <v>3</v>
      </c>
      <c r="AV135" s="2">
        <f>AV124+1</f>
        <v>13</v>
      </c>
      <c r="AW135" s="1" t="str">
        <f>TEXT(VLOOKUP(AV135,Sheet4!$G$12:$J$35,4,FALSE),"yyyy-mm")</f>
        <v>2034-07</v>
      </c>
      <c r="AX135" s="9">
        <f>IF(AU135=3,VLOOKUP(AV135,Sheet4!$G$11:$I$35,2,FALSE),VLOOKUP(AV135,Sheet4!$G$11:$I$35,3,FALSE))</f>
        <v>3.303684879288437E-2</v>
      </c>
      <c r="AY135" s="2">
        <v>1</v>
      </c>
    </row>
    <row r="136" spans="1:51" x14ac:dyDescent="0.25">
      <c r="A136">
        <v>81214</v>
      </c>
      <c r="B136">
        <v>2099</v>
      </c>
      <c r="C136" t="s">
        <v>78</v>
      </c>
      <c r="D136" t="s">
        <v>54</v>
      </c>
      <c r="E136" t="s">
        <v>55</v>
      </c>
      <c r="F136" t="s">
        <v>56</v>
      </c>
      <c r="G136" t="s">
        <v>62</v>
      </c>
      <c r="H136" t="s">
        <v>51</v>
      </c>
      <c r="I136" t="s">
        <v>52</v>
      </c>
      <c r="J136" t="s">
        <v>50</v>
      </c>
      <c r="K136">
        <v>6</v>
      </c>
      <c r="L136" t="s">
        <v>36</v>
      </c>
      <c r="M136">
        <v>9900</v>
      </c>
      <c r="N136">
        <v>35.724641730000002</v>
      </c>
      <c r="O136">
        <v>-98.538989999999998</v>
      </c>
      <c r="P136">
        <v>35.696664179999999</v>
      </c>
      <c r="Q136">
        <v>-98.538989999999998</v>
      </c>
      <c r="R136">
        <v>164.17134541378201</v>
      </c>
      <c r="T136">
        <v>280.855111575644</v>
      </c>
      <c r="U136">
        <v>82.215800057898207</v>
      </c>
      <c r="V136">
        <v>8</v>
      </c>
      <c r="W136">
        <v>1.01</v>
      </c>
      <c r="X136">
        <v>1</v>
      </c>
      <c r="Z136">
        <v>9530.2553467004509</v>
      </c>
      <c r="AB136">
        <v>18427.3483708981</v>
      </c>
      <c r="AC136">
        <v>72.821141242648295</v>
      </c>
      <c r="AD136">
        <v>6</v>
      </c>
      <c r="AE136">
        <v>1.1000000000000001</v>
      </c>
      <c r="AF136">
        <v>1</v>
      </c>
      <c r="AH136">
        <v>0</v>
      </c>
      <c r="AI136">
        <v>1444</v>
      </c>
      <c r="AJ136">
        <v>100</v>
      </c>
      <c r="AK136">
        <v>-2.11</v>
      </c>
      <c r="AL136">
        <v>0</v>
      </c>
      <c r="AM136">
        <v>6.5</v>
      </c>
      <c r="AN136">
        <v>1.21</v>
      </c>
      <c r="AO136">
        <v>9871.5761555915797</v>
      </c>
      <c r="AP136">
        <v>5895.6681339816796</v>
      </c>
      <c r="AR136">
        <v>0</v>
      </c>
      <c r="AS136">
        <v>1.3232873061742588E-2</v>
      </c>
      <c r="AT136">
        <f t="shared" ref="AT136:AT145" si="15">1/8</f>
        <v>0.125</v>
      </c>
      <c r="AU136" s="2">
        <v>3</v>
      </c>
      <c r="AV136" s="2">
        <f t="shared" ref="AV136:AV145" si="16">AV125+1</f>
        <v>13</v>
      </c>
      <c r="AW136" s="1" t="str">
        <f>TEXT(VLOOKUP(AV136,Sheet4!$G$12:$J$35,4,FALSE),"yyyy-mm")</f>
        <v>2034-07</v>
      </c>
      <c r="AX136" s="9">
        <f>IF(AU136=3,VLOOKUP(AV136,Sheet4!$G$11:$I$35,2,FALSE),VLOOKUP(AV136,Sheet4!$G$11:$I$35,3,FALSE))</f>
        <v>3.303684879288437E-2</v>
      </c>
      <c r="AY136" s="2">
        <v>1</v>
      </c>
    </row>
    <row r="137" spans="1:51" x14ac:dyDescent="0.25">
      <c r="A137">
        <v>81324</v>
      </c>
      <c r="B137">
        <v>2099</v>
      </c>
      <c r="C137" t="s">
        <v>78</v>
      </c>
      <c r="D137" t="s">
        <v>54</v>
      </c>
      <c r="E137" t="s">
        <v>55</v>
      </c>
      <c r="F137" t="s">
        <v>56</v>
      </c>
      <c r="G137" t="s">
        <v>58</v>
      </c>
      <c r="H137" t="s">
        <v>51</v>
      </c>
      <c r="I137" t="s">
        <v>52</v>
      </c>
      <c r="J137" t="s">
        <v>50</v>
      </c>
      <c r="K137">
        <v>6</v>
      </c>
      <c r="L137" t="s">
        <v>36</v>
      </c>
      <c r="M137">
        <v>9900</v>
      </c>
      <c r="N137">
        <v>35.724617809999998</v>
      </c>
      <c r="O137">
        <v>-98.536029999999997</v>
      </c>
      <c r="P137">
        <v>35.696646659999999</v>
      </c>
      <c r="Q137">
        <v>-98.536029999999997</v>
      </c>
      <c r="R137">
        <v>164.17134541378201</v>
      </c>
      <c r="T137">
        <v>280.855111575644</v>
      </c>
      <c r="U137">
        <v>82.215800057898207</v>
      </c>
      <c r="V137">
        <v>8</v>
      </c>
      <c r="W137">
        <v>1.01</v>
      </c>
      <c r="X137">
        <v>1</v>
      </c>
      <c r="Z137">
        <v>9530.2553467004509</v>
      </c>
      <c r="AB137">
        <v>18427.3483708981</v>
      </c>
      <c r="AC137">
        <v>72.821141242648295</v>
      </c>
      <c r="AD137">
        <v>6</v>
      </c>
      <c r="AE137">
        <v>1.1000000000000001</v>
      </c>
      <c r="AF137">
        <v>1</v>
      </c>
      <c r="AH137">
        <v>0</v>
      </c>
      <c r="AI137">
        <v>1444</v>
      </c>
      <c r="AJ137">
        <v>100</v>
      </c>
      <c r="AK137">
        <v>-2.11</v>
      </c>
      <c r="AL137">
        <v>0</v>
      </c>
      <c r="AM137">
        <v>6.5</v>
      </c>
      <c r="AN137">
        <v>1.21</v>
      </c>
      <c r="AO137">
        <v>9871.5761555915797</v>
      </c>
      <c r="AP137">
        <v>5895.6681339816796</v>
      </c>
      <c r="AR137">
        <v>0</v>
      </c>
      <c r="AS137">
        <v>1.3232873061742588E-2</v>
      </c>
      <c r="AT137">
        <f t="shared" si="15"/>
        <v>0.125</v>
      </c>
      <c r="AU137" s="2">
        <v>3</v>
      </c>
      <c r="AV137" s="2">
        <f t="shared" si="16"/>
        <v>13</v>
      </c>
      <c r="AW137" s="1" t="str">
        <f>TEXT(VLOOKUP(AV137,Sheet4!$G$12:$J$35,4,FALSE),"yyyy-mm")</f>
        <v>2034-07</v>
      </c>
      <c r="AX137" s="9">
        <f>IF(AU137=3,VLOOKUP(AV137,Sheet4!$G$11:$I$35,2,FALSE),VLOOKUP(AV137,Sheet4!$G$11:$I$35,3,FALSE))</f>
        <v>3.303684879288437E-2</v>
      </c>
      <c r="AY137" s="2">
        <v>1</v>
      </c>
    </row>
    <row r="138" spans="1:51" x14ac:dyDescent="0.25">
      <c r="A138">
        <v>81250</v>
      </c>
      <c r="B138">
        <v>2099</v>
      </c>
      <c r="C138" t="s">
        <v>78</v>
      </c>
      <c r="D138" t="s">
        <v>54</v>
      </c>
      <c r="E138" t="s">
        <v>55</v>
      </c>
      <c r="F138" t="s">
        <v>56</v>
      </c>
      <c r="G138" t="s">
        <v>60</v>
      </c>
      <c r="H138" t="s">
        <v>51</v>
      </c>
      <c r="I138" t="s">
        <v>52</v>
      </c>
      <c r="J138" t="s">
        <v>50</v>
      </c>
      <c r="K138">
        <v>6</v>
      </c>
      <c r="L138" t="s">
        <v>36</v>
      </c>
      <c r="M138">
        <v>9900</v>
      </c>
      <c r="N138">
        <v>35.724593900000002</v>
      </c>
      <c r="O138">
        <v>-98.533079999999998</v>
      </c>
      <c r="P138">
        <v>35.696629129999998</v>
      </c>
      <c r="Q138">
        <v>-98.533079999999998</v>
      </c>
      <c r="R138">
        <v>164.17134541378201</v>
      </c>
      <c r="T138">
        <v>280.855111575644</v>
      </c>
      <c r="U138">
        <v>82.215800057898207</v>
      </c>
      <c r="V138">
        <v>8</v>
      </c>
      <c r="W138">
        <v>1.01</v>
      </c>
      <c r="X138">
        <v>1</v>
      </c>
      <c r="Z138">
        <v>9530.2553467004509</v>
      </c>
      <c r="AB138">
        <v>18427.3483708981</v>
      </c>
      <c r="AC138">
        <v>72.821141242648295</v>
      </c>
      <c r="AD138">
        <v>6</v>
      </c>
      <c r="AE138">
        <v>1.1000000000000001</v>
      </c>
      <c r="AF138">
        <v>1</v>
      </c>
      <c r="AH138">
        <v>0</v>
      </c>
      <c r="AI138">
        <v>1444</v>
      </c>
      <c r="AJ138">
        <v>100</v>
      </c>
      <c r="AK138">
        <v>-2.11</v>
      </c>
      <c r="AL138">
        <v>0</v>
      </c>
      <c r="AM138">
        <v>6.5</v>
      </c>
      <c r="AN138">
        <v>1.21</v>
      </c>
      <c r="AO138">
        <v>9871.5761555915797</v>
      </c>
      <c r="AP138">
        <v>5895.6681339816796</v>
      </c>
      <c r="AR138">
        <v>0</v>
      </c>
      <c r="AS138">
        <v>1.3232873061742588E-2</v>
      </c>
      <c r="AT138">
        <f t="shared" si="15"/>
        <v>0.125</v>
      </c>
      <c r="AU138" s="2">
        <v>3</v>
      </c>
      <c r="AV138" s="2">
        <f t="shared" si="16"/>
        <v>13</v>
      </c>
      <c r="AW138" s="1" t="str">
        <f>TEXT(VLOOKUP(AV138,Sheet4!$G$12:$J$35,4,FALSE),"yyyy-mm")</f>
        <v>2034-07</v>
      </c>
      <c r="AX138" s="9">
        <f>IF(AU138=3,VLOOKUP(AV138,Sheet4!$G$11:$I$35,2,FALSE),VLOOKUP(AV138,Sheet4!$G$11:$I$35,3,FALSE))</f>
        <v>3.303684879288437E-2</v>
      </c>
      <c r="AY138" s="2">
        <v>1</v>
      </c>
    </row>
    <row r="139" spans="1:51" x14ac:dyDescent="0.25">
      <c r="A139">
        <v>81186</v>
      </c>
      <c r="B139">
        <v>2099</v>
      </c>
      <c r="C139" t="s">
        <v>78</v>
      </c>
      <c r="D139" t="s">
        <v>54</v>
      </c>
      <c r="E139" t="s">
        <v>55</v>
      </c>
      <c r="F139" t="s">
        <v>56</v>
      </c>
      <c r="G139" t="s">
        <v>63</v>
      </c>
      <c r="H139" t="s">
        <v>51</v>
      </c>
      <c r="I139" t="s">
        <v>52</v>
      </c>
      <c r="J139" t="s">
        <v>50</v>
      </c>
      <c r="K139">
        <v>6</v>
      </c>
      <c r="L139" t="s">
        <v>36</v>
      </c>
      <c r="M139">
        <v>9900</v>
      </c>
      <c r="N139">
        <v>35.724569840000001</v>
      </c>
      <c r="O139">
        <v>-98.530119999999997</v>
      </c>
      <c r="P139">
        <v>35.696611470000001</v>
      </c>
      <c r="Q139">
        <v>-98.530119999999997</v>
      </c>
      <c r="R139">
        <v>164.17134541378201</v>
      </c>
      <c r="T139">
        <v>280.855111575644</v>
      </c>
      <c r="U139">
        <v>82.215800057898207</v>
      </c>
      <c r="V139">
        <v>8</v>
      </c>
      <c r="W139">
        <v>1.01</v>
      </c>
      <c r="X139">
        <v>1</v>
      </c>
      <c r="Z139">
        <v>9530.2553467004509</v>
      </c>
      <c r="AB139">
        <v>18427.3483708981</v>
      </c>
      <c r="AC139">
        <v>72.821141242648295</v>
      </c>
      <c r="AD139">
        <v>6</v>
      </c>
      <c r="AE139">
        <v>1.1000000000000001</v>
      </c>
      <c r="AF139">
        <v>1</v>
      </c>
      <c r="AH139">
        <v>0</v>
      </c>
      <c r="AI139">
        <v>1444</v>
      </c>
      <c r="AJ139">
        <v>100</v>
      </c>
      <c r="AK139">
        <v>-2.11</v>
      </c>
      <c r="AL139">
        <v>0</v>
      </c>
      <c r="AM139">
        <v>6.5</v>
      </c>
      <c r="AN139">
        <v>1.21</v>
      </c>
      <c r="AO139">
        <v>9871.5761555915797</v>
      </c>
      <c r="AP139">
        <v>5895.6681339816796</v>
      </c>
      <c r="AR139">
        <v>0</v>
      </c>
      <c r="AS139">
        <v>1.3232873061742588E-2</v>
      </c>
      <c r="AT139">
        <f t="shared" si="15"/>
        <v>0.125</v>
      </c>
      <c r="AU139" s="2">
        <v>3</v>
      </c>
      <c r="AV139" s="2">
        <f t="shared" si="16"/>
        <v>13</v>
      </c>
      <c r="AW139" s="1" t="str">
        <f>TEXT(VLOOKUP(AV139,Sheet4!$G$12:$J$35,4,FALSE),"yyyy-mm")</f>
        <v>2034-07</v>
      </c>
      <c r="AX139" s="9">
        <f>IF(AU139=3,VLOOKUP(AV139,Sheet4!$G$11:$I$35,2,FALSE),VLOOKUP(AV139,Sheet4!$G$11:$I$35,3,FALSE))</f>
        <v>3.303684879288437E-2</v>
      </c>
      <c r="AY139" s="2">
        <v>1</v>
      </c>
    </row>
    <row r="140" spans="1:51" x14ac:dyDescent="0.25">
      <c r="A140">
        <v>81245</v>
      </c>
      <c r="B140">
        <v>2099</v>
      </c>
      <c r="C140" t="s">
        <v>57</v>
      </c>
      <c r="D140" t="s">
        <v>35</v>
      </c>
      <c r="E140" t="s">
        <v>35</v>
      </c>
      <c r="F140" t="s">
        <v>53</v>
      </c>
      <c r="G140" t="s">
        <v>61</v>
      </c>
      <c r="H140" t="s">
        <v>51</v>
      </c>
      <c r="I140" t="s">
        <v>52</v>
      </c>
      <c r="J140" t="s">
        <v>50</v>
      </c>
      <c r="K140">
        <v>6</v>
      </c>
      <c r="L140" t="s">
        <v>36</v>
      </c>
      <c r="M140">
        <v>9900</v>
      </c>
      <c r="N140">
        <v>35.724665569999999</v>
      </c>
      <c r="O140">
        <v>-98.54195</v>
      </c>
      <c r="P140">
        <v>35.69668162</v>
      </c>
      <c r="Q140">
        <v>-98.54195</v>
      </c>
      <c r="R140">
        <v>16.838495306091101</v>
      </c>
      <c r="T140">
        <v>48.926948625245899</v>
      </c>
      <c r="U140">
        <v>83.208668193180301</v>
      </c>
      <c r="V140">
        <v>8</v>
      </c>
      <c r="W140">
        <v>1.01</v>
      </c>
      <c r="X140">
        <v>1</v>
      </c>
      <c r="Z140">
        <v>5272.6467845094103</v>
      </c>
      <c r="AB140">
        <v>11377.2202112866</v>
      </c>
      <c r="AC140">
        <v>69.081506763009799</v>
      </c>
      <c r="AD140">
        <v>6</v>
      </c>
      <c r="AE140">
        <v>1.1000000000000001</v>
      </c>
      <c r="AF140">
        <v>1</v>
      </c>
      <c r="AH140">
        <v>0</v>
      </c>
      <c r="AI140">
        <v>1398</v>
      </c>
      <c r="AJ140">
        <v>100</v>
      </c>
      <c r="AK140">
        <v>-2.11</v>
      </c>
      <c r="AL140">
        <v>0</v>
      </c>
      <c r="AM140">
        <v>6.5</v>
      </c>
      <c r="AN140">
        <v>1.18</v>
      </c>
      <c r="AO140">
        <v>10090.250503859699</v>
      </c>
      <c r="AP140">
        <v>6048.7401777693904</v>
      </c>
      <c r="AR140">
        <v>0</v>
      </c>
      <c r="AS140">
        <v>1.3232873061742588E-2</v>
      </c>
      <c r="AT140">
        <f t="shared" si="15"/>
        <v>0.125</v>
      </c>
      <c r="AU140" s="2">
        <v>5</v>
      </c>
      <c r="AV140" s="2">
        <f t="shared" si="16"/>
        <v>13</v>
      </c>
      <c r="AW140" s="1" t="str">
        <f>TEXT(VLOOKUP(AV140,Sheet4!$G$12:$J$35,4,FALSE),"yyyy-mm")</f>
        <v>2034-07</v>
      </c>
      <c r="AX140" s="9">
        <f>IF(AU140=3,VLOOKUP(AV140,Sheet4!$G$11:$I$35,2,FALSE),VLOOKUP(AV140,Sheet4!$G$11:$I$35,3,FALSE))</f>
        <v>5.8638743455497383E-2</v>
      </c>
      <c r="AY140" s="2">
        <v>1</v>
      </c>
    </row>
    <row r="141" spans="1:51" x14ac:dyDescent="0.25">
      <c r="A141">
        <v>81215</v>
      </c>
      <c r="B141">
        <v>2099</v>
      </c>
      <c r="C141" t="s">
        <v>57</v>
      </c>
      <c r="D141" t="s">
        <v>35</v>
      </c>
      <c r="E141" t="s">
        <v>35</v>
      </c>
      <c r="F141" t="s">
        <v>53</v>
      </c>
      <c r="G141" t="s">
        <v>62</v>
      </c>
      <c r="H141" t="s">
        <v>51</v>
      </c>
      <c r="I141" t="s">
        <v>52</v>
      </c>
      <c r="J141" t="s">
        <v>50</v>
      </c>
      <c r="K141">
        <v>6</v>
      </c>
      <c r="L141" t="s">
        <v>36</v>
      </c>
      <c r="M141">
        <v>9900</v>
      </c>
      <c r="N141">
        <v>35.724641730000002</v>
      </c>
      <c r="O141">
        <v>-98.538989999999998</v>
      </c>
      <c r="P141">
        <v>35.696664179999999</v>
      </c>
      <c r="Q141">
        <v>-98.538989999999998</v>
      </c>
      <c r="R141">
        <v>16.838495306091101</v>
      </c>
      <c r="T141">
        <v>48.926948625245899</v>
      </c>
      <c r="U141">
        <v>83.208668193180301</v>
      </c>
      <c r="V141">
        <v>8</v>
      </c>
      <c r="W141">
        <v>1.01</v>
      </c>
      <c r="X141">
        <v>1</v>
      </c>
      <c r="Z141">
        <v>5272.6467845094103</v>
      </c>
      <c r="AB141">
        <v>11377.2202112866</v>
      </c>
      <c r="AC141">
        <v>69.081506763009799</v>
      </c>
      <c r="AD141">
        <v>6</v>
      </c>
      <c r="AE141">
        <v>1.1000000000000001</v>
      </c>
      <c r="AF141">
        <v>1</v>
      </c>
      <c r="AH141">
        <v>0</v>
      </c>
      <c r="AI141">
        <v>1398</v>
      </c>
      <c r="AJ141">
        <v>100</v>
      </c>
      <c r="AK141">
        <v>-2.11</v>
      </c>
      <c r="AL141">
        <v>0</v>
      </c>
      <c r="AM141">
        <v>6.5</v>
      </c>
      <c r="AN141">
        <v>1.18</v>
      </c>
      <c r="AO141">
        <v>10090.250503859699</v>
      </c>
      <c r="AP141">
        <v>6048.7401777693904</v>
      </c>
      <c r="AR141">
        <v>0</v>
      </c>
      <c r="AS141">
        <v>1.3232873061742588E-2</v>
      </c>
      <c r="AT141">
        <f t="shared" si="15"/>
        <v>0.125</v>
      </c>
      <c r="AU141" s="2">
        <v>5</v>
      </c>
      <c r="AV141" s="2">
        <f t="shared" si="16"/>
        <v>13</v>
      </c>
      <c r="AW141" s="1" t="str">
        <f>TEXT(VLOOKUP(AV141,Sheet4!$G$12:$J$35,4,FALSE),"yyyy-mm")</f>
        <v>2034-07</v>
      </c>
      <c r="AX141" s="9">
        <f>IF(AU141=3,VLOOKUP(AV141,Sheet4!$G$11:$I$35,2,FALSE),VLOOKUP(AV141,Sheet4!$G$11:$I$35,3,FALSE))</f>
        <v>5.8638743455497383E-2</v>
      </c>
      <c r="AY141" s="2">
        <v>1</v>
      </c>
    </row>
    <row r="142" spans="1:51" x14ac:dyDescent="0.25">
      <c r="A142">
        <v>81325</v>
      </c>
      <c r="B142">
        <v>2099</v>
      </c>
      <c r="C142" t="s">
        <v>57</v>
      </c>
      <c r="D142" t="s">
        <v>35</v>
      </c>
      <c r="E142" t="s">
        <v>35</v>
      </c>
      <c r="F142" t="s">
        <v>53</v>
      </c>
      <c r="G142" t="s">
        <v>58</v>
      </c>
      <c r="H142" t="s">
        <v>51</v>
      </c>
      <c r="I142" t="s">
        <v>52</v>
      </c>
      <c r="J142" t="s">
        <v>50</v>
      </c>
      <c r="K142">
        <v>6</v>
      </c>
      <c r="L142" t="s">
        <v>36</v>
      </c>
      <c r="M142">
        <v>9900</v>
      </c>
      <c r="N142">
        <v>35.724617809999998</v>
      </c>
      <c r="O142">
        <v>-98.536029999999997</v>
      </c>
      <c r="P142">
        <v>35.696646659999999</v>
      </c>
      <c r="Q142">
        <v>-98.536029999999997</v>
      </c>
      <c r="R142">
        <v>16.838495306091101</v>
      </c>
      <c r="T142">
        <v>48.926948625245899</v>
      </c>
      <c r="U142">
        <v>83.208668193180301</v>
      </c>
      <c r="V142">
        <v>8</v>
      </c>
      <c r="W142">
        <v>1.01</v>
      </c>
      <c r="X142">
        <v>1</v>
      </c>
      <c r="Z142">
        <v>5272.6467845094103</v>
      </c>
      <c r="AB142">
        <v>11377.2202112866</v>
      </c>
      <c r="AC142">
        <v>69.081506763009799</v>
      </c>
      <c r="AD142">
        <v>6</v>
      </c>
      <c r="AE142">
        <v>1.1000000000000001</v>
      </c>
      <c r="AF142">
        <v>1</v>
      </c>
      <c r="AH142">
        <v>0</v>
      </c>
      <c r="AI142">
        <v>1398</v>
      </c>
      <c r="AJ142">
        <v>100</v>
      </c>
      <c r="AK142">
        <v>-2.11</v>
      </c>
      <c r="AL142">
        <v>0</v>
      </c>
      <c r="AM142">
        <v>6.5</v>
      </c>
      <c r="AN142">
        <v>1.18</v>
      </c>
      <c r="AO142">
        <v>10090.250503859699</v>
      </c>
      <c r="AP142">
        <v>6048.7401777693904</v>
      </c>
      <c r="AR142">
        <v>0</v>
      </c>
      <c r="AS142">
        <v>1.3232873061742588E-2</v>
      </c>
      <c r="AT142">
        <f t="shared" si="15"/>
        <v>0.125</v>
      </c>
      <c r="AU142" s="2">
        <v>5</v>
      </c>
      <c r="AV142" s="2">
        <f t="shared" si="16"/>
        <v>13</v>
      </c>
      <c r="AW142" s="1" t="str">
        <f>TEXT(VLOOKUP(AV142,Sheet4!$G$12:$J$35,4,FALSE),"yyyy-mm")</f>
        <v>2034-07</v>
      </c>
      <c r="AX142" s="9">
        <f>IF(AU142=3,VLOOKUP(AV142,Sheet4!$G$11:$I$35,2,FALSE),VLOOKUP(AV142,Sheet4!$G$11:$I$35,3,FALSE))</f>
        <v>5.8638743455497383E-2</v>
      </c>
      <c r="AY142" s="2">
        <v>1</v>
      </c>
    </row>
    <row r="143" spans="1:51" x14ac:dyDescent="0.25">
      <c r="A143">
        <v>81251</v>
      </c>
      <c r="B143">
        <v>2099</v>
      </c>
      <c r="C143" t="s">
        <v>57</v>
      </c>
      <c r="D143" t="s">
        <v>35</v>
      </c>
      <c r="E143" t="s">
        <v>35</v>
      </c>
      <c r="F143" t="s">
        <v>53</v>
      </c>
      <c r="G143" t="s">
        <v>60</v>
      </c>
      <c r="H143" t="s">
        <v>51</v>
      </c>
      <c r="I143" t="s">
        <v>52</v>
      </c>
      <c r="J143" t="s">
        <v>50</v>
      </c>
      <c r="K143">
        <v>6</v>
      </c>
      <c r="L143" t="s">
        <v>36</v>
      </c>
      <c r="M143">
        <v>9900</v>
      </c>
      <c r="N143">
        <v>35.724593900000002</v>
      </c>
      <c r="O143">
        <v>-98.533079999999998</v>
      </c>
      <c r="P143">
        <v>35.696629129999998</v>
      </c>
      <c r="Q143">
        <v>-98.533079999999998</v>
      </c>
      <c r="R143">
        <v>16.838495306091101</v>
      </c>
      <c r="T143">
        <v>48.926948625245899</v>
      </c>
      <c r="U143">
        <v>83.208668193180301</v>
      </c>
      <c r="V143">
        <v>8</v>
      </c>
      <c r="W143">
        <v>1.01</v>
      </c>
      <c r="X143">
        <v>1</v>
      </c>
      <c r="Z143">
        <v>5272.6467845094103</v>
      </c>
      <c r="AB143">
        <v>11377.2202112866</v>
      </c>
      <c r="AC143">
        <v>69.081506763009799</v>
      </c>
      <c r="AD143">
        <v>6</v>
      </c>
      <c r="AE143">
        <v>1.1000000000000001</v>
      </c>
      <c r="AF143">
        <v>1</v>
      </c>
      <c r="AH143">
        <v>0</v>
      </c>
      <c r="AI143">
        <v>1398</v>
      </c>
      <c r="AJ143">
        <v>100</v>
      </c>
      <c r="AK143">
        <v>-2.11</v>
      </c>
      <c r="AL143">
        <v>0</v>
      </c>
      <c r="AM143">
        <v>6.5</v>
      </c>
      <c r="AN143">
        <v>1.18</v>
      </c>
      <c r="AO143">
        <v>10090.250503859699</v>
      </c>
      <c r="AP143">
        <v>6048.7401777693904</v>
      </c>
      <c r="AR143">
        <v>0</v>
      </c>
      <c r="AS143">
        <v>1.3232873061742588E-2</v>
      </c>
      <c r="AT143">
        <f t="shared" si="15"/>
        <v>0.125</v>
      </c>
      <c r="AU143" s="2">
        <v>5</v>
      </c>
      <c r="AV143" s="2">
        <f t="shared" si="16"/>
        <v>13</v>
      </c>
      <c r="AW143" s="1" t="str">
        <f>TEXT(VLOOKUP(AV143,Sheet4!$G$12:$J$35,4,FALSE),"yyyy-mm")</f>
        <v>2034-07</v>
      </c>
      <c r="AX143" s="9">
        <f>IF(AU143=3,VLOOKUP(AV143,Sheet4!$G$11:$I$35,2,FALSE),VLOOKUP(AV143,Sheet4!$G$11:$I$35,3,FALSE))</f>
        <v>5.8638743455497383E-2</v>
      </c>
      <c r="AY143" s="2">
        <v>1</v>
      </c>
    </row>
    <row r="144" spans="1:51" x14ac:dyDescent="0.25">
      <c r="A144">
        <v>81187</v>
      </c>
      <c r="B144">
        <v>2099</v>
      </c>
      <c r="C144" t="s">
        <v>57</v>
      </c>
      <c r="D144" t="s">
        <v>35</v>
      </c>
      <c r="E144" t="s">
        <v>35</v>
      </c>
      <c r="F144" t="s">
        <v>53</v>
      </c>
      <c r="G144" t="s">
        <v>63</v>
      </c>
      <c r="H144" t="s">
        <v>51</v>
      </c>
      <c r="I144" t="s">
        <v>52</v>
      </c>
      <c r="J144" t="s">
        <v>50</v>
      </c>
      <c r="K144">
        <v>6</v>
      </c>
      <c r="L144" t="s">
        <v>36</v>
      </c>
      <c r="M144">
        <v>9900</v>
      </c>
      <c r="N144">
        <v>35.724569840000001</v>
      </c>
      <c r="O144">
        <v>-98.530119999999997</v>
      </c>
      <c r="P144">
        <v>35.696611470000001</v>
      </c>
      <c r="Q144">
        <v>-98.530119999999997</v>
      </c>
      <c r="R144">
        <v>16.838495306091101</v>
      </c>
      <c r="T144">
        <v>48.926948625245899</v>
      </c>
      <c r="U144">
        <v>83.208668193180301</v>
      </c>
      <c r="V144">
        <v>8</v>
      </c>
      <c r="W144">
        <v>1.01</v>
      </c>
      <c r="X144">
        <v>1</v>
      </c>
      <c r="Z144">
        <v>5272.6467845094103</v>
      </c>
      <c r="AB144">
        <v>11377.2202112866</v>
      </c>
      <c r="AC144">
        <v>69.081506763009799</v>
      </c>
      <c r="AD144">
        <v>6</v>
      </c>
      <c r="AE144">
        <v>1.1000000000000001</v>
      </c>
      <c r="AF144">
        <v>1</v>
      </c>
      <c r="AH144">
        <v>0</v>
      </c>
      <c r="AI144">
        <v>1398</v>
      </c>
      <c r="AJ144">
        <v>100</v>
      </c>
      <c r="AK144">
        <v>-2.11</v>
      </c>
      <c r="AL144">
        <v>0</v>
      </c>
      <c r="AM144">
        <v>6.5</v>
      </c>
      <c r="AN144">
        <v>1.18</v>
      </c>
      <c r="AO144">
        <v>10090.250503859699</v>
      </c>
      <c r="AP144">
        <v>6048.7401777693904</v>
      </c>
      <c r="AR144">
        <v>0</v>
      </c>
      <c r="AS144">
        <v>1.3232873061742588E-2</v>
      </c>
      <c r="AT144">
        <f t="shared" si="15"/>
        <v>0.125</v>
      </c>
      <c r="AU144" s="2">
        <v>5</v>
      </c>
      <c r="AV144" s="2">
        <f t="shared" si="16"/>
        <v>13</v>
      </c>
      <c r="AW144" s="1" t="str">
        <f>TEXT(VLOOKUP(AV144,Sheet4!$G$12:$J$35,4,FALSE),"yyyy-mm")</f>
        <v>2034-07</v>
      </c>
      <c r="AX144" s="9">
        <f>IF(AU144=3,VLOOKUP(AV144,Sheet4!$G$11:$I$35,2,FALSE),VLOOKUP(AV144,Sheet4!$G$11:$I$35,3,FALSE))</f>
        <v>5.8638743455497383E-2</v>
      </c>
      <c r="AY144" s="2">
        <v>1</v>
      </c>
    </row>
    <row r="145" spans="1:51" x14ac:dyDescent="0.25">
      <c r="A145" s="3">
        <v>81305</v>
      </c>
      <c r="B145" s="3">
        <v>2099</v>
      </c>
      <c r="C145" t="s">
        <v>57</v>
      </c>
      <c r="D145" s="3" t="s">
        <v>35</v>
      </c>
      <c r="E145" s="3" t="s">
        <v>35</v>
      </c>
      <c r="F145" s="3" t="s">
        <v>53</v>
      </c>
      <c r="G145" s="3" t="s">
        <v>59</v>
      </c>
      <c r="H145" s="3" t="s">
        <v>51</v>
      </c>
      <c r="I145" s="3" t="s">
        <v>52</v>
      </c>
      <c r="J145" s="3" t="s">
        <v>50</v>
      </c>
      <c r="K145" s="3">
        <v>6</v>
      </c>
      <c r="L145" s="3" t="s">
        <v>36</v>
      </c>
      <c r="M145" s="3">
        <v>9900</v>
      </c>
      <c r="N145" s="3">
        <v>35.724545790000001</v>
      </c>
      <c r="O145" s="3">
        <v>-98.527169999999998</v>
      </c>
      <c r="P145" s="3">
        <v>35.696593790000001</v>
      </c>
      <c r="Q145" s="3">
        <v>-98.527169999999998</v>
      </c>
      <c r="R145" s="3">
        <v>16.838495306091101</v>
      </c>
      <c r="S145" s="3"/>
      <c r="T145" s="3">
        <v>48.926948625245899</v>
      </c>
      <c r="U145" s="3">
        <v>83.208668193180301</v>
      </c>
      <c r="V145" s="3">
        <v>8</v>
      </c>
      <c r="W145" s="3">
        <v>1.01</v>
      </c>
      <c r="X145" s="3">
        <v>1</v>
      </c>
      <c r="Y145" s="3"/>
      <c r="Z145" s="3">
        <v>5272.6467845094103</v>
      </c>
      <c r="AA145" s="3"/>
      <c r="AB145" s="3">
        <v>11377.2202112866</v>
      </c>
      <c r="AC145" s="3">
        <v>69.081506763009799</v>
      </c>
      <c r="AD145" s="3">
        <v>6</v>
      </c>
      <c r="AE145" s="3">
        <v>1.1000000000000001</v>
      </c>
      <c r="AF145" s="3">
        <v>1</v>
      </c>
      <c r="AG145" s="3"/>
      <c r="AH145" s="3">
        <v>0</v>
      </c>
      <c r="AI145" s="3">
        <v>1398</v>
      </c>
      <c r="AJ145" s="3">
        <v>100</v>
      </c>
      <c r="AK145" s="3">
        <v>-2.11</v>
      </c>
      <c r="AL145" s="3">
        <v>0</v>
      </c>
      <c r="AM145" s="3">
        <v>6.5</v>
      </c>
      <c r="AN145" s="3">
        <v>1.18</v>
      </c>
      <c r="AO145" s="3">
        <v>10090.250503859699</v>
      </c>
      <c r="AP145" s="3">
        <v>6048.7401777693904</v>
      </c>
      <c r="AQ145" s="3"/>
      <c r="AR145" s="3">
        <v>0</v>
      </c>
      <c r="AS145" s="3">
        <v>1.3232873061742588E-2</v>
      </c>
      <c r="AT145" s="3">
        <f t="shared" si="15"/>
        <v>0.125</v>
      </c>
      <c r="AU145" s="2">
        <v>5</v>
      </c>
      <c r="AV145" s="2">
        <f t="shared" si="16"/>
        <v>13</v>
      </c>
      <c r="AW145" s="1" t="str">
        <f>TEXT(VLOOKUP(AV145,Sheet4!$G$12:$J$35,4,FALSE),"yyyy-mm")</f>
        <v>2034-07</v>
      </c>
      <c r="AX145" s="9">
        <f>IF(AU145=3,VLOOKUP(AV145,Sheet4!$G$11:$I$35,2,FALSE),VLOOKUP(AV145,Sheet4!$G$11:$I$35,3,FALSE))</f>
        <v>5.8638743455497383E-2</v>
      </c>
      <c r="AY145" s="7">
        <v>1</v>
      </c>
    </row>
    <row r="146" spans="1:51" x14ac:dyDescent="0.25">
      <c r="A146">
        <v>81244</v>
      </c>
      <c r="B146">
        <v>2099</v>
      </c>
      <c r="C146" t="s">
        <v>57</v>
      </c>
      <c r="D146" t="s">
        <v>54</v>
      </c>
      <c r="E146" t="s">
        <v>55</v>
      </c>
      <c r="F146" t="s">
        <v>56</v>
      </c>
      <c r="G146" t="s">
        <v>61</v>
      </c>
      <c r="H146" t="s">
        <v>51</v>
      </c>
      <c r="I146" t="s">
        <v>52</v>
      </c>
      <c r="J146" t="s">
        <v>50</v>
      </c>
      <c r="K146">
        <v>6</v>
      </c>
      <c r="L146" t="s">
        <v>36</v>
      </c>
      <c r="M146">
        <v>9900</v>
      </c>
      <c r="N146">
        <v>35.724665569999999</v>
      </c>
      <c r="O146">
        <v>-98.54195</v>
      </c>
      <c r="P146">
        <v>35.69668162</v>
      </c>
      <c r="Q146">
        <v>-98.54195</v>
      </c>
      <c r="R146">
        <v>164.17134541378201</v>
      </c>
      <c r="T146">
        <v>280.855111575644</v>
      </c>
      <c r="U146">
        <v>82.215800057898207</v>
      </c>
      <c r="V146">
        <v>8</v>
      </c>
      <c r="W146">
        <v>1.01</v>
      </c>
      <c r="X146">
        <v>1</v>
      </c>
      <c r="Z146">
        <v>9530.2553467004509</v>
      </c>
      <c r="AB146">
        <v>18427.3483708981</v>
      </c>
      <c r="AC146">
        <v>72.821141242648295</v>
      </c>
      <c r="AD146">
        <v>6</v>
      </c>
      <c r="AE146">
        <v>1.1000000000000001</v>
      </c>
      <c r="AF146">
        <v>1</v>
      </c>
      <c r="AH146">
        <v>0</v>
      </c>
      <c r="AI146">
        <v>1444</v>
      </c>
      <c r="AJ146">
        <v>100</v>
      </c>
      <c r="AK146">
        <v>-2.11</v>
      </c>
      <c r="AL146">
        <v>0</v>
      </c>
      <c r="AM146">
        <v>6.5</v>
      </c>
      <c r="AN146">
        <v>1.21</v>
      </c>
      <c r="AO146">
        <v>9871.5761555915797</v>
      </c>
      <c r="AP146">
        <v>5895.6681339816796</v>
      </c>
      <c r="AR146">
        <v>0</v>
      </c>
      <c r="AS146">
        <v>1.3232873061742588E-2</v>
      </c>
      <c r="AT146">
        <f>1/8</f>
        <v>0.125</v>
      </c>
      <c r="AU146" s="2">
        <v>3</v>
      </c>
      <c r="AV146" s="2">
        <f>AV135+1</f>
        <v>14</v>
      </c>
      <c r="AW146" s="1" t="str">
        <f>TEXT(VLOOKUP(AV146,Sheet4!$G$12:$J$35,4,FALSE),"yyyy-mm")</f>
        <v>2035-07</v>
      </c>
      <c r="AX146" s="9">
        <f>IF(AU146=3,VLOOKUP(AV146,Sheet4!$G$11:$I$35,2,FALSE),VLOOKUP(AV146,Sheet4!$G$11:$I$35,3,FALSE))</f>
        <v>3.303684879288437E-2</v>
      </c>
      <c r="AY146" s="2">
        <v>1</v>
      </c>
    </row>
    <row r="147" spans="1:51" x14ac:dyDescent="0.25">
      <c r="A147">
        <v>81214</v>
      </c>
      <c r="B147">
        <v>2099</v>
      </c>
      <c r="C147" t="s">
        <v>78</v>
      </c>
      <c r="D147" t="s">
        <v>54</v>
      </c>
      <c r="E147" t="s">
        <v>55</v>
      </c>
      <c r="F147" t="s">
        <v>56</v>
      </c>
      <c r="G147" t="s">
        <v>62</v>
      </c>
      <c r="H147" t="s">
        <v>51</v>
      </c>
      <c r="I147" t="s">
        <v>52</v>
      </c>
      <c r="J147" t="s">
        <v>50</v>
      </c>
      <c r="K147">
        <v>6</v>
      </c>
      <c r="L147" t="s">
        <v>36</v>
      </c>
      <c r="M147">
        <v>9900</v>
      </c>
      <c r="N147">
        <v>35.724641730000002</v>
      </c>
      <c r="O147">
        <v>-98.538989999999998</v>
      </c>
      <c r="P147">
        <v>35.696664179999999</v>
      </c>
      <c r="Q147">
        <v>-98.538989999999998</v>
      </c>
      <c r="R147">
        <v>164.17134541378201</v>
      </c>
      <c r="T147">
        <v>280.855111575644</v>
      </c>
      <c r="U147">
        <v>82.215800057898207</v>
      </c>
      <c r="V147">
        <v>8</v>
      </c>
      <c r="W147">
        <v>1.01</v>
      </c>
      <c r="X147">
        <v>1</v>
      </c>
      <c r="Z147">
        <v>9530.2553467004509</v>
      </c>
      <c r="AB147">
        <v>18427.3483708981</v>
      </c>
      <c r="AC147">
        <v>72.821141242648295</v>
      </c>
      <c r="AD147">
        <v>6</v>
      </c>
      <c r="AE147">
        <v>1.1000000000000001</v>
      </c>
      <c r="AF147">
        <v>1</v>
      </c>
      <c r="AH147">
        <v>0</v>
      </c>
      <c r="AI147">
        <v>1444</v>
      </c>
      <c r="AJ147">
        <v>100</v>
      </c>
      <c r="AK147">
        <v>-2.11</v>
      </c>
      <c r="AL147">
        <v>0</v>
      </c>
      <c r="AM147">
        <v>6.5</v>
      </c>
      <c r="AN147">
        <v>1.21</v>
      </c>
      <c r="AO147">
        <v>9871.5761555915797</v>
      </c>
      <c r="AP147">
        <v>5895.6681339816796</v>
      </c>
      <c r="AR147">
        <v>0</v>
      </c>
      <c r="AS147">
        <v>1.3232873061742588E-2</v>
      </c>
      <c r="AT147">
        <f t="shared" ref="AT147:AT156" si="17">1/8</f>
        <v>0.125</v>
      </c>
      <c r="AU147" s="2">
        <v>3</v>
      </c>
      <c r="AV147" s="2">
        <f t="shared" ref="AV147:AV156" si="18">AV136+1</f>
        <v>14</v>
      </c>
      <c r="AW147" s="1" t="str">
        <f>TEXT(VLOOKUP(AV147,Sheet4!$G$12:$J$35,4,FALSE),"yyyy-mm")</f>
        <v>2035-07</v>
      </c>
      <c r="AX147" s="9">
        <f>IF(AU147=3,VLOOKUP(AV147,Sheet4!$G$11:$I$35,2,FALSE),VLOOKUP(AV147,Sheet4!$G$11:$I$35,3,FALSE))</f>
        <v>3.303684879288437E-2</v>
      </c>
      <c r="AY147" s="2">
        <v>1</v>
      </c>
    </row>
    <row r="148" spans="1:51" x14ac:dyDescent="0.25">
      <c r="A148">
        <v>81324</v>
      </c>
      <c r="B148">
        <v>2099</v>
      </c>
      <c r="C148" t="s">
        <v>78</v>
      </c>
      <c r="D148" t="s">
        <v>54</v>
      </c>
      <c r="E148" t="s">
        <v>55</v>
      </c>
      <c r="F148" t="s">
        <v>56</v>
      </c>
      <c r="G148" t="s">
        <v>58</v>
      </c>
      <c r="H148" t="s">
        <v>51</v>
      </c>
      <c r="I148" t="s">
        <v>52</v>
      </c>
      <c r="J148" t="s">
        <v>50</v>
      </c>
      <c r="K148">
        <v>6</v>
      </c>
      <c r="L148" t="s">
        <v>36</v>
      </c>
      <c r="M148">
        <v>9900</v>
      </c>
      <c r="N148">
        <v>35.724617809999998</v>
      </c>
      <c r="O148">
        <v>-98.536029999999997</v>
      </c>
      <c r="P148">
        <v>35.696646659999999</v>
      </c>
      <c r="Q148">
        <v>-98.536029999999997</v>
      </c>
      <c r="R148">
        <v>164.17134541378201</v>
      </c>
      <c r="T148">
        <v>280.855111575644</v>
      </c>
      <c r="U148">
        <v>82.215800057898207</v>
      </c>
      <c r="V148">
        <v>8</v>
      </c>
      <c r="W148">
        <v>1.01</v>
      </c>
      <c r="X148">
        <v>1</v>
      </c>
      <c r="Z148">
        <v>9530.2553467004509</v>
      </c>
      <c r="AB148">
        <v>18427.3483708981</v>
      </c>
      <c r="AC148">
        <v>72.821141242648295</v>
      </c>
      <c r="AD148">
        <v>6</v>
      </c>
      <c r="AE148">
        <v>1.1000000000000001</v>
      </c>
      <c r="AF148">
        <v>1</v>
      </c>
      <c r="AH148">
        <v>0</v>
      </c>
      <c r="AI148">
        <v>1444</v>
      </c>
      <c r="AJ148">
        <v>100</v>
      </c>
      <c r="AK148">
        <v>-2.11</v>
      </c>
      <c r="AL148">
        <v>0</v>
      </c>
      <c r="AM148">
        <v>6.5</v>
      </c>
      <c r="AN148">
        <v>1.21</v>
      </c>
      <c r="AO148">
        <v>9871.5761555915797</v>
      </c>
      <c r="AP148">
        <v>5895.6681339816796</v>
      </c>
      <c r="AR148">
        <v>0</v>
      </c>
      <c r="AS148">
        <v>1.3232873061742588E-2</v>
      </c>
      <c r="AT148">
        <f t="shared" si="17"/>
        <v>0.125</v>
      </c>
      <c r="AU148" s="2">
        <v>3</v>
      </c>
      <c r="AV148" s="2">
        <f t="shared" si="18"/>
        <v>14</v>
      </c>
      <c r="AW148" s="1" t="str">
        <f>TEXT(VLOOKUP(AV148,Sheet4!$G$12:$J$35,4,FALSE),"yyyy-mm")</f>
        <v>2035-07</v>
      </c>
      <c r="AX148" s="9">
        <f>IF(AU148=3,VLOOKUP(AV148,Sheet4!$G$11:$I$35,2,FALSE),VLOOKUP(AV148,Sheet4!$G$11:$I$35,3,FALSE))</f>
        <v>3.303684879288437E-2</v>
      </c>
      <c r="AY148" s="2">
        <v>1</v>
      </c>
    </row>
    <row r="149" spans="1:51" x14ac:dyDescent="0.25">
      <c r="A149">
        <v>81250</v>
      </c>
      <c r="B149">
        <v>2099</v>
      </c>
      <c r="C149" t="s">
        <v>78</v>
      </c>
      <c r="D149" t="s">
        <v>54</v>
      </c>
      <c r="E149" t="s">
        <v>55</v>
      </c>
      <c r="F149" t="s">
        <v>56</v>
      </c>
      <c r="G149" t="s">
        <v>60</v>
      </c>
      <c r="H149" t="s">
        <v>51</v>
      </c>
      <c r="I149" t="s">
        <v>52</v>
      </c>
      <c r="J149" t="s">
        <v>50</v>
      </c>
      <c r="K149">
        <v>6</v>
      </c>
      <c r="L149" t="s">
        <v>36</v>
      </c>
      <c r="M149">
        <v>9900</v>
      </c>
      <c r="N149">
        <v>35.724593900000002</v>
      </c>
      <c r="O149">
        <v>-98.533079999999998</v>
      </c>
      <c r="P149">
        <v>35.696629129999998</v>
      </c>
      <c r="Q149">
        <v>-98.533079999999998</v>
      </c>
      <c r="R149">
        <v>164.17134541378201</v>
      </c>
      <c r="T149">
        <v>280.855111575644</v>
      </c>
      <c r="U149">
        <v>82.215800057898207</v>
      </c>
      <c r="V149">
        <v>8</v>
      </c>
      <c r="W149">
        <v>1.01</v>
      </c>
      <c r="X149">
        <v>1</v>
      </c>
      <c r="Z149">
        <v>9530.2553467004509</v>
      </c>
      <c r="AB149">
        <v>18427.3483708981</v>
      </c>
      <c r="AC149">
        <v>72.821141242648295</v>
      </c>
      <c r="AD149">
        <v>6</v>
      </c>
      <c r="AE149">
        <v>1.1000000000000001</v>
      </c>
      <c r="AF149">
        <v>1</v>
      </c>
      <c r="AH149">
        <v>0</v>
      </c>
      <c r="AI149">
        <v>1444</v>
      </c>
      <c r="AJ149">
        <v>100</v>
      </c>
      <c r="AK149">
        <v>-2.11</v>
      </c>
      <c r="AL149">
        <v>0</v>
      </c>
      <c r="AM149">
        <v>6.5</v>
      </c>
      <c r="AN149">
        <v>1.21</v>
      </c>
      <c r="AO149">
        <v>9871.5761555915797</v>
      </c>
      <c r="AP149">
        <v>5895.6681339816796</v>
      </c>
      <c r="AR149">
        <v>0</v>
      </c>
      <c r="AS149">
        <v>1.3232873061742588E-2</v>
      </c>
      <c r="AT149">
        <f t="shared" si="17"/>
        <v>0.125</v>
      </c>
      <c r="AU149" s="2">
        <v>3</v>
      </c>
      <c r="AV149" s="2">
        <f t="shared" si="18"/>
        <v>14</v>
      </c>
      <c r="AW149" s="1" t="str">
        <f>TEXT(VLOOKUP(AV149,Sheet4!$G$12:$J$35,4,FALSE),"yyyy-mm")</f>
        <v>2035-07</v>
      </c>
      <c r="AX149" s="9">
        <f>IF(AU149=3,VLOOKUP(AV149,Sheet4!$G$11:$I$35,2,FALSE),VLOOKUP(AV149,Sheet4!$G$11:$I$35,3,FALSE))</f>
        <v>3.303684879288437E-2</v>
      </c>
      <c r="AY149" s="2">
        <v>1</v>
      </c>
    </row>
    <row r="150" spans="1:51" x14ac:dyDescent="0.25">
      <c r="A150">
        <v>81186</v>
      </c>
      <c r="B150">
        <v>2099</v>
      </c>
      <c r="C150" t="s">
        <v>78</v>
      </c>
      <c r="D150" t="s">
        <v>54</v>
      </c>
      <c r="E150" t="s">
        <v>55</v>
      </c>
      <c r="F150" t="s">
        <v>56</v>
      </c>
      <c r="G150" t="s">
        <v>63</v>
      </c>
      <c r="H150" t="s">
        <v>51</v>
      </c>
      <c r="I150" t="s">
        <v>52</v>
      </c>
      <c r="J150" t="s">
        <v>50</v>
      </c>
      <c r="K150">
        <v>6</v>
      </c>
      <c r="L150" t="s">
        <v>36</v>
      </c>
      <c r="M150">
        <v>9900</v>
      </c>
      <c r="N150">
        <v>35.724569840000001</v>
      </c>
      <c r="O150">
        <v>-98.530119999999997</v>
      </c>
      <c r="P150">
        <v>35.696611470000001</v>
      </c>
      <c r="Q150">
        <v>-98.530119999999997</v>
      </c>
      <c r="R150">
        <v>164.17134541378201</v>
      </c>
      <c r="T150">
        <v>280.855111575644</v>
      </c>
      <c r="U150">
        <v>82.215800057898207</v>
      </c>
      <c r="V150">
        <v>8</v>
      </c>
      <c r="W150">
        <v>1.01</v>
      </c>
      <c r="X150">
        <v>1</v>
      </c>
      <c r="Z150">
        <v>9530.2553467004509</v>
      </c>
      <c r="AB150">
        <v>18427.3483708981</v>
      </c>
      <c r="AC150">
        <v>72.821141242648295</v>
      </c>
      <c r="AD150">
        <v>6</v>
      </c>
      <c r="AE150">
        <v>1.1000000000000001</v>
      </c>
      <c r="AF150">
        <v>1</v>
      </c>
      <c r="AH150">
        <v>0</v>
      </c>
      <c r="AI150">
        <v>1444</v>
      </c>
      <c r="AJ150">
        <v>100</v>
      </c>
      <c r="AK150">
        <v>-2.11</v>
      </c>
      <c r="AL150">
        <v>0</v>
      </c>
      <c r="AM150">
        <v>6.5</v>
      </c>
      <c r="AN150">
        <v>1.21</v>
      </c>
      <c r="AO150">
        <v>9871.5761555915797</v>
      </c>
      <c r="AP150">
        <v>5895.6681339816796</v>
      </c>
      <c r="AR150">
        <v>0</v>
      </c>
      <c r="AS150">
        <v>1.3232873061742588E-2</v>
      </c>
      <c r="AT150">
        <f t="shared" si="17"/>
        <v>0.125</v>
      </c>
      <c r="AU150" s="2">
        <v>3</v>
      </c>
      <c r="AV150" s="2">
        <f t="shared" si="18"/>
        <v>14</v>
      </c>
      <c r="AW150" s="1" t="str">
        <f>TEXT(VLOOKUP(AV150,Sheet4!$G$12:$J$35,4,FALSE),"yyyy-mm")</f>
        <v>2035-07</v>
      </c>
      <c r="AX150" s="9">
        <f>IF(AU150=3,VLOOKUP(AV150,Sheet4!$G$11:$I$35,2,FALSE),VLOOKUP(AV150,Sheet4!$G$11:$I$35,3,FALSE))</f>
        <v>3.303684879288437E-2</v>
      </c>
      <c r="AY150" s="2">
        <v>1</v>
      </c>
    </row>
    <row r="151" spans="1:51" x14ac:dyDescent="0.25">
      <c r="A151">
        <v>81245</v>
      </c>
      <c r="B151">
        <v>2099</v>
      </c>
      <c r="C151" t="s">
        <v>57</v>
      </c>
      <c r="D151" t="s">
        <v>35</v>
      </c>
      <c r="E151" t="s">
        <v>35</v>
      </c>
      <c r="F151" t="s">
        <v>53</v>
      </c>
      <c r="G151" t="s">
        <v>61</v>
      </c>
      <c r="H151" t="s">
        <v>51</v>
      </c>
      <c r="I151" t="s">
        <v>52</v>
      </c>
      <c r="J151" t="s">
        <v>50</v>
      </c>
      <c r="K151">
        <v>6</v>
      </c>
      <c r="L151" t="s">
        <v>36</v>
      </c>
      <c r="M151">
        <v>9900</v>
      </c>
      <c r="N151">
        <v>35.724665569999999</v>
      </c>
      <c r="O151">
        <v>-98.54195</v>
      </c>
      <c r="P151">
        <v>35.69668162</v>
      </c>
      <c r="Q151">
        <v>-98.54195</v>
      </c>
      <c r="R151">
        <v>16.838495306091101</v>
      </c>
      <c r="T151">
        <v>48.926948625245899</v>
      </c>
      <c r="U151">
        <v>83.208668193180301</v>
      </c>
      <c r="V151">
        <v>8</v>
      </c>
      <c r="W151">
        <v>1.01</v>
      </c>
      <c r="X151">
        <v>1</v>
      </c>
      <c r="Z151">
        <v>5272.6467845094103</v>
      </c>
      <c r="AB151">
        <v>11377.2202112866</v>
      </c>
      <c r="AC151">
        <v>69.081506763009799</v>
      </c>
      <c r="AD151">
        <v>6</v>
      </c>
      <c r="AE151">
        <v>1.1000000000000001</v>
      </c>
      <c r="AF151">
        <v>1</v>
      </c>
      <c r="AH151">
        <v>0</v>
      </c>
      <c r="AI151">
        <v>1398</v>
      </c>
      <c r="AJ151">
        <v>100</v>
      </c>
      <c r="AK151">
        <v>-2.11</v>
      </c>
      <c r="AL151">
        <v>0</v>
      </c>
      <c r="AM151">
        <v>6.5</v>
      </c>
      <c r="AN151">
        <v>1.18</v>
      </c>
      <c r="AO151">
        <v>10090.250503859699</v>
      </c>
      <c r="AP151">
        <v>6048.7401777693904</v>
      </c>
      <c r="AR151">
        <v>0</v>
      </c>
      <c r="AS151">
        <v>1.3232873061742588E-2</v>
      </c>
      <c r="AT151">
        <f t="shared" si="17"/>
        <v>0.125</v>
      </c>
      <c r="AU151" s="2">
        <v>5</v>
      </c>
      <c r="AV151" s="2">
        <f t="shared" si="18"/>
        <v>14</v>
      </c>
      <c r="AW151" s="1" t="str">
        <f>TEXT(VLOOKUP(AV151,Sheet4!$G$12:$J$35,4,FALSE),"yyyy-mm")</f>
        <v>2035-07</v>
      </c>
      <c r="AX151" s="9">
        <f>IF(AU151=3,VLOOKUP(AV151,Sheet4!$G$11:$I$35,2,FALSE),VLOOKUP(AV151,Sheet4!$G$11:$I$35,3,FALSE))</f>
        <v>6.7015706806282729E-2</v>
      </c>
      <c r="AY151" s="2">
        <v>1</v>
      </c>
    </row>
    <row r="152" spans="1:51" x14ac:dyDescent="0.25">
      <c r="A152">
        <v>81215</v>
      </c>
      <c r="B152">
        <v>2099</v>
      </c>
      <c r="C152" t="s">
        <v>57</v>
      </c>
      <c r="D152" t="s">
        <v>35</v>
      </c>
      <c r="E152" t="s">
        <v>35</v>
      </c>
      <c r="F152" t="s">
        <v>53</v>
      </c>
      <c r="G152" t="s">
        <v>62</v>
      </c>
      <c r="H152" t="s">
        <v>51</v>
      </c>
      <c r="I152" t="s">
        <v>52</v>
      </c>
      <c r="J152" t="s">
        <v>50</v>
      </c>
      <c r="K152">
        <v>6</v>
      </c>
      <c r="L152" t="s">
        <v>36</v>
      </c>
      <c r="M152">
        <v>9900</v>
      </c>
      <c r="N152">
        <v>35.724641730000002</v>
      </c>
      <c r="O152">
        <v>-98.538989999999998</v>
      </c>
      <c r="P152">
        <v>35.696664179999999</v>
      </c>
      <c r="Q152">
        <v>-98.538989999999998</v>
      </c>
      <c r="R152">
        <v>16.838495306091101</v>
      </c>
      <c r="T152">
        <v>48.926948625245899</v>
      </c>
      <c r="U152">
        <v>83.208668193180301</v>
      </c>
      <c r="V152">
        <v>8</v>
      </c>
      <c r="W152">
        <v>1.01</v>
      </c>
      <c r="X152">
        <v>1</v>
      </c>
      <c r="Z152">
        <v>5272.6467845094103</v>
      </c>
      <c r="AB152">
        <v>11377.2202112866</v>
      </c>
      <c r="AC152">
        <v>69.081506763009799</v>
      </c>
      <c r="AD152">
        <v>6</v>
      </c>
      <c r="AE152">
        <v>1.1000000000000001</v>
      </c>
      <c r="AF152">
        <v>1</v>
      </c>
      <c r="AH152">
        <v>0</v>
      </c>
      <c r="AI152">
        <v>1398</v>
      </c>
      <c r="AJ152">
        <v>100</v>
      </c>
      <c r="AK152">
        <v>-2.11</v>
      </c>
      <c r="AL152">
        <v>0</v>
      </c>
      <c r="AM152">
        <v>6.5</v>
      </c>
      <c r="AN152">
        <v>1.18</v>
      </c>
      <c r="AO152">
        <v>10090.250503859699</v>
      </c>
      <c r="AP152">
        <v>6048.7401777693904</v>
      </c>
      <c r="AR152">
        <v>0</v>
      </c>
      <c r="AS152">
        <v>1.3232873061742588E-2</v>
      </c>
      <c r="AT152">
        <f t="shared" si="17"/>
        <v>0.125</v>
      </c>
      <c r="AU152" s="2">
        <v>5</v>
      </c>
      <c r="AV152" s="2">
        <f t="shared" si="18"/>
        <v>14</v>
      </c>
      <c r="AW152" s="1" t="str">
        <f>TEXT(VLOOKUP(AV152,Sheet4!$G$12:$J$35,4,FALSE),"yyyy-mm")</f>
        <v>2035-07</v>
      </c>
      <c r="AX152" s="9">
        <f>IF(AU152=3,VLOOKUP(AV152,Sheet4!$G$11:$I$35,2,FALSE),VLOOKUP(AV152,Sheet4!$G$11:$I$35,3,FALSE))</f>
        <v>6.7015706806282729E-2</v>
      </c>
      <c r="AY152" s="2">
        <v>1</v>
      </c>
    </row>
    <row r="153" spans="1:51" x14ac:dyDescent="0.25">
      <c r="A153">
        <v>81325</v>
      </c>
      <c r="B153">
        <v>2099</v>
      </c>
      <c r="C153" t="s">
        <v>57</v>
      </c>
      <c r="D153" t="s">
        <v>35</v>
      </c>
      <c r="E153" t="s">
        <v>35</v>
      </c>
      <c r="F153" t="s">
        <v>53</v>
      </c>
      <c r="G153" t="s">
        <v>58</v>
      </c>
      <c r="H153" t="s">
        <v>51</v>
      </c>
      <c r="I153" t="s">
        <v>52</v>
      </c>
      <c r="J153" t="s">
        <v>50</v>
      </c>
      <c r="K153">
        <v>6</v>
      </c>
      <c r="L153" t="s">
        <v>36</v>
      </c>
      <c r="M153">
        <v>9900</v>
      </c>
      <c r="N153">
        <v>35.724617809999998</v>
      </c>
      <c r="O153">
        <v>-98.536029999999997</v>
      </c>
      <c r="P153">
        <v>35.696646659999999</v>
      </c>
      <c r="Q153">
        <v>-98.536029999999997</v>
      </c>
      <c r="R153">
        <v>16.838495306091101</v>
      </c>
      <c r="T153">
        <v>48.926948625245899</v>
      </c>
      <c r="U153">
        <v>83.208668193180301</v>
      </c>
      <c r="V153">
        <v>8</v>
      </c>
      <c r="W153">
        <v>1.01</v>
      </c>
      <c r="X153">
        <v>1</v>
      </c>
      <c r="Z153">
        <v>5272.6467845094103</v>
      </c>
      <c r="AB153">
        <v>11377.2202112866</v>
      </c>
      <c r="AC153">
        <v>69.081506763009799</v>
      </c>
      <c r="AD153">
        <v>6</v>
      </c>
      <c r="AE153">
        <v>1.1000000000000001</v>
      </c>
      <c r="AF153">
        <v>1</v>
      </c>
      <c r="AH153">
        <v>0</v>
      </c>
      <c r="AI153">
        <v>1398</v>
      </c>
      <c r="AJ153">
        <v>100</v>
      </c>
      <c r="AK153">
        <v>-2.11</v>
      </c>
      <c r="AL153">
        <v>0</v>
      </c>
      <c r="AM153">
        <v>6.5</v>
      </c>
      <c r="AN153">
        <v>1.18</v>
      </c>
      <c r="AO153">
        <v>10090.250503859699</v>
      </c>
      <c r="AP153">
        <v>6048.7401777693904</v>
      </c>
      <c r="AR153">
        <v>0</v>
      </c>
      <c r="AS153">
        <v>1.3232873061742588E-2</v>
      </c>
      <c r="AT153">
        <f t="shared" si="17"/>
        <v>0.125</v>
      </c>
      <c r="AU153" s="2">
        <v>5</v>
      </c>
      <c r="AV153" s="2">
        <f t="shared" si="18"/>
        <v>14</v>
      </c>
      <c r="AW153" s="1" t="str">
        <f>TEXT(VLOOKUP(AV153,Sheet4!$G$12:$J$35,4,FALSE),"yyyy-mm")</f>
        <v>2035-07</v>
      </c>
      <c r="AX153" s="9">
        <f>IF(AU153=3,VLOOKUP(AV153,Sheet4!$G$11:$I$35,2,FALSE),VLOOKUP(AV153,Sheet4!$G$11:$I$35,3,FALSE))</f>
        <v>6.7015706806282729E-2</v>
      </c>
      <c r="AY153" s="2">
        <v>1</v>
      </c>
    </row>
    <row r="154" spans="1:51" x14ac:dyDescent="0.25">
      <c r="A154">
        <v>81251</v>
      </c>
      <c r="B154">
        <v>2099</v>
      </c>
      <c r="C154" t="s">
        <v>57</v>
      </c>
      <c r="D154" t="s">
        <v>35</v>
      </c>
      <c r="E154" t="s">
        <v>35</v>
      </c>
      <c r="F154" t="s">
        <v>53</v>
      </c>
      <c r="G154" t="s">
        <v>60</v>
      </c>
      <c r="H154" t="s">
        <v>51</v>
      </c>
      <c r="I154" t="s">
        <v>52</v>
      </c>
      <c r="J154" t="s">
        <v>50</v>
      </c>
      <c r="K154">
        <v>6</v>
      </c>
      <c r="L154" t="s">
        <v>36</v>
      </c>
      <c r="M154">
        <v>9900</v>
      </c>
      <c r="N154">
        <v>35.724593900000002</v>
      </c>
      <c r="O154">
        <v>-98.533079999999998</v>
      </c>
      <c r="P154">
        <v>35.696629129999998</v>
      </c>
      <c r="Q154">
        <v>-98.533079999999998</v>
      </c>
      <c r="R154">
        <v>16.838495306091101</v>
      </c>
      <c r="T154">
        <v>48.926948625245899</v>
      </c>
      <c r="U154">
        <v>83.208668193180301</v>
      </c>
      <c r="V154">
        <v>8</v>
      </c>
      <c r="W154">
        <v>1.01</v>
      </c>
      <c r="X154">
        <v>1</v>
      </c>
      <c r="Z154">
        <v>5272.6467845094103</v>
      </c>
      <c r="AB154">
        <v>11377.2202112866</v>
      </c>
      <c r="AC154">
        <v>69.081506763009799</v>
      </c>
      <c r="AD154">
        <v>6</v>
      </c>
      <c r="AE154">
        <v>1.1000000000000001</v>
      </c>
      <c r="AF154">
        <v>1</v>
      </c>
      <c r="AH154">
        <v>0</v>
      </c>
      <c r="AI154">
        <v>1398</v>
      </c>
      <c r="AJ154">
        <v>100</v>
      </c>
      <c r="AK154">
        <v>-2.11</v>
      </c>
      <c r="AL154">
        <v>0</v>
      </c>
      <c r="AM154">
        <v>6.5</v>
      </c>
      <c r="AN154">
        <v>1.18</v>
      </c>
      <c r="AO154">
        <v>10090.250503859699</v>
      </c>
      <c r="AP154">
        <v>6048.7401777693904</v>
      </c>
      <c r="AR154">
        <v>0</v>
      </c>
      <c r="AS154">
        <v>1.3232873061742588E-2</v>
      </c>
      <c r="AT154">
        <f t="shared" si="17"/>
        <v>0.125</v>
      </c>
      <c r="AU154" s="2">
        <v>5</v>
      </c>
      <c r="AV154" s="2">
        <f t="shared" si="18"/>
        <v>14</v>
      </c>
      <c r="AW154" s="1" t="str">
        <f>TEXT(VLOOKUP(AV154,Sheet4!$G$12:$J$35,4,FALSE),"yyyy-mm")</f>
        <v>2035-07</v>
      </c>
      <c r="AX154" s="9">
        <f>IF(AU154=3,VLOOKUP(AV154,Sheet4!$G$11:$I$35,2,FALSE),VLOOKUP(AV154,Sheet4!$G$11:$I$35,3,FALSE))</f>
        <v>6.7015706806282729E-2</v>
      </c>
      <c r="AY154" s="2">
        <v>1</v>
      </c>
    </row>
    <row r="155" spans="1:51" x14ac:dyDescent="0.25">
      <c r="A155">
        <v>81187</v>
      </c>
      <c r="B155">
        <v>2099</v>
      </c>
      <c r="C155" t="s">
        <v>57</v>
      </c>
      <c r="D155" t="s">
        <v>35</v>
      </c>
      <c r="E155" t="s">
        <v>35</v>
      </c>
      <c r="F155" t="s">
        <v>53</v>
      </c>
      <c r="G155" t="s">
        <v>63</v>
      </c>
      <c r="H155" t="s">
        <v>51</v>
      </c>
      <c r="I155" t="s">
        <v>52</v>
      </c>
      <c r="J155" t="s">
        <v>50</v>
      </c>
      <c r="K155">
        <v>6</v>
      </c>
      <c r="L155" t="s">
        <v>36</v>
      </c>
      <c r="M155">
        <v>9900</v>
      </c>
      <c r="N155">
        <v>35.724569840000001</v>
      </c>
      <c r="O155">
        <v>-98.530119999999997</v>
      </c>
      <c r="P155">
        <v>35.696611470000001</v>
      </c>
      <c r="Q155">
        <v>-98.530119999999997</v>
      </c>
      <c r="R155">
        <v>16.838495306091101</v>
      </c>
      <c r="T155">
        <v>48.926948625245899</v>
      </c>
      <c r="U155">
        <v>83.208668193180301</v>
      </c>
      <c r="V155">
        <v>8</v>
      </c>
      <c r="W155">
        <v>1.01</v>
      </c>
      <c r="X155">
        <v>1</v>
      </c>
      <c r="Z155">
        <v>5272.6467845094103</v>
      </c>
      <c r="AB155">
        <v>11377.2202112866</v>
      </c>
      <c r="AC155">
        <v>69.081506763009799</v>
      </c>
      <c r="AD155">
        <v>6</v>
      </c>
      <c r="AE155">
        <v>1.1000000000000001</v>
      </c>
      <c r="AF155">
        <v>1</v>
      </c>
      <c r="AH155">
        <v>0</v>
      </c>
      <c r="AI155">
        <v>1398</v>
      </c>
      <c r="AJ155">
        <v>100</v>
      </c>
      <c r="AK155">
        <v>-2.11</v>
      </c>
      <c r="AL155">
        <v>0</v>
      </c>
      <c r="AM155">
        <v>6.5</v>
      </c>
      <c r="AN155">
        <v>1.18</v>
      </c>
      <c r="AO155">
        <v>10090.250503859699</v>
      </c>
      <c r="AP155">
        <v>6048.7401777693904</v>
      </c>
      <c r="AR155">
        <v>0</v>
      </c>
      <c r="AS155">
        <v>1.3232873061742588E-2</v>
      </c>
      <c r="AT155">
        <f t="shared" si="17"/>
        <v>0.125</v>
      </c>
      <c r="AU155" s="2">
        <v>5</v>
      </c>
      <c r="AV155" s="2">
        <f t="shared" si="18"/>
        <v>14</v>
      </c>
      <c r="AW155" s="1" t="str">
        <f>TEXT(VLOOKUP(AV155,Sheet4!$G$12:$J$35,4,FALSE),"yyyy-mm")</f>
        <v>2035-07</v>
      </c>
      <c r="AX155" s="9">
        <f>IF(AU155=3,VLOOKUP(AV155,Sheet4!$G$11:$I$35,2,FALSE),VLOOKUP(AV155,Sheet4!$G$11:$I$35,3,FALSE))</f>
        <v>6.7015706806282729E-2</v>
      </c>
      <c r="AY155" s="2">
        <v>1</v>
      </c>
    </row>
    <row r="156" spans="1:51" x14ac:dyDescent="0.25">
      <c r="A156" s="3">
        <v>81305</v>
      </c>
      <c r="B156" s="3">
        <v>2099</v>
      </c>
      <c r="C156" t="s">
        <v>57</v>
      </c>
      <c r="D156" s="3" t="s">
        <v>35</v>
      </c>
      <c r="E156" s="3" t="s">
        <v>35</v>
      </c>
      <c r="F156" s="3" t="s">
        <v>53</v>
      </c>
      <c r="G156" s="3" t="s">
        <v>59</v>
      </c>
      <c r="H156" s="3" t="s">
        <v>51</v>
      </c>
      <c r="I156" s="3" t="s">
        <v>52</v>
      </c>
      <c r="J156" s="3" t="s">
        <v>50</v>
      </c>
      <c r="K156" s="3">
        <v>6</v>
      </c>
      <c r="L156" s="3" t="s">
        <v>36</v>
      </c>
      <c r="M156" s="3">
        <v>9900</v>
      </c>
      <c r="N156" s="3">
        <v>35.724545790000001</v>
      </c>
      <c r="O156" s="3">
        <v>-98.527169999999998</v>
      </c>
      <c r="P156" s="3">
        <v>35.696593790000001</v>
      </c>
      <c r="Q156" s="3">
        <v>-98.527169999999998</v>
      </c>
      <c r="R156" s="3">
        <v>16.838495306091101</v>
      </c>
      <c r="S156" s="3"/>
      <c r="T156" s="3">
        <v>48.926948625245899</v>
      </c>
      <c r="U156" s="3">
        <v>83.208668193180301</v>
      </c>
      <c r="V156" s="3">
        <v>8</v>
      </c>
      <c r="W156" s="3">
        <v>1.01</v>
      </c>
      <c r="X156" s="3">
        <v>1</v>
      </c>
      <c r="Y156" s="3"/>
      <c r="Z156" s="3">
        <v>5272.6467845094103</v>
      </c>
      <c r="AA156" s="3"/>
      <c r="AB156" s="3">
        <v>11377.2202112866</v>
      </c>
      <c r="AC156" s="3">
        <v>69.081506763009799</v>
      </c>
      <c r="AD156" s="3">
        <v>6</v>
      </c>
      <c r="AE156" s="3">
        <v>1.1000000000000001</v>
      </c>
      <c r="AF156" s="3">
        <v>1</v>
      </c>
      <c r="AG156" s="3"/>
      <c r="AH156" s="3">
        <v>0</v>
      </c>
      <c r="AI156" s="3">
        <v>1398</v>
      </c>
      <c r="AJ156" s="3">
        <v>100</v>
      </c>
      <c r="AK156" s="3">
        <v>-2.11</v>
      </c>
      <c r="AL156" s="3">
        <v>0</v>
      </c>
      <c r="AM156" s="3">
        <v>6.5</v>
      </c>
      <c r="AN156" s="3">
        <v>1.18</v>
      </c>
      <c r="AO156" s="3">
        <v>10090.250503859699</v>
      </c>
      <c r="AP156" s="3">
        <v>6048.7401777693904</v>
      </c>
      <c r="AQ156" s="3"/>
      <c r="AR156" s="3">
        <v>0</v>
      </c>
      <c r="AS156" s="3">
        <v>1.3232873061742588E-2</v>
      </c>
      <c r="AT156" s="3">
        <f t="shared" si="17"/>
        <v>0.125</v>
      </c>
      <c r="AU156" s="2">
        <v>5</v>
      </c>
      <c r="AV156" s="2">
        <f t="shared" si="18"/>
        <v>14</v>
      </c>
      <c r="AW156" s="1" t="str">
        <f>TEXT(VLOOKUP(AV156,Sheet4!$G$12:$J$35,4,FALSE),"yyyy-mm")</f>
        <v>2035-07</v>
      </c>
      <c r="AX156" s="9">
        <f>IF(AU156=3,VLOOKUP(AV156,Sheet4!$G$11:$I$35,2,FALSE),VLOOKUP(AV156,Sheet4!$G$11:$I$35,3,FALSE))</f>
        <v>6.7015706806282729E-2</v>
      </c>
      <c r="AY156" s="7">
        <v>1</v>
      </c>
    </row>
    <row r="157" spans="1:51" x14ac:dyDescent="0.25">
      <c r="A157">
        <v>81244</v>
      </c>
      <c r="B157">
        <v>2099</v>
      </c>
      <c r="C157" t="s">
        <v>57</v>
      </c>
      <c r="D157" t="s">
        <v>54</v>
      </c>
      <c r="E157" t="s">
        <v>55</v>
      </c>
      <c r="F157" t="s">
        <v>56</v>
      </c>
      <c r="G157" t="s">
        <v>61</v>
      </c>
      <c r="H157" t="s">
        <v>51</v>
      </c>
      <c r="I157" t="s">
        <v>52</v>
      </c>
      <c r="J157" t="s">
        <v>50</v>
      </c>
      <c r="K157">
        <v>6</v>
      </c>
      <c r="L157" t="s">
        <v>36</v>
      </c>
      <c r="M157">
        <v>9900</v>
      </c>
      <c r="N157">
        <v>35.724665569999999</v>
      </c>
      <c r="O157">
        <v>-98.54195</v>
      </c>
      <c r="P157">
        <v>35.69668162</v>
      </c>
      <c r="Q157">
        <v>-98.54195</v>
      </c>
      <c r="R157">
        <v>164.17134541378201</v>
      </c>
      <c r="T157">
        <v>280.855111575644</v>
      </c>
      <c r="U157">
        <v>82.215800057898207</v>
      </c>
      <c r="V157">
        <v>8</v>
      </c>
      <c r="W157">
        <v>1.01</v>
      </c>
      <c r="X157">
        <v>1</v>
      </c>
      <c r="Z157">
        <v>9530.2553467004509</v>
      </c>
      <c r="AB157">
        <v>18427.3483708981</v>
      </c>
      <c r="AC157">
        <v>72.821141242648295</v>
      </c>
      <c r="AD157">
        <v>6</v>
      </c>
      <c r="AE157">
        <v>1.1000000000000001</v>
      </c>
      <c r="AF157">
        <v>1</v>
      </c>
      <c r="AH157">
        <v>0</v>
      </c>
      <c r="AI157">
        <v>1444</v>
      </c>
      <c r="AJ157">
        <v>100</v>
      </c>
      <c r="AK157">
        <v>-2.11</v>
      </c>
      <c r="AL157">
        <v>0</v>
      </c>
      <c r="AM157">
        <v>6.5</v>
      </c>
      <c r="AN157">
        <v>1.21</v>
      </c>
      <c r="AO157">
        <v>9871.5761555915797</v>
      </c>
      <c r="AP157">
        <v>5895.6681339816796</v>
      </c>
      <c r="AR157">
        <v>0</v>
      </c>
      <c r="AS157">
        <v>1.3232873061742588E-2</v>
      </c>
      <c r="AT157">
        <f>1/8</f>
        <v>0.125</v>
      </c>
      <c r="AU157" s="2">
        <v>3</v>
      </c>
      <c r="AV157" s="2">
        <f>AV146+1</f>
        <v>15</v>
      </c>
      <c r="AW157" s="1" t="str">
        <f>TEXT(VLOOKUP(AV157,Sheet4!$G$12:$J$35,4,FALSE),"yyyy-mm")</f>
        <v>2036-07</v>
      </c>
      <c r="AX157" s="9">
        <f>IF(AU157=3,VLOOKUP(AV157,Sheet4!$G$11:$I$35,2,FALSE),VLOOKUP(AV157,Sheet4!$G$11:$I$35,3,FALSE))</f>
        <v>4.0025412960609914E-2</v>
      </c>
      <c r="AY157" s="2">
        <v>1</v>
      </c>
    </row>
    <row r="158" spans="1:51" x14ac:dyDescent="0.25">
      <c r="A158">
        <v>81214</v>
      </c>
      <c r="B158">
        <v>2099</v>
      </c>
      <c r="C158" t="s">
        <v>78</v>
      </c>
      <c r="D158" t="s">
        <v>54</v>
      </c>
      <c r="E158" t="s">
        <v>55</v>
      </c>
      <c r="F158" t="s">
        <v>56</v>
      </c>
      <c r="G158" t="s">
        <v>62</v>
      </c>
      <c r="H158" t="s">
        <v>51</v>
      </c>
      <c r="I158" t="s">
        <v>52</v>
      </c>
      <c r="J158" t="s">
        <v>50</v>
      </c>
      <c r="K158">
        <v>6</v>
      </c>
      <c r="L158" t="s">
        <v>36</v>
      </c>
      <c r="M158">
        <v>9900</v>
      </c>
      <c r="N158">
        <v>35.724641730000002</v>
      </c>
      <c r="O158">
        <v>-98.538989999999998</v>
      </c>
      <c r="P158">
        <v>35.696664179999999</v>
      </c>
      <c r="Q158">
        <v>-98.538989999999998</v>
      </c>
      <c r="R158">
        <v>164.17134541378201</v>
      </c>
      <c r="T158">
        <v>280.855111575644</v>
      </c>
      <c r="U158">
        <v>82.215800057898207</v>
      </c>
      <c r="V158">
        <v>8</v>
      </c>
      <c r="W158">
        <v>1.01</v>
      </c>
      <c r="X158">
        <v>1</v>
      </c>
      <c r="Z158">
        <v>9530.2553467004509</v>
      </c>
      <c r="AB158">
        <v>18427.3483708981</v>
      </c>
      <c r="AC158">
        <v>72.821141242648295</v>
      </c>
      <c r="AD158">
        <v>6</v>
      </c>
      <c r="AE158">
        <v>1.1000000000000001</v>
      </c>
      <c r="AF158">
        <v>1</v>
      </c>
      <c r="AH158">
        <v>0</v>
      </c>
      <c r="AI158">
        <v>1444</v>
      </c>
      <c r="AJ158">
        <v>100</v>
      </c>
      <c r="AK158">
        <v>-2.11</v>
      </c>
      <c r="AL158">
        <v>0</v>
      </c>
      <c r="AM158">
        <v>6.5</v>
      </c>
      <c r="AN158">
        <v>1.21</v>
      </c>
      <c r="AO158">
        <v>9871.5761555915797</v>
      </c>
      <c r="AP158">
        <v>5895.6681339816796</v>
      </c>
      <c r="AR158">
        <v>0</v>
      </c>
      <c r="AS158">
        <v>1.3232873061742588E-2</v>
      </c>
      <c r="AT158">
        <f t="shared" ref="AT158:AT167" si="19">1/8</f>
        <v>0.125</v>
      </c>
      <c r="AU158" s="2">
        <v>3</v>
      </c>
      <c r="AV158" s="2">
        <f t="shared" ref="AV158:AV167" si="20">AV147+1</f>
        <v>15</v>
      </c>
      <c r="AW158" s="1" t="str">
        <f>TEXT(VLOOKUP(AV158,Sheet4!$G$12:$J$35,4,FALSE),"yyyy-mm")</f>
        <v>2036-07</v>
      </c>
      <c r="AX158" s="9">
        <f>IF(AU158=3,VLOOKUP(AV158,Sheet4!$G$11:$I$35,2,FALSE),VLOOKUP(AV158,Sheet4!$G$11:$I$35,3,FALSE))</f>
        <v>4.0025412960609914E-2</v>
      </c>
      <c r="AY158" s="2">
        <v>1</v>
      </c>
    </row>
    <row r="159" spans="1:51" x14ac:dyDescent="0.25">
      <c r="A159">
        <v>81324</v>
      </c>
      <c r="B159">
        <v>2099</v>
      </c>
      <c r="C159" t="s">
        <v>78</v>
      </c>
      <c r="D159" t="s">
        <v>54</v>
      </c>
      <c r="E159" t="s">
        <v>55</v>
      </c>
      <c r="F159" t="s">
        <v>56</v>
      </c>
      <c r="G159" t="s">
        <v>58</v>
      </c>
      <c r="H159" t="s">
        <v>51</v>
      </c>
      <c r="I159" t="s">
        <v>52</v>
      </c>
      <c r="J159" t="s">
        <v>50</v>
      </c>
      <c r="K159">
        <v>6</v>
      </c>
      <c r="L159" t="s">
        <v>36</v>
      </c>
      <c r="M159">
        <v>9900</v>
      </c>
      <c r="N159">
        <v>35.724617809999998</v>
      </c>
      <c r="O159">
        <v>-98.536029999999997</v>
      </c>
      <c r="P159">
        <v>35.696646659999999</v>
      </c>
      <c r="Q159">
        <v>-98.536029999999997</v>
      </c>
      <c r="R159">
        <v>164.17134541378201</v>
      </c>
      <c r="T159">
        <v>280.855111575644</v>
      </c>
      <c r="U159">
        <v>82.215800057898207</v>
      </c>
      <c r="V159">
        <v>8</v>
      </c>
      <c r="W159">
        <v>1.01</v>
      </c>
      <c r="X159">
        <v>1</v>
      </c>
      <c r="Z159">
        <v>9530.2553467004509</v>
      </c>
      <c r="AB159">
        <v>18427.3483708981</v>
      </c>
      <c r="AC159">
        <v>72.821141242648295</v>
      </c>
      <c r="AD159">
        <v>6</v>
      </c>
      <c r="AE159">
        <v>1.1000000000000001</v>
      </c>
      <c r="AF159">
        <v>1</v>
      </c>
      <c r="AH159">
        <v>0</v>
      </c>
      <c r="AI159">
        <v>1444</v>
      </c>
      <c r="AJ159">
        <v>100</v>
      </c>
      <c r="AK159">
        <v>-2.11</v>
      </c>
      <c r="AL159">
        <v>0</v>
      </c>
      <c r="AM159">
        <v>6.5</v>
      </c>
      <c r="AN159">
        <v>1.21</v>
      </c>
      <c r="AO159">
        <v>9871.5761555915797</v>
      </c>
      <c r="AP159">
        <v>5895.6681339816796</v>
      </c>
      <c r="AR159">
        <v>0</v>
      </c>
      <c r="AS159">
        <v>1.3232873061742588E-2</v>
      </c>
      <c r="AT159">
        <f t="shared" si="19"/>
        <v>0.125</v>
      </c>
      <c r="AU159" s="2">
        <v>3</v>
      </c>
      <c r="AV159" s="2">
        <f t="shared" si="20"/>
        <v>15</v>
      </c>
      <c r="AW159" s="1" t="str">
        <f>TEXT(VLOOKUP(AV159,Sheet4!$G$12:$J$35,4,FALSE),"yyyy-mm")</f>
        <v>2036-07</v>
      </c>
      <c r="AX159" s="9">
        <f>IF(AU159=3,VLOOKUP(AV159,Sheet4!$G$11:$I$35,2,FALSE),VLOOKUP(AV159,Sheet4!$G$11:$I$35,3,FALSE))</f>
        <v>4.0025412960609914E-2</v>
      </c>
      <c r="AY159" s="2">
        <v>1</v>
      </c>
    </row>
    <row r="160" spans="1:51" x14ac:dyDescent="0.25">
      <c r="A160">
        <v>81250</v>
      </c>
      <c r="B160">
        <v>2099</v>
      </c>
      <c r="C160" t="s">
        <v>78</v>
      </c>
      <c r="D160" t="s">
        <v>54</v>
      </c>
      <c r="E160" t="s">
        <v>55</v>
      </c>
      <c r="F160" t="s">
        <v>56</v>
      </c>
      <c r="G160" t="s">
        <v>60</v>
      </c>
      <c r="H160" t="s">
        <v>51</v>
      </c>
      <c r="I160" t="s">
        <v>52</v>
      </c>
      <c r="J160" t="s">
        <v>50</v>
      </c>
      <c r="K160">
        <v>6</v>
      </c>
      <c r="L160" t="s">
        <v>36</v>
      </c>
      <c r="M160">
        <v>9900</v>
      </c>
      <c r="N160">
        <v>35.724593900000002</v>
      </c>
      <c r="O160">
        <v>-98.533079999999998</v>
      </c>
      <c r="P160">
        <v>35.696629129999998</v>
      </c>
      <c r="Q160">
        <v>-98.533079999999998</v>
      </c>
      <c r="R160">
        <v>164.17134541378201</v>
      </c>
      <c r="T160">
        <v>280.855111575644</v>
      </c>
      <c r="U160">
        <v>82.215800057898207</v>
      </c>
      <c r="V160">
        <v>8</v>
      </c>
      <c r="W160">
        <v>1.01</v>
      </c>
      <c r="X160">
        <v>1</v>
      </c>
      <c r="Z160">
        <v>9530.2553467004509</v>
      </c>
      <c r="AB160">
        <v>18427.3483708981</v>
      </c>
      <c r="AC160">
        <v>72.821141242648295</v>
      </c>
      <c r="AD160">
        <v>6</v>
      </c>
      <c r="AE160">
        <v>1.1000000000000001</v>
      </c>
      <c r="AF160">
        <v>1</v>
      </c>
      <c r="AH160">
        <v>0</v>
      </c>
      <c r="AI160">
        <v>1444</v>
      </c>
      <c r="AJ160">
        <v>100</v>
      </c>
      <c r="AK160">
        <v>-2.11</v>
      </c>
      <c r="AL160">
        <v>0</v>
      </c>
      <c r="AM160">
        <v>6.5</v>
      </c>
      <c r="AN160">
        <v>1.21</v>
      </c>
      <c r="AO160">
        <v>9871.5761555915797</v>
      </c>
      <c r="AP160">
        <v>5895.6681339816796</v>
      </c>
      <c r="AR160">
        <v>0</v>
      </c>
      <c r="AS160">
        <v>1.3232873061742588E-2</v>
      </c>
      <c r="AT160">
        <f t="shared" si="19"/>
        <v>0.125</v>
      </c>
      <c r="AU160" s="2">
        <v>3</v>
      </c>
      <c r="AV160" s="2">
        <f t="shared" si="20"/>
        <v>15</v>
      </c>
      <c r="AW160" s="1" t="str">
        <f>TEXT(VLOOKUP(AV160,Sheet4!$G$12:$J$35,4,FALSE),"yyyy-mm")</f>
        <v>2036-07</v>
      </c>
      <c r="AX160" s="9">
        <f>IF(AU160=3,VLOOKUP(AV160,Sheet4!$G$11:$I$35,2,FALSE),VLOOKUP(AV160,Sheet4!$G$11:$I$35,3,FALSE))</f>
        <v>4.0025412960609914E-2</v>
      </c>
      <c r="AY160" s="2">
        <v>1</v>
      </c>
    </row>
    <row r="161" spans="1:51" x14ac:dyDescent="0.25">
      <c r="A161">
        <v>81186</v>
      </c>
      <c r="B161">
        <v>2099</v>
      </c>
      <c r="C161" t="s">
        <v>78</v>
      </c>
      <c r="D161" t="s">
        <v>54</v>
      </c>
      <c r="E161" t="s">
        <v>55</v>
      </c>
      <c r="F161" t="s">
        <v>56</v>
      </c>
      <c r="G161" t="s">
        <v>63</v>
      </c>
      <c r="H161" t="s">
        <v>51</v>
      </c>
      <c r="I161" t="s">
        <v>52</v>
      </c>
      <c r="J161" t="s">
        <v>50</v>
      </c>
      <c r="K161">
        <v>6</v>
      </c>
      <c r="L161" t="s">
        <v>36</v>
      </c>
      <c r="M161">
        <v>9900</v>
      </c>
      <c r="N161">
        <v>35.724569840000001</v>
      </c>
      <c r="O161">
        <v>-98.530119999999997</v>
      </c>
      <c r="P161">
        <v>35.696611470000001</v>
      </c>
      <c r="Q161">
        <v>-98.530119999999997</v>
      </c>
      <c r="R161">
        <v>164.17134541378201</v>
      </c>
      <c r="T161">
        <v>280.855111575644</v>
      </c>
      <c r="U161">
        <v>82.215800057898207</v>
      </c>
      <c r="V161">
        <v>8</v>
      </c>
      <c r="W161">
        <v>1.01</v>
      </c>
      <c r="X161">
        <v>1</v>
      </c>
      <c r="Z161">
        <v>9530.2553467004509</v>
      </c>
      <c r="AB161">
        <v>18427.3483708981</v>
      </c>
      <c r="AC161">
        <v>72.821141242648295</v>
      </c>
      <c r="AD161">
        <v>6</v>
      </c>
      <c r="AE161">
        <v>1.1000000000000001</v>
      </c>
      <c r="AF161">
        <v>1</v>
      </c>
      <c r="AH161">
        <v>0</v>
      </c>
      <c r="AI161">
        <v>1444</v>
      </c>
      <c r="AJ161">
        <v>100</v>
      </c>
      <c r="AK161">
        <v>-2.11</v>
      </c>
      <c r="AL161">
        <v>0</v>
      </c>
      <c r="AM161">
        <v>6.5</v>
      </c>
      <c r="AN161">
        <v>1.21</v>
      </c>
      <c r="AO161">
        <v>9871.5761555915797</v>
      </c>
      <c r="AP161">
        <v>5895.6681339816796</v>
      </c>
      <c r="AR161">
        <v>0</v>
      </c>
      <c r="AS161">
        <v>1.3232873061742588E-2</v>
      </c>
      <c r="AT161">
        <f t="shared" si="19"/>
        <v>0.125</v>
      </c>
      <c r="AU161" s="2">
        <v>3</v>
      </c>
      <c r="AV161" s="2">
        <f t="shared" si="20"/>
        <v>15</v>
      </c>
      <c r="AW161" s="1" t="str">
        <f>TEXT(VLOOKUP(AV161,Sheet4!$G$12:$J$35,4,FALSE),"yyyy-mm")</f>
        <v>2036-07</v>
      </c>
      <c r="AX161" s="9">
        <f>IF(AU161=3,VLOOKUP(AV161,Sheet4!$G$11:$I$35,2,FALSE),VLOOKUP(AV161,Sheet4!$G$11:$I$35,3,FALSE))</f>
        <v>4.0025412960609914E-2</v>
      </c>
      <c r="AY161" s="2">
        <v>1</v>
      </c>
    </row>
    <row r="162" spans="1:51" x14ac:dyDescent="0.25">
      <c r="A162">
        <v>81245</v>
      </c>
      <c r="B162">
        <v>2099</v>
      </c>
      <c r="C162" t="s">
        <v>57</v>
      </c>
      <c r="D162" t="s">
        <v>35</v>
      </c>
      <c r="E162" t="s">
        <v>35</v>
      </c>
      <c r="F162" t="s">
        <v>53</v>
      </c>
      <c r="G162" t="s">
        <v>61</v>
      </c>
      <c r="H162" t="s">
        <v>51</v>
      </c>
      <c r="I162" t="s">
        <v>52</v>
      </c>
      <c r="J162" t="s">
        <v>50</v>
      </c>
      <c r="K162">
        <v>6</v>
      </c>
      <c r="L162" t="s">
        <v>36</v>
      </c>
      <c r="M162">
        <v>9900</v>
      </c>
      <c r="N162">
        <v>35.724665569999999</v>
      </c>
      <c r="O162">
        <v>-98.54195</v>
      </c>
      <c r="P162">
        <v>35.69668162</v>
      </c>
      <c r="Q162">
        <v>-98.54195</v>
      </c>
      <c r="R162">
        <v>16.838495306091101</v>
      </c>
      <c r="T162">
        <v>48.926948625245899</v>
      </c>
      <c r="U162">
        <v>83.208668193180301</v>
      </c>
      <c r="V162">
        <v>8</v>
      </c>
      <c r="W162">
        <v>1.01</v>
      </c>
      <c r="X162">
        <v>1</v>
      </c>
      <c r="Z162">
        <v>5272.6467845094103</v>
      </c>
      <c r="AB162">
        <v>11377.2202112866</v>
      </c>
      <c r="AC162">
        <v>69.081506763009799</v>
      </c>
      <c r="AD162">
        <v>6</v>
      </c>
      <c r="AE162">
        <v>1.1000000000000001</v>
      </c>
      <c r="AF162">
        <v>1</v>
      </c>
      <c r="AH162">
        <v>0</v>
      </c>
      <c r="AI162">
        <v>1398</v>
      </c>
      <c r="AJ162">
        <v>100</v>
      </c>
      <c r="AK162">
        <v>-2.11</v>
      </c>
      <c r="AL162">
        <v>0</v>
      </c>
      <c r="AM162">
        <v>6.5</v>
      </c>
      <c r="AN162">
        <v>1.18</v>
      </c>
      <c r="AO162">
        <v>10090.250503859699</v>
      </c>
      <c r="AP162">
        <v>6048.7401777693904</v>
      </c>
      <c r="AR162">
        <v>0</v>
      </c>
      <c r="AS162">
        <v>1.3232873061742588E-2</v>
      </c>
      <c r="AT162">
        <f t="shared" si="19"/>
        <v>0.125</v>
      </c>
      <c r="AU162" s="2">
        <v>5</v>
      </c>
      <c r="AV162" s="2">
        <f t="shared" si="20"/>
        <v>15</v>
      </c>
      <c r="AW162" s="1" t="str">
        <f>TEXT(VLOOKUP(AV162,Sheet4!$G$12:$J$35,4,FALSE),"yyyy-mm")</f>
        <v>2036-07</v>
      </c>
      <c r="AX162" s="9">
        <f>IF(AU162=3,VLOOKUP(AV162,Sheet4!$G$11:$I$35,2,FALSE),VLOOKUP(AV162,Sheet4!$G$11:$I$35,3,FALSE))</f>
        <v>6.4293193717277486E-2</v>
      </c>
      <c r="AY162" s="2">
        <v>1</v>
      </c>
    </row>
    <row r="163" spans="1:51" x14ac:dyDescent="0.25">
      <c r="A163">
        <v>81215</v>
      </c>
      <c r="B163">
        <v>2099</v>
      </c>
      <c r="C163" t="s">
        <v>57</v>
      </c>
      <c r="D163" t="s">
        <v>35</v>
      </c>
      <c r="E163" t="s">
        <v>35</v>
      </c>
      <c r="F163" t="s">
        <v>53</v>
      </c>
      <c r="G163" t="s">
        <v>62</v>
      </c>
      <c r="H163" t="s">
        <v>51</v>
      </c>
      <c r="I163" t="s">
        <v>52</v>
      </c>
      <c r="J163" t="s">
        <v>50</v>
      </c>
      <c r="K163">
        <v>6</v>
      </c>
      <c r="L163" t="s">
        <v>36</v>
      </c>
      <c r="M163">
        <v>9900</v>
      </c>
      <c r="N163">
        <v>35.724641730000002</v>
      </c>
      <c r="O163">
        <v>-98.538989999999998</v>
      </c>
      <c r="P163">
        <v>35.696664179999999</v>
      </c>
      <c r="Q163">
        <v>-98.538989999999998</v>
      </c>
      <c r="R163">
        <v>16.838495306091101</v>
      </c>
      <c r="T163">
        <v>48.926948625245899</v>
      </c>
      <c r="U163">
        <v>83.208668193180301</v>
      </c>
      <c r="V163">
        <v>8</v>
      </c>
      <c r="W163">
        <v>1.01</v>
      </c>
      <c r="X163">
        <v>1</v>
      </c>
      <c r="Z163">
        <v>5272.6467845094103</v>
      </c>
      <c r="AB163">
        <v>11377.2202112866</v>
      </c>
      <c r="AC163">
        <v>69.081506763009799</v>
      </c>
      <c r="AD163">
        <v>6</v>
      </c>
      <c r="AE163">
        <v>1.1000000000000001</v>
      </c>
      <c r="AF163">
        <v>1</v>
      </c>
      <c r="AH163">
        <v>0</v>
      </c>
      <c r="AI163">
        <v>1398</v>
      </c>
      <c r="AJ163">
        <v>100</v>
      </c>
      <c r="AK163">
        <v>-2.11</v>
      </c>
      <c r="AL163">
        <v>0</v>
      </c>
      <c r="AM163">
        <v>6.5</v>
      </c>
      <c r="AN163">
        <v>1.18</v>
      </c>
      <c r="AO163">
        <v>10090.250503859699</v>
      </c>
      <c r="AP163">
        <v>6048.7401777693904</v>
      </c>
      <c r="AR163">
        <v>0</v>
      </c>
      <c r="AS163">
        <v>1.3232873061742588E-2</v>
      </c>
      <c r="AT163">
        <f t="shared" si="19"/>
        <v>0.125</v>
      </c>
      <c r="AU163" s="2">
        <v>5</v>
      </c>
      <c r="AV163" s="2">
        <f t="shared" si="20"/>
        <v>15</v>
      </c>
      <c r="AW163" s="1" t="str">
        <f>TEXT(VLOOKUP(AV163,Sheet4!$G$12:$J$35,4,FALSE),"yyyy-mm")</f>
        <v>2036-07</v>
      </c>
      <c r="AX163" s="9">
        <f>IF(AU163=3,VLOOKUP(AV163,Sheet4!$G$11:$I$35,2,FALSE),VLOOKUP(AV163,Sheet4!$G$11:$I$35,3,FALSE))</f>
        <v>6.4293193717277486E-2</v>
      </c>
      <c r="AY163" s="2">
        <v>1</v>
      </c>
    </row>
    <row r="164" spans="1:51" x14ac:dyDescent="0.25">
      <c r="A164">
        <v>81325</v>
      </c>
      <c r="B164">
        <v>2099</v>
      </c>
      <c r="C164" t="s">
        <v>57</v>
      </c>
      <c r="D164" t="s">
        <v>35</v>
      </c>
      <c r="E164" t="s">
        <v>35</v>
      </c>
      <c r="F164" t="s">
        <v>53</v>
      </c>
      <c r="G164" t="s">
        <v>58</v>
      </c>
      <c r="H164" t="s">
        <v>51</v>
      </c>
      <c r="I164" t="s">
        <v>52</v>
      </c>
      <c r="J164" t="s">
        <v>50</v>
      </c>
      <c r="K164">
        <v>6</v>
      </c>
      <c r="L164" t="s">
        <v>36</v>
      </c>
      <c r="M164">
        <v>9900</v>
      </c>
      <c r="N164">
        <v>35.724617809999998</v>
      </c>
      <c r="O164">
        <v>-98.536029999999997</v>
      </c>
      <c r="P164">
        <v>35.696646659999999</v>
      </c>
      <c r="Q164">
        <v>-98.536029999999997</v>
      </c>
      <c r="R164">
        <v>16.838495306091101</v>
      </c>
      <c r="T164">
        <v>48.926948625245899</v>
      </c>
      <c r="U164">
        <v>83.208668193180301</v>
      </c>
      <c r="V164">
        <v>8</v>
      </c>
      <c r="W164">
        <v>1.01</v>
      </c>
      <c r="X164">
        <v>1</v>
      </c>
      <c r="Z164">
        <v>5272.6467845094103</v>
      </c>
      <c r="AB164">
        <v>11377.2202112866</v>
      </c>
      <c r="AC164">
        <v>69.081506763009799</v>
      </c>
      <c r="AD164">
        <v>6</v>
      </c>
      <c r="AE164">
        <v>1.1000000000000001</v>
      </c>
      <c r="AF164">
        <v>1</v>
      </c>
      <c r="AH164">
        <v>0</v>
      </c>
      <c r="AI164">
        <v>1398</v>
      </c>
      <c r="AJ164">
        <v>100</v>
      </c>
      <c r="AK164">
        <v>-2.11</v>
      </c>
      <c r="AL164">
        <v>0</v>
      </c>
      <c r="AM164">
        <v>6.5</v>
      </c>
      <c r="AN164">
        <v>1.18</v>
      </c>
      <c r="AO164">
        <v>10090.250503859699</v>
      </c>
      <c r="AP164">
        <v>6048.7401777693904</v>
      </c>
      <c r="AR164">
        <v>0</v>
      </c>
      <c r="AS164">
        <v>1.3232873061742588E-2</v>
      </c>
      <c r="AT164">
        <f t="shared" si="19"/>
        <v>0.125</v>
      </c>
      <c r="AU164" s="2">
        <v>5</v>
      </c>
      <c r="AV164" s="2">
        <f t="shared" si="20"/>
        <v>15</v>
      </c>
      <c r="AW164" s="1" t="str">
        <f>TEXT(VLOOKUP(AV164,Sheet4!$G$12:$J$35,4,FALSE),"yyyy-mm")</f>
        <v>2036-07</v>
      </c>
      <c r="AX164" s="9">
        <f>IF(AU164=3,VLOOKUP(AV164,Sheet4!$G$11:$I$35,2,FALSE),VLOOKUP(AV164,Sheet4!$G$11:$I$35,3,FALSE))</f>
        <v>6.4293193717277486E-2</v>
      </c>
      <c r="AY164" s="2">
        <v>1</v>
      </c>
    </row>
    <row r="165" spans="1:51" x14ac:dyDescent="0.25">
      <c r="A165">
        <v>81251</v>
      </c>
      <c r="B165">
        <v>2099</v>
      </c>
      <c r="C165" t="s">
        <v>57</v>
      </c>
      <c r="D165" t="s">
        <v>35</v>
      </c>
      <c r="E165" t="s">
        <v>35</v>
      </c>
      <c r="F165" t="s">
        <v>53</v>
      </c>
      <c r="G165" t="s">
        <v>60</v>
      </c>
      <c r="H165" t="s">
        <v>51</v>
      </c>
      <c r="I165" t="s">
        <v>52</v>
      </c>
      <c r="J165" t="s">
        <v>50</v>
      </c>
      <c r="K165">
        <v>6</v>
      </c>
      <c r="L165" t="s">
        <v>36</v>
      </c>
      <c r="M165">
        <v>9900</v>
      </c>
      <c r="N165">
        <v>35.724593900000002</v>
      </c>
      <c r="O165">
        <v>-98.533079999999998</v>
      </c>
      <c r="P165">
        <v>35.696629129999998</v>
      </c>
      <c r="Q165">
        <v>-98.533079999999998</v>
      </c>
      <c r="R165">
        <v>16.838495306091101</v>
      </c>
      <c r="T165">
        <v>48.926948625245899</v>
      </c>
      <c r="U165">
        <v>83.208668193180301</v>
      </c>
      <c r="V165">
        <v>8</v>
      </c>
      <c r="W165">
        <v>1.01</v>
      </c>
      <c r="X165">
        <v>1</v>
      </c>
      <c r="Z165">
        <v>5272.6467845094103</v>
      </c>
      <c r="AB165">
        <v>11377.2202112866</v>
      </c>
      <c r="AC165">
        <v>69.081506763009799</v>
      </c>
      <c r="AD165">
        <v>6</v>
      </c>
      <c r="AE165">
        <v>1.1000000000000001</v>
      </c>
      <c r="AF165">
        <v>1</v>
      </c>
      <c r="AH165">
        <v>0</v>
      </c>
      <c r="AI165">
        <v>1398</v>
      </c>
      <c r="AJ165">
        <v>100</v>
      </c>
      <c r="AK165">
        <v>-2.11</v>
      </c>
      <c r="AL165">
        <v>0</v>
      </c>
      <c r="AM165">
        <v>6.5</v>
      </c>
      <c r="AN165">
        <v>1.18</v>
      </c>
      <c r="AO165">
        <v>10090.250503859699</v>
      </c>
      <c r="AP165">
        <v>6048.7401777693904</v>
      </c>
      <c r="AR165">
        <v>0</v>
      </c>
      <c r="AS165">
        <v>1.3232873061742588E-2</v>
      </c>
      <c r="AT165">
        <f t="shared" si="19"/>
        <v>0.125</v>
      </c>
      <c r="AU165" s="2">
        <v>5</v>
      </c>
      <c r="AV165" s="2">
        <f t="shared" si="20"/>
        <v>15</v>
      </c>
      <c r="AW165" s="1" t="str">
        <f>TEXT(VLOOKUP(AV165,Sheet4!$G$12:$J$35,4,FALSE),"yyyy-mm")</f>
        <v>2036-07</v>
      </c>
      <c r="AX165" s="9">
        <f>IF(AU165=3,VLOOKUP(AV165,Sheet4!$G$11:$I$35,2,FALSE),VLOOKUP(AV165,Sheet4!$G$11:$I$35,3,FALSE))</f>
        <v>6.4293193717277486E-2</v>
      </c>
      <c r="AY165" s="2">
        <v>1</v>
      </c>
    </row>
    <row r="166" spans="1:51" x14ac:dyDescent="0.25">
      <c r="A166">
        <v>81187</v>
      </c>
      <c r="B166">
        <v>2099</v>
      </c>
      <c r="C166" t="s">
        <v>57</v>
      </c>
      <c r="D166" t="s">
        <v>35</v>
      </c>
      <c r="E166" t="s">
        <v>35</v>
      </c>
      <c r="F166" t="s">
        <v>53</v>
      </c>
      <c r="G166" t="s">
        <v>63</v>
      </c>
      <c r="H166" t="s">
        <v>51</v>
      </c>
      <c r="I166" t="s">
        <v>52</v>
      </c>
      <c r="J166" t="s">
        <v>50</v>
      </c>
      <c r="K166">
        <v>6</v>
      </c>
      <c r="L166" t="s">
        <v>36</v>
      </c>
      <c r="M166">
        <v>9900</v>
      </c>
      <c r="N166">
        <v>35.724569840000001</v>
      </c>
      <c r="O166">
        <v>-98.530119999999997</v>
      </c>
      <c r="P166">
        <v>35.696611470000001</v>
      </c>
      <c r="Q166">
        <v>-98.530119999999997</v>
      </c>
      <c r="R166">
        <v>16.838495306091101</v>
      </c>
      <c r="T166">
        <v>48.926948625245899</v>
      </c>
      <c r="U166">
        <v>83.208668193180301</v>
      </c>
      <c r="V166">
        <v>8</v>
      </c>
      <c r="W166">
        <v>1.01</v>
      </c>
      <c r="X166">
        <v>1</v>
      </c>
      <c r="Z166">
        <v>5272.6467845094103</v>
      </c>
      <c r="AB166">
        <v>11377.2202112866</v>
      </c>
      <c r="AC166">
        <v>69.081506763009799</v>
      </c>
      <c r="AD166">
        <v>6</v>
      </c>
      <c r="AE166">
        <v>1.1000000000000001</v>
      </c>
      <c r="AF166">
        <v>1</v>
      </c>
      <c r="AH166">
        <v>0</v>
      </c>
      <c r="AI166">
        <v>1398</v>
      </c>
      <c r="AJ166">
        <v>100</v>
      </c>
      <c r="AK166">
        <v>-2.11</v>
      </c>
      <c r="AL166">
        <v>0</v>
      </c>
      <c r="AM166">
        <v>6.5</v>
      </c>
      <c r="AN166">
        <v>1.18</v>
      </c>
      <c r="AO166">
        <v>10090.250503859699</v>
      </c>
      <c r="AP166">
        <v>6048.7401777693904</v>
      </c>
      <c r="AR166">
        <v>0</v>
      </c>
      <c r="AS166">
        <v>1.3232873061742588E-2</v>
      </c>
      <c r="AT166">
        <f t="shared" si="19"/>
        <v>0.125</v>
      </c>
      <c r="AU166" s="2">
        <v>5</v>
      </c>
      <c r="AV166" s="2">
        <f t="shared" si="20"/>
        <v>15</v>
      </c>
      <c r="AW166" s="1" t="str">
        <f>TEXT(VLOOKUP(AV166,Sheet4!$G$12:$J$35,4,FALSE),"yyyy-mm")</f>
        <v>2036-07</v>
      </c>
      <c r="AX166" s="9">
        <f>IF(AU166=3,VLOOKUP(AV166,Sheet4!$G$11:$I$35,2,FALSE),VLOOKUP(AV166,Sheet4!$G$11:$I$35,3,FALSE))</f>
        <v>6.4293193717277486E-2</v>
      </c>
      <c r="AY166" s="2">
        <v>1</v>
      </c>
    </row>
    <row r="167" spans="1:51" x14ac:dyDescent="0.25">
      <c r="A167" s="3">
        <v>81305</v>
      </c>
      <c r="B167" s="3">
        <v>2099</v>
      </c>
      <c r="C167" t="s">
        <v>57</v>
      </c>
      <c r="D167" s="3" t="s">
        <v>35</v>
      </c>
      <c r="E167" s="3" t="s">
        <v>35</v>
      </c>
      <c r="F167" s="3" t="s">
        <v>53</v>
      </c>
      <c r="G167" s="3" t="s">
        <v>59</v>
      </c>
      <c r="H167" s="3" t="s">
        <v>51</v>
      </c>
      <c r="I167" s="3" t="s">
        <v>52</v>
      </c>
      <c r="J167" s="3" t="s">
        <v>50</v>
      </c>
      <c r="K167" s="3">
        <v>6</v>
      </c>
      <c r="L167" s="3" t="s">
        <v>36</v>
      </c>
      <c r="M167" s="3">
        <v>9900</v>
      </c>
      <c r="N167" s="3">
        <v>35.724545790000001</v>
      </c>
      <c r="O167" s="3">
        <v>-98.527169999999998</v>
      </c>
      <c r="P167" s="3">
        <v>35.696593790000001</v>
      </c>
      <c r="Q167" s="3">
        <v>-98.527169999999998</v>
      </c>
      <c r="R167" s="3">
        <v>16.838495306091101</v>
      </c>
      <c r="S167" s="3"/>
      <c r="T167" s="3">
        <v>48.926948625245899</v>
      </c>
      <c r="U167" s="3">
        <v>83.208668193180301</v>
      </c>
      <c r="V167" s="3">
        <v>8</v>
      </c>
      <c r="W167" s="3">
        <v>1.01</v>
      </c>
      <c r="X167" s="3">
        <v>1</v>
      </c>
      <c r="Y167" s="3"/>
      <c r="Z167" s="3">
        <v>5272.6467845094103</v>
      </c>
      <c r="AA167" s="3"/>
      <c r="AB167" s="3">
        <v>11377.2202112866</v>
      </c>
      <c r="AC167" s="3">
        <v>69.081506763009799</v>
      </c>
      <c r="AD167" s="3">
        <v>6</v>
      </c>
      <c r="AE167" s="3">
        <v>1.1000000000000001</v>
      </c>
      <c r="AF167" s="3">
        <v>1</v>
      </c>
      <c r="AG167" s="3"/>
      <c r="AH167" s="3">
        <v>0</v>
      </c>
      <c r="AI167" s="3">
        <v>1398</v>
      </c>
      <c r="AJ167" s="3">
        <v>100</v>
      </c>
      <c r="AK167" s="3">
        <v>-2.11</v>
      </c>
      <c r="AL167" s="3">
        <v>0</v>
      </c>
      <c r="AM167" s="3">
        <v>6.5</v>
      </c>
      <c r="AN167" s="3">
        <v>1.18</v>
      </c>
      <c r="AO167" s="3">
        <v>10090.250503859699</v>
      </c>
      <c r="AP167" s="3">
        <v>6048.7401777693904</v>
      </c>
      <c r="AQ167" s="3"/>
      <c r="AR167" s="3">
        <v>0</v>
      </c>
      <c r="AS167" s="3">
        <v>1.3232873061742588E-2</v>
      </c>
      <c r="AT167" s="3">
        <f t="shared" si="19"/>
        <v>0.125</v>
      </c>
      <c r="AU167" s="2">
        <v>5</v>
      </c>
      <c r="AV167" s="2">
        <f t="shared" si="20"/>
        <v>15</v>
      </c>
      <c r="AW167" s="1" t="str">
        <f>TEXT(VLOOKUP(AV167,Sheet4!$G$12:$J$35,4,FALSE),"yyyy-mm")</f>
        <v>2036-07</v>
      </c>
      <c r="AX167" s="9">
        <f>IF(AU167=3,VLOOKUP(AV167,Sheet4!$G$11:$I$35,2,FALSE),VLOOKUP(AV167,Sheet4!$G$11:$I$35,3,FALSE))</f>
        <v>6.4293193717277486E-2</v>
      </c>
      <c r="AY167" s="7">
        <v>1</v>
      </c>
    </row>
    <row r="168" spans="1:51" x14ac:dyDescent="0.25">
      <c r="A168">
        <v>81244</v>
      </c>
      <c r="B168">
        <v>2099</v>
      </c>
      <c r="C168" t="s">
        <v>57</v>
      </c>
      <c r="D168" t="s">
        <v>54</v>
      </c>
      <c r="E168" t="s">
        <v>55</v>
      </c>
      <c r="F168" t="s">
        <v>56</v>
      </c>
      <c r="G168" t="s">
        <v>61</v>
      </c>
      <c r="H168" t="s">
        <v>51</v>
      </c>
      <c r="I168" t="s">
        <v>52</v>
      </c>
      <c r="J168" t="s">
        <v>50</v>
      </c>
      <c r="K168">
        <v>6</v>
      </c>
      <c r="L168" t="s">
        <v>36</v>
      </c>
      <c r="M168">
        <v>9900</v>
      </c>
      <c r="N168">
        <v>35.724665569999999</v>
      </c>
      <c r="O168">
        <v>-98.54195</v>
      </c>
      <c r="P168">
        <v>35.69668162</v>
      </c>
      <c r="Q168">
        <v>-98.54195</v>
      </c>
      <c r="R168">
        <v>164.17134541378201</v>
      </c>
      <c r="T168">
        <v>280.855111575644</v>
      </c>
      <c r="U168">
        <v>82.215800057898207</v>
      </c>
      <c r="V168">
        <v>8</v>
      </c>
      <c r="W168">
        <v>1.01</v>
      </c>
      <c r="X168">
        <v>1</v>
      </c>
      <c r="Z168">
        <v>9530.2553467004509</v>
      </c>
      <c r="AB168">
        <v>18427.3483708981</v>
      </c>
      <c r="AC168">
        <v>72.821141242648295</v>
      </c>
      <c r="AD168">
        <v>6</v>
      </c>
      <c r="AE168">
        <v>1.1000000000000001</v>
      </c>
      <c r="AF168">
        <v>1</v>
      </c>
      <c r="AH168">
        <v>0</v>
      </c>
      <c r="AI168">
        <v>1444</v>
      </c>
      <c r="AJ168">
        <v>100</v>
      </c>
      <c r="AK168">
        <v>-2.11</v>
      </c>
      <c r="AL168">
        <v>0</v>
      </c>
      <c r="AM168">
        <v>6.5</v>
      </c>
      <c r="AN168">
        <v>1.21</v>
      </c>
      <c r="AO168">
        <v>9871.5761555915797</v>
      </c>
      <c r="AP168">
        <v>5895.6681339816796</v>
      </c>
      <c r="AR168">
        <v>0</v>
      </c>
      <c r="AS168">
        <v>1.3232873061742588E-2</v>
      </c>
      <c r="AT168">
        <f>1/8</f>
        <v>0.125</v>
      </c>
      <c r="AU168" s="2">
        <v>3</v>
      </c>
      <c r="AV168" s="2">
        <f>AV157+1</f>
        <v>16</v>
      </c>
      <c r="AW168" s="1" t="str">
        <f>TEXT(VLOOKUP(AV168,Sheet4!$G$12:$J$35,4,FALSE),"yyyy-mm")</f>
        <v>2037-07</v>
      </c>
      <c r="AX168" s="9">
        <f>IF(AU168=3,VLOOKUP(AV168,Sheet4!$G$11:$I$35,2,FALSE),VLOOKUP(AV168,Sheet4!$G$11:$I$35,3,FALSE))</f>
        <v>4.3202033036848796E-2</v>
      </c>
      <c r="AY168" s="2">
        <v>1</v>
      </c>
    </row>
    <row r="169" spans="1:51" x14ac:dyDescent="0.25">
      <c r="A169">
        <v>81214</v>
      </c>
      <c r="B169">
        <v>2099</v>
      </c>
      <c r="C169" t="s">
        <v>78</v>
      </c>
      <c r="D169" t="s">
        <v>54</v>
      </c>
      <c r="E169" t="s">
        <v>55</v>
      </c>
      <c r="F169" t="s">
        <v>56</v>
      </c>
      <c r="G169" t="s">
        <v>62</v>
      </c>
      <c r="H169" t="s">
        <v>51</v>
      </c>
      <c r="I169" t="s">
        <v>52</v>
      </c>
      <c r="J169" t="s">
        <v>50</v>
      </c>
      <c r="K169">
        <v>6</v>
      </c>
      <c r="L169" t="s">
        <v>36</v>
      </c>
      <c r="M169">
        <v>9900</v>
      </c>
      <c r="N169">
        <v>35.724641730000002</v>
      </c>
      <c r="O169">
        <v>-98.538989999999998</v>
      </c>
      <c r="P169">
        <v>35.696664179999999</v>
      </c>
      <c r="Q169">
        <v>-98.538989999999998</v>
      </c>
      <c r="R169">
        <v>164.17134541378201</v>
      </c>
      <c r="T169">
        <v>280.855111575644</v>
      </c>
      <c r="U169">
        <v>82.215800057898207</v>
      </c>
      <c r="V169">
        <v>8</v>
      </c>
      <c r="W169">
        <v>1.01</v>
      </c>
      <c r="X169">
        <v>1</v>
      </c>
      <c r="Z169">
        <v>9530.2553467004509</v>
      </c>
      <c r="AB169">
        <v>18427.3483708981</v>
      </c>
      <c r="AC169">
        <v>72.821141242648295</v>
      </c>
      <c r="AD169">
        <v>6</v>
      </c>
      <c r="AE169">
        <v>1.1000000000000001</v>
      </c>
      <c r="AF169">
        <v>1</v>
      </c>
      <c r="AH169">
        <v>0</v>
      </c>
      <c r="AI169">
        <v>1444</v>
      </c>
      <c r="AJ169">
        <v>100</v>
      </c>
      <c r="AK169">
        <v>-2.11</v>
      </c>
      <c r="AL169">
        <v>0</v>
      </c>
      <c r="AM169">
        <v>6.5</v>
      </c>
      <c r="AN169">
        <v>1.21</v>
      </c>
      <c r="AO169">
        <v>9871.5761555915797</v>
      </c>
      <c r="AP169">
        <v>5895.6681339816796</v>
      </c>
      <c r="AR169">
        <v>0</v>
      </c>
      <c r="AS169">
        <v>1.3232873061742588E-2</v>
      </c>
      <c r="AT169">
        <f t="shared" ref="AT169:AT178" si="21">1/8</f>
        <v>0.125</v>
      </c>
      <c r="AU169" s="2">
        <v>3</v>
      </c>
      <c r="AV169" s="2">
        <f t="shared" ref="AV169:AV178" si="22">AV158+1</f>
        <v>16</v>
      </c>
      <c r="AW169" s="1" t="str">
        <f>TEXT(VLOOKUP(AV169,Sheet4!$G$12:$J$35,4,FALSE),"yyyy-mm")</f>
        <v>2037-07</v>
      </c>
      <c r="AX169" s="9">
        <f>IF(AU169=3,VLOOKUP(AV169,Sheet4!$G$11:$I$35,2,FALSE),VLOOKUP(AV169,Sheet4!$G$11:$I$35,3,FALSE))</f>
        <v>4.3202033036848796E-2</v>
      </c>
      <c r="AY169" s="2">
        <v>1</v>
      </c>
    </row>
    <row r="170" spans="1:51" x14ac:dyDescent="0.25">
      <c r="A170">
        <v>81324</v>
      </c>
      <c r="B170">
        <v>2099</v>
      </c>
      <c r="C170" t="s">
        <v>78</v>
      </c>
      <c r="D170" t="s">
        <v>54</v>
      </c>
      <c r="E170" t="s">
        <v>55</v>
      </c>
      <c r="F170" t="s">
        <v>56</v>
      </c>
      <c r="G170" t="s">
        <v>58</v>
      </c>
      <c r="H170" t="s">
        <v>51</v>
      </c>
      <c r="I170" t="s">
        <v>52</v>
      </c>
      <c r="J170" t="s">
        <v>50</v>
      </c>
      <c r="K170">
        <v>6</v>
      </c>
      <c r="L170" t="s">
        <v>36</v>
      </c>
      <c r="M170">
        <v>9900</v>
      </c>
      <c r="N170">
        <v>35.724617809999998</v>
      </c>
      <c r="O170">
        <v>-98.536029999999997</v>
      </c>
      <c r="P170">
        <v>35.696646659999999</v>
      </c>
      <c r="Q170">
        <v>-98.536029999999997</v>
      </c>
      <c r="R170">
        <v>164.17134541378201</v>
      </c>
      <c r="T170">
        <v>280.855111575644</v>
      </c>
      <c r="U170">
        <v>82.215800057898207</v>
      </c>
      <c r="V170">
        <v>8</v>
      </c>
      <c r="W170">
        <v>1.01</v>
      </c>
      <c r="X170">
        <v>1</v>
      </c>
      <c r="Z170">
        <v>9530.2553467004509</v>
      </c>
      <c r="AB170">
        <v>18427.3483708981</v>
      </c>
      <c r="AC170">
        <v>72.821141242648295</v>
      </c>
      <c r="AD170">
        <v>6</v>
      </c>
      <c r="AE170">
        <v>1.1000000000000001</v>
      </c>
      <c r="AF170">
        <v>1</v>
      </c>
      <c r="AH170">
        <v>0</v>
      </c>
      <c r="AI170">
        <v>1444</v>
      </c>
      <c r="AJ170">
        <v>100</v>
      </c>
      <c r="AK170">
        <v>-2.11</v>
      </c>
      <c r="AL170">
        <v>0</v>
      </c>
      <c r="AM170">
        <v>6.5</v>
      </c>
      <c r="AN170">
        <v>1.21</v>
      </c>
      <c r="AO170">
        <v>9871.5761555915797</v>
      </c>
      <c r="AP170">
        <v>5895.6681339816796</v>
      </c>
      <c r="AR170">
        <v>0</v>
      </c>
      <c r="AS170">
        <v>1.3232873061742588E-2</v>
      </c>
      <c r="AT170">
        <f t="shared" si="21"/>
        <v>0.125</v>
      </c>
      <c r="AU170" s="2">
        <v>3</v>
      </c>
      <c r="AV170" s="2">
        <f t="shared" si="22"/>
        <v>16</v>
      </c>
      <c r="AW170" s="1" t="str">
        <f>TEXT(VLOOKUP(AV170,Sheet4!$G$12:$J$35,4,FALSE),"yyyy-mm")</f>
        <v>2037-07</v>
      </c>
      <c r="AX170" s="9">
        <f>IF(AU170=3,VLOOKUP(AV170,Sheet4!$G$11:$I$35,2,FALSE),VLOOKUP(AV170,Sheet4!$G$11:$I$35,3,FALSE))</f>
        <v>4.3202033036848796E-2</v>
      </c>
      <c r="AY170" s="2">
        <v>1</v>
      </c>
    </row>
    <row r="171" spans="1:51" x14ac:dyDescent="0.25">
      <c r="A171">
        <v>81250</v>
      </c>
      <c r="B171">
        <v>2099</v>
      </c>
      <c r="C171" t="s">
        <v>78</v>
      </c>
      <c r="D171" t="s">
        <v>54</v>
      </c>
      <c r="E171" t="s">
        <v>55</v>
      </c>
      <c r="F171" t="s">
        <v>56</v>
      </c>
      <c r="G171" t="s">
        <v>60</v>
      </c>
      <c r="H171" t="s">
        <v>51</v>
      </c>
      <c r="I171" t="s">
        <v>52</v>
      </c>
      <c r="J171" t="s">
        <v>50</v>
      </c>
      <c r="K171">
        <v>6</v>
      </c>
      <c r="L171" t="s">
        <v>36</v>
      </c>
      <c r="M171">
        <v>9900</v>
      </c>
      <c r="N171">
        <v>35.724593900000002</v>
      </c>
      <c r="O171">
        <v>-98.533079999999998</v>
      </c>
      <c r="P171">
        <v>35.696629129999998</v>
      </c>
      <c r="Q171">
        <v>-98.533079999999998</v>
      </c>
      <c r="R171">
        <v>164.17134541378201</v>
      </c>
      <c r="T171">
        <v>280.855111575644</v>
      </c>
      <c r="U171">
        <v>82.215800057898207</v>
      </c>
      <c r="V171">
        <v>8</v>
      </c>
      <c r="W171">
        <v>1.01</v>
      </c>
      <c r="X171">
        <v>1</v>
      </c>
      <c r="Z171">
        <v>9530.2553467004509</v>
      </c>
      <c r="AB171">
        <v>18427.3483708981</v>
      </c>
      <c r="AC171">
        <v>72.821141242648295</v>
      </c>
      <c r="AD171">
        <v>6</v>
      </c>
      <c r="AE171">
        <v>1.1000000000000001</v>
      </c>
      <c r="AF171">
        <v>1</v>
      </c>
      <c r="AH171">
        <v>0</v>
      </c>
      <c r="AI171">
        <v>1444</v>
      </c>
      <c r="AJ171">
        <v>100</v>
      </c>
      <c r="AK171">
        <v>-2.11</v>
      </c>
      <c r="AL171">
        <v>0</v>
      </c>
      <c r="AM171">
        <v>6.5</v>
      </c>
      <c r="AN171">
        <v>1.21</v>
      </c>
      <c r="AO171">
        <v>9871.5761555915797</v>
      </c>
      <c r="AP171">
        <v>5895.6681339816796</v>
      </c>
      <c r="AR171">
        <v>0</v>
      </c>
      <c r="AS171">
        <v>1.3232873061742588E-2</v>
      </c>
      <c r="AT171">
        <f t="shared" si="21"/>
        <v>0.125</v>
      </c>
      <c r="AU171" s="2">
        <v>3</v>
      </c>
      <c r="AV171" s="2">
        <f t="shared" si="22"/>
        <v>16</v>
      </c>
      <c r="AW171" s="1" t="str">
        <f>TEXT(VLOOKUP(AV171,Sheet4!$G$12:$J$35,4,FALSE),"yyyy-mm")</f>
        <v>2037-07</v>
      </c>
      <c r="AX171" s="9">
        <f>IF(AU171=3,VLOOKUP(AV171,Sheet4!$G$11:$I$35,2,FALSE),VLOOKUP(AV171,Sheet4!$G$11:$I$35,3,FALSE))</f>
        <v>4.3202033036848796E-2</v>
      </c>
      <c r="AY171" s="2">
        <v>1</v>
      </c>
    </row>
    <row r="172" spans="1:51" x14ac:dyDescent="0.25">
      <c r="A172">
        <v>81186</v>
      </c>
      <c r="B172">
        <v>2099</v>
      </c>
      <c r="C172" t="s">
        <v>78</v>
      </c>
      <c r="D172" t="s">
        <v>54</v>
      </c>
      <c r="E172" t="s">
        <v>55</v>
      </c>
      <c r="F172" t="s">
        <v>56</v>
      </c>
      <c r="G172" t="s">
        <v>63</v>
      </c>
      <c r="H172" t="s">
        <v>51</v>
      </c>
      <c r="I172" t="s">
        <v>52</v>
      </c>
      <c r="J172" t="s">
        <v>50</v>
      </c>
      <c r="K172">
        <v>6</v>
      </c>
      <c r="L172" t="s">
        <v>36</v>
      </c>
      <c r="M172">
        <v>9900</v>
      </c>
      <c r="N172">
        <v>35.724569840000001</v>
      </c>
      <c r="O172">
        <v>-98.530119999999997</v>
      </c>
      <c r="P172">
        <v>35.696611470000001</v>
      </c>
      <c r="Q172">
        <v>-98.530119999999997</v>
      </c>
      <c r="R172">
        <v>164.17134541378201</v>
      </c>
      <c r="T172">
        <v>280.855111575644</v>
      </c>
      <c r="U172">
        <v>82.215800057898207</v>
      </c>
      <c r="V172">
        <v>8</v>
      </c>
      <c r="W172">
        <v>1.01</v>
      </c>
      <c r="X172">
        <v>1</v>
      </c>
      <c r="Z172">
        <v>9530.2553467004509</v>
      </c>
      <c r="AB172">
        <v>18427.3483708981</v>
      </c>
      <c r="AC172">
        <v>72.821141242648295</v>
      </c>
      <c r="AD172">
        <v>6</v>
      </c>
      <c r="AE172">
        <v>1.1000000000000001</v>
      </c>
      <c r="AF172">
        <v>1</v>
      </c>
      <c r="AH172">
        <v>0</v>
      </c>
      <c r="AI172">
        <v>1444</v>
      </c>
      <c r="AJ172">
        <v>100</v>
      </c>
      <c r="AK172">
        <v>-2.11</v>
      </c>
      <c r="AL172">
        <v>0</v>
      </c>
      <c r="AM172">
        <v>6.5</v>
      </c>
      <c r="AN172">
        <v>1.21</v>
      </c>
      <c r="AO172">
        <v>9871.5761555915797</v>
      </c>
      <c r="AP172">
        <v>5895.6681339816796</v>
      </c>
      <c r="AR172">
        <v>0</v>
      </c>
      <c r="AS172">
        <v>1.3232873061742588E-2</v>
      </c>
      <c r="AT172">
        <f t="shared" si="21"/>
        <v>0.125</v>
      </c>
      <c r="AU172" s="2">
        <v>3</v>
      </c>
      <c r="AV172" s="2">
        <f t="shared" si="22"/>
        <v>16</v>
      </c>
      <c r="AW172" s="1" t="str">
        <f>TEXT(VLOOKUP(AV172,Sheet4!$G$12:$J$35,4,FALSE),"yyyy-mm")</f>
        <v>2037-07</v>
      </c>
      <c r="AX172" s="9">
        <f>IF(AU172=3,VLOOKUP(AV172,Sheet4!$G$11:$I$35,2,FALSE),VLOOKUP(AV172,Sheet4!$G$11:$I$35,3,FALSE))</f>
        <v>4.3202033036848796E-2</v>
      </c>
      <c r="AY172" s="2">
        <v>1</v>
      </c>
    </row>
    <row r="173" spans="1:51" x14ac:dyDescent="0.25">
      <c r="A173">
        <v>81245</v>
      </c>
      <c r="B173">
        <v>2099</v>
      </c>
      <c r="C173" t="s">
        <v>57</v>
      </c>
      <c r="D173" t="s">
        <v>35</v>
      </c>
      <c r="E173" t="s">
        <v>35</v>
      </c>
      <c r="F173" t="s">
        <v>53</v>
      </c>
      <c r="G173" t="s">
        <v>61</v>
      </c>
      <c r="H173" t="s">
        <v>51</v>
      </c>
      <c r="I173" t="s">
        <v>52</v>
      </c>
      <c r="J173" t="s">
        <v>50</v>
      </c>
      <c r="K173">
        <v>6</v>
      </c>
      <c r="L173" t="s">
        <v>36</v>
      </c>
      <c r="M173">
        <v>9900</v>
      </c>
      <c r="N173">
        <v>35.724665569999999</v>
      </c>
      <c r="O173">
        <v>-98.54195</v>
      </c>
      <c r="P173">
        <v>35.69668162</v>
      </c>
      <c r="Q173">
        <v>-98.54195</v>
      </c>
      <c r="R173">
        <v>16.838495306091101</v>
      </c>
      <c r="T173">
        <v>48.926948625245899</v>
      </c>
      <c r="U173">
        <v>83.208668193180301</v>
      </c>
      <c r="V173">
        <v>8</v>
      </c>
      <c r="W173">
        <v>1.01</v>
      </c>
      <c r="X173">
        <v>1</v>
      </c>
      <c r="Z173">
        <v>5272.6467845094103</v>
      </c>
      <c r="AB173">
        <v>11377.2202112866</v>
      </c>
      <c r="AC173">
        <v>69.081506763009799</v>
      </c>
      <c r="AD173">
        <v>6</v>
      </c>
      <c r="AE173">
        <v>1.1000000000000001</v>
      </c>
      <c r="AF173">
        <v>1</v>
      </c>
      <c r="AH173">
        <v>0</v>
      </c>
      <c r="AI173">
        <v>1398</v>
      </c>
      <c r="AJ173">
        <v>100</v>
      </c>
      <c r="AK173">
        <v>-2.11</v>
      </c>
      <c r="AL173">
        <v>0</v>
      </c>
      <c r="AM173">
        <v>6.5</v>
      </c>
      <c r="AN173">
        <v>1.18</v>
      </c>
      <c r="AO173">
        <v>10090.250503859699</v>
      </c>
      <c r="AP173">
        <v>6048.7401777693904</v>
      </c>
      <c r="AR173">
        <v>0</v>
      </c>
      <c r="AS173">
        <v>1.3232873061742588E-2</v>
      </c>
      <c r="AT173">
        <f t="shared" si="21"/>
        <v>0.125</v>
      </c>
      <c r="AU173" s="2">
        <v>5</v>
      </c>
      <c r="AV173" s="2">
        <f t="shared" si="22"/>
        <v>16</v>
      </c>
      <c r="AW173" s="1" t="str">
        <f>TEXT(VLOOKUP(AV173,Sheet4!$G$12:$J$35,4,FALSE),"yyyy-mm")</f>
        <v>2037-07</v>
      </c>
      <c r="AX173" s="9">
        <f>IF(AU173=3,VLOOKUP(AV173,Sheet4!$G$11:$I$35,2,FALSE),VLOOKUP(AV173,Sheet4!$G$11:$I$35,3,FALSE))</f>
        <v>6.2827225130890049E-2</v>
      </c>
      <c r="AY173" s="2">
        <v>1</v>
      </c>
    </row>
    <row r="174" spans="1:51" x14ac:dyDescent="0.25">
      <c r="A174">
        <v>81215</v>
      </c>
      <c r="B174">
        <v>2099</v>
      </c>
      <c r="C174" t="s">
        <v>57</v>
      </c>
      <c r="D174" t="s">
        <v>35</v>
      </c>
      <c r="E174" t="s">
        <v>35</v>
      </c>
      <c r="F174" t="s">
        <v>53</v>
      </c>
      <c r="G174" t="s">
        <v>62</v>
      </c>
      <c r="H174" t="s">
        <v>51</v>
      </c>
      <c r="I174" t="s">
        <v>52</v>
      </c>
      <c r="J174" t="s">
        <v>50</v>
      </c>
      <c r="K174">
        <v>6</v>
      </c>
      <c r="L174" t="s">
        <v>36</v>
      </c>
      <c r="M174">
        <v>9900</v>
      </c>
      <c r="N174">
        <v>35.724641730000002</v>
      </c>
      <c r="O174">
        <v>-98.538989999999998</v>
      </c>
      <c r="P174">
        <v>35.696664179999999</v>
      </c>
      <c r="Q174">
        <v>-98.538989999999998</v>
      </c>
      <c r="R174">
        <v>16.838495306091101</v>
      </c>
      <c r="T174">
        <v>48.926948625245899</v>
      </c>
      <c r="U174">
        <v>83.208668193180301</v>
      </c>
      <c r="V174">
        <v>8</v>
      </c>
      <c r="W174">
        <v>1.01</v>
      </c>
      <c r="X174">
        <v>1</v>
      </c>
      <c r="Z174">
        <v>5272.6467845094103</v>
      </c>
      <c r="AB174">
        <v>11377.2202112866</v>
      </c>
      <c r="AC174">
        <v>69.081506763009799</v>
      </c>
      <c r="AD174">
        <v>6</v>
      </c>
      <c r="AE174">
        <v>1.1000000000000001</v>
      </c>
      <c r="AF174">
        <v>1</v>
      </c>
      <c r="AH174">
        <v>0</v>
      </c>
      <c r="AI174">
        <v>1398</v>
      </c>
      <c r="AJ174">
        <v>100</v>
      </c>
      <c r="AK174">
        <v>-2.11</v>
      </c>
      <c r="AL174">
        <v>0</v>
      </c>
      <c r="AM174">
        <v>6.5</v>
      </c>
      <c r="AN174">
        <v>1.18</v>
      </c>
      <c r="AO174">
        <v>10090.250503859699</v>
      </c>
      <c r="AP174">
        <v>6048.7401777693904</v>
      </c>
      <c r="AR174">
        <v>0</v>
      </c>
      <c r="AS174">
        <v>1.3232873061742588E-2</v>
      </c>
      <c r="AT174">
        <f t="shared" si="21"/>
        <v>0.125</v>
      </c>
      <c r="AU174" s="2">
        <v>5</v>
      </c>
      <c r="AV174" s="2">
        <f t="shared" si="22"/>
        <v>16</v>
      </c>
      <c r="AW174" s="1" t="str">
        <f>TEXT(VLOOKUP(AV174,Sheet4!$G$12:$J$35,4,FALSE),"yyyy-mm")</f>
        <v>2037-07</v>
      </c>
      <c r="AX174" s="9">
        <f>IF(AU174=3,VLOOKUP(AV174,Sheet4!$G$11:$I$35,2,FALSE),VLOOKUP(AV174,Sheet4!$G$11:$I$35,3,FALSE))</f>
        <v>6.2827225130890049E-2</v>
      </c>
      <c r="AY174" s="2">
        <v>1</v>
      </c>
    </row>
    <row r="175" spans="1:51" x14ac:dyDescent="0.25">
      <c r="A175">
        <v>81325</v>
      </c>
      <c r="B175">
        <v>2099</v>
      </c>
      <c r="C175" t="s">
        <v>57</v>
      </c>
      <c r="D175" t="s">
        <v>35</v>
      </c>
      <c r="E175" t="s">
        <v>35</v>
      </c>
      <c r="F175" t="s">
        <v>53</v>
      </c>
      <c r="G175" t="s">
        <v>58</v>
      </c>
      <c r="H175" t="s">
        <v>51</v>
      </c>
      <c r="I175" t="s">
        <v>52</v>
      </c>
      <c r="J175" t="s">
        <v>50</v>
      </c>
      <c r="K175">
        <v>6</v>
      </c>
      <c r="L175" t="s">
        <v>36</v>
      </c>
      <c r="M175">
        <v>9900</v>
      </c>
      <c r="N175">
        <v>35.724617809999998</v>
      </c>
      <c r="O175">
        <v>-98.536029999999997</v>
      </c>
      <c r="P175">
        <v>35.696646659999999</v>
      </c>
      <c r="Q175">
        <v>-98.536029999999997</v>
      </c>
      <c r="R175">
        <v>16.838495306091101</v>
      </c>
      <c r="T175">
        <v>48.926948625245899</v>
      </c>
      <c r="U175">
        <v>83.208668193180301</v>
      </c>
      <c r="V175">
        <v>8</v>
      </c>
      <c r="W175">
        <v>1.01</v>
      </c>
      <c r="X175">
        <v>1</v>
      </c>
      <c r="Z175">
        <v>5272.6467845094103</v>
      </c>
      <c r="AB175">
        <v>11377.2202112866</v>
      </c>
      <c r="AC175">
        <v>69.081506763009799</v>
      </c>
      <c r="AD175">
        <v>6</v>
      </c>
      <c r="AE175">
        <v>1.1000000000000001</v>
      </c>
      <c r="AF175">
        <v>1</v>
      </c>
      <c r="AH175">
        <v>0</v>
      </c>
      <c r="AI175">
        <v>1398</v>
      </c>
      <c r="AJ175">
        <v>100</v>
      </c>
      <c r="AK175">
        <v>-2.11</v>
      </c>
      <c r="AL175">
        <v>0</v>
      </c>
      <c r="AM175">
        <v>6.5</v>
      </c>
      <c r="AN175">
        <v>1.18</v>
      </c>
      <c r="AO175">
        <v>10090.250503859699</v>
      </c>
      <c r="AP175">
        <v>6048.7401777693904</v>
      </c>
      <c r="AR175">
        <v>0</v>
      </c>
      <c r="AS175">
        <v>1.3232873061742588E-2</v>
      </c>
      <c r="AT175">
        <f t="shared" si="21"/>
        <v>0.125</v>
      </c>
      <c r="AU175" s="2">
        <v>5</v>
      </c>
      <c r="AV175" s="2">
        <f t="shared" si="22"/>
        <v>16</v>
      </c>
      <c r="AW175" s="1" t="str">
        <f>TEXT(VLOOKUP(AV175,Sheet4!$G$12:$J$35,4,FALSE),"yyyy-mm")</f>
        <v>2037-07</v>
      </c>
      <c r="AX175" s="9">
        <f>IF(AU175=3,VLOOKUP(AV175,Sheet4!$G$11:$I$35,2,FALSE),VLOOKUP(AV175,Sheet4!$G$11:$I$35,3,FALSE))</f>
        <v>6.2827225130890049E-2</v>
      </c>
      <c r="AY175" s="2">
        <v>1</v>
      </c>
    </row>
    <row r="176" spans="1:51" x14ac:dyDescent="0.25">
      <c r="A176">
        <v>81251</v>
      </c>
      <c r="B176">
        <v>2099</v>
      </c>
      <c r="C176" t="s">
        <v>57</v>
      </c>
      <c r="D176" t="s">
        <v>35</v>
      </c>
      <c r="E176" t="s">
        <v>35</v>
      </c>
      <c r="F176" t="s">
        <v>53</v>
      </c>
      <c r="G176" t="s">
        <v>60</v>
      </c>
      <c r="H176" t="s">
        <v>51</v>
      </c>
      <c r="I176" t="s">
        <v>52</v>
      </c>
      <c r="J176" t="s">
        <v>50</v>
      </c>
      <c r="K176">
        <v>6</v>
      </c>
      <c r="L176" t="s">
        <v>36</v>
      </c>
      <c r="M176">
        <v>9900</v>
      </c>
      <c r="N176">
        <v>35.724593900000002</v>
      </c>
      <c r="O176">
        <v>-98.533079999999998</v>
      </c>
      <c r="P176">
        <v>35.696629129999998</v>
      </c>
      <c r="Q176">
        <v>-98.533079999999998</v>
      </c>
      <c r="R176">
        <v>16.838495306091101</v>
      </c>
      <c r="T176">
        <v>48.926948625245899</v>
      </c>
      <c r="U176">
        <v>83.208668193180301</v>
      </c>
      <c r="V176">
        <v>8</v>
      </c>
      <c r="W176">
        <v>1.01</v>
      </c>
      <c r="X176">
        <v>1</v>
      </c>
      <c r="Z176">
        <v>5272.6467845094103</v>
      </c>
      <c r="AB176">
        <v>11377.2202112866</v>
      </c>
      <c r="AC176">
        <v>69.081506763009799</v>
      </c>
      <c r="AD176">
        <v>6</v>
      </c>
      <c r="AE176">
        <v>1.1000000000000001</v>
      </c>
      <c r="AF176">
        <v>1</v>
      </c>
      <c r="AH176">
        <v>0</v>
      </c>
      <c r="AI176">
        <v>1398</v>
      </c>
      <c r="AJ176">
        <v>100</v>
      </c>
      <c r="AK176">
        <v>-2.11</v>
      </c>
      <c r="AL176">
        <v>0</v>
      </c>
      <c r="AM176">
        <v>6.5</v>
      </c>
      <c r="AN176">
        <v>1.18</v>
      </c>
      <c r="AO176">
        <v>10090.250503859699</v>
      </c>
      <c r="AP176">
        <v>6048.7401777693904</v>
      </c>
      <c r="AR176">
        <v>0</v>
      </c>
      <c r="AS176">
        <v>1.3232873061742588E-2</v>
      </c>
      <c r="AT176">
        <f t="shared" si="21"/>
        <v>0.125</v>
      </c>
      <c r="AU176" s="2">
        <v>5</v>
      </c>
      <c r="AV176" s="2">
        <f t="shared" si="22"/>
        <v>16</v>
      </c>
      <c r="AW176" s="1" t="str">
        <f>TEXT(VLOOKUP(AV176,Sheet4!$G$12:$J$35,4,FALSE),"yyyy-mm")</f>
        <v>2037-07</v>
      </c>
      <c r="AX176" s="9">
        <f>IF(AU176=3,VLOOKUP(AV176,Sheet4!$G$11:$I$35,2,FALSE),VLOOKUP(AV176,Sheet4!$G$11:$I$35,3,FALSE))</f>
        <v>6.2827225130890049E-2</v>
      </c>
      <c r="AY176" s="2">
        <v>1</v>
      </c>
    </row>
    <row r="177" spans="1:51" x14ac:dyDescent="0.25">
      <c r="A177">
        <v>81187</v>
      </c>
      <c r="B177">
        <v>2099</v>
      </c>
      <c r="C177" t="s">
        <v>57</v>
      </c>
      <c r="D177" t="s">
        <v>35</v>
      </c>
      <c r="E177" t="s">
        <v>35</v>
      </c>
      <c r="F177" t="s">
        <v>53</v>
      </c>
      <c r="G177" t="s">
        <v>63</v>
      </c>
      <c r="H177" t="s">
        <v>51</v>
      </c>
      <c r="I177" t="s">
        <v>52</v>
      </c>
      <c r="J177" t="s">
        <v>50</v>
      </c>
      <c r="K177">
        <v>6</v>
      </c>
      <c r="L177" t="s">
        <v>36</v>
      </c>
      <c r="M177">
        <v>9900</v>
      </c>
      <c r="N177">
        <v>35.724569840000001</v>
      </c>
      <c r="O177">
        <v>-98.530119999999997</v>
      </c>
      <c r="P177">
        <v>35.696611470000001</v>
      </c>
      <c r="Q177">
        <v>-98.530119999999997</v>
      </c>
      <c r="R177">
        <v>16.838495306091101</v>
      </c>
      <c r="T177">
        <v>48.926948625245899</v>
      </c>
      <c r="U177">
        <v>83.208668193180301</v>
      </c>
      <c r="V177">
        <v>8</v>
      </c>
      <c r="W177">
        <v>1.01</v>
      </c>
      <c r="X177">
        <v>1</v>
      </c>
      <c r="Z177">
        <v>5272.6467845094103</v>
      </c>
      <c r="AB177">
        <v>11377.2202112866</v>
      </c>
      <c r="AC177">
        <v>69.081506763009799</v>
      </c>
      <c r="AD177">
        <v>6</v>
      </c>
      <c r="AE177">
        <v>1.1000000000000001</v>
      </c>
      <c r="AF177">
        <v>1</v>
      </c>
      <c r="AH177">
        <v>0</v>
      </c>
      <c r="AI177">
        <v>1398</v>
      </c>
      <c r="AJ177">
        <v>100</v>
      </c>
      <c r="AK177">
        <v>-2.11</v>
      </c>
      <c r="AL177">
        <v>0</v>
      </c>
      <c r="AM177">
        <v>6.5</v>
      </c>
      <c r="AN177">
        <v>1.18</v>
      </c>
      <c r="AO177">
        <v>10090.250503859699</v>
      </c>
      <c r="AP177">
        <v>6048.7401777693904</v>
      </c>
      <c r="AR177">
        <v>0</v>
      </c>
      <c r="AS177">
        <v>1.3232873061742588E-2</v>
      </c>
      <c r="AT177">
        <f t="shared" si="21"/>
        <v>0.125</v>
      </c>
      <c r="AU177" s="2">
        <v>5</v>
      </c>
      <c r="AV177" s="2">
        <f t="shared" si="22"/>
        <v>16</v>
      </c>
      <c r="AW177" s="1" t="str">
        <f>TEXT(VLOOKUP(AV177,Sheet4!$G$12:$J$35,4,FALSE),"yyyy-mm")</f>
        <v>2037-07</v>
      </c>
      <c r="AX177" s="9">
        <f>IF(AU177=3,VLOOKUP(AV177,Sheet4!$G$11:$I$35,2,FALSE),VLOOKUP(AV177,Sheet4!$G$11:$I$35,3,FALSE))</f>
        <v>6.2827225130890049E-2</v>
      </c>
      <c r="AY177" s="2">
        <v>1</v>
      </c>
    </row>
    <row r="178" spans="1:51" x14ac:dyDescent="0.25">
      <c r="A178" s="3">
        <v>81305</v>
      </c>
      <c r="B178" s="3">
        <v>2099</v>
      </c>
      <c r="C178" t="s">
        <v>57</v>
      </c>
      <c r="D178" s="3" t="s">
        <v>35</v>
      </c>
      <c r="E178" s="3" t="s">
        <v>35</v>
      </c>
      <c r="F178" s="3" t="s">
        <v>53</v>
      </c>
      <c r="G178" s="3" t="s">
        <v>59</v>
      </c>
      <c r="H178" s="3" t="s">
        <v>51</v>
      </c>
      <c r="I178" s="3" t="s">
        <v>52</v>
      </c>
      <c r="J178" s="3" t="s">
        <v>50</v>
      </c>
      <c r="K178" s="3">
        <v>6</v>
      </c>
      <c r="L178" s="3" t="s">
        <v>36</v>
      </c>
      <c r="M178" s="3">
        <v>9900</v>
      </c>
      <c r="N178" s="3">
        <v>35.724545790000001</v>
      </c>
      <c r="O178" s="3">
        <v>-98.527169999999998</v>
      </c>
      <c r="P178" s="3">
        <v>35.696593790000001</v>
      </c>
      <c r="Q178" s="3">
        <v>-98.527169999999998</v>
      </c>
      <c r="R178" s="3">
        <v>16.838495306091101</v>
      </c>
      <c r="S178" s="3"/>
      <c r="T178" s="3">
        <v>48.926948625245899</v>
      </c>
      <c r="U178" s="3">
        <v>83.208668193180301</v>
      </c>
      <c r="V178" s="3">
        <v>8</v>
      </c>
      <c r="W178" s="3">
        <v>1.01</v>
      </c>
      <c r="X178" s="3">
        <v>1</v>
      </c>
      <c r="Y178" s="3"/>
      <c r="Z178" s="3">
        <v>5272.6467845094103</v>
      </c>
      <c r="AA178" s="3"/>
      <c r="AB178" s="3">
        <v>11377.2202112866</v>
      </c>
      <c r="AC178" s="3">
        <v>69.081506763009799</v>
      </c>
      <c r="AD178" s="3">
        <v>6</v>
      </c>
      <c r="AE178" s="3">
        <v>1.1000000000000001</v>
      </c>
      <c r="AF178" s="3">
        <v>1</v>
      </c>
      <c r="AG178" s="3"/>
      <c r="AH178" s="3">
        <v>0</v>
      </c>
      <c r="AI178" s="3">
        <v>1398</v>
      </c>
      <c r="AJ178" s="3">
        <v>100</v>
      </c>
      <c r="AK178" s="3">
        <v>-2.11</v>
      </c>
      <c r="AL178" s="3">
        <v>0</v>
      </c>
      <c r="AM178" s="3">
        <v>6.5</v>
      </c>
      <c r="AN178" s="3">
        <v>1.18</v>
      </c>
      <c r="AO178" s="3">
        <v>10090.250503859699</v>
      </c>
      <c r="AP178" s="3">
        <v>6048.7401777693904</v>
      </c>
      <c r="AQ178" s="3"/>
      <c r="AR178" s="3">
        <v>0</v>
      </c>
      <c r="AS178" s="3">
        <v>1.3232873061742588E-2</v>
      </c>
      <c r="AT178" s="3">
        <f t="shared" si="21"/>
        <v>0.125</v>
      </c>
      <c r="AU178" s="2">
        <v>5</v>
      </c>
      <c r="AV178" s="2">
        <f t="shared" si="22"/>
        <v>16</v>
      </c>
      <c r="AW178" s="1" t="str">
        <f>TEXT(VLOOKUP(AV178,Sheet4!$G$12:$J$35,4,FALSE),"yyyy-mm")</f>
        <v>2037-07</v>
      </c>
      <c r="AX178" s="9">
        <f>IF(AU178=3,VLOOKUP(AV178,Sheet4!$G$11:$I$35,2,FALSE),VLOOKUP(AV178,Sheet4!$G$11:$I$35,3,FALSE))</f>
        <v>6.2827225130890049E-2</v>
      </c>
      <c r="AY178" s="7">
        <v>1</v>
      </c>
    </row>
    <row r="179" spans="1:51" x14ac:dyDescent="0.25">
      <c r="A179">
        <v>81244</v>
      </c>
      <c r="B179">
        <v>2099</v>
      </c>
      <c r="C179" t="s">
        <v>57</v>
      </c>
      <c r="D179" t="s">
        <v>54</v>
      </c>
      <c r="E179" t="s">
        <v>55</v>
      </c>
      <c r="F179" t="s">
        <v>56</v>
      </c>
      <c r="G179" t="s">
        <v>61</v>
      </c>
      <c r="H179" t="s">
        <v>51</v>
      </c>
      <c r="I179" t="s">
        <v>52</v>
      </c>
      <c r="J179" t="s">
        <v>50</v>
      </c>
      <c r="K179">
        <v>6</v>
      </c>
      <c r="L179" t="s">
        <v>36</v>
      </c>
      <c r="M179">
        <v>9900</v>
      </c>
      <c r="N179">
        <v>35.724665569999999</v>
      </c>
      <c r="O179">
        <v>-98.54195</v>
      </c>
      <c r="P179">
        <v>35.69668162</v>
      </c>
      <c r="Q179">
        <v>-98.54195</v>
      </c>
      <c r="R179">
        <v>164.17134541378201</v>
      </c>
      <c r="T179">
        <v>280.855111575644</v>
      </c>
      <c r="U179">
        <v>82.215800057898207</v>
      </c>
      <c r="V179">
        <v>8</v>
      </c>
      <c r="W179">
        <v>1.01</v>
      </c>
      <c r="X179">
        <v>1</v>
      </c>
      <c r="Z179">
        <v>9530.2553467004509</v>
      </c>
      <c r="AB179">
        <v>18427.3483708981</v>
      </c>
      <c r="AC179">
        <v>72.821141242648295</v>
      </c>
      <c r="AD179">
        <v>6</v>
      </c>
      <c r="AE179">
        <v>1.1000000000000001</v>
      </c>
      <c r="AF179">
        <v>1</v>
      </c>
      <c r="AH179">
        <v>0</v>
      </c>
      <c r="AI179">
        <v>1444</v>
      </c>
      <c r="AJ179">
        <v>100</v>
      </c>
      <c r="AK179">
        <v>-2.11</v>
      </c>
      <c r="AL179">
        <v>0</v>
      </c>
      <c r="AM179">
        <v>6.5</v>
      </c>
      <c r="AN179">
        <v>1.21</v>
      </c>
      <c r="AO179">
        <v>9871.5761555915797</v>
      </c>
      <c r="AP179">
        <v>5895.6681339816796</v>
      </c>
      <c r="AR179">
        <v>0</v>
      </c>
      <c r="AS179">
        <v>1.3232873061742588E-2</v>
      </c>
      <c r="AT179">
        <f>1/8</f>
        <v>0.125</v>
      </c>
      <c r="AU179" s="2">
        <v>3</v>
      </c>
      <c r="AV179" s="2">
        <f>AV168+1</f>
        <v>17</v>
      </c>
      <c r="AW179" s="1" t="str">
        <f>TEXT(VLOOKUP(AV179,Sheet4!$G$12:$J$35,4,FALSE),"yyyy-mm")</f>
        <v>2038-07</v>
      </c>
      <c r="AX179" s="9">
        <f>IF(AU179=3,VLOOKUP(AV179,Sheet4!$G$11:$I$35,2,FALSE),VLOOKUP(AV179,Sheet4!$G$11:$I$35,3,FALSE))</f>
        <v>3.9390088945362133E-2</v>
      </c>
      <c r="AY179" s="2">
        <v>1</v>
      </c>
    </row>
    <row r="180" spans="1:51" x14ac:dyDescent="0.25">
      <c r="A180">
        <v>81214</v>
      </c>
      <c r="B180">
        <v>2099</v>
      </c>
      <c r="C180" t="s">
        <v>78</v>
      </c>
      <c r="D180" t="s">
        <v>54</v>
      </c>
      <c r="E180" t="s">
        <v>55</v>
      </c>
      <c r="F180" t="s">
        <v>56</v>
      </c>
      <c r="G180" t="s">
        <v>62</v>
      </c>
      <c r="H180" t="s">
        <v>51</v>
      </c>
      <c r="I180" t="s">
        <v>52</v>
      </c>
      <c r="J180" t="s">
        <v>50</v>
      </c>
      <c r="K180">
        <v>6</v>
      </c>
      <c r="L180" t="s">
        <v>36</v>
      </c>
      <c r="M180">
        <v>9900</v>
      </c>
      <c r="N180">
        <v>35.724641730000002</v>
      </c>
      <c r="O180">
        <v>-98.538989999999998</v>
      </c>
      <c r="P180">
        <v>35.696664179999999</v>
      </c>
      <c r="Q180">
        <v>-98.538989999999998</v>
      </c>
      <c r="R180">
        <v>164.17134541378201</v>
      </c>
      <c r="T180">
        <v>280.855111575644</v>
      </c>
      <c r="U180">
        <v>82.215800057898207</v>
      </c>
      <c r="V180">
        <v>8</v>
      </c>
      <c r="W180">
        <v>1.01</v>
      </c>
      <c r="X180">
        <v>1</v>
      </c>
      <c r="Z180">
        <v>9530.2553467004509</v>
      </c>
      <c r="AB180">
        <v>18427.3483708981</v>
      </c>
      <c r="AC180">
        <v>72.821141242648295</v>
      </c>
      <c r="AD180">
        <v>6</v>
      </c>
      <c r="AE180">
        <v>1.1000000000000001</v>
      </c>
      <c r="AF180">
        <v>1</v>
      </c>
      <c r="AH180">
        <v>0</v>
      </c>
      <c r="AI180">
        <v>1444</v>
      </c>
      <c r="AJ180">
        <v>100</v>
      </c>
      <c r="AK180">
        <v>-2.11</v>
      </c>
      <c r="AL180">
        <v>0</v>
      </c>
      <c r="AM180">
        <v>6.5</v>
      </c>
      <c r="AN180">
        <v>1.21</v>
      </c>
      <c r="AO180">
        <v>9871.5761555915797</v>
      </c>
      <c r="AP180">
        <v>5895.6681339816796</v>
      </c>
      <c r="AR180">
        <v>0</v>
      </c>
      <c r="AS180">
        <v>1.3232873061742588E-2</v>
      </c>
      <c r="AT180">
        <f t="shared" ref="AT180:AT189" si="23">1/8</f>
        <v>0.125</v>
      </c>
      <c r="AU180" s="2">
        <v>3</v>
      </c>
      <c r="AV180" s="2">
        <f t="shared" ref="AV180:AV189" si="24">AV169+1</f>
        <v>17</v>
      </c>
      <c r="AW180" s="1" t="str">
        <f>TEXT(VLOOKUP(AV180,Sheet4!$G$12:$J$35,4,FALSE),"yyyy-mm")</f>
        <v>2038-07</v>
      </c>
      <c r="AX180" s="9">
        <f>IF(AU180=3,VLOOKUP(AV180,Sheet4!$G$11:$I$35,2,FALSE),VLOOKUP(AV180,Sheet4!$G$11:$I$35,3,FALSE))</f>
        <v>3.9390088945362133E-2</v>
      </c>
      <c r="AY180" s="2">
        <v>1</v>
      </c>
    </row>
    <row r="181" spans="1:51" x14ac:dyDescent="0.25">
      <c r="A181">
        <v>81324</v>
      </c>
      <c r="B181">
        <v>2099</v>
      </c>
      <c r="C181" t="s">
        <v>78</v>
      </c>
      <c r="D181" t="s">
        <v>54</v>
      </c>
      <c r="E181" t="s">
        <v>55</v>
      </c>
      <c r="F181" t="s">
        <v>56</v>
      </c>
      <c r="G181" t="s">
        <v>58</v>
      </c>
      <c r="H181" t="s">
        <v>51</v>
      </c>
      <c r="I181" t="s">
        <v>52</v>
      </c>
      <c r="J181" t="s">
        <v>50</v>
      </c>
      <c r="K181">
        <v>6</v>
      </c>
      <c r="L181" t="s">
        <v>36</v>
      </c>
      <c r="M181">
        <v>9900</v>
      </c>
      <c r="N181">
        <v>35.724617809999998</v>
      </c>
      <c r="O181">
        <v>-98.536029999999997</v>
      </c>
      <c r="P181">
        <v>35.696646659999999</v>
      </c>
      <c r="Q181">
        <v>-98.536029999999997</v>
      </c>
      <c r="R181">
        <v>164.17134541378201</v>
      </c>
      <c r="T181">
        <v>280.855111575644</v>
      </c>
      <c r="U181">
        <v>82.215800057898207</v>
      </c>
      <c r="V181">
        <v>8</v>
      </c>
      <c r="W181">
        <v>1.01</v>
      </c>
      <c r="X181">
        <v>1</v>
      </c>
      <c r="Z181">
        <v>9530.2553467004509</v>
      </c>
      <c r="AB181">
        <v>18427.3483708981</v>
      </c>
      <c r="AC181">
        <v>72.821141242648295</v>
      </c>
      <c r="AD181">
        <v>6</v>
      </c>
      <c r="AE181">
        <v>1.1000000000000001</v>
      </c>
      <c r="AF181">
        <v>1</v>
      </c>
      <c r="AH181">
        <v>0</v>
      </c>
      <c r="AI181">
        <v>1444</v>
      </c>
      <c r="AJ181">
        <v>100</v>
      </c>
      <c r="AK181">
        <v>-2.11</v>
      </c>
      <c r="AL181">
        <v>0</v>
      </c>
      <c r="AM181">
        <v>6.5</v>
      </c>
      <c r="AN181">
        <v>1.21</v>
      </c>
      <c r="AO181">
        <v>9871.5761555915797</v>
      </c>
      <c r="AP181">
        <v>5895.6681339816796</v>
      </c>
      <c r="AR181">
        <v>0</v>
      </c>
      <c r="AS181">
        <v>1.3232873061742588E-2</v>
      </c>
      <c r="AT181">
        <f t="shared" si="23"/>
        <v>0.125</v>
      </c>
      <c r="AU181" s="2">
        <v>3</v>
      </c>
      <c r="AV181" s="2">
        <f t="shared" si="24"/>
        <v>17</v>
      </c>
      <c r="AW181" s="1" t="str">
        <f>TEXT(VLOOKUP(AV181,Sheet4!$G$12:$J$35,4,FALSE),"yyyy-mm")</f>
        <v>2038-07</v>
      </c>
      <c r="AX181" s="9">
        <f>IF(AU181=3,VLOOKUP(AV181,Sheet4!$G$11:$I$35,2,FALSE),VLOOKUP(AV181,Sheet4!$G$11:$I$35,3,FALSE))</f>
        <v>3.9390088945362133E-2</v>
      </c>
      <c r="AY181" s="2">
        <v>1</v>
      </c>
    </row>
    <row r="182" spans="1:51" x14ac:dyDescent="0.25">
      <c r="A182">
        <v>81250</v>
      </c>
      <c r="B182">
        <v>2099</v>
      </c>
      <c r="C182" t="s">
        <v>78</v>
      </c>
      <c r="D182" t="s">
        <v>54</v>
      </c>
      <c r="E182" t="s">
        <v>55</v>
      </c>
      <c r="F182" t="s">
        <v>56</v>
      </c>
      <c r="G182" t="s">
        <v>60</v>
      </c>
      <c r="H182" t="s">
        <v>51</v>
      </c>
      <c r="I182" t="s">
        <v>52</v>
      </c>
      <c r="J182" t="s">
        <v>50</v>
      </c>
      <c r="K182">
        <v>6</v>
      </c>
      <c r="L182" t="s">
        <v>36</v>
      </c>
      <c r="M182">
        <v>9900</v>
      </c>
      <c r="N182">
        <v>35.724593900000002</v>
      </c>
      <c r="O182">
        <v>-98.533079999999998</v>
      </c>
      <c r="P182">
        <v>35.696629129999998</v>
      </c>
      <c r="Q182">
        <v>-98.533079999999998</v>
      </c>
      <c r="R182">
        <v>164.17134541378201</v>
      </c>
      <c r="T182">
        <v>280.855111575644</v>
      </c>
      <c r="U182">
        <v>82.215800057898207</v>
      </c>
      <c r="V182">
        <v>8</v>
      </c>
      <c r="W182">
        <v>1.01</v>
      </c>
      <c r="X182">
        <v>1</v>
      </c>
      <c r="Z182">
        <v>9530.2553467004509</v>
      </c>
      <c r="AB182">
        <v>18427.3483708981</v>
      </c>
      <c r="AC182">
        <v>72.821141242648295</v>
      </c>
      <c r="AD182">
        <v>6</v>
      </c>
      <c r="AE182">
        <v>1.1000000000000001</v>
      </c>
      <c r="AF182">
        <v>1</v>
      </c>
      <c r="AH182">
        <v>0</v>
      </c>
      <c r="AI182">
        <v>1444</v>
      </c>
      <c r="AJ182">
        <v>100</v>
      </c>
      <c r="AK182">
        <v>-2.11</v>
      </c>
      <c r="AL182">
        <v>0</v>
      </c>
      <c r="AM182">
        <v>6.5</v>
      </c>
      <c r="AN182">
        <v>1.21</v>
      </c>
      <c r="AO182">
        <v>9871.5761555915797</v>
      </c>
      <c r="AP182">
        <v>5895.6681339816796</v>
      </c>
      <c r="AR182">
        <v>0</v>
      </c>
      <c r="AS182">
        <v>1.3232873061742588E-2</v>
      </c>
      <c r="AT182">
        <f t="shared" si="23"/>
        <v>0.125</v>
      </c>
      <c r="AU182" s="2">
        <v>3</v>
      </c>
      <c r="AV182" s="2">
        <f t="shared" si="24"/>
        <v>17</v>
      </c>
      <c r="AW182" s="1" t="str">
        <f>TEXT(VLOOKUP(AV182,Sheet4!$G$12:$J$35,4,FALSE),"yyyy-mm")</f>
        <v>2038-07</v>
      </c>
      <c r="AX182" s="9">
        <f>IF(AU182=3,VLOOKUP(AV182,Sheet4!$G$11:$I$35,2,FALSE),VLOOKUP(AV182,Sheet4!$G$11:$I$35,3,FALSE))</f>
        <v>3.9390088945362133E-2</v>
      </c>
      <c r="AY182" s="2">
        <v>1</v>
      </c>
    </row>
    <row r="183" spans="1:51" x14ac:dyDescent="0.25">
      <c r="A183">
        <v>81186</v>
      </c>
      <c r="B183">
        <v>2099</v>
      </c>
      <c r="C183" t="s">
        <v>78</v>
      </c>
      <c r="D183" t="s">
        <v>54</v>
      </c>
      <c r="E183" t="s">
        <v>55</v>
      </c>
      <c r="F183" t="s">
        <v>56</v>
      </c>
      <c r="G183" t="s">
        <v>63</v>
      </c>
      <c r="H183" t="s">
        <v>51</v>
      </c>
      <c r="I183" t="s">
        <v>52</v>
      </c>
      <c r="J183" t="s">
        <v>50</v>
      </c>
      <c r="K183">
        <v>6</v>
      </c>
      <c r="L183" t="s">
        <v>36</v>
      </c>
      <c r="M183">
        <v>9900</v>
      </c>
      <c r="N183">
        <v>35.724569840000001</v>
      </c>
      <c r="O183">
        <v>-98.530119999999997</v>
      </c>
      <c r="P183">
        <v>35.696611470000001</v>
      </c>
      <c r="Q183">
        <v>-98.530119999999997</v>
      </c>
      <c r="R183">
        <v>164.17134541378201</v>
      </c>
      <c r="T183">
        <v>280.855111575644</v>
      </c>
      <c r="U183">
        <v>82.215800057898207</v>
      </c>
      <c r="V183">
        <v>8</v>
      </c>
      <c r="W183">
        <v>1.01</v>
      </c>
      <c r="X183">
        <v>1</v>
      </c>
      <c r="Z183">
        <v>9530.2553467004509</v>
      </c>
      <c r="AB183">
        <v>18427.3483708981</v>
      </c>
      <c r="AC183">
        <v>72.821141242648295</v>
      </c>
      <c r="AD183">
        <v>6</v>
      </c>
      <c r="AE183">
        <v>1.1000000000000001</v>
      </c>
      <c r="AF183">
        <v>1</v>
      </c>
      <c r="AH183">
        <v>0</v>
      </c>
      <c r="AI183">
        <v>1444</v>
      </c>
      <c r="AJ183">
        <v>100</v>
      </c>
      <c r="AK183">
        <v>-2.11</v>
      </c>
      <c r="AL183">
        <v>0</v>
      </c>
      <c r="AM183">
        <v>6.5</v>
      </c>
      <c r="AN183">
        <v>1.21</v>
      </c>
      <c r="AO183">
        <v>9871.5761555915797</v>
      </c>
      <c r="AP183">
        <v>5895.6681339816796</v>
      </c>
      <c r="AR183">
        <v>0</v>
      </c>
      <c r="AS183">
        <v>1.3232873061742588E-2</v>
      </c>
      <c r="AT183">
        <f t="shared" si="23"/>
        <v>0.125</v>
      </c>
      <c r="AU183" s="2">
        <v>3</v>
      </c>
      <c r="AV183" s="2">
        <f t="shared" si="24"/>
        <v>17</v>
      </c>
      <c r="AW183" s="1" t="str">
        <f>TEXT(VLOOKUP(AV183,Sheet4!$G$12:$J$35,4,FALSE),"yyyy-mm")</f>
        <v>2038-07</v>
      </c>
      <c r="AX183" s="9">
        <f>IF(AU183=3,VLOOKUP(AV183,Sheet4!$G$11:$I$35,2,FALSE),VLOOKUP(AV183,Sheet4!$G$11:$I$35,3,FALSE))</f>
        <v>3.9390088945362133E-2</v>
      </c>
      <c r="AY183" s="2">
        <v>1</v>
      </c>
    </row>
    <row r="184" spans="1:51" x14ac:dyDescent="0.25">
      <c r="A184">
        <v>81245</v>
      </c>
      <c r="B184">
        <v>2099</v>
      </c>
      <c r="C184" t="s">
        <v>57</v>
      </c>
      <c r="D184" t="s">
        <v>35</v>
      </c>
      <c r="E184" t="s">
        <v>35</v>
      </c>
      <c r="F184" t="s">
        <v>53</v>
      </c>
      <c r="G184" t="s">
        <v>61</v>
      </c>
      <c r="H184" t="s">
        <v>51</v>
      </c>
      <c r="I184" t="s">
        <v>52</v>
      </c>
      <c r="J184" t="s">
        <v>50</v>
      </c>
      <c r="K184">
        <v>6</v>
      </c>
      <c r="L184" t="s">
        <v>36</v>
      </c>
      <c r="M184">
        <v>9900</v>
      </c>
      <c r="N184">
        <v>35.724665569999999</v>
      </c>
      <c r="O184">
        <v>-98.54195</v>
      </c>
      <c r="P184">
        <v>35.69668162</v>
      </c>
      <c r="Q184">
        <v>-98.54195</v>
      </c>
      <c r="R184">
        <v>16.838495306091101</v>
      </c>
      <c r="T184">
        <v>48.926948625245899</v>
      </c>
      <c r="U184">
        <v>83.208668193180301</v>
      </c>
      <c r="V184">
        <v>8</v>
      </c>
      <c r="W184">
        <v>1.01</v>
      </c>
      <c r="X184">
        <v>1</v>
      </c>
      <c r="Z184">
        <v>5272.6467845094103</v>
      </c>
      <c r="AB184">
        <v>11377.2202112866</v>
      </c>
      <c r="AC184">
        <v>69.081506763009799</v>
      </c>
      <c r="AD184">
        <v>6</v>
      </c>
      <c r="AE184">
        <v>1.1000000000000001</v>
      </c>
      <c r="AF184">
        <v>1</v>
      </c>
      <c r="AH184">
        <v>0</v>
      </c>
      <c r="AI184">
        <v>1398</v>
      </c>
      <c r="AJ184">
        <v>100</v>
      </c>
      <c r="AK184">
        <v>-2.11</v>
      </c>
      <c r="AL184">
        <v>0</v>
      </c>
      <c r="AM184">
        <v>6.5</v>
      </c>
      <c r="AN184">
        <v>1.18</v>
      </c>
      <c r="AO184">
        <v>10090.250503859699</v>
      </c>
      <c r="AP184">
        <v>6048.7401777693904</v>
      </c>
      <c r="AR184">
        <v>0</v>
      </c>
      <c r="AS184">
        <v>1.3232873061742588E-2</v>
      </c>
      <c r="AT184">
        <f t="shared" si="23"/>
        <v>0.125</v>
      </c>
      <c r="AU184" s="2">
        <v>5</v>
      </c>
      <c r="AV184" s="2">
        <f t="shared" si="24"/>
        <v>17</v>
      </c>
      <c r="AW184" s="1" t="str">
        <f>TEXT(VLOOKUP(AV184,Sheet4!$G$12:$J$35,4,FALSE),"yyyy-mm")</f>
        <v>2038-07</v>
      </c>
      <c r="AX184" s="9">
        <f>IF(AU184=3,VLOOKUP(AV184,Sheet4!$G$11:$I$35,2,FALSE),VLOOKUP(AV184,Sheet4!$G$11:$I$35,3,FALSE))</f>
        <v>5.1308900523560207E-2</v>
      </c>
      <c r="AY184" s="2">
        <v>1</v>
      </c>
    </row>
    <row r="185" spans="1:51" x14ac:dyDescent="0.25">
      <c r="A185">
        <v>81215</v>
      </c>
      <c r="B185">
        <v>2099</v>
      </c>
      <c r="C185" t="s">
        <v>57</v>
      </c>
      <c r="D185" t="s">
        <v>35</v>
      </c>
      <c r="E185" t="s">
        <v>35</v>
      </c>
      <c r="F185" t="s">
        <v>53</v>
      </c>
      <c r="G185" t="s">
        <v>62</v>
      </c>
      <c r="H185" t="s">
        <v>51</v>
      </c>
      <c r="I185" t="s">
        <v>52</v>
      </c>
      <c r="J185" t="s">
        <v>50</v>
      </c>
      <c r="K185">
        <v>6</v>
      </c>
      <c r="L185" t="s">
        <v>36</v>
      </c>
      <c r="M185">
        <v>9900</v>
      </c>
      <c r="N185">
        <v>35.724641730000002</v>
      </c>
      <c r="O185">
        <v>-98.538989999999998</v>
      </c>
      <c r="P185">
        <v>35.696664179999999</v>
      </c>
      <c r="Q185">
        <v>-98.538989999999998</v>
      </c>
      <c r="R185">
        <v>16.838495306091101</v>
      </c>
      <c r="T185">
        <v>48.926948625245899</v>
      </c>
      <c r="U185">
        <v>83.208668193180301</v>
      </c>
      <c r="V185">
        <v>8</v>
      </c>
      <c r="W185">
        <v>1.01</v>
      </c>
      <c r="X185">
        <v>1</v>
      </c>
      <c r="Z185">
        <v>5272.6467845094103</v>
      </c>
      <c r="AB185">
        <v>11377.2202112866</v>
      </c>
      <c r="AC185">
        <v>69.081506763009799</v>
      </c>
      <c r="AD185">
        <v>6</v>
      </c>
      <c r="AE185">
        <v>1.1000000000000001</v>
      </c>
      <c r="AF185">
        <v>1</v>
      </c>
      <c r="AH185">
        <v>0</v>
      </c>
      <c r="AI185">
        <v>1398</v>
      </c>
      <c r="AJ185">
        <v>100</v>
      </c>
      <c r="AK185">
        <v>-2.11</v>
      </c>
      <c r="AL185">
        <v>0</v>
      </c>
      <c r="AM185">
        <v>6.5</v>
      </c>
      <c r="AN185">
        <v>1.18</v>
      </c>
      <c r="AO185">
        <v>10090.250503859699</v>
      </c>
      <c r="AP185">
        <v>6048.7401777693904</v>
      </c>
      <c r="AR185">
        <v>0</v>
      </c>
      <c r="AS185">
        <v>1.3232873061742588E-2</v>
      </c>
      <c r="AT185">
        <f t="shared" si="23"/>
        <v>0.125</v>
      </c>
      <c r="AU185" s="2">
        <v>5</v>
      </c>
      <c r="AV185" s="2">
        <f t="shared" si="24"/>
        <v>17</v>
      </c>
      <c r="AW185" s="1" t="str">
        <f>TEXT(VLOOKUP(AV185,Sheet4!$G$12:$J$35,4,FALSE),"yyyy-mm")</f>
        <v>2038-07</v>
      </c>
      <c r="AX185" s="9">
        <f>IF(AU185=3,VLOOKUP(AV185,Sheet4!$G$11:$I$35,2,FALSE),VLOOKUP(AV185,Sheet4!$G$11:$I$35,3,FALSE))</f>
        <v>5.1308900523560207E-2</v>
      </c>
      <c r="AY185" s="2">
        <v>1</v>
      </c>
    </row>
    <row r="186" spans="1:51" x14ac:dyDescent="0.25">
      <c r="A186">
        <v>81325</v>
      </c>
      <c r="B186">
        <v>2099</v>
      </c>
      <c r="C186" t="s">
        <v>57</v>
      </c>
      <c r="D186" t="s">
        <v>35</v>
      </c>
      <c r="E186" t="s">
        <v>35</v>
      </c>
      <c r="F186" t="s">
        <v>53</v>
      </c>
      <c r="G186" t="s">
        <v>58</v>
      </c>
      <c r="H186" t="s">
        <v>51</v>
      </c>
      <c r="I186" t="s">
        <v>52</v>
      </c>
      <c r="J186" t="s">
        <v>50</v>
      </c>
      <c r="K186">
        <v>6</v>
      </c>
      <c r="L186" t="s">
        <v>36</v>
      </c>
      <c r="M186">
        <v>9900</v>
      </c>
      <c r="N186">
        <v>35.724617809999998</v>
      </c>
      <c r="O186">
        <v>-98.536029999999997</v>
      </c>
      <c r="P186">
        <v>35.696646659999999</v>
      </c>
      <c r="Q186">
        <v>-98.536029999999997</v>
      </c>
      <c r="R186">
        <v>16.838495306091101</v>
      </c>
      <c r="T186">
        <v>48.926948625245899</v>
      </c>
      <c r="U186">
        <v>83.208668193180301</v>
      </c>
      <c r="V186">
        <v>8</v>
      </c>
      <c r="W186">
        <v>1.01</v>
      </c>
      <c r="X186">
        <v>1</v>
      </c>
      <c r="Z186">
        <v>5272.6467845094103</v>
      </c>
      <c r="AB186">
        <v>11377.2202112866</v>
      </c>
      <c r="AC186">
        <v>69.081506763009799</v>
      </c>
      <c r="AD186">
        <v>6</v>
      </c>
      <c r="AE186">
        <v>1.1000000000000001</v>
      </c>
      <c r="AF186">
        <v>1</v>
      </c>
      <c r="AH186">
        <v>0</v>
      </c>
      <c r="AI186">
        <v>1398</v>
      </c>
      <c r="AJ186">
        <v>100</v>
      </c>
      <c r="AK186">
        <v>-2.11</v>
      </c>
      <c r="AL186">
        <v>0</v>
      </c>
      <c r="AM186">
        <v>6.5</v>
      </c>
      <c r="AN186">
        <v>1.18</v>
      </c>
      <c r="AO186">
        <v>10090.250503859699</v>
      </c>
      <c r="AP186">
        <v>6048.7401777693904</v>
      </c>
      <c r="AR186">
        <v>0</v>
      </c>
      <c r="AS186">
        <v>1.3232873061742588E-2</v>
      </c>
      <c r="AT186">
        <f t="shared" si="23"/>
        <v>0.125</v>
      </c>
      <c r="AU186" s="2">
        <v>5</v>
      </c>
      <c r="AV186" s="2">
        <f t="shared" si="24"/>
        <v>17</v>
      </c>
      <c r="AW186" s="1" t="str">
        <f>TEXT(VLOOKUP(AV186,Sheet4!$G$12:$J$35,4,FALSE),"yyyy-mm")</f>
        <v>2038-07</v>
      </c>
      <c r="AX186" s="9">
        <f>IF(AU186=3,VLOOKUP(AV186,Sheet4!$G$11:$I$35,2,FALSE),VLOOKUP(AV186,Sheet4!$G$11:$I$35,3,FALSE))</f>
        <v>5.1308900523560207E-2</v>
      </c>
      <c r="AY186" s="2">
        <v>1</v>
      </c>
    </row>
    <row r="187" spans="1:51" x14ac:dyDescent="0.25">
      <c r="A187">
        <v>81251</v>
      </c>
      <c r="B187">
        <v>2099</v>
      </c>
      <c r="C187" t="s">
        <v>57</v>
      </c>
      <c r="D187" t="s">
        <v>35</v>
      </c>
      <c r="E187" t="s">
        <v>35</v>
      </c>
      <c r="F187" t="s">
        <v>53</v>
      </c>
      <c r="G187" t="s">
        <v>60</v>
      </c>
      <c r="H187" t="s">
        <v>51</v>
      </c>
      <c r="I187" t="s">
        <v>52</v>
      </c>
      <c r="J187" t="s">
        <v>50</v>
      </c>
      <c r="K187">
        <v>6</v>
      </c>
      <c r="L187" t="s">
        <v>36</v>
      </c>
      <c r="M187">
        <v>9900</v>
      </c>
      <c r="N187">
        <v>35.724593900000002</v>
      </c>
      <c r="O187">
        <v>-98.533079999999998</v>
      </c>
      <c r="P187">
        <v>35.696629129999998</v>
      </c>
      <c r="Q187">
        <v>-98.533079999999998</v>
      </c>
      <c r="R187">
        <v>16.838495306091101</v>
      </c>
      <c r="T187">
        <v>48.926948625245899</v>
      </c>
      <c r="U187">
        <v>83.208668193180301</v>
      </c>
      <c r="V187">
        <v>8</v>
      </c>
      <c r="W187">
        <v>1.01</v>
      </c>
      <c r="X187">
        <v>1</v>
      </c>
      <c r="Z187">
        <v>5272.6467845094103</v>
      </c>
      <c r="AB187">
        <v>11377.2202112866</v>
      </c>
      <c r="AC187">
        <v>69.081506763009799</v>
      </c>
      <c r="AD187">
        <v>6</v>
      </c>
      <c r="AE187">
        <v>1.1000000000000001</v>
      </c>
      <c r="AF187">
        <v>1</v>
      </c>
      <c r="AH187">
        <v>0</v>
      </c>
      <c r="AI187">
        <v>1398</v>
      </c>
      <c r="AJ187">
        <v>100</v>
      </c>
      <c r="AK187">
        <v>-2.11</v>
      </c>
      <c r="AL187">
        <v>0</v>
      </c>
      <c r="AM187">
        <v>6.5</v>
      </c>
      <c r="AN187">
        <v>1.18</v>
      </c>
      <c r="AO187">
        <v>10090.250503859699</v>
      </c>
      <c r="AP187">
        <v>6048.7401777693904</v>
      </c>
      <c r="AR187">
        <v>0</v>
      </c>
      <c r="AS187">
        <v>1.3232873061742588E-2</v>
      </c>
      <c r="AT187">
        <f t="shared" si="23"/>
        <v>0.125</v>
      </c>
      <c r="AU187" s="2">
        <v>5</v>
      </c>
      <c r="AV187" s="2">
        <f t="shared" si="24"/>
        <v>17</v>
      </c>
      <c r="AW187" s="1" t="str">
        <f>TEXT(VLOOKUP(AV187,Sheet4!$G$12:$J$35,4,FALSE),"yyyy-mm")</f>
        <v>2038-07</v>
      </c>
      <c r="AX187" s="9">
        <f>IF(AU187=3,VLOOKUP(AV187,Sheet4!$G$11:$I$35,2,FALSE),VLOOKUP(AV187,Sheet4!$G$11:$I$35,3,FALSE))</f>
        <v>5.1308900523560207E-2</v>
      </c>
      <c r="AY187" s="2">
        <v>1</v>
      </c>
    </row>
    <row r="188" spans="1:51" x14ac:dyDescent="0.25">
      <c r="A188">
        <v>81187</v>
      </c>
      <c r="B188">
        <v>2099</v>
      </c>
      <c r="C188" t="s">
        <v>57</v>
      </c>
      <c r="D188" t="s">
        <v>35</v>
      </c>
      <c r="E188" t="s">
        <v>35</v>
      </c>
      <c r="F188" t="s">
        <v>53</v>
      </c>
      <c r="G188" t="s">
        <v>63</v>
      </c>
      <c r="H188" t="s">
        <v>51</v>
      </c>
      <c r="I188" t="s">
        <v>52</v>
      </c>
      <c r="J188" t="s">
        <v>50</v>
      </c>
      <c r="K188">
        <v>6</v>
      </c>
      <c r="L188" t="s">
        <v>36</v>
      </c>
      <c r="M188">
        <v>9900</v>
      </c>
      <c r="N188">
        <v>35.724569840000001</v>
      </c>
      <c r="O188">
        <v>-98.530119999999997</v>
      </c>
      <c r="P188">
        <v>35.696611470000001</v>
      </c>
      <c r="Q188">
        <v>-98.530119999999997</v>
      </c>
      <c r="R188">
        <v>16.838495306091101</v>
      </c>
      <c r="T188">
        <v>48.926948625245899</v>
      </c>
      <c r="U188">
        <v>83.208668193180301</v>
      </c>
      <c r="V188">
        <v>8</v>
      </c>
      <c r="W188">
        <v>1.01</v>
      </c>
      <c r="X188">
        <v>1</v>
      </c>
      <c r="Z188">
        <v>5272.6467845094103</v>
      </c>
      <c r="AB188">
        <v>11377.2202112866</v>
      </c>
      <c r="AC188">
        <v>69.081506763009799</v>
      </c>
      <c r="AD188">
        <v>6</v>
      </c>
      <c r="AE188">
        <v>1.1000000000000001</v>
      </c>
      <c r="AF188">
        <v>1</v>
      </c>
      <c r="AH188">
        <v>0</v>
      </c>
      <c r="AI188">
        <v>1398</v>
      </c>
      <c r="AJ188">
        <v>100</v>
      </c>
      <c r="AK188">
        <v>-2.11</v>
      </c>
      <c r="AL188">
        <v>0</v>
      </c>
      <c r="AM188">
        <v>6.5</v>
      </c>
      <c r="AN188">
        <v>1.18</v>
      </c>
      <c r="AO188">
        <v>10090.250503859699</v>
      </c>
      <c r="AP188">
        <v>6048.7401777693904</v>
      </c>
      <c r="AR188">
        <v>0</v>
      </c>
      <c r="AS188">
        <v>1.3232873061742588E-2</v>
      </c>
      <c r="AT188">
        <f t="shared" si="23"/>
        <v>0.125</v>
      </c>
      <c r="AU188" s="2">
        <v>5</v>
      </c>
      <c r="AV188" s="2">
        <f t="shared" si="24"/>
        <v>17</v>
      </c>
      <c r="AW188" s="1" t="str">
        <f>TEXT(VLOOKUP(AV188,Sheet4!$G$12:$J$35,4,FALSE),"yyyy-mm")</f>
        <v>2038-07</v>
      </c>
      <c r="AX188" s="9">
        <f>IF(AU188=3,VLOOKUP(AV188,Sheet4!$G$11:$I$35,2,FALSE),VLOOKUP(AV188,Sheet4!$G$11:$I$35,3,FALSE))</f>
        <v>5.1308900523560207E-2</v>
      </c>
      <c r="AY188" s="2">
        <v>1</v>
      </c>
    </row>
    <row r="189" spans="1:51" x14ac:dyDescent="0.25">
      <c r="A189" s="3">
        <v>81305</v>
      </c>
      <c r="B189" s="3">
        <v>2099</v>
      </c>
      <c r="C189" t="s">
        <v>57</v>
      </c>
      <c r="D189" s="3" t="s">
        <v>35</v>
      </c>
      <c r="E189" s="3" t="s">
        <v>35</v>
      </c>
      <c r="F189" s="3" t="s">
        <v>53</v>
      </c>
      <c r="G189" s="3" t="s">
        <v>59</v>
      </c>
      <c r="H189" s="3" t="s">
        <v>51</v>
      </c>
      <c r="I189" s="3" t="s">
        <v>52</v>
      </c>
      <c r="J189" s="3" t="s">
        <v>50</v>
      </c>
      <c r="K189" s="3">
        <v>6</v>
      </c>
      <c r="L189" s="3" t="s">
        <v>36</v>
      </c>
      <c r="M189" s="3">
        <v>9900</v>
      </c>
      <c r="N189" s="3">
        <v>35.724545790000001</v>
      </c>
      <c r="O189" s="3">
        <v>-98.527169999999998</v>
      </c>
      <c r="P189" s="3">
        <v>35.696593790000001</v>
      </c>
      <c r="Q189" s="3">
        <v>-98.527169999999998</v>
      </c>
      <c r="R189" s="3">
        <v>16.838495306091101</v>
      </c>
      <c r="S189" s="3"/>
      <c r="T189" s="3">
        <v>48.926948625245899</v>
      </c>
      <c r="U189" s="3">
        <v>83.208668193180301</v>
      </c>
      <c r="V189" s="3">
        <v>8</v>
      </c>
      <c r="W189" s="3">
        <v>1.01</v>
      </c>
      <c r="X189" s="3">
        <v>1</v>
      </c>
      <c r="Y189" s="3"/>
      <c r="Z189" s="3">
        <v>5272.6467845094103</v>
      </c>
      <c r="AA189" s="3"/>
      <c r="AB189" s="3">
        <v>11377.2202112866</v>
      </c>
      <c r="AC189" s="3">
        <v>69.081506763009799</v>
      </c>
      <c r="AD189" s="3">
        <v>6</v>
      </c>
      <c r="AE189" s="3">
        <v>1.1000000000000001</v>
      </c>
      <c r="AF189" s="3">
        <v>1</v>
      </c>
      <c r="AG189" s="3"/>
      <c r="AH189" s="3">
        <v>0</v>
      </c>
      <c r="AI189" s="3">
        <v>1398</v>
      </c>
      <c r="AJ189" s="3">
        <v>100</v>
      </c>
      <c r="AK189" s="3">
        <v>-2.11</v>
      </c>
      <c r="AL189" s="3">
        <v>0</v>
      </c>
      <c r="AM189" s="3">
        <v>6.5</v>
      </c>
      <c r="AN189" s="3">
        <v>1.18</v>
      </c>
      <c r="AO189" s="3">
        <v>10090.250503859699</v>
      </c>
      <c r="AP189" s="3">
        <v>6048.7401777693904</v>
      </c>
      <c r="AQ189" s="3"/>
      <c r="AR189" s="3">
        <v>0</v>
      </c>
      <c r="AS189" s="3">
        <v>1.3232873061742588E-2</v>
      </c>
      <c r="AT189" s="3">
        <f t="shared" si="23"/>
        <v>0.125</v>
      </c>
      <c r="AU189" s="2">
        <v>5</v>
      </c>
      <c r="AV189" s="2">
        <f t="shared" si="24"/>
        <v>17</v>
      </c>
      <c r="AW189" s="1" t="str">
        <f>TEXT(VLOOKUP(AV189,Sheet4!$G$12:$J$35,4,FALSE),"yyyy-mm")</f>
        <v>2038-07</v>
      </c>
      <c r="AX189" s="9">
        <f>IF(AU189=3,VLOOKUP(AV189,Sheet4!$G$11:$I$35,2,FALSE),VLOOKUP(AV189,Sheet4!$G$11:$I$35,3,FALSE))</f>
        <v>5.1308900523560207E-2</v>
      </c>
      <c r="AY189" s="7">
        <v>1</v>
      </c>
    </row>
    <row r="190" spans="1:51" x14ac:dyDescent="0.25">
      <c r="A190">
        <v>81244</v>
      </c>
      <c r="B190">
        <v>2099</v>
      </c>
      <c r="C190" t="s">
        <v>57</v>
      </c>
      <c r="D190" t="s">
        <v>54</v>
      </c>
      <c r="E190" t="s">
        <v>55</v>
      </c>
      <c r="F190" t="s">
        <v>56</v>
      </c>
      <c r="G190" t="s">
        <v>61</v>
      </c>
      <c r="H190" t="s">
        <v>51</v>
      </c>
      <c r="I190" t="s">
        <v>52</v>
      </c>
      <c r="J190" t="s">
        <v>50</v>
      </c>
      <c r="K190">
        <v>6</v>
      </c>
      <c r="L190" t="s">
        <v>36</v>
      </c>
      <c r="M190">
        <v>9900</v>
      </c>
      <c r="N190">
        <v>35.724665569999999</v>
      </c>
      <c r="O190">
        <v>-98.54195</v>
      </c>
      <c r="P190">
        <v>35.69668162</v>
      </c>
      <c r="Q190">
        <v>-98.54195</v>
      </c>
      <c r="R190">
        <v>164.17134541378201</v>
      </c>
      <c r="T190">
        <v>280.855111575644</v>
      </c>
      <c r="U190">
        <v>82.215800057898207</v>
      </c>
      <c r="V190">
        <v>8</v>
      </c>
      <c r="W190">
        <v>1.01</v>
      </c>
      <c r="X190">
        <v>1</v>
      </c>
      <c r="Z190">
        <v>9530.2553467004509</v>
      </c>
      <c r="AB190">
        <v>18427.3483708981</v>
      </c>
      <c r="AC190">
        <v>72.821141242648295</v>
      </c>
      <c r="AD190">
        <v>6</v>
      </c>
      <c r="AE190">
        <v>1.1000000000000001</v>
      </c>
      <c r="AF190">
        <v>1</v>
      </c>
      <c r="AH190">
        <v>0</v>
      </c>
      <c r="AI190">
        <v>1444</v>
      </c>
      <c r="AJ190">
        <v>100</v>
      </c>
      <c r="AK190">
        <v>-2.11</v>
      </c>
      <c r="AL190">
        <v>0</v>
      </c>
      <c r="AM190">
        <v>6.5</v>
      </c>
      <c r="AN190">
        <v>1.21</v>
      </c>
      <c r="AO190">
        <v>9871.5761555915797</v>
      </c>
      <c r="AP190">
        <v>5895.6681339816796</v>
      </c>
      <c r="AR190">
        <v>0</v>
      </c>
      <c r="AS190">
        <v>1.3232873061742588E-2</v>
      </c>
      <c r="AT190">
        <f>1/8</f>
        <v>0.125</v>
      </c>
      <c r="AU190" s="2">
        <v>3</v>
      </c>
      <c r="AV190" s="2">
        <f>AV179+1</f>
        <v>18</v>
      </c>
      <c r="AW190" s="1" t="str">
        <f>TEXT(VLOOKUP(AV190,Sheet4!$G$12:$J$35,4,FALSE),"yyyy-mm")</f>
        <v>2039-07</v>
      </c>
      <c r="AX190" s="9">
        <f>IF(AU190=3,VLOOKUP(AV190,Sheet4!$G$11:$I$35,2,FALSE),VLOOKUP(AV190,Sheet4!$G$11:$I$35,3,FALSE))</f>
        <v>1.5247776365946633E-2</v>
      </c>
      <c r="AY190" s="2">
        <v>1</v>
      </c>
    </row>
    <row r="191" spans="1:51" x14ac:dyDescent="0.25">
      <c r="A191">
        <v>81214</v>
      </c>
      <c r="B191">
        <v>2099</v>
      </c>
      <c r="C191" t="s">
        <v>78</v>
      </c>
      <c r="D191" t="s">
        <v>54</v>
      </c>
      <c r="E191" t="s">
        <v>55</v>
      </c>
      <c r="F191" t="s">
        <v>56</v>
      </c>
      <c r="G191" t="s">
        <v>62</v>
      </c>
      <c r="H191" t="s">
        <v>51</v>
      </c>
      <c r="I191" t="s">
        <v>52</v>
      </c>
      <c r="J191" t="s">
        <v>50</v>
      </c>
      <c r="K191">
        <v>6</v>
      </c>
      <c r="L191" t="s">
        <v>36</v>
      </c>
      <c r="M191">
        <v>9900</v>
      </c>
      <c r="N191">
        <v>35.724641730000002</v>
      </c>
      <c r="O191">
        <v>-98.538989999999998</v>
      </c>
      <c r="P191">
        <v>35.696664179999999</v>
      </c>
      <c r="Q191">
        <v>-98.538989999999998</v>
      </c>
      <c r="R191">
        <v>164.17134541378201</v>
      </c>
      <c r="T191">
        <v>280.855111575644</v>
      </c>
      <c r="U191">
        <v>82.215800057898207</v>
      </c>
      <c r="V191">
        <v>8</v>
      </c>
      <c r="W191">
        <v>1.01</v>
      </c>
      <c r="X191">
        <v>1</v>
      </c>
      <c r="Z191">
        <v>9530.2553467004509</v>
      </c>
      <c r="AB191">
        <v>18427.3483708981</v>
      </c>
      <c r="AC191">
        <v>72.821141242648295</v>
      </c>
      <c r="AD191">
        <v>6</v>
      </c>
      <c r="AE191">
        <v>1.1000000000000001</v>
      </c>
      <c r="AF191">
        <v>1</v>
      </c>
      <c r="AH191">
        <v>0</v>
      </c>
      <c r="AI191">
        <v>1444</v>
      </c>
      <c r="AJ191">
        <v>100</v>
      </c>
      <c r="AK191">
        <v>-2.11</v>
      </c>
      <c r="AL191">
        <v>0</v>
      </c>
      <c r="AM191">
        <v>6.5</v>
      </c>
      <c r="AN191">
        <v>1.21</v>
      </c>
      <c r="AO191">
        <v>9871.5761555915797</v>
      </c>
      <c r="AP191">
        <v>5895.6681339816796</v>
      </c>
      <c r="AR191">
        <v>0</v>
      </c>
      <c r="AS191">
        <v>1.3232873061742588E-2</v>
      </c>
      <c r="AT191">
        <f t="shared" ref="AT191:AT200" si="25">1/8</f>
        <v>0.125</v>
      </c>
      <c r="AU191" s="2">
        <v>3</v>
      </c>
      <c r="AV191" s="2">
        <f t="shared" ref="AV191:AV200" si="26">AV180+1</f>
        <v>18</v>
      </c>
      <c r="AW191" s="1" t="str">
        <f>TEXT(VLOOKUP(AV191,Sheet4!$G$12:$J$35,4,FALSE),"yyyy-mm")</f>
        <v>2039-07</v>
      </c>
      <c r="AX191" s="9">
        <f>IF(AU191=3,VLOOKUP(AV191,Sheet4!$G$11:$I$35,2,FALSE),VLOOKUP(AV191,Sheet4!$G$11:$I$35,3,FALSE))</f>
        <v>1.5247776365946633E-2</v>
      </c>
      <c r="AY191" s="2">
        <v>1</v>
      </c>
    </row>
    <row r="192" spans="1:51" x14ac:dyDescent="0.25">
      <c r="A192">
        <v>81324</v>
      </c>
      <c r="B192">
        <v>2099</v>
      </c>
      <c r="C192" t="s">
        <v>78</v>
      </c>
      <c r="D192" t="s">
        <v>54</v>
      </c>
      <c r="E192" t="s">
        <v>55</v>
      </c>
      <c r="F192" t="s">
        <v>56</v>
      </c>
      <c r="G192" t="s">
        <v>58</v>
      </c>
      <c r="H192" t="s">
        <v>51</v>
      </c>
      <c r="I192" t="s">
        <v>52</v>
      </c>
      <c r="J192" t="s">
        <v>50</v>
      </c>
      <c r="K192">
        <v>6</v>
      </c>
      <c r="L192" t="s">
        <v>36</v>
      </c>
      <c r="M192">
        <v>9900</v>
      </c>
      <c r="N192">
        <v>35.724617809999998</v>
      </c>
      <c r="O192">
        <v>-98.536029999999997</v>
      </c>
      <c r="P192">
        <v>35.696646659999999</v>
      </c>
      <c r="Q192">
        <v>-98.536029999999997</v>
      </c>
      <c r="R192">
        <v>164.17134541378201</v>
      </c>
      <c r="T192">
        <v>280.855111575644</v>
      </c>
      <c r="U192">
        <v>82.215800057898207</v>
      </c>
      <c r="V192">
        <v>8</v>
      </c>
      <c r="W192">
        <v>1.01</v>
      </c>
      <c r="X192">
        <v>1</v>
      </c>
      <c r="Z192">
        <v>9530.2553467004509</v>
      </c>
      <c r="AB192">
        <v>18427.3483708981</v>
      </c>
      <c r="AC192">
        <v>72.821141242648295</v>
      </c>
      <c r="AD192">
        <v>6</v>
      </c>
      <c r="AE192">
        <v>1.1000000000000001</v>
      </c>
      <c r="AF192">
        <v>1</v>
      </c>
      <c r="AH192">
        <v>0</v>
      </c>
      <c r="AI192">
        <v>1444</v>
      </c>
      <c r="AJ192">
        <v>100</v>
      </c>
      <c r="AK192">
        <v>-2.11</v>
      </c>
      <c r="AL192">
        <v>0</v>
      </c>
      <c r="AM192">
        <v>6.5</v>
      </c>
      <c r="AN192">
        <v>1.21</v>
      </c>
      <c r="AO192">
        <v>9871.5761555915797</v>
      </c>
      <c r="AP192">
        <v>5895.6681339816796</v>
      </c>
      <c r="AR192">
        <v>0</v>
      </c>
      <c r="AS192">
        <v>1.3232873061742588E-2</v>
      </c>
      <c r="AT192">
        <f t="shared" si="25"/>
        <v>0.125</v>
      </c>
      <c r="AU192" s="2">
        <v>3</v>
      </c>
      <c r="AV192" s="2">
        <f t="shared" si="26"/>
        <v>18</v>
      </c>
      <c r="AW192" s="1" t="str">
        <f>TEXT(VLOOKUP(AV192,Sheet4!$G$12:$J$35,4,FALSE),"yyyy-mm")</f>
        <v>2039-07</v>
      </c>
      <c r="AX192" s="9">
        <f>IF(AU192=3,VLOOKUP(AV192,Sheet4!$G$11:$I$35,2,FALSE),VLOOKUP(AV192,Sheet4!$G$11:$I$35,3,FALSE))</f>
        <v>1.5247776365946633E-2</v>
      </c>
      <c r="AY192" s="2">
        <v>1</v>
      </c>
    </row>
    <row r="193" spans="1:51" x14ac:dyDescent="0.25">
      <c r="A193">
        <v>81250</v>
      </c>
      <c r="B193">
        <v>2099</v>
      </c>
      <c r="C193" t="s">
        <v>78</v>
      </c>
      <c r="D193" t="s">
        <v>54</v>
      </c>
      <c r="E193" t="s">
        <v>55</v>
      </c>
      <c r="F193" t="s">
        <v>56</v>
      </c>
      <c r="G193" t="s">
        <v>60</v>
      </c>
      <c r="H193" t="s">
        <v>51</v>
      </c>
      <c r="I193" t="s">
        <v>52</v>
      </c>
      <c r="J193" t="s">
        <v>50</v>
      </c>
      <c r="K193">
        <v>6</v>
      </c>
      <c r="L193" t="s">
        <v>36</v>
      </c>
      <c r="M193">
        <v>9900</v>
      </c>
      <c r="N193">
        <v>35.724593900000002</v>
      </c>
      <c r="O193">
        <v>-98.533079999999998</v>
      </c>
      <c r="P193">
        <v>35.696629129999998</v>
      </c>
      <c r="Q193">
        <v>-98.533079999999998</v>
      </c>
      <c r="R193">
        <v>164.17134541378201</v>
      </c>
      <c r="T193">
        <v>280.855111575644</v>
      </c>
      <c r="U193">
        <v>82.215800057898207</v>
      </c>
      <c r="V193">
        <v>8</v>
      </c>
      <c r="W193">
        <v>1.01</v>
      </c>
      <c r="X193">
        <v>1</v>
      </c>
      <c r="Z193">
        <v>9530.2553467004509</v>
      </c>
      <c r="AB193">
        <v>18427.3483708981</v>
      </c>
      <c r="AC193">
        <v>72.821141242648295</v>
      </c>
      <c r="AD193">
        <v>6</v>
      </c>
      <c r="AE193">
        <v>1.1000000000000001</v>
      </c>
      <c r="AF193">
        <v>1</v>
      </c>
      <c r="AH193">
        <v>0</v>
      </c>
      <c r="AI193">
        <v>1444</v>
      </c>
      <c r="AJ193">
        <v>100</v>
      </c>
      <c r="AK193">
        <v>-2.11</v>
      </c>
      <c r="AL193">
        <v>0</v>
      </c>
      <c r="AM193">
        <v>6.5</v>
      </c>
      <c r="AN193">
        <v>1.21</v>
      </c>
      <c r="AO193">
        <v>9871.5761555915797</v>
      </c>
      <c r="AP193">
        <v>5895.6681339816796</v>
      </c>
      <c r="AR193">
        <v>0</v>
      </c>
      <c r="AS193">
        <v>1.3232873061742588E-2</v>
      </c>
      <c r="AT193">
        <f t="shared" si="25"/>
        <v>0.125</v>
      </c>
      <c r="AU193" s="2">
        <v>3</v>
      </c>
      <c r="AV193" s="2">
        <f t="shared" si="26"/>
        <v>18</v>
      </c>
      <c r="AW193" s="1" t="str">
        <f>TEXT(VLOOKUP(AV193,Sheet4!$G$12:$J$35,4,FALSE),"yyyy-mm")</f>
        <v>2039-07</v>
      </c>
      <c r="AX193" s="9">
        <f>IF(AU193=3,VLOOKUP(AV193,Sheet4!$G$11:$I$35,2,FALSE),VLOOKUP(AV193,Sheet4!$G$11:$I$35,3,FALSE))</f>
        <v>1.5247776365946633E-2</v>
      </c>
      <c r="AY193" s="2">
        <v>1</v>
      </c>
    </row>
    <row r="194" spans="1:51" x14ac:dyDescent="0.25">
      <c r="A194">
        <v>81186</v>
      </c>
      <c r="B194">
        <v>2099</v>
      </c>
      <c r="C194" t="s">
        <v>78</v>
      </c>
      <c r="D194" t="s">
        <v>54</v>
      </c>
      <c r="E194" t="s">
        <v>55</v>
      </c>
      <c r="F194" t="s">
        <v>56</v>
      </c>
      <c r="G194" t="s">
        <v>63</v>
      </c>
      <c r="H194" t="s">
        <v>51</v>
      </c>
      <c r="I194" t="s">
        <v>52</v>
      </c>
      <c r="J194" t="s">
        <v>50</v>
      </c>
      <c r="K194">
        <v>6</v>
      </c>
      <c r="L194" t="s">
        <v>36</v>
      </c>
      <c r="M194">
        <v>9900</v>
      </c>
      <c r="N194">
        <v>35.724569840000001</v>
      </c>
      <c r="O194">
        <v>-98.530119999999997</v>
      </c>
      <c r="P194">
        <v>35.696611470000001</v>
      </c>
      <c r="Q194">
        <v>-98.530119999999997</v>
      </c>
      <c r="R194">
        <v>164.17134541378201</v>
      </c>
      <c r="T194">
        <v>280.855111575644</v>
      </c>
      <c r="U194">
        <v>82.215800057898207</v>
      </c>
      <c r="V194">
        <v>8</v>
      </c>
      <c r="W194">
        <v>1.01</v>
      </c>
      <c r="X194">
        <v>1</v>
      </c>
      <c r="Z194">
        <v>9530.2553467004509</v>
      </c>
      <c r="AB194">
        <v>18427.3483708981</v>
      </c>
      <c r="AC194">
        <v>72.821141242648295</v>
      </c>
      <c r="AD194">
        <v>6</v>
      </c>
      <c r="AE194">
        <v>1.1000000000000001</v>
      </c>
      <c r="AF194">
        <v>1</v>
      </c>
      <c r="AH194">
        <v>0</v>
      </c>
      <c r="AI194">
        <v>1444</v>
      </c>
      <c r="AJ194">
        <v>100</v>
      </c>
      <c r="AK194">
        <v>-2.11</v>
      </c>
      <c r="AL194">
        <v>0</v>
      </c>
      <c r="AM194">
        <v>6.5</v>
      </c>
      <c r="AN194">
        <v>1.21</v>
      </c>
      <c r="AO194">
        <v>9871.5761555915797</v>
      </c>
      <c r="AP194">
        <v>5895.6681339816796</v>
      </c>
      <c r="AR194">
        <v>0</v>
      </c>
      <c r="AS194">
        <v>1.3232873061742588E-2</v>
      </c>
      <c r="AT194">
        <f t="shared" si="25"/>
        <v>0.125</v>
      </c>
      <c r="AU194" s="2">
        <v>3</v>
      </c>
      <c r="AV194" s="2">
        <f t="shared" si="26"/>
        <v>18</v>
      </c>
      <c r="AW194" s="1" t="str">
        <f>TEXT(VLOOKUP(AV194,Sheet4!$G$12:$J$35,4,FALSE),"yyyy-mm")</f>
        <v>2039-07</v>
      </c>
      <c r="AX194" s="9">
        <f>IF(AU194=3,VLOOKUP(AV194,Sheet4!$G$11:$I$35,2,FALSE),VLOOKUP(AV194,Sheet4!$G$11:$I$35,3,FALSE))</f>
        <v>1.5247776365946633E-2</v>
      </c>
      <c r="AY194" s="2">
        <v>1</v>
      </c>
    </row>
    <row r="195" spans="1:51" x14ac:dyDescent="0.25">
      <c r="A195">
        <v>81245</v>
      </c>
      <c r="B195">
        <v>2099</v>
      </c>
      <c r="C195" t="s">
        <v>57</v>
      </c>
      <c r="D195" t="s">
        <v>35</v>
      </c>
      <c r="E195" t="s">
        <v>35</v>
      </c>
      <c r="F195" t="s">
        <v>53</v>
      </c>
      <c r="G195" t="s">
        <v>61</v>
      </c>
      <c r="H195" t="s">
        <v>51</v>
      </c>
      <c r="I195" t="s">
        <v>52</v>
      </c>
      <c r="J195" t="s">
        <v>50</v>
      </c>
      <c r="K195">
        <v>6</v>
      </c>
      <c r="L195" t="s">
        <v>36</v>
      </c>
      <c r="M195">
        <v>9900</v>
      </c>
      <c r="N195">
        <v>35.724665569999999</v>
      </c>
      <c r="O195">
        <v>-98.54195</v>
      </c>
      <c r="P195">
        <v>35.69668162</v>
      </c>
      <c r="Q195">
        <v>-98.54195</v>
      </c>
      <c r="R195">
        <v>16.838495306091101</v>
      </c>
      <c r="T195">
        <v>48.926948625245899</v>
      </c>
      <c r="U195">
        <v>83.208668193180301</v>
      </c>
      <c r="V195">
        <v>8</v>
      </c>
      <c r="W195">
        <v>1.01</v>
      </c>
      <c r="X195">
        <v>1</v>
      </c>
      <c r="Z195">
        <v>5272.6467845094103</v>
      </c>
      <c r="AB195">
        <v>11377.2202112866</v>
      </c>
      <c r="AC195">
        <v>69.081506763009799</v>
      </c>
      <c r="AD195">
        <v>6</v>
      </c>
      <c r="AE195">
        <v>1.1000000000000001</v>
      </c>
      <c r="AF195">
        <v>1</v>
      </c>
      <c r="AH195">
        <v>0</v>
      </c>
      <c r="AI195">
        <v>1398</v>
      </c>
      <c r="AJ195">
        <v>100</v>
      </c>
      <c r="AK195">
        <v>-2.11</v>
      </c>
      <c r="AL195">
        <v>0</v>
      </c>
      <c r="AM195">
        <v>6.5</v>
      </c>
      <c r="AN195">
        <v>1.18</v>
      </c>
      <c r="AO195">
        <v>10090.250503859699</v>
      </c>
      <c r="AP195">
        <v>6048.7401777693904</v>
      </c>
      <c r="AR195">
        <v>0</v>
      </c>
      <c r="AS195">
        <v>1.3232873061742588E-2</v>
      </c>
      <c r="AT195">
        <f t="shared" si="25"/>
        <v>0.125</v>
      </c>
      <c r="AU195" s="2">
        <v>5</v>
      </c>
      <c r="AV195" s="2">
        <f t="shared" si="26"/>
        <v>18</v>
      </c>
      <c r="AW195" s="1" t="str">
        <f>TEXT(VLOOKUP(AV195,Sheet4!$G$12:$J$35,4,FALSE),"yyyy-mm")</f>
        <v>2039-07</v>
      </c>
      <c r="AX195" s="9">
        <f>IF(AU195=3,VLOOKUP(AV195,Sheet4!$G$11:$I$35,2,FALSE),VLOOKUP(AV195,Sheet4!$G$11:$I$35,3,FALSE))</f>
        <v>1.7382198952879582E-2</v>
      </c>
      <c r="AY195" s="2">
        <v>1</v>
      </c>
    </row>
    <row r="196" spans="1:51" x14ac:dyDescent="0.25">
      <c r="A196">
        <v>81215</v>
      </c>
      <c r="B196">
        <v>2099</v>
      </c>
      <c r="C196" t="s">
        <v>57</v>
      </c>
      <c r="D196" t="s">
        <v>35</v>
      </c>
      <c r="E196" t="s">
        <v>35</v>
      </c>
      <c r="F196" t="s">
        <v>53</v>
      </c>
      <c r="G196" t="s">
        <v>62</v>
      </c>
      <c r="H196" t="s">
        <v>51</v>
      </c>
      <c r="I196" t="s">
        <v>52</v>
      </c>
      <c r="J196" t="s">
        <v>50</v>
      </c>
      <c r="K196">
        <v>6</v>
      </c>
      <c r="L196" t="s">
        <v>36</v>
      </c>
      <c r="M196">
        <v>9900</v>
      </c>
      <c r="N196">
        <v>35.724641730000002</v>
      </c>
      <c r="O196">
        <v>-98.538989999999998</v>
      </c>
      <c r="P196">
        <v>35.696664179999999</v>
      </c>
      <c r="Q196">
        <v>-98.538989999999998</v>
      </c>
      <c r="R196">
        <v>16.838495306091101</v>
      </c>
      <c r="T196">
        <v>48.926948625245899</v>
      </c>
      <c r="U196">
        <v>83.208668193180301</v>
      </c>
      <c r="V196">
        <v>8</v>
      </c>
      <c r="W196">
        <v>1.01</v>
      </c>
      <c r="X196">
        <v>1</v>
      </c>
      <c r="Z196">
        <v>5272.6467845094103</v>
      </c>
      <c r="AB196">
        <v>11377.2202112866</v>
      </c>
      <c r="AC196">
        <v>69.081506763009799</v>
      </c>
      <c r="AD196">
        <v>6</v>
      </c>
      <c r="AE196">
        <v>1.1000000000000001</v>
      </c>
      <c r="AF196">
        <v>1</v>
      </c>
      <c r="AH196">
        <v>0</v>
      </c>
      <c r="AI196">
        <v>1398</v>
      </c>
      <c r="AJ196">
        <v>100</v>
      </c>
      <c r="AK196">
        <v>-2.11</v>
      </c>
      <c r="AL196">
        <v>0</v>
      </c>
      <c r="AM196">
        <v>6.5</v>
      </c>
      <c r="AN196">
        <v>1.18</v>
      </c>
      <c r="AO196">
        <v>10090.250503859699</v>
      </c>
      <c r="AP196">
        <v>6048.7401777693904</v>
      </c>
      <c r="AR196">
        <v>0</v>
      </c>
      <c r="AS196">
        <v>1.3232873061742588E-2</v>
      </c>
      <c r="AT196">
        <f t="shared" si="25"/>
        <v>0.125</v>
      </c>
      <c r="AU196" s="2">
        <v>5</v>
      </c>
      <c r="AV196" s="2">
        <f t="shared" si="26"/>
        <v>18</v>
      </c>
      <c r="AW196" s="1" t="str">
        <f>TEXT(VLOOKUP(AV196,Sheet4!$G$12:$J$35,4,FALSE),"yyyy-mm")</f>
        <v>2039-07</v>
      </c>
      <c r="AX196" s="9">
        <f>IF(AU196=3,VLOOKUP(AV196,Sheet4!$G$11:$I$35,2,FALSE),VLOOKUP(AV196,Sheet4!$G$11:$I$35,3,FALSE))</f>
        <v>1.7382198952879582E-2</v>
      </c>
      <c r="AY196" s="2">
        <v>1</v>
      </c>
    </row>
    <row r="197" spans="1:51" x14ac:dyDescent="0.25">
      <c r="A197">
        <v>81325</v>
      </c>
      <c r="B197">
        <v>2099</v>
      </c>
      <c r="C197" t="s">
        <v>57</v>
      </c>
      <c r="D197" t="s">
        <v>35</v>
      </c>
      <c r="E197" t="s">
        <v>35</v>
      </c>
      <c r="F197" t="s">
        <v>53</v>
      </c>
      <c r="G197" t="s">
        <v>58</v>
      </c>
      <c r="H197" t="s">
        <v>51</v>
      </c>
      <c r="I197" t="s">
        <v>52</v>
      </c>
      <c r="J197" t="s">
        <v>50</v>
      </c>
      <c r="K197">
        <v>6</v>
      </c>
      <c r="L197" t="s">
        <v>36</v>
      </c>
      <c r="M197">
        <v>9900</v>
      </c>
      <c r="N197">
        <v>35.724617809999998</v>
      </c>
      <c r="O197">
        <v>-98.536029999999997</v>
      </c>
      <c r="P197">
        <v>35.696646659999999</v>
      </c>
      <c r="Q197">
        <v>-98.536029999999997</v>
      </c>
      <c r="R197">
        <v>16.838495306091101</v>
      </c>
      <c r="T197">
        <v>48.926948625245899</v>
      </c>
      <c r="U197">
        <v>83.208668193180301</v>
      </c>
      <c r="V197">
        <v>8</v>
      </c>
      <c r="W197">
        <v>1.01</v>
      </c>
      <c r="X197">
        <v>1</v>
      </c>
      <c r="Z197">
        <v>5272.6467845094103</v>
      </c>
      <c r="AB197">
        <v>11377.2202112866</v>
      </c>
      <c r="AC197">
        <v>69.081506763009799</v>
      </c>
      <c r="AD197">
        <v>6</v>
      </c>
      <c r="AE197">
        <v>1.1000000000000001</v>
      </c>
      <c r="AF197">
        <v>1</v>
      </c>
      <c r="AH197">
        <v>0</v>
      </c>
      <c r="AI197">
        <v>1398</v>
      </c>
      <c r="AJ197">
        <v>100</v>
      </c>
      <c r="AK197">
        <v>-2.11</v>
      </c>
      <c r="AL197">
        <v>0</v>
      </c>
      <c r="AM197">
        <v>6.5</v>
      </c>
      <c r="AN197">
        <v>1.18</v>
      </c>
      <c r="AO197">
        <v>10090.250503859699</v>
      </c>
      <c r="AP197">
        <v>6048.7401777693904</v>
      </c>
      <c r="AR197">
        <v>0</v>
      </c>
      <c r="AS197">
        <v>1.3232873061742588E-2</v>
      </c>
      <c r="AT197">
        <f t="shared" si="25"/>
        <v>0.125</v>
      </c>
      <c r="AU197" s="2">
        <v>5</v>
      </c>
      <c r="AV197" s="2">
        <f t="shared" si="26"/>
        <v>18</v>
      </c>
      <c r="AW197" s="1" t="str">
        <f>TEXT(VLOOKUP(AV197,Sheet4!$G$12:$J$35,4,FALSE),"yyyy-mm")</f>
        <v>2039-07</v>
      </c>
      <c r="AX197" s="9">
        <f>IF(AU197=3,VLOOKUP(AV197,Sheet4!$G$11:$I$35,2,FALSE),VLOOKUP(AV197,Sheet4!$G$11:$I$35,3,FALSE))</f>
        <v>1.7382198952879582E-2</v>
      </c>
      <c r="AY197" s="2">
        <v>1</v>
      </c>
    </row>
    <row r="198" spans="1:51" x14ac:dyDescent="0.25">
      <c r="A198">
        <v>81251</v>
      </c>
      <c r="B198">
        <v>2099</v>
      </c>
      <c r="C198" t="s">
        <v>57</v>
      </c>
      <c r="D198" t="s">
        <v>35</v>
      </c>
      <c r="E198" t="s">
        <v>35</v>
      </c>
      <c r="F198" t="s">
        <v>53</v>
      </c>
      <c r="G198" t="s">
        <v>60</v>
      </c>
      <c r="H198" t="s">
        <v>51</v>
      </c>
      <c r="I198" t="s">
        <v>52</v>
      </c>
      <c r="J198" t="s">
        <v>50</v>
      </c>
      <c r="K198">
        <v>6</v>
      </c>
      <c r="L198" t="s">
        <v>36</v>
      </c>
      <c r="M198">
        <v>9900</v>
      </c>
      <c r="N198">
        <v>35.724593900000002</v>
      </c>
      <c r="O198">
        <v>-98.533079999999998</v>
      </c>
      <c r="P198">
        <v>35.696629129999998</v>
      </c>
      <c r="Q198">
        <v>-98.533079999999998</v>
      </c>
      <c r="R198">
        <v>16.838495306091101</v>
      </c>
      <c r="T198">
        <v>48.926948625245899</v>
      </c>
      <c r="U198">
        <v>83.208668193180301</v>
      </c>
      <c r="V198">
        <v>8</v>
      </c>
      <c r="W198">
        <v>1.01</v>
      </c>
      <c r="X198">
        <v>1</v>
      </c>
      <c r="Z198">
        <v>5272.6467845094103</v>
      </c>
      <c r="AB198">
        <v>11377.2202112866</v>
      </c>
      <c r="AC198">
        <v>69.081506763009799</v>
      </c>
      <c r="AD198">
        <v>6</v>
      </c>
      <c r="AE198">
        <v>1.1000000000000001</v>
      </c>
      <c r="AF198">
        <v>1</v>
      </c>
      <c r="AH198">
        <v>0</v>
      </c>
      <c r="AI198">
        <v>1398</v>
      </c>
      <c r="AJ198">
        <v>100</v>
      </c>
      <c r="AK198">
        <v>-2.11</v>
      </c>
      <c r="AL198">
        <v>0</v>
      </c>
      <c r="AM198">
        <v>6.5</v>
      </c>
      <c r="AN198">
        <v>1.18</v>
      </c>
      <c r="AO198">
        <v>10090.250503859699</v>
      </c>
      <c r="AP198">
        <v>6048.7401777693904</v>
      </c>
      <c r="AR198">
        <v>0</v>
      </c>
      <c r="AS198">
        <v>1.3232873061742588E-2</v>
      </c>
      <c r="AT198">
        <f t="shared" si="25"/>
        <v>0.125</v>
      </c>
      <c r="AU198" s="2">
        <v>5</v>
      </c>
      <c r="AV198" s="2">
        <f t="shared" si="26"/>
        <v>18</v>
      </c>
      <c r="AW198" s="1" t="str">
        <f>TEXT(VLOOKUP(AV198,Sheet4!$G$12:$J$35,4,FALSE),"yyyy-mm")</f>
        <v>2039-07</v>
      </c>
      <c r="AX198" s="9">
        <f>IF(AU198=3,VLOOKUP(AV198,Sheet4!$G$11:$I$35,2,FALSE),VLOOKUP(AV198,Sheet4!$G$11:$I$35,3,FALSE))</f>
        <v>1.7382198952879582E-2</v>
      </c>
      <c r="AY198" s="2">
        <v>1</v>
      </c>
    </row>
    <row r="199" spans="1:51" x14ac:dyDescent="0.25">
      <c r="A199">
        <v>81187</v>
      </c>
      <c r="B199">
        <v>2099</v>
      </c>
      <c r="C199" t="s">
        <v>57</v>
      </c>
      <c r="D199" t="s">
        <v>35</v>
      </c>
      <c r="E199" t="s">
        <v>35</v>
      </c>
      <c r="F199" t="s">
        <v>53</v>
      </c>
      <c r="G199" t="s">
        <v>63</v>
      </c>
      <c r="H199" t="s">
        <v>51</v>
      </c>
      <c r="I199" t="s">
        <v>52</v>
      </c>
      <c r="J199" t="s">
        <v>50</v>
      </c>
      <c r="K199">
        <v>6</v>
      </c>
      <c r="L199" t="s">
        <v>36</v>
      </c>
      <c r="M199">
        <v>9900</v>
      </c>
      <c r="N199">
        <v>35.724569840000001</v>
      </c>
      <c r="O199">
        <v>-98.530119999999997</v>
      </c>
      <c r="P199">
        <v>35.696611470000001</v>
      </c>
      <c r="Q199">
        <v>-98.530119999999997</v>
      </c>
      <c r="R199">
        <v>16.838495306091101</v>
      </c>
      <c r="T199">
        <v>48.926948625245899</v>
      </c>
      <c r="U199">
        <v>83.208668193180301</v>
      </c>
      <c r="V199">
        <v>8</v>
      </c>
      <c r="W199">
        <v>1.01</v>
      </c>
      <c r="X199">
        <v>1</v>
      </c>
      <c r="Z199">
        <v>5272.6467845094103</v>
      </c>
      <c r="AB199">
        <v>11377.2202112866</v>
      </c>
      <c r="AC199">
        <v>69.081506763009799</v>
      </c>
      <c r="AD199">
        <v>6</v>
      </c>
      <c r="AE199">
        <v>1.1000000000000001</v>
      </c>
      <c r="AF199">
        <v>1</v>
      </c>
      <c r="AH199">
        <v>0</v>
      </c>
      <c r="AI199">
        <v>1398</v>
      </c>
      <c r="AJ199">
        <v>100</v>
      </c>
      <c r="AK199">
        <v>-2.11</v>
      </c>
      <c r="AL199">
        <v>0</v>
      </c>
      <c r="AM199">
        <v>6.5</v>
      </c>
      <c r="AN199">
        <v>1.18</v>
      </c>
      <c r="AO199">
        <v>10090.250503859699</v>
      </c>
      <c r="AP199">
        <v>6048.7401777693904</v>
      </c>
      <c r="AR199">
        <v>0</v>
      </c>
      <c r="AS199">
        <v>1.3232873061742588E-2</v>
      </c>
      <c r="AT199">
        <f t="shared" si="25"/>
        <v>0.125</v>
      </c>
      <c r="AU199" s="2">
        <v>5</v>
      </c>
      <c r="AV199" s="2">
        <f t="shared" si="26"/>
        <v>18</v>
      </c>
      <c r="AW199" s="1" t="str">
        <f>TEXT(VLOOKUP(AV199,Sheet4!$G$12:$J$35,4,FALSE),"yyyy-mm")</f>
        <v>2039-07</v>
      </c>
      <c r="AX199" s="9">
        <f>IF(AU199=3,VLOOKUP(AV199,Sheet4!$G$11:$I$35,2,FALSE),VLOOKUP(AV199,Sheet4!$G$11:$I$35,3,FALSE))</f>
        <v>1.7382198952879582E-2</v>
      </c>
      <c r="AY199" s="2">
        <v>1</v>
      </c>
    </row>
    <row r="200" spans="1:51" x14ac:dyDescent="0.25">
      <c r="A200" s="3">
        <v>81305</v>
      </c>
      <c r="B200" s="3">
        <v>2099</v>
      </c>
      <c r="C200" t="s">
        <v>57</v>
      </c>
      <c r="D200" s="3" t="s">
        <v>35</v>
      </c>
      <c r="E200" s="3" t="s">
        <v>35</v>
      </c>
      <c r="F200" s="3" t="s">
        <v>53</v>
      </c>
      <c r="G200" s="3" t="s">
        <v>59</v>
      </c>
      <c r="H200" s="3" t="s">
        <v>51</v>
      </c>
      <c r="I200" s="3" t="s">
        <v>52</v>
      </c>
      <c r="J200" s="3" t="s">
        <v>50</v>
      </c>
      <c r="K200" s="3">
        <v>6</v>
      </c>
      <c r="L200" s="3" t="s">
        <v>36</v>
      </c>
      <c r="M200" s="3">
        <v>9900</v>
      </c>
      <c r="N200" s="3">
        <v>35.724545790000001</v>
      </c>
      <c r="O200" s="3">
        <v>-98.527169999999998</v>
      </c>
      <c r="P200" s="3">
        <v>35.696593790000001</v>
      </c>
      <c r="Q200" s="3">
        <v>-98.527169999999998</v>
      </c>
      <c r="R200" s="3">
        <v>16.838495306091101</v>
      </c>
      <c r="S200" s="3"/>
      <c r="T200" s="3">
        <v>48.926948625245899</v>
      </c>
      <c r="U200" s="3">
        <v>83.208668193180301</v>
      </c>
      <c r="V200" s="3">
        <v>8</v>
      </c>
      <c r="W200" s="3">
        <v>1.01</v>
      </c>
      <c r="X200" s="3">
        <v>1</v>
      </c>
      <c r="Y200" s="3"/>
      <c r="Z200" s="3">
        <v>5272.6467845094103</v>
      </c>
      <c r="AA200" s="3"/>
      <c r="AB200" s="3">
        <v>11377.2202112866</v>
      </c>
      <c r="AC200" s="3">
        <v>69.081506763009799</v>
      </c>
      <c r="AD200" s="3">
        <v>6</v>
      </c>
      <c r="AE200" s="3">
        <v>1.1000000000000001</v>
      </c>
      <c r="AF200" s="3">
        <v>1</v>
      </c>
      <c r="AG200" s="3"/>
      <c r="AH200" s="3">
        <v>0</v>
      </c>
      <c r="AI200" s="3">
        <v>1398</v>
      </c>
      <c r="AJ200" s="3">
        <v>100</v>
      </c>
      <c r="AK200" s="3">
        <v>-2.11</v>
      </c>
      <c r="AL200" s="3">
        <v>0</v>
      </c>
      <c r="AM200" s="3">
        <v>6.5</v>
      </c>
      <c r="AN200" s="3">
        <v>1.18</v>
      </c>
      <c r="AO200" s="3">
        <v>10090.250503859699</v>
      </c>
      <c r="AP200" s="3">
        <v>6048.7401777693904</v>
      </c>
      <c r="AQ200" s="3"/>
      <c r="AR200" s="3">
        <v>0</v>
      </c>
      <c r="AS200" s="3">
        <v>1.3232873061742588E-2</v>
      </c>
      <c r="AT200" s="3">
        <f t="shared" si="25"/>
        <v>0.125</v>
      </c>
      <c r="AU200" s="2">
        <v>5</v>
      </c>
      <c r="AV200" s="2">
        <f t="shared" si="26"/>
        <v>18</v>
      </c>
      <c r="AW200" s="1" t="str">
        <f>TEXT(VLOOKUP(AV200,Sheet4!$G$12:$J$35,4,FALSE),"yyyy-mm")</f>
        <v>2039-07</v>
      </c>
      <c r="AX200" s="9">
        <f>IF(AU200=3,VLOOKUP(AV200,Sheet4!$G$11:$I$35,2,FALSE),VLOOKUP(AV200,Sheet4!$G$11:$I$35,3,FALSE))</f>
        <v>1.7382198952879582E-2</v>
      </c>
      <c r="AY200" s="7">
        <v>1</v>
      </c>
    </row>
    <row r="211" spans="1:51" x14ac:dyDescent="0.25">
      <c r="A211" s="3"/>
      <c r="B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Y211" s="7"/>
    </row>
    <row r="222" spans="1:51" x14ac:dyDescent="0.25">
      <c r="A222" s="3"/>
      <c r="B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Y222" s="7"/>
    </row>
    <row r="233" spans="1:51" x14ac:dyDescent="0.25">
      <c r="A233" s="3"/>
      <c r="B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Y233" s="7"/>
    </row>
    <row r="244" spans="1:51" x14ac:dyDescent="0.25">
      <c r="A244" s="3"/>
      <c r="B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Y244" s="7"/>
    </row>
    <row r="255" spans="1:51" x14ac:dyDescent="0.25">
      <c r="A255" s="3"/>
      <c r="B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Y255" s="7"/>
    </row>
    <row r="266" spans="1:51" x14ac:dyDescent="0.25">
      <c r="A266" s="3"/>
      <c r="B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Y266" s="7"/>
    </row>
  </sheetData>
  <autoFilter ref="A1:AY18434"/>
  <sortState ref="A2:AV13">
    <sortCondition ref="D2:D13"/>
    <sortCondition ref="G2:G13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3" workbookViewId="0">
      <selection activeCell="J12" sqref="J12:J35"/>
    </sheetView>
  </sheetViews>
  <sheetFormatPr defaultRowHeight="15" x14ac:dyDescent="0.25"/>
  <cols>
    <col min="1" max="1" width="20.140625" bestFit="1" customWidth="1"/>
  </cols>
  <sheetData>
    <row r="1" spans="1:10" x14ac:dyDescent="0.25">
      <c r="A1" t="s">
        <v>65</v>
      </c>
      <c r="B1" t="s">
        <v>67</v>
      </c>
      <c r="C1" t="s">
        <v>77</v>
      </c>
      <c r="D1" t="s">
        <v>75</v>
      </c>
      <c r="E1" t="s">
        <v>76</v>
      </c>
      <c r="F1" t="s">
        <v>39</v>
      </c>
      <c r="G1" t="s">
        <v>38</v>
      </c>
    </row>
    <row r="2" spans="1:10" x14ac:dyDescent="0.25">
      <c r="A2" t="s">
        <v>66</v>
      </c>
      <c r="B2" t="s">
        <v>68</v>
      </c>
      <c r="C2" t="s">
        <v>60</v>
      </c>
      <c r="D2">
        <v>1256.3409263000001</v>
      </c>
      <c r="E2">
        <v>133</v>
      </c>
      <c r="F2">
        <f>1/8</f>
        <v>0.125</v>
      </c>
      <c r="G2">
        <f>E2/D2*F2</f>
        <v>1.3232873061742588E-2</v>
      </c>
    </row>
    <row r="3" spans="1:10" x14ac:dyDescent="0.25">
      <c r="A3" t="s">
        <v>69</v>
      </c>
      <c r="B3" t="s">
        <v>70</v>
      </c>
      <c r="C3" t="s">
        <v>62</v>
      </c>
      <c r="D3">
        <v>1256.3409263000001</v>
      </c>
      <c r="E3">
        <v>133</v>
      </c>
      <c r="F3">
        <f t="shared" ref="F3:F5" si="0">1/8</f>
        <v>0.125</v>
      </c>
      <c r="G3">
        <f t="shared" ref="G3:G5" si="1">E3/D3*F3</f>
        <v>1.3232873061742588E-2</v>
      </c>
    </row>
    <row r="4" spans="1:10" x14ac:dyDescent="0.25">
      <c r="A4" t="s">
        <v>71</v>
      </c>
      <c r="B4" t="s">
        <v>72</v>
      </c>
      <c r="C4" t="s">
        <v>63</v>
      </c>
      <c r="D4">
        <v>1256.3409263000001</v>
      </c>
      <c r="E4">
        <v>133</v>
      </c>
      <c r="F4">
        <f t="shared" si="0"/>
        <v>0.125</v>
      </c>
      <c r="G4">
        <f t="shared" si="1"/>
        <v>1.3232873061742588E-2</v>
      </c>
    </row>
    <row r="5" spans="1:10" x14ac:dyDescent="0.25">
      <c r="A5" t="s">
        <v>73</v>
      </c>
      <c r="B5" t="s">
        <v>74</v>
      </c>
      <c r="C5" t="s">
        <v>58</v>
      </c>
      <c r="D5">
        <v>1256.3409263000001</v>
      </c>
      <c r="E5">
        <v>133</v>
      </c>
      <c r="F5">
        <f t="shared" si="0"/>
        <v>0.125</v>
      </c>
      <c r="G5">
        <f t="shared" si="1"/>
        <v>1.3232873061742588E-2</v>
      </c>
    </row>
    <row r="9" spans="1:10" x14ac:dyDescent="0.25">
      <c r="A9" t="s">
        <v>48</v>
      </c>
    </row>
    <row r="10" spans="1:10" x14ac:dyDescent="0.25">
      <c r="A10">
        <v>3501123860</v>
      </c>
      <c r="G10" t="s">
        <v>81</v>
      </c>
      <c r="H10">
        <v>3</v>
      </c>
      <c r="I10">
        <v>5</v>
      </c>
      <c r="J10" t="s">
        <v>82</v>
      </c>
    </row>
    <row r="11" spans="1:10" x14ac:dyDescent="0.25">
      <c r="A11">
        <v>81244</v>
      </c>
      <c r="B11">
        <f>VLOOKUP(A11,[1]clr_simmons_oneline!$B$3:$Z$13,25,FALSE)</f>
        <v>47.78</v>
      </c>
      <c r="C11">
        <v>3</v>
      </c>
      <c r="G11">
        <v>0</v>
      </c>
      <c r="H11">
        <v>0</v>
      </c>
      <c r="I11">
        <v>0</v>
      </c>
      <c r="J11" s="8">
        <v>44440</v>
      </c>
    </row>
    <row r="12" spans="1:10" x14ac:dyDescent="0.25">
      <c r="A12">
        <v>81214</v>
      </c>
      <c r="B12">
        <f>VLOOKUP(A12,[1]clr_simmons_oneline!$B$3:$Z$13,25,FALSE)</f>
        <v>47.78</v>
      </c>
      <c r="C12">
        <v>3</v>
      </c>
      <c r="G12">
        <v>1</v>
      </c>
      <c r="H12">
        <v>3.8119440914866583E-2</v>
      </c>
      <c r="I12">
        <v>0</v>
      </c>
      <c r="J12" s="8">
        <v>44743</v>
      </c>
    </row>
    <row r="13" spans="1:10" x14ac:dyDescent="0.25">
      <c r="A13">
        <v>81324</v>
      </c>
      <c r="B13">
        <f>VLOOKUP(A13,[1]clr_simmons_oneline!$B$3:$Z$13,25,FALSE)</f>
        <v>47.78</v>
      </c>
      <c r="C13">
        <v>3</v>
      </c>
      <c r="G13">
        <v>2</v>
      </c>
      <c r="H13">
        <v>0.19059720457433291</v>
      </c>
      <c r="I13">
        <v>9.2146596858638744E-3</v>
      </c>
      <c r="J13" s="8">
        <v>45108</v>
      </c>
    </row>
    <row r="14" spans="1:10" x14ac:dyDescent="0.25">
      <c r="A14">
        <v>81250</v>
      </c>
      <c r="B14">
        <f>VLOOKUP(A14,[1]clr_simmons_oneline!$B$3:$Z$13,25,FALSE)</f>
        <v>47.78</v>
      </c>
      <c r="C14">
        <v>3</v>
      </c>
      <c r="G14">
        <v>3</v>
      </c>
      <c r="H14">
        <v>0.14231257941550191</v>
      </c>
      <c r="I14">
        <v>6.2408376963350783E-2</v>
      </c>
      <c r="J14" s="8">
        <v>45474</v>
      </c>
    </row>
    <row r="15" spans="1:10" x14ac:dyDescent="0.25">
      <c r="A15">
        <v>81186</v>
      </c>
      <c r="B15">
        <f>VLOOKUP(A15,[1]clr_simmons_oneline!$B$3:$Z$13,25,FALSE)</f>
        <v>47.78</v>
      </c>
      <c r="C15">
        <v>3</v>
      </c>
      <c r="G15">
        <v>4</v>
      </c>
      <c r="H15">
        <v>6.5438373570520972E-2</v>
      </c>
      <c r="I15">
        <v>8.9633507853403141E-2</v>
      </c>
      <c r="J15" s="8">
        <v>45839</v>
      </c>
    </row>
    <row r="16" spans="1:10" x14ac:dyDescent="0.25">
      <c r="A16">
        <v>81245</v>
      </c>
      <c r="B16">
        <f>VLOOKUP(A16,[1]clr_simmons_oneline!$B$3:$Z$13,25,FALSE)</f>
        <v>66.430000000000007</v>
      </c>
      <c r="C16">
        <v>5</v>
      </c>
      <c r="G16">
        <v>5</v>
      </c>
      <c r="H16">
        <v>5.273189326556544E-2</v>
      </c>
      <c r="I16">
        <v>7.7068062827225128E-2</v>
      </c>
      <c r="J16" s="8">
        <v>46204</v>
      </c>
    </row>
    <row r="17" spans="1:10" x14ac:dyDescent="0.25">
      <c r="A17">
        <v>81215</v>
      </c>
      <c r="B17">
        <f>VLOOKUP(A17,[1]clr_simmons_oneline!$B$3:$Z$13,25,FALSE)</f>
        <v>66.430000000000007</v>
      </c>
      <c r="C17">
        <v>5</v>
      </c>
      <c r="G17">
        <v>6</v>
      </c>
      <c r="H17">
        <v>5.273189326556544E-2</v>
      </c>
      <c r="I17">
        <v>7.3298429319371722E-2</v>
      </c>
      <c r="J17" s="8">
        <v>46569</v>
      </c>
    </row>
    <row r="18" spans="1:10" x14ac:dyDescent="0.25">
      <c r="A18">
        <v>81325</v>
      </c>
      <c r="B18">
        <f>VLOOKUP(A18,[1]clr_simmons_oneline!$B$3:$Z$13,25,FALSE)</f>
        <v>66.430000000000007</v>
      </c>
      <c r="C18">
        <v>5</v>
      </c>
      <c r="G18">
        <v>7</v>
      </c>
      <c r="H18">
        <v>4.0660736975857689E-2</v>
      </c>
      <c r="I18">
        <v>5.905759162303665E-2</v>
      </c>
      <c r="J18" s="8">
        <v>46935</v>
      </c>
    </row>
    <row r="19" spans="1:10" x14ac:dyDescent="0.25">
      <c r="A19">
        <v>81251</v>
      </c>
      <c r="B19">
        <f>VLOOKUP(A19,[1]clr_simmons_oneline!$B$3:$Z$13,25,FALSE)</f>
        <v>66.430000000000007</v>
      </c>
      <c r="C19">
        <v>5</v>
      </c>
      <c r="G19">
        <v>8</v>
      </c>
      <c r="H19">
        <v>4.7013977128335452E-2</v>
      </c>
      <c r="I19">
        <v>6.0314136125654449E-2</v>
      </c>
      <c r="J19" s="8">
        <v>47300</v>
      </c>
    </row>
    <row r="20" spans="1:10" x14ac:dyDescent="0.25">
      <c r="A20">
        <v>81187</v>
      </c>
      <c r="B20">
        <f>VLOOKUP(A20,[1]clr_simmons_oneline!$B$3:$Z$13,25,FALSE)</f>
        <v>66.430000000000007</v>
      </c>
      <c r="C20">
        <v>5</v>
      </c>
      <c r="G20">
        <v>9</v>
      </c>
      <c r="H20">
        <v>3.303684879288437E-2</v>
      </c>
      <c r="I20">
        <v>6.1989528795811516E-2</v>
      </c>
      <c r="J20" s="8">
        <v>47665</v>
      </c>
    </row>
    <row r="21" spans="1:10" x14ac:dyDescent="0.25">
      <c r="A21">
        <v>81305</v>
      </c>
      <c r="B21">
        <f>VLOOKUP(A21,[1]clr_simmons_oneline!$B$3:$Z$13,25,FALSE)</f>
        <v>66.430000000000007</v>
      </c>
      <c r="C21">
        <v>5</v>
      </c>
      <c r="G21">
        <v>10</v>
      </c>
      <c r="H21">
        <v>4.510800508259212E-2</v>
      </c>
      <c r="I21">
        <v>6.4083769633507856E-2</v>
      </c>
      <c r="J21" s="8">
        <v>48030</v>
      </c>
    </row>
    <row r="22" spans="1:10" x14ac:dyDescent="0.25">
      <c r="G22">
        <v>11</v>
      </c>
      <c r="H22">
        <v>4.4472681067344345E-2</v>
      </c>
      <c r="I22">
        <v>6.2408376963350783E-2</v>
      </c>
      <c r="J22" s="8">
        <v>48396</v>
      </c>
    </row>
    <row r="23" spans="1:10" x14ac:dyDescent="0.25">
      <c r="G23">
        <v>12</v>
      </c>
      <c r="H23">
        <v>4.3837357052096571E-2</v>
      </c>
      <c r="I23">
        <v>5.905759162303665E-2</v>
      </c>
      <c r="J23" s="8">
        <v>48761</v>
      </c>
    </row>
    <row r="24" spans="1:10" x14ac:dyDescent="0.25">
      <c r="G24">
        <v>13</v>
      </c>
      <c r="H24">
        <v>3.303684879288437E-2</v>
      </c>
      <c r="I24">
        <v>5.8638743455497383E-2</v>
      </c>
      <c r="J24" s="8">
        <v>49126</v>
      </c>
    </row>
    <row r="25" spans="1:10" x14ac:dyDescent="0.25">
      <c r="G25">
        <v>14</v>
      </c>
      <c r="H25">
        <v>3.303684879288437E-2</v>
      </c>
      <c r="I25">
        <v>6.7015706806282729E-2</v>
      </c>
      <c r="J25" s="8">
        <v>49491</v>
      </c>
    </row>
    <row r="26" spans="1:10" x14ac:dyDescent="0.25">
      <c r="G26">
        <v>15</v>
      </c>
      <c r="H26">
        <v>4.0025412960609914E-2</v>
      </c>
      <c r="I26">
        <v>6.4293193717277486E-2</v>
      </c>
      <c r="J26" s="8">
        <v>49857</v>
      </c>
    </row>
    <row r="27" spans="1:10" x14ac:dyDescent="0.25">
      <c r="G27">
        <v>16</v>
      </c>
      <c r="H27">
        <v>4.3202033036848796E-2</v>
      </c>
      <c r="I27">
        <v>6.2827225130890049E-2</v>
      </c>
      <c r="J27" s="8">
        <v>50222</v>
      </c>
    </row>
    <row r="28" spans="1:10" x14ac:dyDescent="0.25">
      <c r="G28">
        <v>17</v>
      </c>
      <c r="H28">
        <v>3.9390088945362133E-2</v>
      </c>
      <c r="I28">
        <v>5.1308900523560207E-2</v>
      </c>
      <c r="J28" s="8">
        <v>50587</v>
      </c>
    </row>
    <row r="29" spans="1:10" x14ac:dyDescent="0.25">
      <c r="G29">
        <v>18</v>
      </c>
      <c r="H29">
        <v>1.5247776365946633E-2</v>
      </c>
      <c r="I29">
        <v>1.7382198952879582E-2</v>
      </c>
      <c r="J29" s="8">
        <v>50952</v>
      </c>
    </row>
    <row r="30" spans="1:10" x14ac:dyDescent="0.25">
      <c r="G30">
        <v>19</v>
      </c>
      <c r="H30">
        <v>0</v>
      </c>
      <c r="I30">
        <v>0</v>
      </c>
      <c r="J30" s="8">
        <v>51318</v>
      </c>
    </row>
    <row r="31" spans="1:10" x14ac:dyDescent="0.25">
      <c r="G31">
        <v>20</v>
      </c>
      <c r="H31">
        <v>0</v>
      </c>
      <c r="I31">
        <v>0</v>
      </c>
      <c r="J31" s="8">
        <v>51683</v>
      </c>
    </row>
    <row r="32" spans="1:10" x14ac:dyDescent="0.25">
      <c r="G32">
        <v>21</v>
      </c>
      <c r="H32">
        <v>0</v>
      </c>
      <c r="I32">
        <v>0</v>
      </c>
      <c r="J32" s="8">
        <v>52048</v>
      </c>
    </row>
    <row r="33" spans="7:10" x14ac:dyDescent="0.25">
      <c r="G33">
        <v>22</v>
      </c>
      <c r="H33">
        <v>0</v>
      </c>
      <c r="I33">
        <v>0</v>
      </c>
      <c r="J33" s="8">
        <v>52413</v>
      </c>
    </row>
    <row r="34" spans="7:10" x14ac:dyDescent="0.25">
      <c r="G34">
        <v>23</v>
      </c>
      <c r="H34">
        <v>0</v>
      </c>
      <c r="I34">
        <v>0</v>
      </c>
      <c r="J34" s="8">
        <v>52779</v>
      </c>
    </row>
    <row r="35" spans="7:10" x14ac:dyDescent="0.25">
      <c r="G35">
        <v>24</v>
      </c>
      <c r="H35">
        <v>0</v>
      </c>
      <c r="I35">
        <v>0</v>
      </c>
      <c r="J35" s="8">
        <v>53144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Shumway</dc:creator>
  <cp:lastModifiedBy>Jacob Shumway</cp:lastModifiedBy>
  <dcterms:created xsi:type="dcterms:W3CDTF">2021-07-08T23:22:21Z</dcterms:created>
  <dcterms:modified xsi:type="dcterms:W3CDTF">2021-08-12T22:14:19Z</dcterms:modified>
</cp:coreProperties>
</file>