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C4096333-C8AE-4B8A-A457-0E09228482C9}" xr6:coauthVersionLast="47" xr6:coauthVersionMax="47" xr10:uidLastSave="{00000000-0000-0000-0000-000000000000}"/>
  <bookViews>
    <workbookView xWindow="-120" yWindow="-120" windowWidth="20730" windowHeight="11310" xr2:uid="{F5BD91E7-3173-41AA-AB90-6FD7FE6DAE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F28" i="1"/>
  <c r="G28" i="1"/>
  <c r="H28" i="1"/>
  <c r="I28" i="1"/>
  <c r="J28" i="1"/>
  <c r="E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I2" i="1"/>
  <c r="H2" i="1"/>
  <c r="G2" i="1"/>
</calcChain>
</file>

<file path=xl/sharedStrings.xml><?xml version="1.0" encoding="utf-8"?>
<sst xmlns="http://schemas.openxmlformats.org/spreadsheetml/2006/main" count="65" uniqueCount="51">
  <si>
    <t>TT</t>
  </si>
  <si>
    <t>Mã nhân viên</t>
  </si>
  <si>
    <t>Họ và tên</t>
  </si>
  <si>
    <t>Chức danh</t>
  </si>
  <si>
    <t>Lương (theo hợp đồng)</t>
  </si>
  <si>
    <t>Số ngày công</t>
  </si>
  <si>
    <t>Lương (theo ngày công)</t>
  </si>
  <si>
    <t>Thuế</t>
  </si>
  <si>
    <t>Tiền trích đưa vào quỹ liên hoan</t>
  </si>
  <si>
    <t>Số tiền cần chuyển khoản cho nhân viên</t>
  </si>
  <si>
    <t>Đặng Trường Vũ</t>
  </si>
  <si>
    <t>NV kế toán</t>
  </si>
  <si>
    <t>Số tiền trung bình phải chuyển khoản cho mỗi nhân viên</t>
  </si>
  <si>
    <t>Đào Duy Bảo</t>
  </si>
  <si>
    <t>Trưởng nhóm</t>
  </si>
  <si>
    <t>Số tài khoản sẽ nhận được trên 5000000</t>
  </si>
  <si>
    <t>Đào Trân Nhật Anh</t>
  </si>
  <si>
    <t>Số tiền cần chuyển khoản lớn nhất</t>
  </si>
  <si>
    <t>Đào Trân Nhật Linh</t>
  </si>
  <si>
    <t>NV partime</t>
  </si>
  <si>
    <t>Số tiền cần chuyển khoản nhỏ nhất</t>
  </si>
  <si>
    <t>Đỗ Kim Giang</t>
  </si>
  <si>
    <t>Đoàn Hiên Nhi</t>
  </si>
  <si>
    <t>NV hành chính</t>
  </si>
  <si>
    <t>Đoàn Thăng Long</t>
  </si>
  <si>
    <t>NV MKT</t>
  </si>
  <si>
    <t>Dương Trà My</t>
  </si>
  <si>
    <t>Lê Hoàng Sơn</t>
  </si>
  <si>
    <t>NV lao công</t>
  </si>
  <si>
    <t>Ngô Đặng Mạnh Quân</t>
  </si>
  <si>
    <t>Giám đốc</t>
  </si>
  <si>
    <t>Ngô Gia Bảo</t>
  </si>
  <si>
    <t>Nguyên Anh Khoa</t>
  </si>
  <si>
    <t>Nguyên Diệp Anh</t>
  </si>
  <si>
    <t>NV nhân sự</t>
  </si>
  <si>
    <t>Nguyên Duy Hoàng Hải</t>
  </si>
  <si>
    <t>Nguyễn Hữu Đông</t>
  </si>
  <si>
    <t>Nguyễn Minh Sơn</t>
  </si>
  <si>
    <t>Nguyễn Quốc Việt</t>
  </si>
  <si>
    <t>Nguyễn Quỳnh Giang</t>
  </si>
  <si>
    <t>Nguyễn Tiến Anh</t>
  </si>
  <si>
    <t>Nguyễn Trung Anh</t>
  </si>
  <si>
    <t>NV nhân sự-tuyển</t>
  </si>
  <si>
    <t>Nguyễn Việt Anh</t>
  </si>
  <si>
    <t>NV CSKH</t>
  </si>
  <si>
    <t>Nguyễn Xuân Lĩnh</t>
  </si>
  <si>
    <t>Phó GD-Trưởng Phòng</t>
  </si>
  <si>
    <t>Phạm Huy Tùng</t>
  </si>
  <si>
    <t>Trần Khánh Hưng</t>
  </si>
  <si>
    <t>Trần Minh Đăng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</si>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</sst>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65" fontId="1" fillId="0" borderId="1" xfId="0" applyNumberFormat="1" applyFon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00A2-16F1-429E-97A6-D2634926C7D6}">
  <dimension ref="A1:M28"/>
  <sheetViews>
    <sheetView tabSelected="1" topLeftCell="C10" workbookViewId="0">
      <selection activeCell="L24" sqref="L24"/>
    </sheetView>
  </sheetViews>
  <sheetFormatPr defaultRowHeight="15" x14ac:dyDescent="0.25"/>
  <cols>
    <col min="1" max="1" width="3.5703125" style="1" bestFit="1" customWidth="1"/>
    <col min="2" max="2" width="8.42578125" style="1" bestFit="1" customWidth="1"/>
    <col min="3" max="3" width="21.85546875" style="1" bestFit="1" customWidth="1"/>
    <col min="4" max="4" width="21" style="1" bestFit="1" customWidth="1"/>
    <col min="5" max="5" width="11.28515625" style="1" customWidth="1"/>
    <col min="6" max="6" width="7.7109375" style="1" bestFit="1" customWidth="1"/>
    <col min="7" max="7" width="11.85546875" style="1" customWidth="1"/>
    <col min="8" max="8" width="10.85546875" style="1" customWidth="1"/>
    <col min="9" max="9" width="11.42578125" style="1" bestFit="1" customWidth="1"/>
    <col min="10" max="10" width="16.7109375" style="1" customWidth="1"/>
    <col min="11" max="11" width="9.140625" style="1"/>
    <col min="12" max="12" width="48.7109375" style="1" bestFit="1" customWidth="1"/>
    <col min="13" max="13" width="11.5703125" style="1" customWidth="1"/>
    <col min="14" max="16384" width="9.140625" style="1"/>
  </cols>
  <sheetData>
    <row r="1" spans="1:13" s="5" customFormat="1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3" x14ac:dyDescent="0.25">
      <c r="A2" s="2">
        <v>1</v>
      </c>
      <c r="B2" s="2">
        <v>4449</v>
      </c>
      <c r="C2" s="2" t="s">
        <v>10</v>
      </c>
      <c r="D2" s="2" t="s">
        <v>11</v>
      </c>
      <c r="E2" s="3">
        <v>8213000</v>
      </c>
      <c r="F2" s="6">
        <v>23.5</v>
      </c>
      <c r="G2" s="3">
        <f>E2*F2/25</f>
        <v>7720220</v>
      </c>
      <c r="H2" s="3">
        <f>G2*10%</f>
        <v>772022</v>
      </c>
      <c r="I2" s="3">
        <f>G2*IF(G2&gt;20000000,10%,5%)</f>
        <v>386011</v>
      </c>
      <c r="J2" s="3">
        <f>G2-H2-I2</f>
        <v>6562187</v>
      </c>
      <c r="L2" s="2" t="s">
        <v>12</v>
      </c>
      <c r="M2" s="3">
        <f>AVERAGE(J2:J26)</f>
        <v>4938377.4000000004</v>
      </c>
    </row>
    <row r="3" spans="1:13" x14ac:dyDescent="0.25">
      <c r="A3" s="2">
        <v>2</v>
      </c>
      <c r="B3" s="2">
        <v>4432</v>
      </c>
      <c r="C3" s="2" t="s">
        <v>13</v>
      </c>
      <c r="D3" s="2" t="s">
        <v>14</v>
      </c>
      <c r="E3" s="3">
        <v>2150000</v>
      </c>
      <c r="F3" s="6">
        <v>24</v>
      </c>
      <c r="G3" s="3">
        <f t="shared" ref="G3:G26" si="0">E3*F3/25</f>
        <v>2064000</v>
      </c>
      <c r="H3" s="3">
        <f t="shared" ref="H3:H26" si="1">G3*10%</f>
        <v>206400</v>
      </c>
      <c r="I3" s="3">
        <f t="shared" ref="I3:I26" si="2">G3*IF(G3&gt;20000000,10%,5%)</f>
        <v>103200</v>
      </c>
      <c r="J3" s="3">
        <f t="shared" ref="J3:J26" si="3">G3-H3-I3</f>
        <v>1754400</v>
      </c>
      <c r="L3" s="2" t="s">
        <v>15</v>
      </c>
      <c r="M3" s="2">
        <f>COUNTIF(J2:J26, "&gt;5000000")</f>
        <v>9</v>
      </c>
    </row>
    <row r="4" spans="1:13" x14ac:dyDescent="0.25">
      <c r="A4" s="2">
        <v>3</v>
      </c>
      <c r="B4" s="2">
        <v>4451</v>
      </c>
      <c r="C4" s="2" t="s">
        <v>16</v>
      </c>
      <c r="D4" s="2" t="s">
        <v>11</v>
      </c>
      <c r="E4" s="3">
        <v>5891000</v>
      </c>
      <c r="F4" s="6">
        <v>23</v>
      </c>
      <c r="G4" s="3">
        <f t="shared" si="0"/>
        <v>5419720</v>
      </c>
      <c r="H4" s="3">
        <f t="shared" si="1"/>
        <v>541972</v>
      </c>
      <c r="I4" s="3">
        <f t="shared" si="2"/>
        <v>270986</v>
      </c>
      <c r="J4" s="3">
        <f t="shared" si="3"/>
        <v>4606762</v>
      </c>
      <c r="L4" s="2" t="s">
        <v>17</v>
      </c>
      <c r="M4" s="3">
        <f>MAX(J2:J26)</f>
        <v>17106432</v>
      </c>
    </row>
    <row r="5" spans="1:13" x14ac:dyDescent="0.25">
      <c r="A5" s="2">
        <v>4</v>
      </c>
      <c r="B5" s="2">
        <v>4437</v>
      </c>
      <c r="C5" s="2" t="s">
        <v>18</v>
      </c>
      <c r="D5" s="2" t="s">
        <v>19</v>
      </c>
      <c r="E5" s="3">
        <v>1500000</v>
      </c>
      <c r="F5" s="6">
        <v>25</v>
      </c>
      <c r="G5" s="3">
        <f t="shared" si="0"/>
        <v>1500000</v>
      </c>
      <c r="H5" s="3">
        <f t="shared" si="1"/>
        <v>150000</v>
      </c>
      <c r="I5" s="3">
        <f t="shared" si="2"/>
        <v>75000</v>
      </c>
      <c r="J5" s="3">
        <f t="shared" si="3"/>
        <v>1275000</v>
      </c>
      <c r="L5" s="2" t="s">
        <v>20</v>
      </c>
      <c r="M5" s="3">
        <f>MIN(J2:J26)</f>
        <v>1224000</v>
      </c>
    </row>
    <row r="6" spans="1:13" x14ac:dyDescent="0.25">
      <c r="A6" s="2">
        <v>5</v>
      </c>
      <c r="B6" s="2">
        <v>4450</v>
      </c>
      <c r="C6" s="2" t="s">
        <v>21</v>
      </c>
      <c r="D6" s="2" t="s">
        <v>11</v>
      </c>
      <c r="E6" s="3">
        <v>6000000</v>
      </c>
      <c r="F6" s="6">
        <v>23.5</v>
      </c>
      <c r="G6" s="3">
        <f t="shared" si="0"/>
        <v>5640000</v>
      </c>
      <c r="H6" s="3">
        <f t="shared" si="1"/>
        <v>564000</v>
      </c>
      <c r="I6" s="3">
        <f t="shared" si="2"/>
        <v>282000</v>
      </c>
      <c r="J6" s="3">
        <f t="shared" si="3"/>
        <v>4794000</v>
      </c>
    </row>
    <row r="7" spans="1:13" x14ac:dyDescent="0.25">
      <c r="A7" s="2">
        <v>6</v>
      </c>
      <c r="B7" s="2">
        <v>4441</v>
      </c>
      <c r="C7" s="2" t="s">
        <v>22</v>
      </c>
      <c r="D7" s="2" t="s">
        <v>23</v>
      </c>
      <c r="E7" s="3">
        <v>6966000</v>
      </c>
      <c r="F7" s="6">
        <v>23.5</v>
      </c>
      <c r="G7" s="3">
        <f t="shared" si="0"/>
        <v>6548040</v>
      </c>
      <c r="H7" s="3">
        <f t="shared" si="1"/>
        <v>654804</v>
      </c>
      <c r="I7" s="3">
        <f t="shared" si="2"/>
        <v>327402</v>
      </c>
      <c r="J7" s="3">
        <f t="shared" si="3"/>
        <v>5565834</v>
      </c>
    </row>
    <row r="8" spans="1:13" x14ac:dyDescent="0.25">
      <c r="A8" s="2">
        <v>7</v>
      </c>
      <c r="B8" s="2">
        <v>4440</v>
      </c>
      <c r="C8" s="2" t="s">
        <v>24</v>
      </c>
      <c r="D8" s="2" t="s">
        <v>25</v>
      </c>
      <c r="E8" s="3">
        <v>5418000</v>
      </c>
      <c r="F8" s="6">
        <v>23</v>
      </c>
      <c r="G8" s="3">
        <f t="shared" si="0"/>
        <v>4984560</v>
      </c>
      <c r="H8" s="3">
        <f t="shared" si="1"/>
        <v>498456</v>
      </c>
      <c r="I8" s="3">
        <f t="shared" si="2"/>
        <v>249228</v>
      </c>
      <c r="J8" s="3">
        <f t="shared" si="3"/>
        <v>4236876</v>
      </c>
    </row>
    <row r="9" spans="1:13" x14ac:dyDescent="0.25">
      <c r="A9" s="2">
        <v>8</v>
      </c>
      <c r="B9" s="2">
        <v>4433</v>
      </c>
      <c r="C9" s="2" t="s">
        <v>26</v>
      </c>
      <c r="D9" s="2" t="s">
        <v>14</v>
      </c>
      <c r="E9" s="3">
        <v>2150000</v>
      </c>
      <c r="F9" s="6">
        <v>24</v>
      </c>
      <c r="G9" s="3">
        <f t="shared" si="0"/>
        <v>2064000</v>
      </c>
      <c r="H9" s="3">
        <f t="shared" si="1"/>
        <v>206400</v>
      </c>
      <c r="I9" s="3">
        <f t="shared" si="2"/>
        <v>103200</v>
      </c>
      <c r="J9" s="3">
        <f t="shared" si="3"/>
        <v>1754400</v>
      </c>
    </row>
    <row r="10" spans="1:13" x14ac:dyDescent="0.25">
      <c r="A10" s="2">
        <v>9</v>
      </c>
      <c r="B10" s="2">
        <v>4447</v>
      </c>
      <c r="C10" s="2" t="s">
        <v>27</v>
      </c>
      <c r="D10" s="2" t="s">
        <v>28</v>
      </c>
      <c r="E10" s="3">
        <v>6966000</v>
      </c>
      <c r="F10" s="6">
        <v>25</v>
      </c>
      <c r="G10" s="3">
        <f t="shared" si="0"/>
        <v>6966000</v>
      </c>
      <c r="H10" s="3">
        <f t="shared" si="1"/>
        <v>696600</v>
      </c>
      <c r="I10" s="3">
        <f t="shared" si="2"/>
        <v>348300</v>
      </c>
      <c r="J10" s="3">
        <f t="shared" si="3"/>
        <v>5921100</v>
      </c>
    </row>
    <row r="11" spans="1:13" x14ac:dyDescent="0.25">
      <c r="A11" s="2">
        <v>10</v>
      </c>
      <c r="B11" s="2">
        <v>4453</v>
      </c>
      <c r="C11" s="2" t="s">
        <v>29</v>
      </c>
      <c r="D11" s="2" t="s">
        <v>30</v>
      </c>
      <c r="E11" s="3">
        <v>22274000</v>
      </c>
      <c r="F11" s="6">
        <v>24</v>
      </c>
      <c r="G11" s="3">
        <f t="shared" si="0"/>
        <v>21383040</v>
      </c>
      <c r="H11" s="3">
        <f t="shared" si="1"/>
        <v>2138304</v>
      </c>
      <c r="I11" s="3">
        <f t="shared" si="2"/>
        <v>2138304</v>
      </c>
      <c r="J11" s="3">
        <f t="shared" si="3"/>
        <v>17106432</v>
      </c>
    </row>
    <row r="12" spans="1:13" x14ac:dyDescent="0.25">
      <c r="A12" s="2">
        <v>11</v>
      </c>
      <c r="B12" s="2">
        <v>4446</v>
      </c>
      <c r="C12" s="2" t="s">
        <v>31</v>
      </c>
      <c r="D12" s="2" t="s">
        <v>23</v>
      </c>
      <c r="E12" s="3">
        <v>7568000</v>
      </c>
      <c r="F12" s="6">
        <v>23.5</v>
      </c>
      <c r="G12" s="3">
        <f t="shared" si="0"/>
        <v>7113920</v>
      </c>
      <c r="H12" s="3">
        <f t="shared" si="1"/>
        <v>711392</v>
      </c>
      <c r="I12" s="3">
        <f t="shared" si="2"/>
        <v>355696</v>
      </c>
      <c r="J12" s="3">
        <f t="shared" si="3"/>
        <v>6046832</v>
      </c>
    </row>
    <row r="13" spans="1:13" x14ac:dyDescent="0.25">
      <c r="A13" s="2">
        <v>12</v>
      </c>
      <c r="B13" s="2">
        <v>4431</v>
      </c>
      <c r="C13" s="2" t="s">
        <v>32</v>
      </c>
      <c r="D13" s="2" t="s">
        <v>14</v>
      </c>
      <c r="E13" s="3">
        <v>2150000</v>
      </c>
      <c r="F13" s="6">
        <v>24</v>
      </c>
      <c r="G13" s="3">
        <f t="shared" si="0"/>
        <v>2064000</v>
      </c>
      <c r="H13" s="3">
        <f t="shared" si="1"/>
        <v>206400</v>
      </c>
      <c r="I13" s="3">
        <f t="shared" si="2"/>
        <v>103200</v>
      </c>
      <c r="J13" s="3">
        <f t="shared" si="3"/>
        <v>1754400</v>
      </c>
    </row>
    <row r="14" spans="1:13" x14ac:dyDescent="0.25">
      <c r="A14" s="2">
        <v>13</v>
      </c>
      <c r="B14" s="2">
        <v>4443</v>
      </c>
      <c r="C14" s="2" t="s">
        <v>33</v>
      </c>
      <c r="D14" s="2" t="s">
        <v>34</v>
      </c>
      <c r="E14" s="3">
        <v>6407000</v>
      </c>
      <c r="F14" s="6">
        <v>22</v>
      </c>
      <c r="G14" s="3">
        <f t="shared" si="0"/>
        <v>5638160</v>
      </c>
      <c r="H14" s="3">
        <f t="shared" si="1"/>
        <v>563816</v>
      </c>
      <c r="I14" s="3">
        <f t="shared" si="2"/>
        <v>281908</v>
      </c>
      <c r="J14" s="3">
        <f t="shared" si="3"/>
        <v>4792436</v>
      </c>
    </row>
    <row r="15" spans="1:13" x14ac:dyDescent="0.25">
      <c r="A15" s="2">
        <v>14</v>
      </c>
      <c r="B15" s="2">
        <v>4439</v>
      </c>
      <c r="C15" s="2" t="s">
        <v>35</v>
      </c>
      <c r="D15" s="2" t="s">
        <v>25</v>
      </c>
      <c r="E15" s="3">
        <v>6407000</v>
      </c>
      <c r="F15" s="6">
        <v>22.5</v>
      </c>
      <c r="G15" s="3">
        <f t="shared" si="0"/>
        <v>5766300</v>
      </c>
      <c r="H15" s="3">
        <f t="shared" si="1"/>
        <v>576630</v>
      </c>
      <c r="I15" s="3">
        <f t="shared" si="2"/>
        <v>288315</v>
      </c>
      <c r="J15" s="3">
        <f t="shared" si="3"/>
        <v>4901355</v>
      </c>
    </row>
    <row r="16" spans="1:13" x14ac:dyDescent="0.25">
      <c r="A16" s="2">
        <v>15</v>
      </c>
      <c r="B16" s="2">
        <v>4435</v>
      </c>
      <c r="C16" s="2" t="s">
        <v>36</v>
      </c>
      <c r="D16" s="2" t="s">
        <v>14</v>
      </c>
      <c r="E16" s="3">
        <v>2365000</v>
      </c>
      <c r="F16" s="6">
        <v>24</v>
      </c>
      <c r="G16" s="3">
        <f t="shared" si="0"/>
        <v>2270400</v>
      </c>
      <c r="H16" s="3">
        <f t="shared" si="1"/>
        <v>227040</v>
      </c>
      <c r="I16" s="3">
        <f t="shared" si="2"/>
        <v>113520</v>
      </c>
      <c r="J16" s="3">
        <f t="shared" si="3"/>
        <v>1929840</v>
      </c>
    </row>
    <row r="17" spans="1:10" x14ac:dyDescent="0.25">
      <c r="A17" s="2">
        <v>16</v>
      </c>
      <c r="B17" s="2">
        <v>4452</v>
      </c>
      <c r="C17" s="2" t="s">
        <v>37</v>
      </c>
      <c r="D17" s="2" t="s">
        <v>11</v>
      </c>
      <c r="E17" s="3">
        <v>6407000</v>
      </c>
      <c r="F17" s="6">
        <v>23.5</v>
      </c>
      <c r="G17" s="3">
        <f t="shared" si="0"/>
        <v>6022580</v>
      </c>
      <c r="H17" s="3">
        <f t="shared" si="1"/>
        <v>602258</v>
      </c>
      <c r="I17" s="3">
        <f t="shared" si="2"/>
        <v>301129</v>
      </c>
      <c r="J17" s="3">
        <f t="shared" si="3"/>
        <v>5119193</v>
      </c>
    </row>
    <row r="18" spans="1:10" x14ac:dyDescent="0.25">
      <c r="A18" s="2">
        <v>17</v>
      </c>
      <c r="B18" s="2">
        <v>4444</v>
      </c>
      <c r="C18" s="2" t="s">
        <v>38</v>
      </c>
      <c r="D18" s="2" t="s">
        <v>34</v>
      </c>
      <c r="E18" s="3">
        <v>5891000</v>
      </c>
      <c r="F18" s="6">
        <v>23.5</v>
      </c>
      <c r="G18" s="3">
        <f t="shared" si="0"/>
        <v>5537540</v>
      </c>
      <c r="H18" s="3">
        <f t="shared" si="1"/>
        <v>553754</v>
      </c>
      <c r="I18" s="3">
        <f t="shared" si="2"/>
        <v>276877</v>
      </c>
      <c r="J18" s="3">
        <f t="shared" si="3"/>
        <v>4706909</v>
      </c>
    </row>
    <row r="19" spans="1:10" x14ac:dyDescent="0.25">
      <c r="A19" s="2">
        <v>18</v>
      </c>
      <c r="B19" s="2">
        <v>4434</v>
      </c>
      <c r="C19" s="2" t="s">
        <v>39</v>
      </c>
      <c r="D19" s="2" t="s">
        <v>14</v>
      </c>
      <c r="E19" s="3">
        <v>2150000</v>
      </c>
      <c r="F19" s="6">
        <v>24</v>
      </c>
      <c r="G19" s="3">
        <f t="shared" si="0"/>
        <v>2064000</v>
      </c>
      <c r="H19" s="3">
        <f t="shared" si="1"/>
        <v>206400</v>
      </c>
      <c r="I19" s="3">
        <f t="shared" si="2"/>
        <v>103200</v>
      </c>
      <c r="J19" s="3">
        <f t="shared" si="3"/>
        <v>1754400</v>
      </c>
    </row>
    <row r="20" spans="1:10" x14ac:dyDescent="0.25">
      <c r="A20" s="2">
        <v>19</v>
      </c>
      <c r="B20" s="2">
        <v>4436</v>
      </c>
      <c r="C20" s="2" t="s">
        <v>40</v>
      </c>
      <c r="D20" s="2" t="s">
        <v>19</v>
      </c>
      <c r="E20" s="3">
        <v>1500000</v>
      </c>
      <c r="F20" s="6">
        <v>24</v>
      </c>
      <c r="G20" s="3">
        <f t="shared" si="0"/>
        <v>1440000</v>
      </c>
      <c r="H20" s="3">
        <f t="shared" si="1"/>
        <v>144000</v>
      </c>
      <c r="I20" s="3">
        <f t="shared" si="2"/>
        <v>72000</v>
      </c>
      <c r="J20" s="3">
        <f t="shared" si="3"/>
        <v>1224000</v>
      </c>
    </row>
    <row r="21" spans="1:10" x14ac:dyDescent="0.25">
      <c r="A21" s="2">
        <v>20</v>
      </c>
      <c r="B21" s="2">
        <v>4445</v>
      </c>
      <c r="C21" s="2" t="s">
        <v>41</v>
      </c>
      <c r="D21" s="2" t="s">
        <v>42</v>
      </c>
      <c r="E21" s="3">
        <v>6966000</v>
      </c>
      <c r="F21" s="6">
        <v>23.5</v>
      </c>
      <c r="G21" s="3">
        <f t="shared" si="0"/>
        <v>6548040</v>
      </c>
      <c r="H21" s="3">
        <f t="shared" si="1"/>
        <v>654804</v>
      </c>
      <c r="I21" s="3">
        <f t="shared" si="2"/>
        <v>327402</v>
      </c>
      <c r="J21" s="3">
        <f t="shared" si="3"/>
        <v>5565834</v>
      </c>
    </row>
    <row r="22" spans="1:10" x14ac:dyDescent="0.25">
      <c r="A22" s="2">
        <v>21</v>
      </c>
      <c r="B22" s="2">
        <v>4438</v>
      </c>
      <c r="C22" s="2" t="s">
        <v>43</v>
      </c>
      <c r="D22" s="2" t="s">
        <v>44</v>
      </c>
      <c r="E22" s="3">
        <v>5418000</v>
      </c>
      <c r="F22" s="6">
        <v>24</v>
      </c>
      <c r="G22" s="3">
        <f t="shared" si="0"/>
        <v>5201280</v>
      </c>
      <c r="H22" s="3">
        <f t="shared" si="1"/>
        <v>520128</v>
      </c>
      <c r="I22" s="3">
        <f t="shared" si="2"/>
        <v>260064</v>
      </c>
      <c r="J22" s="3">
        <f t="shared" si="3"/>
        <v>4421088</v>
      </c>
    </row>
    <row r="23" spans="1:10" x14ac:dyDescent="0.25">
      <c r="A23" s="2">
        <v>22</v>
      </c>
      <c r="B23" s="2">
        <v>4464</v>
      </c>
      <c r="C23" s="2" t="s">
        <v>45</v>
      </c>
      <c r="D23" s="2" t="s">
        <v>46</v>
      </c>
      <c r="E23" s="3">
        <v>18576000</v>
      </c>
      <c r="F23" s="6">
        <v>24</v>
      </c>
      <c r="G23" s="3">
        <f t="shared" si="0"/>
        <v>17832960</v>
      </c>
      <c r="H23" s="3">
        <f t="shared" si="1"/>
        <v>1783296</v>
      </c>
      <c r="I23" s="3">
        <f t="shared" si="2"/>
        <v>891648</v>
      </c>
      <c r="J23" s="3">
        <f t="shared" si="3"/>
        <v>15158016</v>
      </c>
    </row>
    <row r="24" spans="1:10" x14ac:dyDescent="0.25">
      <c r="A24" s="2">
        <v>23</v>
      </c>
      <c r="B24" s="2">
        <v>4442</v>
      </c>
      <c r="C24" s="2" t="s">
        <v>47</v>
      </c>
      <c r="D24" s="2" t="s">
        <v>23</v>
      </c>
      <c r="E24" s="3">
        <v>5891000</v>
      </c>
      <c r="F24" s="6">
        <v>23.5</v>
      </c>
      <c r="G24" s="3">
        <f t="shared" si="0"/>
        <v>5537540</v>
      </c>
      <c r="H24" s="3">
        <f t="shared" si="1"/>
        <v>553754</v>
      </c>
      <c r="I24" s="3">
        <f t="shared" si="2"/>
        <v>276877</v>
      </c>
      <c r="J24" s="3">
        <f t="shared" si="3"/>
        <v>4706909</v>
      </c>
    </row>
    <row r="25" spans="1:10" x14ac:dyDescent="0.25">
      <c r="A25" s="2">
        <v>24</v>
      </c>
      <c r="B25" s="2">
        <v>4430</v>
      </c>
      <c r="C25" s="2" t="s">
        <v>48</v>
      </c>
      <c r="D25" s="2" t="s">
        <v>14</v>
      </c>
      <c r="E25" s="3">
        <v>2150000</v>
      </c>
      <c r="F25" s="6">
        <v>24</v>
      </c>
      <c r="G25" s="3">
        <f t="shared" si="0"/>
        <v>2064000</v>
      </c>
      <c r="H25" s="3">
        <f t="shared" si="1"/>
        <v>206400</v>
      </c>
      <c r="I25" s="3">
        <f t="shared" si="2"/>
        <v>103200</v>
      </c>
      <c r="J25" s="3">
        <f t="shared" si="3"/>
        <v>1754400</v>
      </c>
    </row>
    <row r="26" spans="1:10" x14ac:dyDescent="0.25">
      <c r="A26" s="2">
        <v>25</v>
      </c>
      <c r="B26" s="2">
        <v>4448</v>
      </c>
      <c r="C26" s="2" t="s">
        <v>49</v>
      </c>
      <c r="D26" s="2" t="s">
        <v>11</v>
      </c>
      <c r="E26" s="3">
        <v>7568000</v>
      </c>
      <c r="F26" s="6">
        <v>23.5</v>
      </c>
      <c r="G26" s="3">
        <f t="shared" si="0"/>
        <v>7113920</v>
      </c>
      <c r="H26" s="3">
        <f t="shared" si="1"/>
        <v>711392</v>
      </c>
      <c r="I26" s="3">
        <f t="shared" si="2"/>
        <v>355696</v>
      </c>
      <c r="J26" s="3">
        <f t="shared" si="3"/>
        <v>6046832</v>
      </c>
    </row>
    <row r="28" spans="1:10" x14ac:dyDescent="0.25">
      <c r="B28" s="7" t="s">
        <v>50</v>
      </c>
      <c r="C28" s="7"/>
      <c r="D28" s="7"/>
      <c r="E28" s="3">
        <f>SUM(E2:E26)</f>
        <v>154942000</v>
      </c>
      <c r="F28" s="6">
        <f t="shared" ref="F28:J28" si="4">SUM(F2:F26)</f>
        <v>592</v>
      </c>
      <c r="G28" s="3">
        <f t="shared" si="4"/>
        <v>146504220</v>
      </c>
      <c r="H28" s="3">
        <f t="shared" si="4"/>
        <v>14650422</v>
      </c>
      <c r="I28" s="3">
        <f t="shared" si="4"/>
        <v>8394363</v>
      </c>
      <c r="J28" s="3">
        <f t="shared" si="4"/>
        <v>123459435</v>
      </c>
    </row>
  </sheetData>
  <mergeCells count="1">
    <mergeCell ref="B28:D2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5467026497424AAFC3CB24DF04293C" ma:contentTypeVersion="13" ma:contentTypeDescription="Create a new document." ma:contentTypeScope="" ma:versionID="7904bc430f43e63053fa22643c3f456a">
  <xsd:schema xmlns:xsd="http://www.w3.org/2001/XMLSchema" xmlns:xs="http://www.w3.org/2001/XMLSchema" xmlns:p="http://schemas.microsoft.com/office/2006/metadata/properties" xmlns:ns3="e98b9928-0781-460d-b37e-f64b2fc2cd06" xmlns:ns4="dddbb9b4-8455-4809-8d44-91554a7083e2" targetNamespace="http://schemas.microsoft.com/office/2006/metadata/properties" ma:root="true" ma:fieldsID="f8d4efb98f17316b2fb3055576c48387" ns3:_="" ns4:_="">
    <xsd:import namespace="e98b9928-0781-460d-b37e-f64b2fc2cd06"/>
    <xsd:import namespace="dddbb9b4-8455-4809-8d44-91554a7083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8b9928-0781-460d-b37e-f64b2fc2cd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dbb9b4-8455-4809-8d44-91554a7083e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A4DD30-5C26-4DF1-A3C2-99A4A1968F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8b9928-0781-460d-b37e-f64b2fc2cd06"/>
    <ds:schemaRef ds:uri="dddbb9b4-8455-4809-8d44-91554a7083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4196F6-E50B-4FFE-B16C-FBB7DA1344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53C296-44B1-4C66-95BF-B10BC947F632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dddbb9b4-8455-4809-8d44-91554a7083e2"/>
    <ds:schemaRef ds:uri="e98b9928-0781-460d-b37e-f64b2fc2cd06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Van Duy 20215334</cp:lastModifiedBy>
  <dcterms:created xsi:type="dcterms:W3CDTF">2022-05-14T04:42:54Z</dcterms:created>
  <dcterms:modified xsi:type="dcterms:W3CDTF">2022-05-14T04:51:57Z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0x0101003B5467026497424AAFC3CB24DF04293C</vt:lpwstr>
  </property>
</Properties>
</file>