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y\Documents\Jetbot_Mini\Documentation\"/>
    </mc:Choice>
  </mc:AlternateContent>
  <xr:revisionPtr revIDLastSave="0" documentId="13_ncr:1_{F3A3A75D-5B02-4F42-B2BB-C54CEBF4F1EB}" xr6:coauthVersionLast="47" xr6:coauthVersionMax="47" xr10:uidLastSave="{00000000-0000-0000-0000-000000000000}"/>
  <bookViews>
    <workbookView xWindow="-108" yWindow="-108" windowWidth="23256" windowHeight="12576" xr2:uid="{022F3302-25F2-477E-A885-3E5D77FAE9A4}"/>
  </bookViews>
  <sheets>
    <sheet name="MOSFET Hysteresis Method" sheetId="1" r:id="rId1"/>
    <sheet name="Pure Resistor Hysteresis Method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2" i="2"/>
  <c r="I13" i="2"/>
  <c r="I14" i="2"/>
  <c r="I12" i="2"/>
  <c r="E12" i="2"/>
  <c r="G12" i="2" s="1"/>
  <c r="F12" i="2"/>
  <c r="H12" i="2"/>
  <c r="E13" i="2"/>
  <c r="F13" i="2"/>
  <c r="G13" i="2"/>
  <c r="H13" i="2"/>
  <c r="E14" i="2"/>
  <c r="F14" i="2"/>
  <c r="G14" i="2"/>
  <c r="H14" i="2"/>
  <c r="D3" i="2"/>
  <c r="D2" i="2"/>
  <c r="B6" i="1"/>
  <c r="D2" i="1"/>
  <c r="D3" i="1"/>
  <c r="C6" i="1" s="1"/>
  <c r="C6" i="2" l="1"/>
  <c r="B6" i="2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tc={ED2DBE49-69DE-4575-A764-9D2B41794A79}</author>
    <author>tc={CC138123-6C7E-406F-AD12-F3D1E08F1F5D}</author>
    <author>tc={A938F4DF-F5E4-4A80-A9AF-5CE4DB50C095}</author>
  </authors>
  <commentList>
    <comment ref="C12" authorId="0" shapeId="0" xr:uid="{ED2DBE49-69DE-4575-A764-9D2B41794A7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R2 = 10000</t>
      </text>
    </comment>
    <comment ref="C13" authorId="1" shapeId="0" xr:uid="{CC138123-6C7E-406F-AD12-F3D1E08F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R2 = 6800</t>
      </text>
    </comment>
    <comment ref="C14" authorId="2" shapeId="0" xr:uid="{A938F4DF-F5E4-4A80-A9AF-5CE4DB50C09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R2 = 4700</t>
      </text>
    </comment>
  </commentList>
</comments>
</file>

<file path=xl/sharedStrings.xml><?xml version="1.0" encoding="utf-8"?>
<sst xmlns="http://schemas.openxmlformats.org/spreadsheetml/2006/main" count="27" uniqueCount="18">
  <si>
    <t>Vin</t>
  </si>
  <si>
    <t>R1</t>
  </si>
  <si>
    <t>R2</t>
  </si>
  <si>
    <t>Vout</t>
  </si>
  <si>
    <t xml:space="preserve">Rx </t>
  </si>
  <si>
    <t>Ry</t>
  </si>
  <si>
    <t>Vcc</t>
  </si>
  <si>
    <t>Ry2</t>
  </si>
  <si>
    <t>Ry_target</t>
  </si>
  <si>
    <t>Rx</t>
  </si>
  <si>
    <t xml:space="preserve">Ry </t>
  </si>
  <si>
    <t xml:space="preserve">Rh </t>
  </si>
  <si>
    <t>V_L</t>
  </si>
  <si>
    <t>V_H</t>
  </si>
  <si>
    <t>Ry_eq</t>
  </si>
  <si>
    <t>Rx_eq</t>
  </si>
  <si>
    <t>Vbat_L</t>
  </si>
  <si>
    <t>Vbat_H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</si>
</sst>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Yoon" id="{1B86C970-ACEB-47B8-A120-99086A7627A8}" userId="S::joshuay@nvidia.com::7392a027-7e69-442c-aa06-13604ebd46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1-07-08T02:43:02.11" personId="{1B86C970-ACEB-47B8-A120-99086A7627A8}" id="{ED2DBE49-69DE-4575-A764-9D2B41794A79}">
    <text>for R2 = 10000</text>
  </threadedComment>
  <threadedComment ref="C13" dT="2021-07-08T02:43:12.28" personId="{1B86C970-ACEB-47B8-A120-99086A7627A8}" id="{CC138123-6C7E-406F-AD12-F3D1E08F1F5D}">
    <text>for R2 = 6800</text>
  </threadedComment>
  <threadedComment ref="C14" dT="2021-07-08T02:43:24.08" personId="{1B86C970-ACEB-47B8-A120-99086A7627A8}" id="{A938F4DF-F5E4-4A80-A9AF-5CE4DB50C095}">
    <text>for R2 = 4700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A632-CD55-48CA-BE10-C7390F617274}">
  <dimension ref="A1:E8"/>
  <sheetViews>
    <sheetView tabSelected="1" zoomScale="190" zoomScaleNormal="190" workbookViewId="0">
      <selection activeCell="D9" sqref="D9"/>
    </sheetView>
  </sheetViews>
  <sheetFormatPr defaultRowHeight="14.4" x14ac:dyDescent="0.3"/>
  <cols>
    <col min="2" max="2" width="11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11.24</v>
      </c>
      <c r="B2">
        <v>47000</v>
      </c>
      <c r="C2">
        <v>10000</v>
      </c>
      <c r="D2">
        <f>A2*C2/(B2+C2)</f>
        <v>1.9719298245614034</v>
      </c>
      <c r="E2">
        <v>5</v>
      </c>
    </row>
    <row r="3" spans="1:5" x14ac:dyDescent="0.3">
      <c r="A3">
        <v>11.51</v>
      </c>
      <c r="B3">
        <v>47000</v>
      </c>
      <c r="C3">
        <v>10000</v>
      </c>
      <c r="D3">
        <f>A3*C3/(B3+C3)</f>
        <v>2.0192982456140349</v>
      </c>
    </row>
    <row r="5" spans="1:5" x14ac:dyDescent="0.3">
      <c r="A5" t="s">
        <v>4</v>
      </c>
      <c r="B5" t="s">
        <v>8</v>
      </c>
      <c r="C5" t="s">
        <v>7</v>
      </c>
    </row>
    <row r="6" spans="1:5" x14ac:dyDescent="0.3">
      <c r="A6">
        <v>47000</v>
      </c>
      <c r="B6">
        <f>A6*((D2)/(E2-D2))</f>
        <v>30607.184241019699</v>
      </c>
      <c r="C6">
        <f>A6*((D3)/(E2-D3))</f>
        <v>31840.49440847557</v>
      </c>
    </row>
    <row r="7" spans="1:5" x14ac:dyDescent="0.3">
      <c r="B7" t="s">
        <v>5</v>
      </c>
    </row>
    <row r="8" spans="1:5" x14ac:dyDescent="0.3">
      <c r="B8">
        <f>(B6*C6)/(C6-B6)</f>
        <v>790188.7979207302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3878-2578-416A-B644-1EB2CA807048}">
  <dimension ref="A1:J14"/>
  <sheetViews>
    <sheetView zoomScale="190" zoomScaleNormal="190" workbookViewId="0">
      <selection activeCell="H6" sqref="H6"/>
    </sheetView>
  </sheetViews>
  <sheetFormatPr defaultRowHeight="14.4" x14ac:dyDescent="0.3"/>
  <cols>
    <col min="3" max="3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10" x14ac:dyDescent="0.3">
      <c r="A2">
        <v>11.24</v>
      </c>
      <c r="B2">
        <v>47000</v>
      </c>
      <c r="C2">
        <v>6800</v>
      </c>
      <c r="D2">
        <f>A2*C2/(B2+C2)</f>
        <v>1.4206691449814126</v>
      </c>
      <c r="E2">
        <v>5</v>
      </c>
    </row>
    <row r="3" spans="1:10" x14ac:dyDescent="0.3">
      <c r="A3">
        <v>11.51</v>
      </c>
      <c r="B3">
        <v>47000</v>
      </c>
      <c r="C3">
        <v>6800</v>
      </c>
      <c r="D3">
        <f>A3*C3/(B3+C3)</f>
        <v>1.4547955390334573</v>
      </c>
    </row>
    <row r="5" spans="1:10" x14ac:dyDescent="0.3">
      <c r="A5" t="s">
        <v>9</v>
      </c>
      <c r="B5" t="s">
        <v>10</v>
      </c>
      <c r="C5" t="s">
        <v>11</v>
      </c>
    </row>
    <row r="6" spans="1:10" x14ac:dyDescent="0.3">
      <c r="A6">
        <v>100000</v>
      </c>
      <c r="B6">
        <f>A6*((D2)/(E2-D3))</f>
        <v>40072.981985193881</v>
      </c>
      <c r="C6">
        <f>A6*(D2)/(D3-D2)</f>
        <v>4162962.962962958</v>
      </c>
    </row>
    <row r="10" spans="1:10" x14ac:dyDescent="0.3">
      <c r="A10" t="s">
        <v>1</v>
      </c>
      <c r="B10" t="s">
        <v>2</v>
      </c>
      <c r="C10" t="s">
        <v>10</v>
      </c>
      <c r="D10" t="s">
        <v>11</v>
      </c>
      <c r="E10" t="s">
        <v>14</v>
      </c>
      <c r="F10" t="s">
        <v>15</v>
      </c>
      <c r="G10" t="s">
        <v>12</v>
      </c>
      <c r="H10" t="s">
        <v>13</v>
      </c>
      <c r="I10" t="s">
        <v>16</v>
      </c>
      <c r="J10" t="s">
        <v>17</v>
      </c>
    </row>
    <row r="12" spans="1:10" x14ac:dyDescent="0.3">
      <c r="A12">
        <v>47000</v>
      </c>
      <c r="B12">
        <v>10000</v>
      </c>
      <c r="C12">
        <v>66500</v>
      </c>
      <c r="D12">
        <v>4120000</v>
      </c>
      <c r="E12">
        <f>(C12*D12)/(C12+D12)</f>
        <v>65443.688044906245</v>
      </c>
      <c r="F12">
        <f>($A$6*D12)/($A$6+D12)</f>
        <v>97630.331753554507</v>
      </c>
      <c r="G12">
        <f>($E$2*E12)/($A$6+E12)</f>
        <v>1.9778236576527151</v>
      </c>
      <c r="H12">
        <f>($E$2*C12)/(F12+C12)</f>
        <v>2.0258290862365187</v>
      </c>
      <c r="I12">
        <f>G12*((A12+B12)/(B12))</f>
        <v>11.273594848620476</v>
      </c>
      <c r="J12">
        <f>H12*((A12+B12)/(B12))</f>
        <v>11.547225791548158</v>
      </c>
    </row>
    <row r="13" spans="1:10" x14ac:dyDescent="0.3">
      <c r="A13">
        <v>47000</v>
      </c>
      <c r="B13">
        <v>6800</v>
      </c>
      <c r="C13">
        <v>40200</v>
      </c>
      <c r="D13">
        <v>4120000</v>
      </c>
      <c r="E13">
        <f t="shared" ref="E13:E14" si="0">(C13*D13)/(C13+D13)</f>
        <v>39811.547521753761</v>
      </c>
      <c r="F13">
        <f t="shared" ref="F13:F14" si="1">($A$6*D13)/($A$6+D13)</f>
        <v>97630.331753554507</v>
      </c>
      <c r="G13">
        <f>($E$2*E13)/($A$6+E13)</f>
        <v>1.4237574873977896</v>
      </c>
      <c r="H13">
        <f t="shared" ref="H13:H14" si="2">($E$2*C13)/(F13+C13)</f>
        <v>1.4583147079656971</v>
      </c>
      <c r="I13">
        <f t="shared" ref="I13:I14" si="3">G13*((A13+B13)/(B13))</f>
        <v>11.264434238529571</v>
      </c>
      <c r="J13">
        <f t="shared" ref="J13:J14" si="4">H13*((A13+B13)/(B13))</f>
        <v>11.537842836552134</v>
      </c>
    </row>
    <row r="14" spans="1:10" x14ac:dyDescent="0.3">
      <c r="A14">
        <v>47000</v>
      </c>
      <c r="B14">
        <v>4700</v>
      </c>
      <c r="C14">
        <v>25500</v>
      </c>
      <c r="D14">
        <v>4120000</v>
      </c>
      <c r="E14">
        <f t="shared" si="0"/>
        <v>25343.143167289832</v>
      </c>
      <c r="F14">
        <f t="shared" si="1"/>
        <v>97630.331753554507</v>
      </c>
      <c r="G14">
        <f>($E$2*E14)/($A$6+E14)</f>
        <v>1.0109505205827447</v>
      </c>
      <c r="H14">
        <f t="shared" si="2"/>
        <v>1.0354881545774715</v>
      </c>
      <c r="I14">
        <f t="shared" si="3"/>
        <v>11.120455726410192</v>
      </c>
      <c r="J14">
        <f t="shared" si="4"/>
        <v>11.390369700352187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MOSFET Hysteresis Method</vt:lpstr>
      <vt:lpstr>Pure Resistor Hysteresis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Yoon</dc:creator>
  <cp:lastModifiedBy>Joshua Yoon</cp:lastModifiedBy>
  <dcterms:created xsi:type="dcterms:W3CDTF">2021-07-07T15:16:06Z</dcterms:created>
  <dcterms:modified xsi:type="dcterms:W3CDTF">2021-08-12T16:02:06Z</dcterms:modified>
</cp:coreProperties>
</file>