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y\Documents\Jetbot Project\Power Tree\"/>
    </mc:Choice>
  </mc:AlternateContent>
  <xr:revisionPtr revIDLastSave="0" documentId="13_ncr:1_{B0ECC4E8-0C36-4CE5-84E3-FE70935C87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ypical" sheetId="7" r:id="rId1"/>
    <sheet name="Max Power (moving)" sheetId="8" r:id="rId2"/>
    <sheet name="Max Power (charging)" sheetId="12" r:id="rId3"/>
    <sheet name="AC_IN + battery full" sheetId="9" r:id="rId4"/>
    <sheet name="Battery Powered" sheetId="10" r:id="rId5"/>
    <sheet name="AC_IN + battery charging" sheetId="11" r:id="rId6"/>
    <sheet name="Jetbot Data" sheetId="13" r:id="rId7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2" l="1"/>
  <c r="L122" i="13" l="1"/>
  <c r="K122" i="13"/>
  <c r="J122" i="13"/>
  <c r="I122" i="13"/>
  <c r="H122" i="13"/>
  <c r="G122" i="13"/>
  <c r="F122" i="13"/>
  <c r="E122" i="13"/>
  <c r="D122" i="13"/>
  <c r="C122" i="13"/>
  <c r="B122" i="13"/>
  <c r="A122" i="13"/>
  <c r="R48" i="12"/>
  <c r="R45" i="12" s="1"/>
  <c r="R46" i="12" s="1"/>
  <c r="AF47" i="12"/>
  <c r="AF49" i="12" s="1"/>
  <c r="AA47" i="12"/>
  <c r="AA49" i="12" s="1"/>
  <c r="V47" i="12"/>
  <c r="V49" i="12" s="1"/>
  <c r="AA35" i="12"/>
  <c r="AA37" i="12" s="1"/>
  <c r="V35" i="12"/>
  <c r="V37" i="12" s="1"/>
  <c r="AF31" i="12"/>
  <c r="AF29" i="12"/>
  <c r="AA29" i="12"/>
  <c r="AA31" i="12" s="1"/>
  <c r="V29" i="12"/>
  <c r="V31" i="12" s="1"/>
  <c r="O26" i="12"/>
  <c r="G20" i="12"/>
  <c r="J19" i="12"/>
  <c r="AK18" i="12"/>
  <c r="AF18" i="12"/>
  <c r="AA18" i="12"/>
  <c r="V18" i="12"/>
  <c r="G17" i="12"/>
  <c r="AK16" i="12"/>
  <c r="AF16" i="12"/>
  <c r="AA16" i="12"/>
  <c r="V16" i="12"/>
  <c r="G15" i="12"/>
  <c r="G16" i="12" s="1"/>
  <c r="AK12" i="12"/>
  <c r="O12" i="12"/>
  <c r="O13" i="12" s="1"/>
  <c r="O10" i="12" s="1"/>
  <c r="AF10" i="12"/>
  <c r="AF12" i="12" s="1"/>
  <c r="AA10" i="12"/>
  <c r="AA12" i="12" s="1"/>
  <c r="V10" i="12"/>
  <c r="V12" i="12" s="1"/>
  <c r="O8" i="12"/>
  <c r="O9" i="12" l="1"/>
  <c r="R49" i="12"/>
  <c r="R50" i="12" s="1"/>
  <c r="O30" i="12"/>
  <c r="O31" i="12" s="1"/>
  <c r="O28" i="12" s="1"/>
  <c r="O27" i="12" s="1"/>
  <c r="R48" i="11"/>
  <c r="R45" i="11" s="1"/>
  <c r="R46" i="11" s="1"/>
  <c r="AF47" i="11"/>
  <c r="AF49" i="11" s="1"/>
  <c r="AA47" i="11"/>
  <c r="AA49" i="11" s="1"/>
  <c r="V47" i="11"/>
  <c r="V49" i="11" s="1"/>
  <c r="AA35" i="11"/>
  <c r="AA37" i="11" s="1"/>
  <c r="V35" i="11"/>
  <c r="V37" i="11" s="1"/>
  <c r="AF31" i="11"/>
  <c r="AF29" i="11"/>
  <c r="AA29" i="11"/>
  <c r="AA31" i="11" s="1"/>
  <c r="V29" i="11"/>
  <c r="V31" i="11" s="1"/>
  <c r="O26" i="11"/>
  <c r="G20" i="11"/>
  <c r="J19" i="11"/>
  <c r="AF18" i="11"/>
  <c r="V18" i="11"/>
  <c r="G17" i="11"/>
  <c r="AK16" i="11"/>
  <c r="AK18" i="11" s="1"/>
  <c r="AF16" i="11"/>
  <c r="AA16" i="11"/>
  <c r="AA18" i="11" s="1"/>
  <c r="V16" i="11"/>
  <c r="G16" i="11"/>
  <c r="G15" i="11"/>
  <c r="AK12" i="11"/>
  <c r="AA12" i="11"/>
  <c r="V12" i="11"/>
  <c r="O12" i="11"/>
  <c r="O13" i="11" s="1"/>
  <c r="O10" i="11" s="1"/>
  <c r="O9" i="11" s="1"/>
  <c r="AF10" i="11"/>
  <c r="AF12" i="11" s="1"/>
  <c r="AA10" i="11"/>
  <c r="V10" i="11"/>
  <c r="O8" i="11"/>
  <c r="J9" i="12" l="1"/>
  <c r="J10" i="12"/>
  <c r="D9" i="12"/>
  <c r="D10" i="12" s="1"/>
  <c r="R49" i="11"/>
  <c r="R50" i="11" s="1"/>
  <c r="O30" i="11"/>
  <c r="O31" i="11" s="1"/>
  <c r="O28" i="11" s="1"/>
  <c r="O27" i="11" s="1"/>
  <c r="J9" i="11" s="1"/>
  <c r="J10" i="11" l="1"/>
  <c r="D9" i="11"/>
  <c r="D10" i="11" s="1"/>
  <c r="AF49" i="10" l="1"/>
  <c r="V49" i="10"/>
  <c r="R48" i="10"/>
  <c r="R45" i="10" s="1"/>
  <c r="R46" i="10" s="1"/>
  <c r="AF47" i="10"/>
  <c r="AA47" i="10"/>
  <c r="AA49" i="10" s="1"/>
  <c r="V47" i="10"/>
  <c r="AA35" i="10"/>
  <c r="AA37" i="10" s="1"/>
  <c r="V35" i="10"/>
  <c r="V37" i="10" s="1"/>
  <c r="AF31" i="10"/>
  <c r="V31" i="10"/>
  <c r="AF29" i="10"/>
  <c r="AA29" i="10"/>
  <c r="AA31" i="10" s="1"/>
  <c r="V29" i="10"/>
  <c r="O26" i="10"/>
  <c r="G19" i="10"/>
  <c r="G20" i="10" s="1"/>
  <c r="G17" i="10" s="1"/>
  <c r="G16" i="10" s="1"/>
  <c r="D9" i="10" s="1"/>
  <c r="D10" i="10" s="1"/>
  <c r="AK18" i="10"/>
  <c r="AA18" i="10"/>
  <c r="AK16" i="10"/>
  <c r="AF16" i="10"/>
  <c r="AF18" i="10" s="1"/>
  <c r="AA16" i="10"/>
  <c r="V16" i="10"/>
  <c r="V18" i="10" s="1"/>
  <c r="G15" i="10"/>
  <c r="O13" i="10"/>
  <c r="O10" i="10" s="1"/>
  <c r="O9" i="10" s="1"/>
  <c r="AK12" i="10"/>
  <c r="V12" i="10"/>
  <c r="O12" i="10"/>
  <c r="AF10" i="10"/>
  <c r="AF12" i="10" s="1"/>
  <c r="AA10" i="10"/>
  <c r="AA12" i="10" s="1"/>
  <c r="V10" i="10"/>
  <c r="O8" i="10"/>
  <c r="AF48" i="9"/>
  <c r="AA48" i="9"/>
  <c r="R47" i="9"/>
  <c r="O29" i="9" s="1"/>
  <c r="O30" i="9" s="1"/>
  <c r="O27" i="9" s="1"/>
  <c r="O26" i="9" s="1"/>
  <c r="AF46" i="9"/>
  <c r="AA46" i="9"/>
  <c r="V46" i="9"/>
  <c r="V48" i="9" s="1"/>
  <c r="R44" i="9"/>
  <c r="R45" i="9" s="1"/>
  <c r="V36" i="9"/>
  <c r="AA34" i="9"/>
  <c r="AA36" i="9" s="1"/>
  <c r="V34" i="9"/>
  <c r="AF30" i="9"/>
  <c r="AA30" i="9"/>
  <c r="V30" i="9"/>
  <c r="AF28" i="9"/>
  <c r="AA28" i="9"/>
  <c r="V28" i="9"/>
  <c r="O25" i="9"/>
  <c r="G19" i="9"/>
  <c r="G16" i="9" s="1"/>
  <c r="G15" i="9" s="1"/>
  <c r="G18" i="9"/>
  <c r="AK17" i="9"/>
  <c r="AA17" i="9"/>
  <c r="V17" i="9"/>
  <c r="J16" i="9"/>
  <c r="J18" i="9" s="1"/>
  <c r="AK15" i="9"/>
  <c r="AF15" i="9"/>
  <c r="AF17" i="9" s="1"/>
  <c r="AA15" i="9"/>
  <c r="V15" i="9"/>
  <c r="G14" i="9"/>
  <c r="O12" i="9"/>
  <c r="AK11" i="9"/>
  <c r="O11" i="9"/>
  <c r="AF9" i="9"/>
  <c r="AF11" i="9" s="1"/>
  <c r="AA9" i="9"/>
  <c r="AA11" i="9" s="1"/>
  <c r="V9" i="9"/>
  <c r="V11" i="9" s="1"/>
  <c r="O9" i="9"/>
  <c r="O8" i="9" s="1"/>
  <c r="O7" i="9"/>
  <c r="AF49" i="8"/>
  <c r="AA49" i="8"/>
  <c r="V49" i="8"/>
  <c r="R49" i="8"/>
  <c r="R48" i="8"/>
  <c r="AF47" i="8"/>
  <c r="AA47" i="8"/>
  <c r="V47" i="8"/>
  <c r="R45" i="8"/>
  <c r="R46" i="8" s="1"/>
  <c r="AA37" i="8"/>
  <c r="V37" i="8"/>
  <c r="AA35" i="8"/>
  <c r="V35" i="8"/>
  <c r="AA31" i="8"/>
  <c r="V31" i="8"/>
  <c r="O30" i="8"/>
  <c r="O31" i="8" s="1"/>
  <c r="O28" i="8" s="1"/>
  <c r="O27" i="8" s="1"/>
  <c r="AF29" i="8"/>
  <c r="AF31" i="8" s="1"/>
  <c r="AA29" i="8"/>
  <c r="V29" i="8"/>
  <c r="O26" i="8"/>
  <c r="G20" i="8"/>
  <c r="G17" i="8" s="1"/>
  <c r="G16" i="8" s="1"/>
  <c r="V18" i="8"/>
  <c r="AK16" i="8"/>
  <c r="AK18" i="8" s="1"/>
  <c r="AF16" i="8"/>
  <c r="AF18" i="8" s="1"/>
  <c r="AA16" i="8"/>
  <c r="AA18" i="8" s="1"/>
  <c r="V16" i="8"/>
  <c r="G15" i="8"/>
  <c r="O13" i="8"/>
  <c r="AK12" i="8"/>
  <c r="AF12" i="8"/>
  <c r="AA12" i="8"/>
  <c r="V12" i="8"/>
  <c r="O12" i="8"/>
  <c r="AF10" i="8"/>
  <c r="AA10" i="8"/>
  <c r="V10" i="8"/>
  <c r="O10" i="8"/>
  <c r="O9" i="8"/>
  <c r="O8" i="8"/>
  <c r="R49" i="10" l="1"/>
  <c r="R50" i="10" s="1"/>
  <c r="O30" i="10"/>
  <c r="O31" i="10" s="1"/>
  <c r="O28" i="10" s="1"/>
  <c r="O27" i="10" s="1"/>
  <c r="J9" i="10" s="1"/>
  <c r="J8" i="9"/>
  <c r="J9" i="9" s="1"/>
  <c r="D8" i="9"/>
  <c r="D9" i="9" s="1"/>
  <c r="R48" i="9"/>
  <c r="R49" i="9" s="1"/>
  <c r="J9" i="8"/>
  <c r="R50" i="8"/>
  <c r="J18" i="10" l="1"/>
  <c r="J19" i="10" s="1"/>
  <c r="J10" i="10"/>
  <c r="D9" i="8"/>
  <c r="D10" i="8" s="1"/>
  <c r="J18" i="8"/>
  <c r="J19" i="8" s="1"/>
  <c r="J10" i="8"/>
  <c r="O30" i="7" l="1"/>
  <c r="D9" i="7"/>
  <c r="G17" i="7" l="1"/>
  <c r="G16" i="7" s="1"/>
  <c r="G20" i="7"/>
  <c r="G15" i="7"/>
  <c r="O8" i="7" l="1"/>
  <c r="O12" i="7" l="1"/>
  <c r="O13" i="7" s="1"/>
  <c r="O10" i="7" s="1"/>
  <c r="O9" i="7" s="1"/>
  <c r="R48" i="7"/>
  <c r="AA47" i="7"/>
  <c r="AF29" i="7"/>
  <c r="AF31" i="7" s="1"/>
  <c r="AK16" i="7"/>
  <c r="AK18" i="7" s="1"/>
  <c r="AF47" i="7"/>
  <c r="AF49" i="7"/>
  <c r="AA49" i="7"/>
  <c r="AK12" i="7"/>
  <c r="AF12" i="7"/>
  <c r="O26" i="7"/>
  <c r="V10" i="7"/>
  <c r="V12" i="7" s="1"/>
  <c r="AA10" i="7"/>
  <c r="AA12" i="7" s="1"/>
  <c r="AF10" i="7"/>
  <c r="V16" i="7"/>
  <c r="AA16" i="7"/>
  <c r="AA18" i="7" s="1"/>
  <c r="AF16" i="7"/>
  <c r="AF18" i="7" s="1"/>
  <c r="V18" i="7"/>
  <c r="V29" i="7"/>
  <c r="V31" i="7" s="1"/>
  <c r="AA29" i="7"/>
  <c r="AA31" i="7" s="1"/>
  <c r="V35" i="7"/>
  <c r="V37" i="7" s="1"/>
  <c r="AA35" i="7"/>
  <c r="AA37" i="7"/>
  <c r="V47" i="7"/>
  <c r="V49" i="7" s="1"/>
  <c r="O31" i="7" l="1"/>
  <c r="O28" i="7" s="1"/>
  <c r="O27" i="7" s="1"/>
  <c r="J9" i="7" s="1"/>
  <c r="J18" i="7" s="1"/>
  <c r="J19" i="7" s="1"/>
  <c r="R49" i="7"/>
  <c r="R45" i="7"/>
  <c r="R46" i="7" s="1"/>
  <c r="J10" i="7" l="1"/>
  <c r="D10" i="7"/>
  <c r="R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tc={D2D09976-D814-417B-86C9-A19B2DE44BA9}</author>
    <author>tc={2E30E4EF-7C36-46E5-B7A2-469EB0942807}</author>
    <author>tc={3CF9081D-41CA-46FF-953F-69923C1B4492}</author>
    <author>John H</author>
    <author>tc={7BB4CA67-7BC9-454C-A2B8-2D76B7202A3E}</author>
    <author>Abeed Salam</author>
  </authors>
  <commentList>
    <comment ref="Z9" authorId="0" shapeId="0" xr:uid="{D2D09976-D814-417B-86C9-A19B2DE44B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from motor driver datasheet</t>
      </text>
    </comment>
    <comment ref="AE9" authorId="1" shapeId="0" xr:uid="{2E30E4EF-7C36-46E5-B7A2-469EB0942807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https://learn.adafruit.com/monochrome-oled-breakouts/power-requirements</t>
      </text>
    </comment>
    <comment ref="Z15" authorId="2" shapeId="0" xr:uid="{3CF9081D-41CA-46FF-953F-69923C1B449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EZcast Mini USB WiFi Adapter (Wifi dongle that I found that had a power consumption statsitics), will be on all the time.</t>
      </text>
    </comment>
    <comment ref="V17" authorId="3" shapeId="0" xr:uid="{CA4BAB38-6858-493C-AC78-176D391C595E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Z28" authorId="4" shapeId="0" xr:uid="{7BB4CA67-7BC9-454C-A2B8-2D76B7202A3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TB6612FNG</t>
      </text>
    </comment>
    <comment ref="V30" authorId="5" shapeId="0" xr:uid="{75E00A7E-1374-4245-93BB-81469BC1A8E0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66B5942C-119C-4A88-A10E-9D0B97C311D8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55C909C4-EA97-4655-8F04-CDAED7B962E7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BE1CD3A1-8992-48EB-9D0B-6E2E423F9DC1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400604B1-AA92-4A1F-B0B5-ACEF85757461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6" authorId="0" shapeId="0" xr:uid="{91C6CFE2-4355-4103-ACBC-ABDC61D7F2FB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29" authorId="1" shapeId="0" xr:uid="{3A42F1B6-B980-4497-9E79-0174122B51BF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C1531A1C-D12B-44DF-91BD-D1EEA143ACB4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BD906135-1F96-4D1A-8239-2379F23EFD1D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</author>
    <author>Abeed Salam</author>
  </authors>
  <commentList>
    <comment ref="V17" authorId="0" shapeId="0" xr:uid="{B04430DE-FDE1-43C7-97EC-A2CAFDEC7312}">
      <text>
        <r>
          <rPr>
            <b/>
            <sz val="9"/>
            <color indexed="81"/>
            <rFont val="Tahoma"/>
            <family val="2"/>
          </rPr>
          <t>John H:</t>
        </r>
        <r>
          <rPr>
            <sz val="9"/>
            <color indexed="81"/>
            <rFont val="Tahoma"/>
            <family val="2"/>
          </rPr>
          <t xml:space="preserve">
Measured in lab with bench power supply.</t>
        </r>
      </text>
    </comment>
    <comment ref="V30" authorId="1" shapeId="0" xr:uid="{733BAEB8-02E4-4439-8331-D98B51B4C4B9}">
      <text>
        <r>
          <rPr>
            <b/>
            <sz val="9"/>
            <color indexed="81"/>
            <rFont val="Tahoma"/>
            <family val="2"/>
          </rPr>
          <t>Abeed Salam:</t>
        </r>
        <r>
          <rPr>
            <sz val="9"/>
            <color indexed="81"/>
            <rFont val="Tahoma"/>
            <family val="2"/>
          </rPr>
          <t xml:space="preserve">
Idle: 80mA
720p: 180mA
1080p: 260mA
Rpi Forum: https://www.raspberrypi.org/forums/viewtopic.php?f=63&amp;t=147687&amp;start=25#p985213</t>
        </r>
      </text>
    </comment>
  </commentList>
</comments>
</file>

<file path=xl/sharedStrings.xml><?xml version="1.0" encoding="utf-8"?>
<sst xmlns="http://schemas.openxmlformats.org/spreadsheetml/2006/main" count="738" uniqueCount="55">
  <si>
    <t>3.3V BUCK</t>
  </si>
  <si>
    <t>Voltage (V)</t>
  </si>
  <si>
    <t>Input Voltage (V)</t>
  </si>
  <si>
    <t>Current (A)</t>
  </si>
  <si>
    <t>Input Current (A)</t>
  </si>
  <si>
    <t>Power (W)</t>
  </si>
  <si>
    <t>Input Power (W)</t>
  </si>
  <si>
    <t>Output Voltage (V)</t>
  </si>
  <si>
    <t>Output Current (A)</t>
  </si>
  <si>
    <t>Output Power (W)</t>
  </si>
  <si>
    <t>Eff Assumption (%)</t>
  </si>
  <si>
    <t>5V BUCK</t>
  </si>
  <si>
    <t>Cam 3.3V</t>
  </si>
  <si>
    <t>FAN</t>
  </si>
  <si>
    <t>USB Type-A (3.1)</t>
  </si>
  <si>
    <t>Nano Module</t>
  </si>
  <si>
    <t>OLED</t>
  </si>
  <si>
    <t>Motor Driver (Vcc)</t>
  </si>
  <si>
    <t>Cam Mux</t>
  </si>
  <si>
    <t>Motor Driver (Vmotors)</t>
  </si>
  <si>
    <t>1.8V LDO</t>
  </si>
  <si>
    <t>Motor</t>
  </si>
  <si>
    <t>Legend</t>
  </si>
  <si>
    <t>Input</t>
  </si>
  <si>
    <t>Buck Converters</t>
  </si>
  <si>
    <t>LDO</t>
  </si>
  <si>
    <t>Components</t>
  </si>
  <si>
    <t>Power Logic</t>
  </si>
  <si>
    <t>INPUT (After AC Brick)</t>
  </si>
  <si>
    <t>LVL Shift x4 (Motor)</t>
  </si>
  <si>
    <t>LVL Shift x2 (UART)</t>
  </si>
  <si>
    <t>LVL Shift x1 (Fan)</t>
  </si>
  <si>
    <t>1 C - for CC</t>
  </si>
  <si>
    <t xml:space="preserve">mAh rating is the current you can charge the current at 1C </t>
  </si>
  <si>
    <t>SYS INPUT</t>
  </si>
  <si>
    <t>Battery Charger</t>
  </si>
  <si>
    <t>Battery</t>
  </si>
  <si>
    <t>Training 1</t>
  </si>
  <si>
    <t>Training 2</t>
  </si>
  <si>
    <t>Training 3</t>
  </si>
  <si>
    <t>Training 4</t>
  </si>
  <si>
    <t>Training 5</t>
  </si>
  <si>
    <t>Training 6</t>
  </si>
  <si>
    <t>Training + Power Plugged in</t>
  </si>
  <si>
    <t>Training + Power Plugged in 2</t>
  </si>
  <si>
    <t>Inference</t>
  </si>
  <si>
    <t>Battery Powered (Idle)</t>
  </si>
  <si>
    <t>AC_IN + battery charging (Idle)</t>
  </si>
  <si>
    <t>AC_IN + battery Full (Idle)</t>
  </si>
  <si>
    <t>Battery Powered: System runs on battery power only.</t>
  </si>
  <si>
    <t>Max Power (charging): Max system power draw while charging, hence motors and camera are off</t>
  </si>
  <si>
    <t>AC+IN + battery full: power outlet provides power to the system only, motors and camera are off</t>
  </si>
  <si>
    <t>AC_IN + battery Charging: power outlet provides power to both system and battery, motors and camera are off</t>
  </si>
  <si>
    <t>Max Power (moving): Max system power draw while moving.</t>
  </si>
  <si>
    <t xml:space="preserve">Typical: System power draw while moving, uses measured values.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</si>
</sst>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3" borderId="2" xfId="0" applyFont="1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7" xfId="0" applyFill="1" applyBorder="1"/>
    <xf numFmtId="0" fontId="1" fillId="5" borderId="2" xfId="0" applyFont="1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7" xfId="0" applyFill="1" applyBorder="1"/>
    <xf numFmtId="0" fontId="2" fillId="4" borderId="6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6" borderId="2" xfId="0" applyFont="1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7" xfId="0" applyFill="1" applyBorder="1"/>
    <xf numFmtId="0" fontId="0" fillId="4" borderId="8" xfId="0" applyFill="1" applyBorder="1"/>
    <xf numFmtId="0" fontId="0" fillId="6" borderId="10" xfId="0" applyFill="1" applyBorder="1"/>
    <xf numFmtId="0" fontId="0" fillId="5" borderId="10" xfId="0" applyFill="1" applyBorder="1"/>
    <xf numFmtId="0" fontId="0" fillId="3" borderId="10" xfId="0" applyFill="1" applyBorder="1"/>
    <xf numFmtId="0" fontId="0" fillId="2" borderId="7" xfId="0" applyFill="1" applyBorder="1"/>
    <xf numFmtId="0" fontId="0" fillId="7" borderId="0" xfId="0" applyFill="1"/>
  </cellXfs>
  <cellStyles count="1">
    <cellStyle name="Normal" xfId="0" builtinId="0"/>
  </cellStyles>
  <dxfs count="5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Yoon" id="{7339DEE7-239C-4781-9AB2-52247E8329E7}" userId="S::joshuay@nvidia.com::3f582563-38ba-4b0c-b91d-8fccda26ed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0-06-15T20:28:12.59" personId="{7339DEE7-239C-4781-9AB2-52247E8329E7}" id="{D2D09976-D814-417B-86C9-A19B2DE44BA9}">
    <text>estimated from motor driver datasheet</text>
  </threadedComment>
  <threadedComment ref="AE9" dT="2020-06-15T20:11:39.16" personId="{7339DEE7-239C-4781-9AB2-52247E8329E7}" id="{2E30E4EF-7C36-46E5-B7A2-469EB0942807}">
    <text>source: https://learn.adafruit.com/monochrome-oled-breakouts/power-requirements</text>
  </threadedComment>
  <threadedComment ref="Z15" dT="2020-06-15T19:48:55.01" personId="{7339DEE7-239C-4781-9AB2-52247E8329E7}" id="{3CF9081D-41CA-46FF-953F-69923C1B4492}">
    <text>Based on EZcast Mini USB WiFi Adapter (Wifi dongle that I found that had a power consumption statsitics), will be on all the time.</text>
  </threadedComment>
  <threadedComment ref="Z28" dT="2020-06-15T20:14:21.40" personId="{7339DEE7-239C-4781-9AB2-52247E8329E7}" id="{7BB4CA67-7BC9-454C-A2B8-2D76B7202A3E}">
    <text>Based on TB6612FNG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6881-0263-4D4F-9D1D-E75899E7D203}">
  <dimension ref="A2:AK102"/>
  <sheetViews>
    <sheetView tabSelected="1" topLeftCell="A5" zoomScale="55" zoomScaleNormal="55" workbookViewId="0">
      <selection activeCell="J36" sqref="J36"/>
    </sheetView>
  </sheetViews>
  <sheetFormatPr defaultColWidth="8.88671875" defaultRowHeight="14.4" x14ac:dyDescent="0.3"/>
  <cols>
    <col min="1" max="1" width="8.88671875" style="1"/>
    <col min="2" max="2" width="14.33203125" style="1" customWidth="1"/>
    <col min="3" max="3" width="11" style="1" customWidth="1"/>
    <col min="4" max="4" width="14.88671875" style="1" customWidth="1"/>
    <col min="5" max="5" width="10.33203125" style="1" customWidth="1"/>
    <col min="6" max="6" width="16.33203125" style="1" bestFit="1" customWidth="1"/>
    <col min="7" max="7" width="14.33203125" style="1" customWidth="1"/>
    <col min="8" max="8" width="8.77734375" style="1" customWidth="1"/>
    <col min="9" max="9" width="11.33203125" style="1" customWidth="1"/>
    <col min="10" max="10" width="11.88671875" style="1" customWidth="1"/>
    <col min="11" max="11" width="9.77734375" style="1" customWidth="1"/>
    <col min="12" max="13" width="8.6640625" style="1" customWidth="1"/>
    <col min="14" max="14" width="16.44140625" style="1" customWidth="1"/>
    <col min="15" max="15" width="7.77734375" style="1" customWidth="1"/>
    <col min="16" max="16" width="8.33203125" style="1" customWidth="1"/>
    <col min="17" max="17" width="16.88671875" style="1" customWidth="1"/>
    <col min="18" max="18" width="9.88671875" style="1" customWidth="1"/>
    <col min="19" max="19" width="8.44140625" style="1" customWidth="1"/>
    <col min="20" max="20" width="8.33203125" style="1" bestFit="1" customWidth="1"/>
    <col min="21" max="21" width="17.21875" style="1" customWidth="1"/>
    <col min="22" max="22" width="9.6640625" style="1" customWidth="1"/>
    <col min="23" max="23" width="8.5546875" style="1" customWidth="1"/>
    <col min="24" max="24" width="7.88671875" style="1" customWidth="1"/>
    <col min="25" max="25" width="7.33203125" style="1" customWidth="1"/>
    <col min="26" max="26" width="18.5546875" style="1" customWidth="1"/>
    <col min="27" max="27" width="9" style="1" customWidth="1"/>
    <col min="28" max="28" width="8.109375" style="1" customWidth="1"/>
    <col min="29" max="29" width="7.44140625" style="1" customWidth="1"/>
    <col min="30" max="30" width="8.33203125" style="1" customWidth="1"/>
    <col min="31" max="31" width="21.6640625" style="1" customWidth="1"/>
    <col min="32" max="32" width="7.44140625" style="1" customWidth="1"/>
    <col min="33" max="33" width="10" style="1" customWidth="1"/>
    <col min="34" max="34" width="9.33203125" style="1" customWidth="1"/>
    <col min="35" max="35" width="11" style="1" customWidth="1"/>
    <col min="36" max="36" width="15.33203125" style="1" customWidth="1"/>
    <col min="37" max="37" width="10" style="1" customWidth="1"/>
    <col min="38" max="38" width="12" style="1" customWidth="1"/>
    <col min="39" max="39" width="33" style="1" bestFit="1" customWidth="1"/>
    <col min="40" max="40" width="9.88671875" style="1" customWidth="1"/>
    <col min="41" max="41" width="8.88671875" style="1"/>
    <col min="42" max="42" width="14.33203125" style="1" bestFit="1" customWidth="1"/>
    <col min="43" max="16384" width="8.88671875" style="1"/>
  </cols>
  <sheetData>
    <row r="2" spans="2:37" x14ac:dyDescent="0.3">
      <c r="F2" s="6"/>
    </row>
    <row r="3" spans="2:37" x14ac:dyDescent="0.3">
      <c r="F3" s="6"/>
    </row>
    <row r="4" spans="2:37" x14ac:dyDescent="0.3">
      <c r="B4" s="6"/>
      <c r="F4" s="6"/>
    </row>
    <row r="5" spans="2:37" x14ac:dyDescent="0.3">
      <c r="B5" s="6"/>
      <c r="F5" s="6"/>
    </row>
    <row r="6" spans="2:37" ht="15" thickBot="1" x14ac:dyDescent="0.35">
      <c r="B6" s="6"/>
      <c r="F6" s="6"/>
    </row>
    <row r="7" spans="2:37" ht="15" thickBot="1" x14ac:dyDescent="0.35">
      <c r="B7" s="6"/>
      <c r="C7" s="7" t="s">
        <v>28</v>
      </c>
      <c r="D7" s="8"/>
      <c r="E7" s="6"/>
      <c r="F7" s="6"/>
      <c r="G7" s="6"/>
      <c r="H7" s="6"/>
      <c r="I7" s="7" t="s">
        <v>34</v>
      </c>
      <c r="J7" s="8"/>
      <c r="K7" s="2"/>
      <c r="L7" s="2"/>
      <c r="M7" s="2"/>
      <c r="N7" s="19" t="s">
        <v>11</v>
      </c>
      <c r="O7" s="20"/>
      <c r="P7" s="2"/>
    </row>
    <row r="8" spans="2:37" ht="15" thickBot="1" x14ac:dyDescent="0.35">
      <c r="B8" s="6"/>
      <c r="C8" s="9" t="s">
        <v>1</v>
      </c>
      <c r="D8" s="10">
        <v>19</v>
      </c>
      <c r="E8" s="3"/>
      <c r="F8" s="26"/>
      <c r="H8" s="29"/>
      <c r="I8" s="9" t="s">
        <v>1</v>
      </c>
      <c r="J8" s="10">
        <v>12</v>
      </c>
      <c r="M8" s="3"/>
      <c r="N8" s="21" t="s">
        <v>2</v>
      </c>
      <c r="O8" s="22">
        <f>J8</f>
        <v>12</v>
      </c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</row>
    <row r="9" spans="2:37" x14ac:dyDescent="0.3">
      <c r="B9" s="6"/>
      <c r="C9" s="9" t="s">
        <v>3</v>
      </c>
      <c r="D9" s="10">
        <f>G19</f>
        <v>0</v>
      </c>
      <c r="E9" s="6"/>
      <c r="F9" s="29"/>
      <c r="G9" s="6"/>
      <c r="H9" s="6"/>
      <c r="I9" s="9" t="s">
        <v>3</v>
      </c>
      <c r="J9" s="10">
        <f>O9+O27</f>
        <v>1.2354318055555555</v>
      </c>
      <c r="M9" s="4"/>
      <c r="N9" s="21" t="s">
        <v>4</v>
      </c>
      <c r="O9" s="22">
        <f>O10/O8</f>
        <v>1.0761777777777777</v>
      </c>
      <c r="S9" s="29"/>
      <c r="U9" s="13" t="s">
        <v>15</v>
      </c>
      <c r="V9" s="14">
        <v>1</v>
      </c>
      <c r="X9" s="29"/>
      <c r="Z9" s="13" t="s">
        <v>21</v>
      </c>
      <c r="AA9" s="14">
        <v>2</v>
      </c>
      <c r="AC9" s="29"/>
      <c r="AE9" s="13" t="s">
        <v>16</v>
      </c>
      <c r="AF9" s="14">
        <v>1</v>
      </c>
      <c r="AH9" s="29"/>
      <c r="AJ9" s="13" t="s">
        <v>27</v>
      </c>
      <c r="AK9" s="14">
        <v>1</v>
      </c>
    </row>
    <row r="10" spans="2:37" ht="15" thickBot="1" x14ac:dyDescent="0.35">
      <c r="B10" s="6"/>
      <c r="C10" s="11" t="s">
        <v>5</v>
      </c>
      <c r="D10" s="12">
        <f>D9*D8</f>
        <v>0</v>
      </c>
      <c r="E10" s="6"/>
      <c r="F10" s="29"/>
      <c r="G10" s="6"/>
      <c r="H10" s="6"/>
      <c r="I10" s="11" t="s">
        <v>5</v>
      </c>
      <c r="J10" s="12">
        <f>J8*J9</f>
        <v>14.825181666666666</v>
      </c>
      <c r="M10" s="4"/>
      <c r="N10" s="21" t="s">
        <v>6</v>
      </c>
      <c r="O10" s="22">
        <f>O13/(O14/100)</f>
        <v>12.914133333333332</v>
      </c>
      <c r="T10" s="27"/>
      <c r="U10" s="15" t="s">
        <v>1</v>
      </c>
      <c r="V10" s="16">
        <f>O11</f>
        <v>5</v>
      </c>
      <c r="Y10" s="27"/>
      <c r="Z10" s="15" t="s">
        <v>1</v>
      </c>
      <c r="AA10" s="16">
        <f>O11</f>
        <v>5</v>
      </c>
      <c r="AD10" s="27"/>
      <c r="AE10" s="15" t="s">
        <v>1</v>
      </c>
      <c r="AF10" s="16">
        <f>O11</f>
        <v>5</v>
      </c>
      <c r="AI10" s="27"/>
      <c r="AJ10" s="15" t="s">
        <v>1</v>
      </c>
      <c r="AK10" s="16">
        <v>5</v>
      </c>
    </row>
    <row r="11" spans="2:37" x14ac:dyDescent="0.3">
      <c r="B11" s="6"/>
      <c r="C11" s="6"/>
      <c r="D11" s="6"/>
      <c r="E11" s="6"/>
      <c r="F11" s="29"/>
      <c r="G11" s="6"/>
      <c r="H11" s="6"/>
      <c r="I11" s="26"/>
      <c r="M11" s="4"/>
      <c r="N11" s="21" t="s">
        <v>7</v>
      </c>
      <c r="O11" s="22">
        <v>5</v>
      </c>
      <c r="S11" s="29"/>
      <c r="U11" s="15" t="s">
        <v>3</v>
      </c>
      <c r="V11" s="16">
        <v>0.85340000000000005</v>
      </c>
      <c r="X11" s="29"/>
      <c r="Z11" s="15" t="s">
        <v>3</v>
      </c>
      <c r="AA11" s="16">
        <v>0.4</v>
      </c>
      <c r="AC11" s="29"/>
      <c r="AE11" s="15" t="s">
        <v>3</v>
      </c>
      <c r="AF11" s="16">
        <v>0.02</v>
      </c>
      <c r="AH11" s="29"/>
      <c r="AJ11" s="15" t="s">
        <v>3</v>
      </c>
      <c r="AK11" s="16">
        <v>4.0000000000000003E-5</v>
      </c>
    </row>
    <row r="12" spans="2:37" ht="15" thickBot="1" x14ac:dyDescent="0.35">
      <c r="B12" s="6"/>
      <c r="C12" s="6"/>
      <c r="D12" s="6"/>
      <c r="E12" s="6"/>
      <c r="F12" s="29"/>
      <c r="G12" s="6"/>
      <c r="H12" s="6"/>
      <c r="I12" s="29"/>
      <c r="M12" s="4"/>
      <c r="N12" s="21" t="s">
        <v>8</v>
      </c>
      <c r="O12" s="22">
        <f>SUM(V9*V11, V15*V17, AA9*AA11, AA15*AA17, AF9*AF11, AF15*AF17, AK11*AK9, AK15*AK17)</f>
        <v>2.3245439999999999</v>
      </c>
      <c r="S12" s="29"/>
      <c r="U12" s="17" t="s">
        <v>5</v>
      </c>
      <c r="V12" s="18">
        <f>V10*V11</f>
        <v>4.2670000000000003</v>
      </c>
      <c r="X12" s="29"/>
      <c r="Z12" s="17" t="s">
        <v>5</v>
      </c>
      <c r="AA12" s="18">
        <f>AA10*AA11</f>
        <v>2</v>
      </c>
      <c r="AC12" s="29"/>
      <c r="AE12" s="17" t="s">
        <v>5</v>
      </c>
      <c r="AF12" s="18">
        <f>AF10*AF11</f>
        <v>0.1</v>
      </c>
      <c r="AH12" s="29"/>
      <c r="AJ12" s="17" t="s">
        <v>5</v>
      </c>
      <c r="AK12" s="18">
        <f>AK10*AK11</f>
        <v>2.0000000000000001E-4</v>
      </c>
    </row>
    <row r="13" spans="2:37" ht="15" thickBot="1" x14ac:dyDescent="0.35">
      <c r="B13" s="6"/>
      <c r="C13" s="6"/>
      <c r="D13" s="6"/>
      <c r="E13" s="6"/>
      <c r="F13" s="43"/>
      <c r="G13" s="6"/>
      <c r="H13" s="6"/>
      <c r="I13" s="29"/>
      <c r="M13" s="4"/>
      <c r="N13" s="21" t="s">
        <v>9</v>
      </c>
      <c r="O13" s="22">
        <f>O12*O11</f>
        <v>11.622719999999999</v>
      </c>
      <c r="P13" s="6"/>
      <c r="S13" s="29"/>
      <c r="X13" s="29"/>
      <c r="AC13" s="29"/>
      <c r="AH13" s="29"/>
    </row>
    <row r="14" spans="2:37" ht="15" thickBot="1" x14ac:dyDescent="0.35">
      <c r="B14" s="6"/>
      <c r="C14" s="6"/>
      <c r="D14" s="6"/>
      <c r="E14" s="6"/>
      <c r="F14" s="19" t="s">
        <v>35</v>
      </c>
      <c r="G14" s="20"/>
      <c r="I14" s="29"/>
      <c r="M14" s="4"/>
      <c r="N14" s="23" t="s">
        <v>10</v>
      </c>
      <c r="O14" s="24">
        <v>90</v>
      </c>
      <c r="P14" s="6"/>
      <c r="S14" s="29"/>
      <c r="X14" s="29"/>
      <c r="AC14" s="29"/>
      <c r="AH14" s="29"/>
    </row>
    <row r="15" spans="2:37" ht="15" thickBot="1" x14ac:dyDescent="0.35">
      <c r="B15" s="6"/>
      <c r="C15" s="6"/>
      <c r="D15" s="32" t="s">
        <v>22</v>
      </c>
      <c r="E15" s="6"/>
      <c r="F15" s="21" t="s">
        <v>2</v>
      </c>
      <c r="G15" s="22">
        <f>D8</f>
        <v>19</v>
      </c>
      <c r="I15" s="43"/>
      <c r="M15" s="4"/>
      <c r="P15" s="6"/>
      <c r="S15" s="29"/>
      <c r="U15" s="13" t="s">
        <v>13</v>
      </c>
      <c r="V15" s="14">
        <v>1</v>
      </c>
      <c r="X15" s="29"/>
      <c r="Z15" s="13" t="s">
        <v>14</v>
      </c>
      <c r="AA15" s="14">
        <v>1</v>
      </c>
      <c r="AC15" s="29"/>
      <c r="AE15" s="13" t="s">
        <v>19</v>
      </c>
      <c r="AF15" s="14">
        <v>1</v>
      </c>
      <c r="AH15" s="29"/>
      <c r="AJ15" s="13" t="s">
        <v>31</v>
      </c>
      <c r="AK15" s="14">
        <v>1</v>
      </c>
    </row>
    <row r="16" spans="2:37" ht="15" thickBot="1" x14ac:dyDescent="0.35">
      <c r="B16" s="6"/>
      <c r="C16" s="6"/>
      <c r="D16" s="42" t="s">
        <v>23</v>
      </c>
      <c r="E16" s="6"/>
      <c r="F16" s="21" t="s">
        <v>4</v>
      </c>
      <c r="G16" s="22">
        <f>G17/G15</f>
        <v>0</v>
      </c>
      <c r="I16" s="13" t="s">
        <v>36</v>
      </c>
      <c r="J16" s="14">
        <v>1</v>
      </c>
      <c r="M16" s="4"/>
      <c r="P16" s="6"/>
      <c r="T16" s="27"/>
      <c r="U16" s="15" t="s">
        <v>1</v>
      </c>
      <c r="V16" s="16">
        <f>O11</f>
        <v>5</v>
      </c>
      <c r="Y16" s="27"/>
      <c r="Z16" s="15" t="s">
        <v>1</v>
      </c>
      <c r="AA16" s="16">
        <f>O11</f>
        <v>5</v>
      </c>
      <c r="AC16" s="29"/>
      <c r="AD16" s="27"/>
      <c r="AE16" s="15" t="s">
        <v>1</v>
      </c>
      <c r="AF16" s="16">
        <f>O11</f>
        <v>5</v>
      </c>
      <c r="AH16" s="29"/>
      <c r="AI16" s="27"/>
      <c r="AJ16" s="15" t="s">
        <v>1</v>
      </c>
      <c r="AK16" s="16">
        <f>O11</f>
        <v>5</v>
      </c>
    </row>
    <row r="17" spans="1:37" x14ac:dyDescent="0.3">
      <c r="B17" s="6"/>
      <c r="C17" s="6"/>
      <c r="D17" s="41" t="s">
        <v>24</v>
      </c>
      <c r="E17" s="6"/>
      <c r="F17" s="21" t="s">
        <v>6</v>
      </c>
      <c r="G17" s="22">
        <f>G20/(G21/100)</f>
        <v>0</v>
      </c>
      <c r="H17" s="30"/>
      <c r="I17" s="15" t="s">
        <v>1</v>
      </c>
      <c r="J17" s="16">
        <v>12</v>
      </c>
      <c r="M17" s="4"/>
      <c r="P17" s="6"/>
      <c r="U17" s="15" t="s">
        <v>3</v>
      </c>
      <c r="V17" s="25">
        <v>0.15</v>
      </c>
      <c r="Z17" s="15" t="s">
        <v>3</v>
      </c>
      <c r="AA17" s="16">
        <v>0.5</v>
      </c>
      <c r="AE17" s="15" t="s">
        <v>3</v>
      </c>
      <c r="AF17" s="16">
        <v>1.1000000000000001E-3</v>
      </c>
      <c r="AJ17" s="15" t="s">
        <v>3</v>
      </c>
      <c r="AK17" s="16">
        <v>3.9999999999999998E-6</v>
      </c>
    </row>
    <row r="18" spans="1:37" ht="15" thickBot="1" x14ac:dyDescent="0.35">
      <c r="B18" s="6"/>
      <c r="C18" s="6"/>
      <c r="D18" s="40" t="s">
        <v>25</v>
      </c>
      <c r="E18" s="6"/>
      <c r="F18" s="21" t="s">
        <v>7</v>
      </c>
      <c r="G18" s="22">
        <v>12.6</v>
      </c>
      <c r="I18" s="15" t="s">
        <v>3</v>
      </c>
      <c r="J18" s="16">
        <f>J9</f>
        <v>1.2354318055555555</v>
      </c>
      <c r="M18" s="4"/>
      <c r="T18" s="6"/>
      <c r="U18" s="17" t="s">
        <v>5</v>
      </c>
      <c r="V18" s="18">
        <f>V16*V17</f>
        <v>0.75</v>
      </c>
      <c r="Z18" s="17" t="s">
        <v>5</v>
      </c>
      <c r="AA18" s="18">
        <f>AA16*AA17</f>
        <v>2.5</v>
      </c>
      <c r="AE18" s="17" t="s">
        <v>5</v>
      </c>
      <c r="AF18" s="18">
        <f>AF16*AF17</f>
        <v>5.5000000000000005E-3</v>
      </c>
      <c r="AJ18" s="17" t="s">
        <v>5</v>
      </c>
      <c r="AK18" s="18">
        <f>AK16*AK17</f>
        <v>1.9999999999999998E-5</v>
      </c>
    </row>
    <row r="19" spans="1:37" ht="15" thickBot="1" x14ac:dyDescent="0.35">
      <c r="B19" s="6"/>
      <c r="C19" s="6"/>
      <c r="D19" s="39" t="s">
        <v>26</v>
      </c>
      <c r="E19" s="6"/>
      <c r="F19" s="21" t="s">
        <v>8</v>
      </c>
      <c r="G19" s="22">
        <v>0</v>
      </c>
      <c r="I19" s="17" t="s">
        <v>5</v>
      </c>
      <c r="J19" s="18">
        <f>J17*J18</f>
        <v>14.825181666666666</v>
      </c>
      <c r="M19" s="4"/>
      <c r="T19" s="6"/>
    </row>
    <row r="20" spans="1:37" x14ac:dyDescent="0.3">
      <c r="B20" s="6"/>
      <c r="C20" s="6"/>
      <c r="D20" s="6"/>
      <c r="E20" s="6"/>
      <c r="F20" s="21" t="s">
        <v>9</v>
      </c>
      <c r="G20" s="22">
        <f>G19*G18</f>
        <v>0</v>
      </c>
      <c r="M20" s="4"/>
      <c r="T20" s="6"/>
    </row>
    <row r="21" spans="1:37" ht="15" thickBot="1" x14ac:dyDescent="0.35">
      <c r="B21" s="6"/>
      <c r="C21" s="6"/>
      <c r="D21" s="6"/>
      <c r="E21" s="6"/>
      <c r="F21" s="23" t="s">
        <v>10</v>
      </c>
      <c r="G21" s="24">
        <v>90</v>
      </c>
      <c r="M21" s="4"/>
      <c r="T21" s="6"/>
    </row>
    <row r="22" spans="1:37" x14ac:dyDescent="0.3">
      <c r="B22" s="6"/>
      <c r="C22" s="6"/>
      <c r="D22" s="6"/>
      <c r="E22" s="6"/>
      <c r="F22" s="6"/>
      <c r="G22" s="6"/>
      <c r="H22" s="6"/>
      <c r="M22" s="4"/>
    </row>
    <row r="23" spans="1:37" x14ac:dyDescent="0.3">
      <c r="B23" s="6"/>
      <c r="C23" s="6"/>
      <c r="D23" s="6"/>
      <c r="E23" s="6"/>
      <c r="F23" s="6"/>
      <c r="G23" s="6"/>
      <c r="H23" s="6"/>
      <c r="M23" s="4"/>
    </row>
    <row r="24" spans="1:37" ht="15" thickBot="1" x14ac:dyDescent="0.35">
      <c r="B24" s="6"/>
      <c r="C24" s="6"/>
      <c r="D24" s="6"/>
      <c r="E24" s="6"/>
      <c r="F24" s="6"/>
      <c r="G24" s="6"/>
      <c r="H24" s="6"/>
      <c r="M24" s="4"/>
    </row>
    <row r="25" spans="1:37" x14ac:dyDescent="0.3">
      <c r="B25" s="6"/>
      <c r="C25" s="6"/>
      <c r="D25" s="6"/>
      <c r="E25" s="6"/>
      <c r="F25" s="6"/>
      <c r="G25" s="6"/>
      <c r="H25" s="6"/>
      <c r="M25" s="4"/>
      <c r="N25" s="19" t="s">
        <v>0</v>
      </c>
      <c r="O25" s="20"/>
    </row>
    <row r="26" spans="1:37" ht="15" thickBot="1" x14ac:dyDescent="0.35">
      <c r="B26" s="6"/>
      <c r="C26" s="6"/>
      <c r="D26" s="6"/>
      <c r="E26" s="6"/>
      <c r="F26" s="6"/>
      <c r="G26" s="6"/>
      <c r="H26" s="6"/>
      <c r="M26" s="5"/>
      <c r="N26" s="21" t="s">
        <v>2</v>
      </c>
      <c r="O26" s="22">
        <f>J8</f>
        <v>12</v>
      </c>
    </row>
    <row r="27" spans="1:37" ht="15" thickBot="1" x14ac:dyDescent="0.35">
      <c r="B27" s="6"/>
      <c r="C27" s="6"/>
      <c r="D27" s="6"/>
      <c r="E27" s="6"/>
      <c r="F27" s="6"/>
      <c r="G27" s="6"/>
      <c r="H27" s="6"/>
      <c r="L27" s="6"/>
      <c r="M27" s="28"/>
      <c r="N27" s="21" t="s">
        <v>4</v>
      </c>
      <c r="O27" s="22">
        <f>O28/O26</f>
        <v>0.15925402777777778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</row>
    <row r="28" spans="1:37" x14ac:dyDescent="0.3">
      <c r="B28" s="6"/>
      <c r="C28" s="6"/>
      <c r="D28" s="6"/>
      <c r="E28" s="6"/>
      <c r="F28" s="6"/>
      <c r="G28" s="6"/>
      <c r="H28" s="6"/>
      <c r="L28" s="6"/>
      <c r="M28" s="6"/>
      <c r="N28" s="21" t="s">
        <v>6</v>
      </c>
      <c r="O28" s="22">
        <f>O31/(O32/100)</f>
        <v>1.9110483333333335</v>
      </c>
      <c r="Q28" s="29"/>
      <c r="S28" s="29"/>
      <c r="U28" s="13" t="s">
        <v>12</v>
      </c>
      <c r="V28" s="14">
        <v>2</v>
      </c>
      <c r="X28" s="29"/>
      <c r="Z28" s="13" t="s">
        <v>17</v>
      </c>
      <c r="AA28" s="14">
        <v>1</v>
      </c>
      <c r="AC28" s="29"/>
      <c r="AE28" s="13" t="s">
        <v>30</v>
      </c>
      <c r="AF28" s="14">
        <v>1</v>
      </c>
    </row>
    <row r="29" spans="1:37" ht="15" thickBot="1" x14ac:dyDescent="0.35">
      <c r="B29" s="6"/>
      <c r="C29" s="6"/>
      <c r="D29" s="6"/>
      <c r="E29" s="6"/>
      <c r="F29" s="6"/>
      <c r="G29" s="6"/>
      <c r="H29" s="6"/>
      <c r="L29" s="6"/>
      <c r="M29" s="6"/>
      <c r="N29" s="21" t="s">
        <v>7</v>
      </c>
      <c r="O29" s="22">
        <v>3.3</v>
      </c>
      <c r="Q29" s="29"/>
      <c r="S29" s="29"/>
      <c r="T29" s="27"/>
      <c r="U29" s="15" t="s">
        <v>1</v>
      </c>
      <c r="V29" s="16">
        <f>O29</f>
        <v>3.3</v>
      </c>
      <c r="Y29" s="27"/>
      <c r="Z29" s="15" t="s">
        <v>1</v>
      </c>
      <c r="AA29" s="16">
        <f>O29</f>
        <v>3.3</v>
      </c>
      <c r="AD29" s="27"/>
      <c r="AE29" s="15" t="s">
        <v>1</v>
      </c>
      <c r="AF29" s="16">
        <f>O29</f>
        <v>3.3</v>
      </c>
    </row>
    <row r="30" spans="1:37" x14ac:dyDescent="0.3">
      <c r="A30" s="1" t="s">
        <v>52</v>
      </c>
      <c r="B30" s="6"/>
      <c r="C30" s="6"/>
      <c r="E30" s="6"/>
      <c r="F30" s="6"/>
      <c r="G30" s="6"/>
      <c r="H30" s="6"/>
      <c r="L30" s="6"/>
      <c r="M30" s="6"/>
      <c r="N30" s="21" t="s">
        <v>8</v>
      </c>
      <c r="O30" s="22">
        <f>SUM(V28*V30,V34*V36, AA28*AA30, AA34*AA36, AF28*AF30)+R45</f>
        <v>0.52119500000000007</v>
      </c>
      <c r="Q30" s="29"/>
      <c r="S30" s="29"/>
      <c r="U30" s="15" t="s">
        <v>3</v>
      </c>
      <c r="V30" s="16">
        <v>0.26</v>
      </c>
      <c r="X30" s="29"/>
      <c r="Z30" s="15" t="s">
        <v>3</v>
      </c>
      <c r="AA30" s="16">
        <v>1.1000000000000001E-3</v>
      </c>
      <c r="AE30" s="15" t="s">
        <v>3</v>
      </c>
      <c r="AF30" s="16">
        <v>5.0000000000000004E-6</v>
      </c>
    </row>
    <row r="31" spans="1:37" ht="15" thickBot="1" x14ac:dyDescent="0.35">
      <c r="A31" s="1" t="s">
        <v>51</v>
      </c>
      <c r="B31" s="6"/>
      <c r="C31" s="6"/>
      <c r="E31" s="6"/>
      <c r="F31" s="6"/>
      <c r="G31" s="6"/>
      <c r="H31" s="6"/>
      <c r="L31" s="6"/>
      <c r="M31" s="6"/>
      <c r="N31" s="21" t="s">
        <v>9</v>
      </c>
      <c r="O31" s="22">
        <f>O30*O29</f>
        <v>1.7199435000000001</v>
      </c>
      <c r="Q31" s="29"/>
      <c r="S31" s="29"/>
      <c r="U31" s="17" t="s">
        <v>5</v>
      </c>
      <c r="V31" s="18">
        <f>V29*V30</f>
        <v>0.85799999999999998</v>
      </c>
      <c r="X31" s="29"/>
      <c r="Z31" s="17" t="s">
        <v>5</v>
      </c>
      <c r="AA31" s="18">
        <f>AA29*AA30</f>
        <v>3.63E-3</v>
      </c>
      <c r="AE31" s="17" t="s">
        <v>5</v>
      </c>
      <c r="AF31" s="18">
        <f>AF29*AF30</f>
        <v>1.6500000000000001E-5</v>
      </c>
    </row>
    <row r="32" spans="1:37" ht="15" thickBot="1" x14ac:dyDescent="0.35">
      <c r="A32" s="1" t="s">
        <v>49</v>
      </c>
      <c r="B32" s="6"/>
      <c r="C32" s="6"/>
      <c r="E32" s="6"/>
      <c r="F32" s="6"/>
      <c r="G32" s="6"/>
      <c r="H32" s="6"/>
      <c r="L32" s="6"/>
      <c r="M32" s="6"/>
      <c r="N32" s="23" t="s">
        <v>10</v>
      </c>
      <c r="O32" s="24">
        <v>90</v>
      </c>
      <c r="Q32" s="29"/>
      <c r="S32" s="29"/>
      <c r="U32" s="6"/>
      <c r="V32" s="6"/>
      <c r="X32" s="29"/>
    </row>
    <row r="33" spans="1:32" ht="15" thickBot="1" x14ac:dyDescent="0.35">
      <c r="A33" s="1" t="s">
        <v>50</v>
      </c>
      <c r="B33" s="6"/>
      <c r="C33" s="6"/>
      <c r="E33" s="6"/>
      <c r="F33" s="6"/>
      <c r="G33" s="6"/>
      <c r="H33" s="6"/>
      <c r="L33" s="6"/>
      <c r="M33" s="6"/>
      <c r="N33" s="6"/>
      <c r="O33" s="6"/>
      <c r="P33" s="6"/>
      <c r="Q33" s="29"/>
      <c r="S33" s="29"/>
      <c r="U33" s="6"/>
      <c r="V33" s="6"/>
      <c r="X33" s="29"/>
    </row>
    <row r="34" spans="1:32" x14ac:dyDescent="0.3">
      <c r="A34" s="1" t="s">
        <v>53</v>
      </c>
      <c r="E34" s="6"/>
      <c r="F34" s="6"/>
      <c r="G34" s="6"/>
      <c r="H34" s="6"/>
      <c r="K34" s="6"/>
      <c r="L34" s="6"/>
      <c r="M34" s="6"/>
      <c r="N34" s="6"/>
      <c r="O34" s="6"/>
      <c r="P34" s="6"/>
      <c r="Q34" s="29"/>
      <c r="R34" s="6"/>
      <c r="S34" s="29"/>
      <c r="T34" s="6"/>
      <c r="U34" s="13" t="s">
        <v>18</v>
      </c>
      <c r="V34" s="14">
        <v>1</v>
      </c>
      <c r="X34" s="29"/>
      <c r="Z34" s="13" t="s">
        <v>29</v>
      </c>
      <c r="AA34" s="14">
        <v>1</v>
      </c>
    </row>
    <row r="35" spans="1:32" ht="15" thickBot="1" x14ac:dyDescent="0.35">
      <c r="A35" s="1" t="s">
        <v>54</v>
      </c>
      <c r="E35" s="6"/>
      <c r="F35" s="6"/>
      <c r="G35" s="6"/>
      <c r="H35" s="6"/>
      <c r="K35" s="6"/>
      <c r="L35" s="6"/>
      <c r="M35" s="6"/>
      <c r="N35" s="6"/>
      <c r="O35" s="6"/>
      <c r="P35" s="6"/>
      <c r="Q35" s="29"/>
      <c r="R35" s="6"/>
      <c r="S35" s="6"/>
      <c r="T35" s="27"/>
      <c r="U35" s="15" t="s">
        <v>1</v>
      </c>
      <c r="V35" s="16">
        <f>O29</f>
        <v>3.3</v>
      </c>
      <c r="Y35" s="27"/>
      <c r="Z35" s="15" t="s">
        <v>1</v>
      </c>
      <c r="AA35" s="16">
        <f>O29</f>
        <v>3.3</v>
      </c>
    </row>
    <row r="36" spans="1:32" x14ac:dyDescent="0.3">
      <c r="E36" s="6"/>
      <c r="F36" s="6"/>
      <c r="G36" s="6"/>
      <c r="H36" s="6"/>
      <c r="K36" s="6"/>
      <c r="L36" s="6"/>
      <c r="M36" s="6"/>
      <c r="N36" s="6"/>
      <c r="O36" s="6"/>
      <c r="P36" s="6"/>
      <c r="Q36" s="29"/>
      <c r="R36" s="6"/>
      <c r="S36" s="6"/>
      <c r="T36" s="6"/>
      <c r="U36" s="15" t="s">
        <v>3</v>
      </c>
      <c r="V36" s="16">
        <v>9.9999999999999995E-7</v>
      </c>
      <c r="Z36" s="15" t="s">
        <v>3</v>
      </c>
      <c r="AA36" s="16">
        <v>4.0000000000000003E-5</v>
      </c>
    </row>
    <row r="37" spans="1:32" ht="15" thickBot="1" x14ac:dyDescent="0.35">
      <c r="A37" s="1" t="s">
        <v>32</v>
      </c>
      <c r="E37" s="6"/>
      <c r="F37" s="6"/>
      <c r="G37" s="6"/>
      <c r="H37" s="6"/>
      <c r="K37" s="6"/>
      <c r="L37" s="6"/>
      <c r="M37" s="6"/>
      <c r="N37" s="6"/>
      <c r="O37" s="6"/>
      <c r="P37" s="6"/>
      <c r="Q37" s="29"/>
      <c r="R37" s="6"/>
      <c r="S37" s="6"/>
      <c r="T37" s="6"/>
      <c r="U37" s="17" t="s">
        <v>5</v>
      </c>
      <c r="V37" s="18">
        <f>V35*V36</f>
        <v>3.2999999999999997E-6</v>
      </c>
      <c r="Z37" s="17" t="s">
        <v>5</v>
      </c>
      <c r="AA37" s="18">
        <f>AA35*AA36</f>
        <v>1.3200000000000001E-4</v>
      </c>
    </row>
    <row r="38" spans="1:32" x14ac:dyDescent="0.3">
      <c r="A38" s="1" t="s">
        <v>33</v>
      </c>
      <c r="E38" s="6"/>
      <c r="F38" s="6"/>
      <c r="G38" s="6"/>
      <c r="H38" s="6"/>
      <c r="K38" s="6"/>
      <c r="L38" s="6"/>
      <c r="M38" s="6"/>
      <c r="N38" s="6"/>
      <c r="O38" s="6"/>
      <c r="P38" s="6"/>
      <c r="Q38" s="29"/>
      <c r="R38" s="6"/>
      <c r="S38" s="6"/>
      <c r="T38" s="6"/>
    </row>
    <row r="39" spans="1:32" x14ac:dyDescent="0.3">
      <c r="D39" s="6"/>
      <c r="E39" s="6"/>
      <c r="F39" s="6"/>
      <c r="G39" s="6"/>
      <c r="H39" s="6"/>
      <c r="K39" s="6"/>
      <c r="L39" s="6"/>
      <c r="M39" s="6"/>
      <c r="N39" s="6"/>
      <c r="O39" s="6"/>
      <c r="P39" s="6"/>
      <c r="Q39" s="29"/>
      <c r="R39" s="6"/>
      <c r="S39" s="6"/>
      <c r="T39" s="6"/>
    </row>
    <row r="40" spans="1:32" x14ac:dyDescent="0.3">
      <c r="D40" s="6"/>
      <c r="E40" s="6"/>
      <c r="F40" s="6"/>
      <c r="G40" s="6"/>
      <c r="H40" s="6"/>
      <c r="K40" s="6"/>
      <c r="L40" s="6"/>
      <c r="M40" s="6"/>
      <c r="N40" s="6"/>
      <c r="O40" s="6"/>
      <c r="P40" s="6"/>
      <c r="Q40" s="29"/>
      <c r="R40" s="6"/>
      <c r="S40" s="6"/>
      <c r="T40" s="6"/>
    </row>
    <row r="41" spans="1:32" x14ac:dyDescent="0.3">
      <c r="D41" s="6"/>
      <c r="E41" s="6"/>
      <c r="F41" s="6"/>
      <c r="G41" s="6"/>
      <c r="H41" s="6"/>
      <c r="K41" s="6"/>
      <c r="L41" s="6"/>
      <c r="M41" s="6"/>
      <c r="N41" s="6"/>
      <c r="O41" s="6"/>
      <c r="P41" s="6"/>
      <c r="Q41" s="29"/>
      <c r="R41" s="6"/>
      <c r="S41" s="6"/>
      <c r="T41" s="6"/>
      <c r="U41" s="6"/>
      <c r="V41" s="6"/>
    </row>
    <row r="42" spans="1:32" ht="15" thickBot="1" x14ac:dyDescent="0.35">
      <c r="D42" s="6"/>
      <c r="E42" s="6"/>
      <c r="F42" s="6"/>
      <c r="G42" s="6"/>
      <c r="H42" s="6"/>
      <c r="K42" s="6"/>
      <c r="L42" s="6"/>
      <c r="M42" s="6"/>
      <c r="N42" s="6"/>
      <c r="O42" s="6"/>
      <c r="P42" s="6"/>
      <c r="Q42" s="29"/>
      <c r="R42" s="6"/>
      <c r="S42" s="6"/>
      <c r="T42" s="6"/>
      <c r="U42" s="6"/>
      <c r="V42" s="6"/>
      <c r="W42" s="6"/>
      <c r="X42" s="6"/>
    </row>
    <row r="43" spans="1:32" x14ac:dyDescent="0.3">
      <c r="D43" s="6"/>
      <c r="E43" s="6"/>
      <c r="F43" s="6"/>
      <c r="G43" s="6"/>
      <c r="H43" s="6"/>
      <c r="K43" s="6"/>
      <c r="L43" s="6"/>
      <c r="M43" s="6"/>
      <c r="N43" s="6"/>
      <c r="O43" s="6"/>
      <c r="P43" s="6"/>
      <c r="Q43" s="33" t="s">
        <v>20</v>
      </c>
      <c r="R43" s="34"/>
      <c r="S43" s="6"/>
      <c r="T43" s="6"/>
      <c r="U43" s="6"/>
      <c r="V43" s="6"/>
      <c r="W43" s="6"/>
      <c r="X43" s="6"/>
    </row>
    <row r="44" spans="1:32" ht="15" thickBot="1" x14ac:dyDescent="0.35">
      <c r="D44" s="6"/>
      <c r="E44" s="6"/>
      <c r="F44" s="6"/>
      <c r="G44" s="6"/>
      <c r="H44" s="6"/>
      <c r="K44" s="6"/>
      <c r="L44" s="6"/>
      <c r="M44" s="6"/>
      <c r="N44" s="6"/>
      <c r="O44" s="6"/>
      <c r="P44" s="6"/>
      <c r="Q44" s="35" t="s">
        <v>2</v>
      </c>
      <c r="R44" s="36">
        <v>3.3</v>
      </c>
      <c r="S44" s="6"/>
      <c r="T44" s="6"/>
      <c r="U44" s="6"/>
      <c r="V44" s="6"/>
      <c r="W44" s="6"/>
      <c r="X44" s="6"/>
    </row>
    <row r="45" spans="1:32" ht="15" thickBot="1" x14ac:dyDescent="0.35">
      <c r="D45" s="6"/>
      <c r="E45" s="6"/>
      <c r="F45" s="6"/>
      <c r="G45" s="6"/>
      <c r="H45" s="6"/>
      <c r="K45" s="6"/>
      <c r="L45" s="6"/>
      <c r="M45" s="6"/>
      <c r="N45" s="6"/>
      <c r="O45" s="6"/>
      <c r="P45" s="6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</row>
    <row r="46" spans="1:32" x14ac:dyDescent="0.3">
      <c r="D46" s="6"/>
      <c r="E46" s="6"/>
      <c r="F46" s="6"/>
      <c r="G46" s="6"/>
      <c r="H46" s="6"/>
      <c r="K46" s="6"/>
      <c r="L46" s="6"/>
      <c r="M46" s="6"/>
      <c r="N46" s="6"/>
      <c r="O46" s="6"/>
      <c r="P46" s="6"/>
      <c r="Q46" s="35" t="s">
        <v>6</v>
      </c>
      <c r="R46" s="36">
        <f>R45*R44</f>
        <v>1.617E-4</v>
      </c>
      <c r="S46" s="30"/>
      <c r="T46" s="6"/>
      <c r="U46" s="13" t="s">
        <v>29</v>
      </c>
      <c r="V46" s="14">
        <v>1</v>
      </c>
      <c r="W46" s="6"/>
      <c r="X46" s="29"/>
      <c r="Z46" s="13" t="s">
        <v>30</v>
      </c>
      <c r="AA46" s="14">
        <v>1</v>
      </c>
      <c r="AC46" s="29"/>
      <c r="AE46" s="13" t="s">
        <v>31</v>
      </c>
      <c r="AF46" s="14">
        <v>1</v>
      </c>
    </row>
    <row r="47" spans="1:32" ht="15" thickBot="1" x14ac:dyDescent="0.35">
      <c r="D47" s="6"/>
      <c r="E47" s="6"/>
      <c r="F47" s="6"/>
      <c r="G47" s="6"/>
      <c r="H47" s="6"/>
      <c r="K47" s="6"/>
      <c r="L47" s="6"/>
      <c r="M47" s="6"/>
      <c r="N47" s="6"/>
      <c r="O47" s="6"/>
      <c r="P47" s="6"/>
      <c r="Q47" s="35" t="s">
        <v>7</v>
      </c>
      <c r="R47" s="36">
        <v>1.8</v>
      </c>
      <c r="S47" s="6"/>
      <c r="T47" s="27"/>
      <c r="U47" s="15" t="s">
        <v>1</v>
      </c>
      <c r="V47" s="16">
        <f>R47</f>
        <v>1.8</v>
      </c>
      <c r="W47" s="6"/>
      <c r="X47" s="6"/>
      <c r="Y47" s="27"/>
      <c r="Z47" s="15" t="s">
        <v>1</v>
      </c>
      <c r="AA47" s="16">
        <f>R47</f>
        <v>1.8</v>
      </c>
      <c r="AD47" s="27"/>
      <c r="AE47" s="15" t="s">
        <v>1</v>
      </c>
      <c r="AF47" s="16">
        <f>R47</f>
        <v>1.8</v>
      </c>
    </row>
    <row r="48" spans="1:32" x14ac:dyDescent="0.3">
      <c r="D48" s="6"/>
      <c r="E48" s="6"/>
      <c r="F48" s="6"/>
      <c r="G48" s="6"/>
      <c r="H48" s="6"/>
      <c r="K48" s="6"/>
      <c r="L48" s="6"/>
      <c r="M48" s="6"/>
      <c r="N48" s="6"/>
      <c r="O48" s="6"/>
      <c r="P48" s="6"/>
      <c r="Q48" s="35" t="s">
        <v>8</v>
      </c>
      <c r="R48" s="36">
        <f>SUM(V46*V48, AA46*AA48, AF46*AF48)</f>
        <v>4.9000000000000005E-5</v>
      </c>
      <c r="S48" s="6"/>
      <c r="T48" s="6"/>
      <c r="U48" s="15" t="s">
        <v>3</v>
      </c>
      <c r="V48" s="16">
        <v>4.0000000000000003E-5</v>
      </c>
      <c r="W48" s="6"/>
      <c r="X48" s="6"/>
      <c r="Z48" s="15" t="s">
        <v>3</v>
      </c>
      <c r="AA48" s="16">
        <v>5.0000000000000004E-6</v>
      </c>
      <c r="AE48" s="15" t="s">
        <v>3</v>
      </c>
      <c r="AF48" s="16">
        <v>3.9999999999999998E-6</v>
      </c>
    </row>
    <row r="49" spans="4:32" ht="15" thickBot="1" x14ac:dyDescent="0.35">
      <c r="D49" s="6"/>
      <c r="E49" s="6"/>
      <c r="F49" s="6"/>
      <c r="G49" s="6"/>
      <c r="H49" s="6"/>
      <c r="K49" s="6"/>
      <c r="L49" s="6"/>
      <c r="M49" s="6"/>
      <c r="N49" s="6"/>
      <c r="O49" s="6"/>
      <c r="P49" s="6"/>
      <c r="Q49" s="35" t="s">
        <v>9</v>
      </c>
      <c r="R49" s="36">
        <f>R48*R47</f>
        <v>8.8200000000000016E-5</v>
      </c>
      <c r="S49" s="6"/>
      <c r="T49" s="6"/>
      <c r="U49" s="17" t="s">
        <v>5</v>
      </c>
      <c r="V49" s="18">
        <f>V47*V48</f>
        <v>7.2000000000000002E-5</v>
      </c>
      <c r="W49" s="6"/>
      <c r="X49" s="6"/>
      <c r="Z49" s="17" t="s">
        <v>5</v>
      </c>
      <c r="AA49" s="18">
        <f>AA47*AA48</f>
        <v>9.0000000000000002E-6</v>
      </c>
      <c r="AE49" s="17" t="s">
        <v>5</v>
      </c>
      <c r="AF49" s="18">
        <f>AF47*AF48</f>
        <v>7.1999999999999997E-6</v>
      </c>
    </row>
    <row r="50" spans="4:32" ht="15" thickBot="1" x14ac:dyDescent="0.35">
      <c r="D50" s="6"/>
      <c r="E50" s="6"/>
      <c r="F50" s="6"/>
      <c r="G50" s="6"/>
      <c r="H50" s="6"/>
      <c r="K50" s="6"/>
      <c r="L50" s="6"/>
      <c r="M50" s="6"/>
      <c r="N50" s="6"/>
      <c r="O50" s="6"/>
      <c r="P50" s="6"/>
      <c r="Q50" s="37" t="s">
        <v>10</v>
      </c>
      <c r="R50" s="38">
        <f>(R49/R46)*100</f>
        <v>54.545454545454554</v>
      </c>
      <c r="S50" s="6"/>
      <c r="T50" s="6"/>
      <c r="U50" s="6"/>
      <c r="V50" s="6"/>
      <c r="W50" s="6"/>
      <c r="X50" s="6"/>
    </row>
    <row r="51" spans="4:32" x14ac:dyDescent="0.3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4:32" x14ac:dyDescent="0.3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4:32" x14ac:dyDescent="0.3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4:32" x14ac:dyDescent="0.3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4:32" x14ac:dyDescent="0.3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4:32" x14ac:dyDescent="0.3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4:32" x14ac:dyDescent="0.3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4:32" x14ac:dyDescent="0.3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4:32" x14ac:dyDescent="0.3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4:32" x14ac:dyDescent="0.3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4:32" x14ac:dyDescent="0.3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4:32" x14ac:dyDescent="0.3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4:32" x14ac:dyDescent="0.3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4:32" x14ac:dyDescent="0.3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4:17" x14ac:dyDescent="0.3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4:17" x14ac:dyDescent="0.3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4:17" x14ac:dyDescent="0.3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4:17" x14ac:dyDescent="0.3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4:17" x14ac:dyDescent="0.3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4:17" x14ac:dyDescent="0.3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4:17" x14ac:dyDescent="0.3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4:17" x14ac:dyDescent="0.3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4:17" x14ac:dyDescent="0.3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4:17" x14ac:dyDescent="0.3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4:17" x14ac:dyDescent="0.3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4:17" x14ac:dyDescent="0.3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4:17" x14ac:dyDescent="0.3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4:17" x14ac:dyDescent="0.3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4:17" x14ac:dyDescent="0.3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4:17" x14ac:dyDescent="0.3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4:17" x14ac:dyDescent="0.3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4:17" x14ac:dyDescent="0.3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4:17" x14ac:dyDescent="0.3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4:17" x14ac:dyDescent="0.3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4:17" x14ac:dyDescent="0.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4:17" x14ac:dyDescent="0.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4:17" x14ac:dyDescent="0.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4:17" x14ac:dyDescent="0.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4:17" x14ac:dyDescent="0.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4:17" x14ac:dyDescent="0.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4:17" x14ac:dyDescent="0.3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4:17" x14ac:dyDescent="0.3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4:17" x14ac:dyDescent="0.3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4:17" x14ac:dyDescent="0.3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4:17" x14ac:dyDescent="0.3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4:17" x14ac:dyDescent="0.3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7:17" x14ac:dyDescent="0.3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7:17" x14ac:dyDescent="0.3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7:17" x14ac:dyDescent="0.3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7:17" x14ac:dyDescent="0.3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7:17" x14ac:dyDescent="0.3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7:17" x14ac:dyDescent="0.3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</sheetData>
  <conditionalFormatting sqref="P13 T14">
    <cfRule type="cellIs" dxfId="555" priority="504" operator="equal">
      <formula>0</formula>
    </cfRule>
  </conditionalFormatting>
  <conditionalFormatting sqref="X175">
    <cfRule type="cellIs" dxfId="554" priority="187" operator="equal">
      <formula>0</formula>
    </cfRule>
  </conditionalFormatting>
  <conditionalFormatting sqref="AB156">
    <cfRule type="cellIs" dxfId="553" priority="180" operator="equal">
      <formula>0</formula>
    </cfRule>
  </conditionalFormatting>
  <conditionalFormatting sqref="X26">
    <cfRule type="cellIs" dxfId="552" priority="199" operator="equal">
      <formula>0</formula>
    </cfRule>
  </conditionalFormatting>
  <conditionalFormatting sqref="X31">
    <cfRule type="cellIs" dxfId="551" priority="198" operator="equal">
      <formula>0</formula>
    </cfRule>
  </conditionalFormatting>
  <conditionalFormatting sqref="X40">
    <cfRule type="cellIs" dxfId="550" priority="197" operator="equal">
      <formula>0</formula>
    </cfRule>
  </conditionalFormatting>
  <conditionalFormatting sqref="X49">
    <cfRule type="cellIs" dxfId="549" priority="196" operator="equal">
      <formula>0</formula>
    </cfRule>
  </conditionalFormatting>
  <conditionalFormatting sqref="X58">
    <cfRule type="cellIs" dxfId="548" priority="195" operator="equal">
      <formula>0</formula>
    </cfRule>
  </conditionalFormatting>
  <conditionalFormatting sqref="X67">
    <cfRule type="cellIs" dxfId="547" priority="194" operator="equal">
      <formula>0</formula>
    </cfRule>
  </conditionalFormatting>
  <conditionalFormatting sqref="X76">
    <cfRule type="cellIs" dxfId="546" priority="193" operator="equal">
      <formula>0</formula>
    </cfRule>
  </conditionalFormatting>
  <conditionalFormatting sqref="X85">
    <cfRule type="cellIs" dxfId="545" priority="192" operator="equal">
      <formula>0</formula>
    </cfRule>
  </conditionalFormatting>
  <conditionalFormatting sqref="X94">
    <cfRule type="cellIs" dxfId="544" priority="191" operator="equal">
      <formula>0</formula>
    </cfRule>
  </conditionalFormatting>
  <conditionalFormatting sqref="X106">
    <cfRule type="cellIs" dxfId="543" priority="190" operator="equal">
      <formula>0</formula>
    </cfRule>
  </conditionalFormatting>
  <conditionalFormatting sqref="X118">
    <cfRule type="cellIs" dxfId="542" priority="189" operator="equal">
      <formula>0</formula>
    </cfRule>
  </conditionalFormatting>
  <conditionalFormatting sqref="X130">
    <cfRule type="cellIs" dxfId="541" priority="188" operator="equal">
      <formula>0</formula>
    </cfRule>
  </conditionalFormatting>
  <conditionalFormatting sqref="AB165">
    <cfRule type="cellIs" dxfId="540" priority="179" operator="equal">
      <formula>0</formula>
    </cfRule>
  </conditionalFormatting>
  <conditionalFormatting sqref="AB32">
    <cfRule type="cellIs" dxfId="539" priority="178" operator="equal">
      <formula>0</formula>
    </cfRule>
  </conditionalFormatting>
  <conditionalFormatting sqref="AB41">
    <cfRule type="cellIs" dxfId="538" priority="177" operator="equal">
      <formula>0</formula>
    </cfRule>
  </conditionalFormatting>
  <conditionalFormatting sqref="AF50">
    <cfRule type="cellIs" dxfId="537" priority="176" operator="equal">
      <formula>0</formula>
    </cfRule>
  </conditionalFormatting>
  <conditionalFormatting sqref="AB50">
    <cfRule type="cellIs" dxfId="536" priority="175" operator="equal">
      <formula>0</formula>
    </cfRule>
  </conditionalFormatting>
  <conditionalFormatting sqref="AB59">
    <cfRule type="cellIs" dxfId="535" priority="174" operator="equal">
      <formula>0</formula>
    </cfRule>
  </conditionalFormatting>
  <conditionalFormatting sqref="AB68">
    <cfRule type="cellIs" dxfId="534" priority="173" operator="equal">
      <formula>0</formula>
    </cfRule>
  </conditionalFormatting>
  <conditionalFormatting sqref="AB77">
    <cfRule type="cellIs" dxfId="533" priority="172" operator="equal">
      <formula>0</formula>
    </cfRule>
  </conditionalFormatting>
  <conditionalFormatting sqref="AB86">
    <cfRule type="cellIs" dxfId="532" priority="171" operator="equal">
      <formula>0</formula>
    </cfRule>
  </conditionalFormatting>
  <conditionalFormatting sqref="AF86">
    <cfRule type="cellIs" dxfId="531" priority="170" operator="equal">
      <formula>0</formula>
    </cfRule>
  </conditionalFormatting>
  <conditionalFormatting sqref="AB95">
    <cfRule type="cellIs" dxfId="530" priority="169" operator="equal">
      <formula>0</formula>
    </cfRule>
  </conditionalFormatting>
  <conditionalFormatting sqref="AF157">
    <cfRule type="cellIs" dxfId="529" priority="168" operator="equal">
      <formula>0</formula>
    </cfRule>
  </conditionalFormatting>
  <conditionalFormatting sqref="AJ157">
    <cfRule type="cellIs" dxfId="528" priority="167" operator="equal">
      <formula>0</formula>
    </cfRule>
  </conditionalFormatting>
  <conditionalFormatting sqref="AF166">
    <cfRule type="cellIs" dxfId="527" priority="166" operator="equal">
      <formula>0</formula>
    </cfRule>
  </conditionalFormatting>
  <conditionalFormatting sqref="AJ100">
    <cfRule type="cellIs" dxfId="526" priority="161" operator="equal">
      <formula>0</formula>
    </cfRule>
  </conditionalFormatting>
  <conditionalFormatting sqref="AN95">
    <cfRule type="cellIs" dxfId="525" priority="160" operator="equal">
      <formula>0</formula>
    </cfRule>
  </conditionalFormatting>
  <conditionalFormatting sqref="AF100">
    <cfRule type="cellIs" dxfId="524" priority="163" operator="equal">
      <formula>0</formula>
    </cfRule>
  </conditionalFormatting>
  <conditionalFormatting sqref="AF95">
    <cfRule type="cellIs" dxfId="523" priority="164" operator="equal">
      <formula>0</formula>
    </cfRule>
  </conditionalFormatting>
  <conditionalFormatting sqref="AF107">
    <cfRule type="cellIs" dxfId="522" priority="157" operator="equal">
      <formula>0</formula>
    </cfRule>
  </conditionalFormatting>
  <conditionalFormatting sqref="AJ95">
    <cfRule type="cellIs" dxfId="521" priority="162" operator="equal">
      <formula>0</formula>
    </cfRule>
  </conditionalFormatting>
  <conditionalFormatting sqref="AF112">
    <cfRule type="cellIs" dxfId="520" priority="156" operator="equal">
      <formula>0</formula>
    </cfRule>
  </conditionalFormatting>
  <conditionalFormatting sqref="AB107">
    <cfRule type="cellIs" dxfId="519" priority="159" operator="equal">
      <formula>0</formula>
    </cfRule>
  </conditionalFormatting>
  <conditionalFormatting sqref="AB112">
    <cfRule type="cellIs" dxfId="518" priority="158" operator="equal">
      <formula>0</formula>
    </cfRule>
  </conditionalFormatting>
  <conditionalFormatting sqref="AJ124">
    <cfRule type="cellIs" dxfId="517" priority="150" operator="equal">
      <formula>0</formula>
    </cfRule>
  </conditionalFormatting>
  <conditionalFormatting sqref="AN119">
    <cfRule type="cellIs" dxfId="516" priority="149" operator="equal">
      <formula>0</formula>
    </cfRule>
  </conditionalFormatting>
  <conditionalFormatting sqref="AB119">
    <cfRule type="cellIs" dxfId="515" priority="155" operator="equal">
      <formula>0</formula>
    </cfRule>
  </conditionalFormatting>
  <conditionalFormatting sqref="AB124">
    <cfRule type="cellIs" dxfId="514" priority="154" operator="equal">
      <formula>0</formula>
    </cfRule>
  </conditionalFormatting>
  <conditionalFormatting sqref="AF119">
    <cfRule type="cellIs" dxfId="513" priority="153" operator="equal">
      <formula>0</formula>
    </cfRule>
  </conditionalFormatting>
  <conditionalFormatting sqref="AF124">
    <cfRule type="cellIs" dxfId="512" priority="152" operator="equal">
      <formula>0</formula>
    </cfRule>
  </conditionalFormatting>
  <conditionalFormatting sqref="AJ119">
    <cfRule type="cellIs" dxfId="511" priority="151" operator="equal">
      <formula>0</formula>
    </cfRule>
  </conditionalFormatting>
  <conditionalFormatting sqref="AJ151">
    <cfRule type="cellIs" dxfId="510" priority="134" operator="equal">
      <formula>0</formula>
    </cfRule>
  </conditionalFormatting>
  <conditionalFormatting sqref="AB131">
    <cfRule type="cellIs" dxfId="509" priority="148" operator="equal">
      <formula>0</formula>
    </cfRule>
  </conditionalFormatting>
  <conditionalFormatting sqref="AN131">
    <cfRule type="cellIs" dxfId="508" priority="133" operator="equal">
      <formula>0</formula>
    </cfRule>
  </conditionalFormatting>
  <conditionalFormatting sqref="AB136">
    <cfRule type="cellIs" dxfId="507" priority="147" operator="equal">
      <formula>0</formula>
    </cfRule>
  </conditionalFormatting>
  <conditionalFormatting sqref="AB141">
    <cfRule type="cellIs" dxfId="506" priority="146" operator="equal">
      <formula>0</formula>
    </cfRule>
  </conditionalFormatting>
  <conditionalFormatting sqref="AB146">
    <cfRule type="cellIs" dxfId="505" priority="145" operator="equal">
      <formula>0</formula>
    </cfRule>
  </conditionalFormatting>
  <conditionalFormatting sqref="AB151">
    <cfRule type="cellIs" dxfId="504" priority="144" operator="equal">
      <formula>0</formula>
    </cfRule>
  </conditionalFormatting>
  <conditionalFormatting sqref="AF131">
    <cfRule type="cellIs" dxfId="503" priority="143" operator="equal">
      <formula>0</formula>
    </cfRule>
  </conditionalFormatting>
  <conditionalFormatting sqref="AF136">
    <cfRule type="cellIs" dxfId="502" priority="142" operator="equal">
      <formula>0</formula>
    </cfRule>
  </conditionalFormatting>
  <conditionalFormatting sqref="AF141">
    <cfRule type="cellIs" dxfId="501" priority="141" operator="equal">
      <formula>0</formula>
    </cfRule>
  </conditionalFormatting>
  <conditionalFormatting sqref="AF146">
    <cfRule type="cellIs" dxfId="500" priority="140" operator="equal">
      <formula>0</formula>
    </cfRule>
  </conditionalFormatting>
  <conditionalFormatting sqref="AJ131">
    <cfRule type="cellIs" dxfId="499" priority="138" operator="equal">
      <formula>0</formula>
    </cfRule>
  </conditionalFormatting>
  <conditionalFormatting sqref="AJ136">
    <cfRule type="cellIs" dxfId="498" priority="137" operator="equal">
      <formula>0</formula>
    </cfRule>
  </conditionalFormatting>
  <conditionalFormatting sqref="AJ141">
    <cfRule type="cellIs" dxfId="497" priority="136" operator="equal">
      <formula>0</formula>
    </cfRule>
  </conditionalFormatting>
  <conditionalFormatting sqref="AJ146">
    <cfRule type="cellIs" dxfId="496" priority="135" operator="equal">
      <formula>0</formula>
    </cfRule>
  </conditionalFormatting>
  <conditionalFormatting sqref="AN176">
    <cfRule type="cellIs" dxfId="495" priority="117" operator="equal">
      <formula>0</formula>
    </cfRule>
  </conditionalFormatting>
  <conditionalFormatting sqref="AB176">
    <cfRule type="cellIs" dxfId="494" priority="132" operator="equal">
      <formula>0</formula>
    </cfRule>
  </conditionalFormatting>
  <conditionalFormatting sqref="AN181">
    <cfRule type="cellIs" dxfId="493" priority="116" operator="equal">
      <formula>0</formula>
    </cfRule>
  </conditionalFormatting>
  <conditionalFormatting sqref="AB181">
    <cfRule type="cellIs" dxfId="492" priority="131" operator="equal">
      <formula>0</formula>
    </cfRule>
  </conditionalFormatting>
  <conditionalFormatting sqref="AB186">
    <cfRule type="cellIs" dxfId="491" priority="130" operator="equal">
      <formula>0</formula>
    </cfRule>
  </conditionalFormatting>
  <conditionalFormatting sqref="AB191">
    <cfRule type="cellIs" dxfId="490" priority="129" operator="equal">
      <formula>0</formula>
    </cfRule>
  </conditionalFormatting>
  <conditionalFormatting sqref="AB196">
    <cfRule type="cellIs" dxfId="489" priority="128" operator="equal">
      <formula>0</formula>
    </cfRule>
  </conditionalFormatting>
  <conditionalFormatting sqref="AF176">
    <cfRule type="cellIs" dxfId="488" priority="127" operator="equal">
      <formula>0</formula>
    </cfRule>
  </conditionalFormatting>
  <conditionalFormatting sqref="AF181">
    <cfRule type="cellIs" dxfId="487" priority="126" operator="equal">
      <formula>0</formula>
    </cfRule>
  </conditionalFormatting>
  <conditionalFormatting sqref="AF186">
    <cfRule type="cellIs" dxfId="486" priority="125" operator="equal">
      <formula>0</formula>
    </cfRule>
  </conditionalFormatting>
  <conditionalFormatting sqref="AF191">
    <cfRule type="cellIs" dxfId="485" priority="124" operator="equal">
      <formula>0</formula>
    </cfRule>
  </conditionalFormatting>
  <conditionalFormatting sqref="AJ176">
    <cfRule type="cellIs" dxfId="484" priority="122" operator="equal">
      <formula>0</formula>
    </cfRule>
  </conditionalFormatting>
  <conditionalFormatting sqref="AJ181">
    <cfRule type="cellIs" dxfId="483" priority="121" operator="equal">
      <formula>0</formula>
    </cfRule>
  </conditionalFormatting>
  <conditionalFormatting sqref="AJ186">
    <cfRule type="cellIs" dxfId="482" priority="120" operator="equal">
      <formula>0</formula>
    </cfRule>
  </conditionalFormatting>
  <conditionalFormatting sqref="AJ191">
    <cfRule type="cellIs" dxfId="481" priority="119" operator="equal">
      <formula>0</formula>
    </cfRule>
  </conditionalFormatting>
  <conditionalFormatting sqref="AJ196">
    <cfRule type="cellIs" dxfId="480" priority="118" operator="equal">
      <formula>0</formula>
    </cfRule>
  </conditionalFormatting>
  <conditionalFormatting sqref="L52">
    <cfRule type="cellIs" dxfId="479" priority="110" operator="equal">
      <formula>0</formula>
    </cfRule>
  </conditionalFormatting>
  <conditionalFormatting sqref="L42">
    <cfRule type="cellIs" dxfId="478" priority="115" operator="equal">
      <formula>0</formula>
    </cfRule>
  </conditionalFormatting>
  <conditionalFormatting sqref="P53">
    <cfRule type="cellIs" dxfId="477" priority="108" operator="equal">
      <formula>0</formula>
    </cfRule>
  </conditionalFormatting>
  <conditionalFormatting sqref="P43">
    <cfRule type="cellIs" dxfId="476" priority="109" operator="equal">
      <formula>0</formula>
    </cfRule>
  </conditionalFormatting>
  <conditionalFormatting sqref="AN136">
    <cfRule type="cellIs" dxfId="475" priority="102" operator="equal">
      <formula>0</formula>
    </cfRule>
  </conditionalFormatting>
  <conditionalFormatting sqref="AN151">
    <cfRule type="cellIs" dxfId="474" priority="99" operator="equal">
      <formula>0</formula>
    </cfRule>
  </conditionalFormatting>
  <conditionalFormatting sqref="AN141">
    <cfRule type="cellIs" dxfId="473" priority="101" operator="equal">
      <formula>0</formula>
    </cfRule>
  </conditionalFormatting>
  <conditionalFormatting sqref="AN146">
    <cfRule type="cellIs" dxfId="472" priority="100" operator="equal">
      <formula>0</formula>
    </cfRule>
  </conditionalFormatting>
  <conditionalFormatting sqref="X8">
    <cfRule type="cellIs" dxfId="471" priority="92" operator="equal">
      <formula>0</formula>
    </cfRule>
  </conditionalFormatting>
  <conditionalFormatting sqref="AJ50">
    <cfRule type="cellIs" dxfId="470" priority="91" operator="equal">
      <formula>0</formula>
    </cfRule>
  </conditionalFormatting>
  <conditionalFormatting sqref="AB100">
    <cfRule type="cellIs" dxfId="469" priority="89" operator="equal">
      <formula>0</formula>
    </cfRule>
  </conditionalFormatting>
  <conditionalFormatting sqref="AF68">
    <cfRule type="cellIs" dxfId="468" priority="88" operator="equal">
      <formula>0</formula>
    </cfRule>
  </conditionalFormatting>
  <conditionalFormatting sqref="AN100">
    <cfRule type="cellIs" dxfId="467" priority="87" operator="equal">
      <formula>0</formula>
    </cfRule>
  </conditionalFormatting>
  <conditionalFormatting sqref="AJ86">
    <cfRule type="cellIs" dxfId="466" priority="86" operator="equal">
      <formula>0</formula>
    </cfRule>
  </conditionalFormatting>
  <conditionalFormatting sqref="L45">
    <cfRule type="cellIs" dxfId="465" priority="79" operator="equal">
      <formula>0</formula>
    </cfRule>
  </conditionalFormatting>
  <conditionalFormatting sqref="L43">
    <cfRule type="cellIs" dxfId="464" priority="78" operator="equal">
      <formula>0</formula>
    </cfRule>
  </conditionalFormatting>
  <conditionalFormatting sqref="K42">
    <cfRule type="cellIs" dxfId="463" priority="73" operator="equal">
      <formula>0</formula>
    </cfRule>
  </conditionalFormatting>
  <conditionalFormatting sqref="O43">
    <cfRule type="cellIs" dxfId="462" priority="72" operator="equal">
      <formula>0</formula>
    </cfRule>
  </conditionalFormatting>
  <conditionalFormatting sqref="K45">
    <cfRule type="cellIs" dxfId="461" priority="71" operator="equal">
      <formula>0</formula>
    </cfRule>
  </conditionalFormatting>
  <conditionalFormatting sqref="K43">
    <cfRule type="cellIs" dxfId="460" priority="70" operator="equal">
      <formula>0</formula>
    </cfRule>
  </conditionalFormatting>
  <conditionalFormatting sqref="O28">
    <cfRule type="cellIs" dxfId="459" priority="69" operator="equal">
      <formula>0</formula>
    </cfRule>
  </conditionalFormatting>
  <conditionalFormatting sqref="O10">
    <cfRule type="cellIs" dxfId="458" priority="67" operator="equal">
      <formula>0</formula>
    </cfRule>
  </conditionalFormatting>
  <conditionalFormatting sqref="O16">
    <cfRule type="cellIs" dxfId="457" priority="66" operator="equal">
      <formula>0</formula>
    </cfRule>
  </conditionalFormatting>
  <conditionalFormatting sqref="O9">
    <cfRule type="cellIs" dxfId="456" priority="65" operator="equal">
      <formula>0</formula>
    </cfRule>
  </conditionalFormatting>
  <conditionalFormatting sqref="O15">
    <cfRule type="cellIs" dxfId="455" priority="64" operator="equal">
      <formula>0</formula>
    </cfRule>
  </conditionalFormatting>
  <conditionalFormatting sqref="S9">
    <cfRule type="cellIs" dxfId="454" priority="63" operator="equal">
      <formula>0</formula>
    </cfRule>
  </conditionalFormatting>
  <conditionalFormatting sqref="T9">
    <cfRule type="cellIs" dxfId="453" priority="62" operator="equal">
      <formula>0</formula>
    </cfRule>
  </conditionalFormatting>
  <conditionalFormatting sqref="T15">
    <cfRule type="cellIs" dxfId="452" priority="61" operator="equal">
      <formula>0</formula>
    </cfRule>
  </conditionalFormatting>
  <conditionalFormatting sqref="X9">
    <cfRule type="cellIs" dxfId="451" priority="59" operator="equal">
      <formula>0</formula>
    </cfRule>
  </conditionalFormatting>
  <conditionalFormatting sqref="Y9">
    <cfRule type="cellIs" dxfId="450" priority="58" operator="equal">
      <formula>0</formula>
    </cfRule>
  </conditionalFormatting>
  <conditionalFormatting sqref="X15">
    <cfRule type="cellIs" dxfId="449" priority="57" operator="equal">
      <formula>0</formula>
    </cfRule>
  </conditionalFormatting>
  <conditionalFormatting sqref="Y15">
    <cfRule type="cellIs" dxfId="448" priority="56" operator="equal">
      <formula>0</formula>
    </cfRule>
  </conditionalFormatting>
  <conditionalFormatting sqref="S28">
    <cfRule type="cellIs" dxfId="447" priority="55" operator="equal">
      <formula>0</formula>
    </cfRule>
  </conditionalFormatting>
  <conditionalFormatting sqref="T28">
    <cfRule type="cellIs" dxfId="446" priority="54" operator="equal">
      <formula>0</formula>
    </cfRule>
  </conditionalFormatting>
  <conditionalFormatting sqref="O34">
    <cfRule type="cellIs" dxfId="445" priority="53" operator="equal">
      <formula>0</formula>
    </cfRule>
  </conditionalFormatting>
  <conditionalFormatting sqref="T34">
    <cfRule type="cellIs" dxfId="444" priority="52" operator="equal">
      <formula>0</formula>
    </cfRule>
  </conditionalFormatting>
  <conditionalFormatting sqref="O46">
    <cfRule type="cellIs" dxfId="443" priority="51" operator="equal">
      <formula>0</formula>
    </cfRule>
  </conditionalFormatting>
  <conditionalFormatting sqref="O7 W13 AA14">
    <cfRule type="cellIs" dxfId="442" priority="50" operator="equal">
      <formula>0</formula>
    </cfRule>
  </conditionalFormatting>
  <conditionalFormatting sqref="AE26">
    <cfRule type="cellIs" dxfId="441" priority="49" operator="equal">
      <formula>0</formula>
    </cfRule>
  </conditionalFormatting>
  <conditionalFormatting sqref="AE40">
    <cfRule type="cellIs" dxfId="440" priority="47" operator="equal">
      <formula>0</formula>
    </cfRule>
  </conditionalFormatting>
  <conditionalFormatting sqref="S42">
    <cfRule type="cellIs" dxfId="439" priority="45" operator="equal">
      <formula>0</formula>
    </cfRule>
  </conditionalFormatting>
  <conditionalFormatting sqref="W43">
    <cfRule type="cellIs" dxfId="438" priority="44" operator="equal">
      <formula>0</formula>
    </cfRule>
  </conditionalFormatting>
  <conditionalFormatting sqref="S45">
    <cfRule type="cellIs" dxfId="437" priority="41" operator="equal">
      <formula>0</formula>
    </cfRule>
  </conditionalFormatting>
  <conditionalFormatting sqref="O25">
    <cfRule type="cellIs" dxfId="436" priority="42" operator="equal">
      <formula>0</formula>
    </cfRule>
  </conditionalFormatting>
  <conditionalFormatting sqref="S43">
    <cfRule type="cellIs" dxfId="435" priority="40" operator="equal">
      <formula>0</formula>
    </cfRule>
  </conditionalFormatting>
  <conditionalFormatting sqref="R42">
    <cfRule type="cellIs" dxfId="434" priority="39" operator="equal">
      <formula>0</formula>
    </cfRule>
  </conditionalFormatting>
  <conditionalFormatting sqref="V43">
    <cfRule type="cellIs" dxfId="433" priority="38" operator="equal">
      <formula>0</formula>
    </cfRule>
  </conditionalFormatting>
  <conditionalFormatting sqref="R45">
    <cfRule type="cellIs" dxfId="432" priority="37" operator="equal">
      <formula>0</formula>
    </cfRule>
  </conditionalFormatting>
  <conditionalFormatting sqref="R43">
    <cfRule type="cellIs" dxfId="431" priority="36" operator="equal">
      <formula>0</formula>
    </cfRule>
  </conditionalFormatting>
  <conditionalFormatting sqref="V28">
    <cfRule type="cellIs" dxfId="430" priority="35" operator="equal">
      <formula>0</formula>
    </cfRule>
  </conditionalFormatting>
  <conditionalFormatting sqref="V10">
    <cfRule type="cellIs" dxfId="429" priority="34" operator="equal">
      <formula>0</formula>
    </cfRule>
  </conditionalFormatting>
  <conditionalFormatting sqref="V16">
    <cfRule type="cellIs" dxfId="428" priority="33" operator="equal">
      <formula>0</formula>
    </cfRule>
  </conditionalFormatting>
  <conditionalFormatting sqref="V9">
    <cfRule type="cellIs" dxfId="427" priority="32" operator="equal">
      <formula>0</formula>
    </cfRule>
  </conditionalFormatting>
  <conditionalFormatting sqref="V15">
    <cfRule type="cellIs" dxfId="426" priority="31" operator="equal">
      <formula>0</formula>
    </cfRule>
  </conditionalFormatting>
  <conditionalFormatting sqref="Z9">
    <cfRule type="cellIs" dxfId="425" priority="30" operator="equal">
      <formula>0</formula>
    </cfRule>
  </conditionalFormatting>
  <conditionalFormatting sqref="AA9">
    <cfRule type="cellIs" dxfId="424" priority="29" operator="equal">
      <formula>0</formula>
    </cfRule>
  </conditionalFormatting>
  <conditionalFormatting sqref="AA15">
    <cfRule type="cellIs" dxfId="423" priority="28" operator="equal">
      <formula>0</formula>
    </cfRule>
  </conditionalFormatting>
  <conditionalFormatting sqref="AE9">
    <cfRule type="cellIs" dxfId="422" priority="27" operator="equal">
      <formula>0</formula>
    </cfRule>
  </conditionalFormatting>
  <conditionalFormatting sqref="AF9">
    <cfRule type="cellIs" dxfId="421" priority="26" operator="equal">
      <formula>0</formula>
    </cfRule>
  </conditionalFormatting>
  <conditionalFormatting sqref="AE15">
    <cfRule type="cellIs" dxfId="420" priority="25" operator="equal">
      <formula>0</formula>
    </cfRule>
  </conditionalFormatting>
  <conditionalFormatting sqref="AF15">
    <cfRule type="cellIs" dxfId="419" priority="24" operator="equal">
      <formula>0</formula>
    </cfRule>
  </conditionalFormatting>
  <conditionalFormatting sqref="Z28">
    <cfRule type="cellIs" dxfId="418" priority="23" operator="equal">
      <formula>0</formula>
    </cfRule>
  </conditionalFormatting>
  <conditionalFormatting sqref="AA28">
    <cfRule type="cellIs" dxfId="417" priority="22" operator="equal">
      <formula>0</formula>
    </cfRule>
  </conditionalFormatting>
  <conditionalFormatting sqref="V34">
    <cfRule type="cellIs" dxfId="416" priority="21" operator="equal">
      <formula>0</formula>
    </cfRule>
  </conditionalFormatting>
  <conditionalFormatting sqref="AA34">
    <cfRule type="cellIs" dxfId="415" priority="20" operator="equal">
      <formula>0</formula>
    </cfRule>
  </conditionalFormatting>
  <conditionalFormatting sqref="V46">
    <cfRule type="cellIs" dxfId="414" priority="19" operator="equal">
      <formula>0</formula>
    </cfRule>
  </conditionalFormatting>
  <conditionalFormatting sqref="AJ9">
    <cfRule type="cellIs" dxfId="413" priority="18" operator="equal">
      <formula>0</formula>
    </cfRule>
  </conditionalFormatting>
  <conditionalFormatting sqref="AK9">
    <cfRule type="cellIs" dxfId="412" priority="17" operator="equal">
      <formula>0</formula>
    </cfRule>
  </conditionalFormatting>
  <conditionalFormatting sqref="AF28">
    <cfRule type="cellIs" dxfId="411" priority="16" operator="equal">
      <formula>0</formula>
    </cfRule>
  </conditionalFormatting>
  <conditionalFormatting sqref="AA46">
    <cfRule type="cellIs" dxfId="410" priority="15" operator="equal">
      <formula>0</formula>
    </cfRule>
  </conditionalFormatting>
  <conditionalFormatting sqref="AF46">
    <cfRule type="cellIs" dxfId="409" priority="14" operator="equal">
      <formula>0</formula>
    </cfRule>
  </conditionalFormatting>
  <conditionalFormatting sqref="AK15">
    <cfRule type="cellIs" dxfId="408" priority="13" operator="equal">
      <formula>0</formula>
    </cfRule>
  </conditionalFormatting>
  <conditionalFormatting sqref="G17">
    <cfRule type="cellIs" dxfId="407" priority="6" operator="equal">
      <formula>0</formula>
    </cfRule>
  </conditionalFormatting>
  <conditionalFormatting sqref="G16">
    <cfRule type="cellIs" dxfId="406" priority="5" operator="equal">
      <formula>0</formula>
    </cfRule>
  </conditionalFormatting>
  <conditionalFormatting sqref="G14">
    <cfRule type="cellIs" dxfId="405" priority="4" operator="equal">
      <formula>0</formula>
    </cfRule>
  </conditionalFormatting>
  <conditionalFormatting sqref="J16">
    <cfRule type="cellIs" dxfId="404" priority="2" operator="equal">
      <formula>0</formula>
    </cfRule>
  </conditionalFormatting>
  <conditionalFormatting sqref="J17">
    <cfRule type="cellIs" dxfId="403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25B4-00F0-47B2-8433-E51B9845CB91}">
  <dimension ref="A1:AM63"/>
  <sheetViews>
    <sheetView topLeftCell="H15" zoomScale="115" zoomScaleNormal="115" workbookViewId="0">
      <selection activeCell="O30" sqref="O30"/>
    </sheetView>
  </sheetViews>
  <sheetFormatPr defaultRowHeight="14.4" x14ac:dyDescent="0.3"/>
  <cols>
    <col min="1" max="1" width="9" customWidth="1"/>
    <col min="3" max="3" width="20.88671875" bestFit="1" customWidth="1"/>
    <col min="4" max="4" width="14.21875" customWidth="1"/>
    <col min="9" max="9" width="10.44140625" bestFit="1" customWidth="1"/>
    <col min="14" max="14" width="17.109375" bestFit="1" customWidth="1"/>
    <col min="17" max="17" width="18.6640625" bestFit="1" customWidth="1"/>
    <col min="21" max="21" width="18.88671875" bestFit="1" customWidth="1"/>
    <col min="26" max="26" width="18" customWidth="1"/>
    <col min="31" max="31" width="22.44140625" bestFit="1" customWidth="1"/>
    <col min="36" max="36" width="16.21875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thickBot="1" x14ac:dyDescent="0.35">
      <c r="A8" s="1"/>
      <c r="B8" s="1"/>
      <c r="C8" s="9" t="s">
        <v>1</v>
      </c>
      <c r="D8" s="10">
        <v>19</v>
      </c>
      <c r="E8" s="3"/>
      <c r="F8" s="26"/>
      <c r="G8" s="4"/>
      <c r="H8" s="29"/>
      <c r="I8" s="9" t="s">
        <v>1</v>
      </c>
      <c r="J8" s="10">
        <v>12</v>
      </c>
      <c r="K8" s="1"/>
      <c r="L8" s="1"/>
      <c r="M8" s="3"/>
      <c r="N8" s="21" t="s">
        <v>2</v>
      </c>
      <c r="O8" s="22">
        <f>J8</f>
        <v>12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</row>
    <row r="9" spans="1:39" x14ac:dyDescent="0.3">
      <c r="A9" s="1"/>
      <c r="B9" s="1"/>
      <c r="C9" s="9" t="s">
        <v>3</v>
      </c>
      <c r="D9" s="10">
        <f>J9</f>
        <v>2.2339327314814819</v>
      </c>
      <c r="E9" s="1"/>
      <c r="F9" s="29"/>
      <c r="G9" s="1"/>
      <c r="H9" s="1"/>
      <c r="I9" s="9" t="s">
        <v>3</v>
      </c>
      <c r="J9" s="10">
        <f>O9+O27</f>
        <v>2.2339327314814819</v>
      </c>
      <c r="K9" s="1"/>
      <c r="L9" s="1"/>
      <c r="M9" s="4"/>
      <c r="N9" s="21" t="s">
        <v>4</v>
      </c>
      <c r="O9" s="22">
        <f>O10/O8</f>
        <v>2.074464814814815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</row>
    <row r="10" spans="1:39" ht="15" thickBot="1" x14ac:dyDescent="0.35">
      <c r="A10" s="1"/>
      <c r="B10" s="1"/>
      <c r="C10" s="11" t="s">
        <v>5</v>
      </c>
      <c r="D10" s="12">
        <f>D9*D8</f>
        <v>42.444721898148153</v>
      </c>
      <c r="E10" s="1"/>
      <c r="F10" s="29"/>
      <c r="G10" s="1"/>
      <c r="H10" s="1"/>
      <c r="I10" s="11" t="s">
        <v>5</v>
      </c>
      <c r="J10" s="12">
        <f>J8*J9</f>
        <v>26.807192777777782</v>
      </c>
      <c r="K10" s="1"/>
      <c r="L10" s="1"/>
      <c r="M10" s="4"/>
      <c r="N10" s="21" t="s">
        <v>6</v>
      </c>
      <c r="O10" s="22">
        <f>O13/(O14/100)</f>
        <v>24.893577777777779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</row>
    <row r="11" spans="1:39" x14ac:dyDescent="0.3">
      <c r="A11" s="1"/>
      <c r="B11" s="1"/>
      <c r="C11" s="1"/>
      <c r="D11" s="1"/>
      <c r="E11" s="1"/>
      <c r="F11" s="29"/>
      <c r="G11" s="1"/>
      <c r="H11" s="1"/>
      <c r="I11" s="26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1.2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</row>
    <row r="12" spans="1:39" ht="15" thickBot="1" x14ac:dyDescent="0.35">
      <c r="A12" s="1"/>
      <c r="B12" s="1"/>
      <c r="C12" s="1"/>
      <c r="D12" s="1"/>
      <c r="E12" s="1"/>
      <c r="F12" s="29"/>
      <c r="G12" s="1"/>
      <c r="H12" s="1"/>
      <c r="I12" s="29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4.4808440000000003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6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</row>
    <row r="13" spans="1:39" ht="15" thickBot="1" x14ac:dyDescent="0.35">
      <c r="A13" s="1"/>
      <c r="B13" s="1"/>
      <c r="C13" s="1"/>
      <c r="D13" s="1"/>
      <c r="E13" s="1"/>
      <c r="F13" s="43"/>
      <c r="G13" s="1"/>
      <c r="H13" s="1"/>
      <c r="I13" s="29"/>
      <c r="J13" s="1"/>
      <c r="K13" s="1"/>
      <c r="L13" s="1"/>
      <c r="M13" s="4"/>
      <c r="N13" s="21" t="s">
        <v>9</v>
      </c>
      <c r="O13" s="22">
        <f>O12*O11</f>
        <v>22.404220000000002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</row>
    <row r="14" spans="1:39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29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</row>
    <row r="15" spans="1:39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43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</row>
    <row r="16" spans="1:39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0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</row>
    <row r="17" spans="1:39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0</v>
      </c>
      <c r="H17" s="30"/>
      <c r="I17" s="15" t="s">
        <v>1</v>
      </c>
      <c r="J17" s="16">
        <v>12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1.8E-3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</row>
    <row r="18" spans="1:39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f>J9</f>
        <v>2.2339327314814819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8.9999999999999993E-3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</row>
    <row r="19" spans="1:39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v>0</v>
      </c>
      <c r="H19" s="1"/>
      <c r="I19" s="17" t="s">
        <v>5</v>
      </c>
      <c r="J19" s="18">
        <f>J17*J18</f>
        <v>26.807192777777782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1"/>
      <c r="B20" s="1"/>
      <c r="C20" s="1"/>
      <c r="D20" s="1"/>
      <c r="E20" s="1"/>
      <c r="F20" s="21" t="s">
        <v>9</v>
      </c>
      <c r="G20" s="22">
        <f>G19*G18</f>
        <v>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0.15946791666666668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1.9136150000000003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</row>
    <row r="29" spans="1:39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</row>
    <row r="30" spans="1:39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0.52189500000000011</v>
      </c>
      <c r="P30" s="1"/>
      <c r="Q30" s="29"/>
      <c r="R30" s="1"/>
      <c r="S30" s="29"/>
      <c r="T30" s="1"/>
      <c r="U30" s="15" t="s">
        <v>3</v>
      </c>
      <c r="V30" s="16">
        <v>0.26</v>
      </c>
      <c r="W30" s="1"/>
      <c r="X30" s="29"/>
      <c r="Y30" s="1"/>
      <c r="Z30" s="15" t="s">
        <v>3</v>
      </c>
      <c r="AA30" s="16">
        <v>1.8E-3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</row>
    <row r="31" spans="1:39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1.7222535000000003</v>
      </c>
      <c r="P31" s="1"/>
      <c r="Q31" s="29"/>
      <c r="R31" s="1"/>
      <c r="S31" s="29"/>
      <c r="T31" s="1"/>
      <c r="U31" s="17" t="s">
        <v>5</v>
      </c>
      <c r="V31" s="18">
        <f>V29*V30</f>
        <v>0.85799999999999998</v>
      </c>
      <c r="W31" s="1"/>
      <c r="X31" s="29"/>
      <c r="Y31" s="1"/>
      <c r="Z31" s="17" t="s">
        <v>5</v>
      </c>
      <c r="AA31" s="18">
        <f>AA29*AA30</f>
        <v>5.9399999999999991E-3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</row>
    <row r="32" spans="1:39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</row>
    <row r="47" spans="1:39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</row>
    <row r="48" spans="1:3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</row>
    <row r="49" spans="1:39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</row>
    <row r="50" spans="1:39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</sheetData>
  <conditionalFormatting sqref="P13 T14">
    <cfRule type="cellIs" dxfId="402" priority="80" operator="equal">
      <formula>0</formula>
    </cfRule>
  </conditionalFormatting>
  <conditionalFormatting sqref="X26">
    <cfRule type="cellIs" dxfId="401" priority="79" operator="equal">
      <formula>0</formula>
    </cfRule>
  </conditionalFormatting>
  <conditionalFormatting sqref="X31">
    <cfRule type="cellIs" dxfId="400" priority="78" operator="equal">
      <formula>0</formula>
    </cfRule>
  </conditionalFormatting>
  <conditionalFormatting sqref="X40">
    <cfRule type="cellIs" dxfId="399" priority="77" operator="equal">
      <formula>0</formula>
    </cfRule>
  </conditionalFormatting>
  <conditionalFormatting sqref="X49">
    <cfRule type="cellIs" dxfId="398" priority="76" operator="equal">
      <formula>0</formula>
    </cfRule>
  </conditionalFormatting>
  <conditionalFormatting sqref="X58">
    <cfRule type="cellIs" dxfId="397" priority="75" operator="equal">
      <formula>0</formula>
    </cfRule>
  </conditionalFormatting>
  <conditionalFormatting sqref="AB32">
    <cfRule type="cellIs" dxfId="396" priority="74" operator="equal">
      <formula>0</formula>
    </cfRule>
  </conditionalFormatting>
  <conditionalFormatting sqref="AB41">
    <cfRule type="cellIs" dxfId="395" priority="73" operator="equal">
      <formula>0</formula>
    </cfRule>
  </conditionalFormatting>
  <conditionalFormatting sqref="AF50">
    <cfRule type="cellIs" dxfId="394" priority="72" operator="equal">
      <formula>0</formula>
    </cfRule>
  </conditionalFormatting>
  <conditionalFormatting sqref="AB50">
    <cfRule type="cellIs" dxfId="393" priority="71" operator="equal">
      <formula>0</formula>
    </cfRule>
  </conditionalFormatting>
  <conditionalFormatting sqref="AB59">
    <cfRule type="cellIs" dxfId="392" priority="70" operator="equal">
      <formula>0</formula>
    </cfRule>
  </conditionalFormatting>
  <conditionalFormatting sqref="L52">
    <cfRule type="cellIs" dxfId="391" priority="68" operator="equal">
      <formula>0</formula>
    </cfRule>
  </conditionalFormatting>
  <conditionalFormatting sqref="L42">
    <cfRule type="cellIs" dxfId="390" priority="69" operator="equal">
      <formula>0</formula>
    </cfRule>
  </conditionalFormatting>
  <conditionalFormatting sqref="P53">
    <cfRule type="cellIs" dxfId="389" priority="66" operator="equal">
      <formula>0</formula>
    </cfRule>
  </conditionalFormatting>
  <conditionalFormatting sqref="P43">
    <cfRule type="cellIs" dxfId="388" priority="67" operator="equal">
      <formula>0</formula>
    </cfRule>
  </conditionalFormatting>
  <conditionalFormatting sqref="X8">
    <cfRule type="cellIs" dxfId="387" priority="65" operator="equal">
      <formula>0</formula>
    </cfRule>
  </conditionalFormatting>
  <conditionalFormatting sqref="AJ50">
    <cfRule type="cellIs" dxfId="386" priority="64" operator="equal">
      <formula>0</formula>
    </cfRule>
  </conditionalFormatting>
  <conditionalFormatting sqref="L45">
    <cfRule type="cellIs" dxfId="385" priority="63" operator="equal">
      <formula>0</formula>
    </cfRule>
  </conditionalFormatting>
  <conditionalFormatting sqref="L43">
    <cfRule type="cellIs" dxfId="384" priority="62" operator="equal">
      <formula>0</formula>
    </cfRule>
  </conditionalFormatting>
  <conditionalFormatting sqref="K42">
    <cfRule type="cellIs" dxfId="383" priority="61" operator="equal">
      <formula>0</formula>
    </cfRule>
  </conditionalFormatting>
  <conditionalFormatting sqref="O43">
    <cfRule type="cellIs" dxfId="382" priority="60" operator="equal">
      <formula>0</formula>
    </cfRule>
  </conditionalFormatting>
  <conditionalFormatting sqref="K45">
    <cfRule type="cellIs" dxfId="381" priority="59" operator="equal">
      <formula>0</formula>
    </cfRule>
  </conditionalFormatting>
  <conditionalFormatting sqref="K43">
    <cfRule type="cellIs" dxfId="380" priority="58" operator="equal">
      <formula>0</formula>
    </cfRule>
  </conditionalFormatting>
  <conditionalFormatting sqref="O28">
    <cfRule type="cellIs" dxfId="379" priority="57" operator="equal">
      <formula>0</formula>
    </cfRule>
  </conditionalFormatting>
  <conditionalFormatting sqref="O10">
    <cfRule type="cellIs" dxfId="378" priority="56" operator="equal">
      <formula>0</formula>
    </cfRule>
  </conditionalFormatting>
  <conditionalFormatting sqref="O16">
    <cfRule type="cellIs" dxfId="377" priority="55" operator="equal">
      <formula>0</formula>
    </cfRule>
  </conditionalFormatting>
  <conditionalFormatting sqref="O9">
    <cfRule type="cellIs" dxfId="376" priority="54" operator="equal">
      <formula>0</formula>
    </cfRule>
  </conditionalFormatting>
  <conditionalFormatting sqref="O15">
    <cfRule type="cellIs" dxfId="375" priority="53" operator="equal">
      <formula>0</formula>
    </cfRule>
  </conditionalFormatting>
  <conditionalFormatting sqref="S9">
    <cfRule type="cellIs" dxfId="374" priority="52" operator="equal">
      <formula>0</formula>
    </cfRule>
  </conditionalFormatting>
  <conditionalFormatting sqref="T9">
    <cfRule type="cellIs" dxfId="373" priority="51" operator="equal">
      <formula>0</formula>
    </cfRule>
  </conditionalFormatting>
  <conditionalFormatting sqref="T15">
    <cfRule type="cellIs" dxfId="372" priority="50" operator="equal">
      <formula>0</formula>
    </cfRule>
  </conditionalFormatting>
  <conditionalFormatting sqref="X9">
    <cfRule type="cellIs" dxfId="371" priority="49" operator="equal">
      <formula>0</formula>
    </cfRule>
  </conditionalFormatting>
  <conditionalFormatting sqref="Y9">
    <cfRule type="cellIs" dxfId="370" priority="48" operator="equal">
      <formula>0</formula>
    </cfRule>
  </conditionalFormatting>
  <conditionalFormatting sqref="X15">
    <cfRule type="cellIs" dxfId="369" priority="47" operator="equal">
      <formula>0</formula>
    </cfRule>
  </conditionalFormatting>
  <conditionalFormatting sqref="Y15">
    <cfRule type="cellIs" dxfId="368" priority="46" operator="equal">
      <formula>0</formula>
    </cfRule>
  </conditionalFormatting>
  <conditionalFormatting sqref="S28">
    <cfRule type="cellIs" dxfId="367" priority="45" operator="equal">
      <formula>0</formula>
    </cfRule>
  </conditionalFormatting>
  <conditionalFormatting sqref="T28">
    <cfRule type="cellIs" dxfId="366" priority="44" operator="equal">
      <formula>0</formula>
    </cfRule>
  </conditionalFormatting>
  <conditionalFormatting sqref="O34">
    <cfRule type="cellIs" dxfId="365" priority="43" operator="equal">
      <formula>0</formula>
    </cfRule>
  </conditionalFormatting>
  <conditionalFormatting sqref="T34">
    <cfRule type="cellIs" dxfId="364" priority="42" operator="equal">
      <formula>0</formula>
    </cfRule>
  </conditionalFormatting>
  <conditionalFormatting sqref="O46">
    <cfRule type="cellIs" dxfId="363" priority="41" operator="equal">
      <formula>0</formula>
    </cfRule>
  </conditionalFormatting>
  <conditionalFormatting sqref="O7 W13 AA14">
    <cfRule type="cellIs" dxfId="362" priority="40" operator="equal">
      <formula>0</formula>
    </cfRule>
  </conditionalFormatting>
  <conditionalFormatting sqref="AE26">
    <cfRule type="cellIs" dxfId="361" priority="39" operator="equal">
      <formula>0</formula>
    </cfRule>
  </conditionalFormatting>
  <conditionalFormatting sqref="AE40">
    <cfRule type="cellIs" dxfId="360" priority="38" operator="equal">
      <formula>0</formula>
    </cfRule>
  </conditionalFormatting>
  <conditionalFormatting sqref="S42">
    <cfRule type="cellIs" dxfId="359" priority="37" operator="equal">
      <formula>0</formula>
    </cfRule>
  </conditionalFormatting>
  <conditionalFormatting sqref="W43">
    <cfRule type="cellIs" dxfId="358" priority="36" operator="equal">
      <formula>0</formula>
    </cfRule>
  </conditionalFormatting>
  <conditionalFormatting sqref="S45">
    <cfRule type="cellIs" dxfId="357" priority="34" operator="equal">
      <formula>0</formula>
    </cfRule>
  </conditionalFormatting>
  <conditionalFormatting sqref="O25">
    <cfRule type="cellIs" dxfId="356" priority="35" operator="equal">
      <formula>0</formula>
    </cfRule>
  </conditionalFormatting>
  <conditionalFormatting sqref="S43">
    <cfRule type="cellIs" dxfId="355" priority="33" operator="equal">
      <formula>0</formula>
    </cfRule>
  </conditionalFormatting>
  <conditionalFormatting sqref="R42">
    <cfRule type="cellIs" dxfId="354" priority="32" operator="equal">
      <formula>0</formula>
    </cfRule>
  </conditionalFormatting>
  <conditionalFormatting sqref="V43">
    <cfRule type="cellIs" dxfId="353" priority="31" operator="equal">
      <formula>0</formula>
    </cfRule>
  </conditionalFormatting>
  <conditionalFormatting sqref="R45">
    <cfRule type="cellIs" dxfId="352" priority="30" operator="equal">
      <formula>0</formula>
    </cfRule>
  </conditionalFormatting>
  <conditionalFormatting sqref="R43">
    <cfRule type="cellIs" dxfId="351" priority="29" operator="equal">
      <formula>0</formula>
    </cfRule>
  </conditionalFormatting>
  <conditionalFormatting sqref="V28">
    <cfRule type="cellIs" dxfId="350" priority="28" operator="equal">
      <formula>0</formula>
    </cfRule>
  </conditionalFormatting>
  <conditionalFormatting sqref="V10">
    <cfRule type="cellIs" dxfId="349" priority="27" operator="equal">
      <formula>0</formula>
    </cfRule>
  </conditionalFormatting>
  <conditionalFormatting sqref="V16">
    <cfRule type="cellIs" dxfId="348" priority="26" operator="equal">
      <formula>0</formula>
    </cfRule>
  </conditionalFormatting>
  <conditionalFormatting sqref="V9">
    <cfRule type="cellIs" dxfId="347" priority="25" operator="equal">
      <formula>0</formula>
    </cfRule>
  </conditionalFormatting>
  <conditionalFormatting sqref="V15">
    <cfRule type="cellIs" dxfId="346" priority="24" operator="equal">
      <formula>0</formula>
    </cfRule>
  </conditionalFormatting>
  <conditionalFormatting sqref="Z9">
    <cfRule type="cellIs" dxfId="345" priority="23" operator="equal">
      <formula>0</formula>
    </cfRule>
  </conditionalFormatting>
  <conditionalFormatting sqref="AA9">
    <cfRule type="cellIs" dxfId="344" priority="22" operator="equal">
      <formula>0</formula>
    </cfRule>
  </conditionalFormatting>
  <conditionalFormatting sqref="AA15">
    <cfRule type="cellIs" dxfId="343" priority="21" operator="equal">
      <formula>0</formula>
    </cfRule>
  </conditionalFormatting>
  <conditionalFormatting sqref="AE9">
    <cfRule type="cellIs" dxfId="342" priority="20" operator="equal">
      <formula>0</formula>
    </cfRule>
  </conditionalFormatting>
  <conditionalFormatting sqref="AF9">
    <cfRule type="cellIs" dxfId="341" priority="19" operator="equal">
      <formula>0</formula>
    </cfRule>
  </conditionalFormatting>
  <conditionalFormatting sqref="AE15">
    <cfRule type="cellIs" dxfId="340" priority="18" operator="equal">
      <formula>0</formula>
    </cfRule>
  </conditionalFormatting>
  <conditionalFormatting sqref="AF15">
    <cfRule type="cellIs" dxfId="339" priority="17" operator="equal">
      <formula>0</formula>
    </cfRule>
  </conditionalFormatting>
  <conditionalFormatting sqref="Z28">
    <cfRule type="cellIs" dxfId="338" priority="16" operator="equal">
      <formula>0</formula>
    </cfRule>
  </conditionalFormatting>
  <conditionalFormatting sqref="AA28">
    <cfRule type="cellIs" dxfId="337" priority="15" operator="equal">
      <formula>0</formula>
    </cfRule>
  </conditionalFormatting>
  <conditionalFormatting sqref="V34">
    <cfRule type="cellIs" dxfId="336" priority="14" operator="equal">
      <formula>0</formula>
    </cfRule>
  </conditionalFormatting>
  <conditionalFormatting sqref="AA34">
    <cfRule type="cellIs" dxfId="335" priority="13" operator="equal">
      <formula>0</formula>
    </cfRule>
  </conditionalFormatting>
  <conditionalFormatting sqref="V46">
    <cfRule type="cellIs" dxfId="334" priority="12" operator="equal">
      <formula>0</formula>
    </cfRule>
  </conditionalFormatting>
  <conditionalFormatting sqref="AJ9">
    <cfRule type="cellIs" dxfId="333" priority="11" operator="equal">
      <formula>0</formula>
    </cfRule>
  </conditionalFormatting>
  <conditionalFormatting sqref="AK9">
    <cfRule type="cellIs" dxfId="332" priority="10" operator="equal">
      <formula>0</formula>
    </cfRule>
  </conditionalFormatting>
  <conditionalFormatting sqref="AF28">
    <cfRule type="cellIs" dxfId="331" priority="9" operator="equal">
      <formula>0</formula>
    </cfRule>
  </conditionalFormatting>
  <conditionalFormatting sqref="AA46">
    <cfRule type="cellIs" dxfId="330" priority="8" operator="equal">
      <formula>0</formula>
    </cfRule>
  </conditionalFormatting>
  <conditionalFormatting sqref="AF46">
    <cfRule type="cellIs" dxfId="329" priority="7" operator="equal">
      <formula>0</formula>
    </cfRule>
  </conditionalFormatting>
  <conditionalFormatting sqref="AK15">
    <cfRule type="cellIs" dxfId="328" priority="6" operator="equal">
      <formula>0</formula>
    </cfRule>
  </conditionalFormatting>
  <conditionalFormatting sqref="G17">
    <cfRule type="cellIs" dxfId="327" priority="5" operator="equal">
      <formula>0</formula>
    </cfRule>
  </conditionalFormatting>
  <conditionalFormatting sqref="G16">
    <cfRule type="cellIs" dxfId="326" priority="4" operator="equal">
      <formula>0</formula>
    </cfRule>
  </conditionalFormatting>
  <conditionalFormatting sqref="G14">
    <cfRule type="cellIs" dxfId="325" priority="3" operator="equal">
      <formula>0</formula>
    </cfRule>
  </conditionalFormatting>
  <conditionalFormatting sqref="J16">
    <cfRule type="cellIs" dxfId="324" priority="2" operator="equal">
      <formula>0</formula>
    </cfRule>
  </conditionalFormatting>
  <conditionalFormatting sqref="J17">
    <cfRule type="cellIs" dxfId="323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5679-52D1-4A74-AD92-59C8DB6244DB}">
  <dimension ref="A1:AQ64"/>
  <sheetViews>
    <sheetView topLeftCell="A4" zoomScale="85" zoomScaleNormal="85" workbookViewId="0">
      <selection activeCell="D8" sqref="D8"/>
    </sheetView>
  </sheetViews>
  <sheetFormatPr defaultRowHeight="14.4" x14ac:dyDescent="0.3"/>
  <cols>
    <col min="4" max="4" width="14" customWidth="1"/>
    <col min="6" max="6" width="16.33203125" bestFit="1" customWidth="1"/>
    <col min="9" max="9" width="9.88671875" bestFit="1" customWidth="1"/>
    <col min="14" max="14" width="16.33203125" bestFit="1" customWidth="1"/>
    <col min="17" max="17" width="18.6640625" bestFit="1" customWidth="1"/>
    <col min="21" max="21" width="18" bestFit="1" customWidth="1"/>
    <col min="26" max="26" width="24.109375" bestFit="1" customWidth="1"/>
    <col min="31" max="31" width="27" bestFit="1" customWidth="1"/>
    <col min="36" max="36" width="21.77734375" bestFit="1" customWidth="1"/>
  </cols>
  <sheetData>
    <row r="1" spans="1:4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" thickBot="1" x14ac:dyDescent="0.35">
      <c r="A8" s="1"/>
      <c r="B8" s="1"/>
      <c r="C8" s="9" t="s">
        <v>1</v>
      </c>
      <c r="D8" s="10">
        <v>15</v>
      </c>
      <c r="E8" s="3"/>
      <c r="F8" s="26"/>
      <c r="G8" s="28"/>
      <c r="H8" s="26"/>
      <c r="I8" s="9" t="s">
        <v>1</v>
      </c>
      <c r="J8" s="10">
        <f>D8</f>
        <v>15</v>
      </c>
      <c r="K8" s="1"/>
      <c r="L8" s="1"/>
      <c r="M8" s="3"/>
      <c r="N8" s="21" t="s">
        <v>2</v>
      </c>
      <c r="O8" s="22">
        <f>J8</f>
        <v>15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3">
      <c r="A9" s="1"/>
      <c r="B9" s="1"/>
      <c r="C9" s="9" t="s">
        <v>3</v>
      </c>
      <c r="D9" s="10">
        <f>G16+J9</f>
        <v>2.170039518518518</v>
      </c>
      <c r="E9" s="1"/>
      <c r="F9" s="29"/>
      <c r="G9" s="1"/>
      <c r="H9" s="1"/>
      <c r="I9" s="9" t="s">
        <v>3</v>
      </c>
      <c r="J9" s="10">
        <f>O9+O27</f>
        <v>0.77003951851851837</v>
      </c>
      <c r="K9" s="1"/>
      <c r="L9" s="1"/>
      <c r="M9" s="4"/>
      <c r="N9" s="21" t="s">
        <v>4</v>
      </c>
      <c r="O9" s="22">
        <f>O10/O8</f>
        <v>0.7700162962962962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  <c r="AQ9" s="1"/>
    </row>
    <row r="10" spans="1:43" ht="15" thickBot="1" x14ac:dyDescent="0.35">
      <c r="A10" s="1"/>
      <c r="B10" s="1"/>
      <c r="C10" s="11" t="s">
        <v>5</v>
      </c>
      <c r="D10" s="12">
        <f>D9*D8</f>
        <v>32.550592777777766</v>
      </c>
      <c r="E10" s="1"/>
      <c r="F10" s="29"/>
      <c r="G10" s="1"/>
      <c r="H10" s="1"/>
      <c r="I10" s="11" t="s">
        <v>5</v>
      </c>
      <c r="J10" s="12">
        <f>J8*J9</f>
        <v>11.550592777777776</v>
      </c>
      <c r="K10" s="1"/>
      <c r="L10" s="1"/>
      <c r="M10" s="4"/>
      <c r="N10" s="21" t="s">
        <v>6</v>
      </c>
      <c r="O10" s="22">
        <f>O13/(O14/100)</f>
        <v>11.550244444444443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  <c r="AQ10" s="1"/>
    </row>
    <row r="11" spans="1:43" x14ac:dyDescent="0.3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0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  <c r="AQ11" s="1"/>
    </row>
    <row r="12" spans="1:43" ht="15" thickBot="1" x14ac:dyDescent="0.35">
      <c r="A12" s="1"/>
      <c r="B12" s="1"/>
      <c r="C12" s="1"/>
      <c r="D12" s="1"/>
      <c r="E12" s="1"/>
      <c r="F12" s="29"/>
      <c r="G12" s="1"/>
      <c r="H12" s="1"/>
      <c r="I12" s="1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2.0790439999999997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0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  <c r="AQ12" s="1"/>
    </row>
    <row r="13" spans="1:43" ht="15" thickBot="1" x14ac:dyDescent="0.35">
      <c r="A13" s="1"/>
      <c r="B13" s="1"/>
      <c r="C13" s="1"/>
      <c r="D13" s="1"/>
      <c r="E13" s="1"/>
      <c r="F13" s="43"/>
      <c r="G13" s="1"/>
      <c r="H13" s="1"/>
      <c r="I13" s="1"/>
      <c r="J13" s="1"/>
      <c r="K13" s="1"/>
      <c r="L13" s="1"/>
      <c r="M13" s="4"/>
      <c r="N13" s="21" t="s">
        <v>9</v>
      </c>
      <c r="O13" s="22">
        <f>O12*O11</f>
        <v>10.395219999999998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1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15</v>
      </c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  <c r="AQ15" s="1"/>
    </row>
    <row r="16" spans="1:43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1.3999999999999997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  <c r="AQ16" s="1"/>
    </row>
    <row r="17" spans="1:43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20.999999999999996</v>
      </c>
      <c r="H17" s="32"/>
      <c r="I17" s="15" t="s">
        <v>1</v>
      </c>
      <c r="J17" s="16">
        <v>12.6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0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  <c r="AQ17" s="1"/>
    </row>
    <row r="18" spans="1:43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v>1.5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0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  <c r="AQ18" s="1"/>
    </row>
    <row r="19" spans="1:43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v>1.5</v>
      </c>
      <c r="H19" s="1"/>
      <c r="I19" s="17" t="s">
        <v>5</v>
      </c>
      <c r="J19" s="18">
        <f>J17*J18</f>
        <v>18.899999999999999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3">
      <c r="A20" s="1"/>
      <c r="B20" s="1"/>
      <c r="C20" s="1"/>
      <c r="D20" s="1"/>
      <c r="E20" s="1"/>
      <c r="F20" s="21" t="s">
        <v>9</v>
      </c>
      <c r="G20" s="22">
        <f>G19*G18</f>
        <v>18.899999999999999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2.322222222222222E-5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3.4833333333333331E-4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9.5000000000000005E-5</v>
      </c>
      <c r="P30" s="1"/>
      <c r="Q30" s="29"/>
      <c r="R30" s="1"/>
      <c r="S30" s="29"/>
      <c r="T30" s="1"/>
      <c r="U30" s="15" t="s">
        <v>3</v>
      </c>
      <c r="V30" s="16">
        <v>0</v>
      </c>
      <c r="W30" s="1"/>
      <c r="X30" s="29"/>
      <c r="Y30" s="1"/>
      <c r="Z30" s="15" t="s">
        <v>3</v>
      </c>
      <c r="AA30" s="16">
        <v>0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3.1349999999999998E-4</v>
      </c>
      <c r="P31" s="1"/>
      <c r="Q31" s="29"/>
      <c r="R31" s="1"/>
      <c r="S31" s="29"/>
      <c r="T31" s="1"/>
      <c r="U31" s="17" t="s">
        <v>5</v>
      </c>
      <c r="V31" s="18">
        <f>V29*V30</f>
        <v>0</v>
      </c>
      <c r="W31" s="1"/>
      <c r="X31" s="29"/>
      <c r="Y31" s="1"/>
      <c r="Z31" s="17" t="s">
        <v>5</v>
      </c>
      <c r="AA31" s="18">
        <f>AA29*AA30</f>
        <v>0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</sheetData>
  <conditionalFormatting sqref="P13 T14">
    <cfRule type="cellIs" dxfId="322" priority="80" operator="equal">
      <formula>0</formula>
    </cfRule>
  </conditionalFormatting>
  <conditionalFormatting sqref="X26">
    <cfRule type="cellIs" dxfId="321" priority="79" operator="equal">
      <formula>0</formula>
    </cfRule>
  </conditionalFormatting>
  <conditionalFormatting sqref="X31">
    <cfRule type="cellIs" dxfId="320" priority="78" operator="equal">
      <formula>0</formula>
    </cfRule>
  </conditionalFormatting>
  <conditionalFormatting sqref="X40">
    <cfRule type="cellIs" dxfId="319" priority="77" operator="equal">
      <formula>0</formula>
    </cfRule>
  </conditionalFormatting>
  <conditionalFormatting sqref="X49">
    <cfRule type="cellIs" dxfId="318" priority="76" operator="equal">
      <formula>0</formula>
    </cfRule>
  </conditionalFormatting>
  <conditionalFormatting sqref="X58">
    <cfRule type="cellIs" dxfId="317" priority="75" operator="equal">
      <formula>0</formula>
    </cfRule>
  </conditionalFormatting>
  <conditionalFormatting sqref="AB32">
    <cfRule type="cellIs" dxfId="316" priority="74" operator="equal">
      <formula>0</formula>
    </cfRule>
  </conditionalFormatting>
  <conditionalFormatting sqref="AB41">
    <cfRule type="cellIs" dxfId="315" priority="73" operator="equal">
      <formula>0</formula>
    </cfRule>
  </conditionalFormatting>
  <conditionalFormatting sqref="AF50">
    <cfRule type="cellIs" dxfId="314" priority="72" operator="equal">
      <formula>0</formula>
    </cfRule>
  </conditionalFormatting>
  <conditionalFormatting sqref="AB50">
    <cfRule type="cellIs" dxfId="313" priority="71" operator="equal">
      <formula>0</formula>
    </cfRule>
  </conditionalFormatting>
  <conditionalFormatting sqref="AB59">
    <cfRule type="cellIs" dxfId="312" priority="70" operator="equal">
      <formula>0</formula>
    </cfRule>
  </conditionalFormatting>
  <conditionalFormatting sqref="L52">
    <cfRule type="cellIs" dxfId="311" priority="68" operator="equal">
      <formula>0</formula>
    </cfRule>
  </conditionalFormatting>
  <conditionalFormatting sqref="L42">
    <cfRule type="cellIs" dxfId="310" priority="69" operator="equal">
      <formula>0</formula>
    </cfRule>
  </conditionalFormatting>
  <conditionalFormatting sqref="P53">
    <cfRule type="cellIs" dxfId="309" priority="66" operator="equal">
      <formula>0</formula>
    </cfRule>
  </conditionalFormatting>
  <conditionalFormatting sqref="P43">
    <cfRule type="cellIs" dxfId="308" priority="67" operator="equal">
      <formula>0</formula>
    </cfRule>
  </conditionalFormatting>
  <conditionalFormatting sqref="X8">
    <cfRule type="cellIs" dxfId="307" priority="65" operator="equal">
      <formula>0</formula>
    </cfRule>
  </conditionalFormatting>
  <conditionalFormatting sqref="AJ50">
    <cfRule type="cellIs" dxfId="306" priority="64" operator="equal">
      <formula>0</formula>
    </cfRule>
  </conditionalFormatting>
  <conditionalFormatting sqref="L45">
    <cfRule type="cellIs" dxfId="305" priority="63" operator="equal">
      <formula>0</formula>
    </cfRule>
  </conditionalFormatting>
  <conditionalFormatting sqref="L43">
    <cfRule type="cellIs" dxfId="304" priority="62" operator="equal">
      <formula>0</formula>
    </cfRule>
  </conditionalFormatting>
  <conditionalFormatting sqref="K42">
    <cfRule type="cellIs" dxfId="303" priority="61" operator="equal">
      <formula>0</formula>
    </cfRule>
  </conditionalFormatting>
  <conditionalFormatting sqref="O43">
    <cfRule type="cellIs" dxfId="302" priority="60" operator="equal">
      <formula>0</formula>
    </cfRule>
  </conditionalFormatting>
  <conditionalFormatting sqref="K45">
    <cfRule type="cellIs" dxfId="301" priority="59" operator="equal">
      <formula>0</formula>
    </cfRule>
  </conditionalFormatting>
  <conditionalFormatting sqref="K43">
    <cfRule type="cellIs" dxfId="300" priority="58" operator="equal">
      <formula>0</formula>
    </cfRule>
  </conditionalFormatting>
  <conditionalFormatting sqref="O28">
    <cfRule type="cellIs" dxfId="299" priority="57" operator="equal">
      <formula>0</formula>
    </cfRule>
  </conditionalFormatting>
  <conditionalFormatting sqref="O10">
    <cfRule type="cellIs" dxfId="298" priority="56" operator="equal">
      <formula>0</formula>
    </cfRule>
  </conditionalFormatting>
  <conditionalFormatting sqref="O16">
    <cfRule type="cellIs" dxfId="297" priority="55" operator="equal">
      <formula>0</formula>
    </cfRule>
  </conditionalFormatting>
  <conditionalFormatting sqref="O9">
    <cfRule type="cellIs" dxfId="296" priority="54" operator="equal">
      <formula>0</formula>
    </cfRule>
  </conditionalFormatting>
  <conditionalFormatting sqref="O15">
    <cfRule type="cellIs" dxfId="295" priority="53" operator="equal">
      <formula>0</formula>
    </cfRule>
  </conditionalFormatting>
  <conditionalFormatting sqref="S9">
    <cfRule type="cellIs" dxfId="294" priority="52" operator="equal">
      <formula>0</formula>
    </cfRule>
  </conditionalFormatting>
  <conditionalFormatting sqref="T9">
    <cfRule type="cellIs" dxfId="293" priority="51" operator="equal">
      <formula>0</formula>
    </cfRule>
  </conditionalFormatting>
  <conditionalFormatting sqref="T15">
    <cfRule type="cellIs" dxfId="292" priority="50" operator="equal">
      <formula>0</formula>
    </cfRule>
  </conditionalFormatting>
  <conditionalFormatting sqref="X9">
    <cfRule type="cellIs" dxfId="291" priority="49" operator="equal">
      <formula>0</formula>
    </cfRule>
  </conditionalFormatting>
  <conditionalFormatting sqref="Y9">
    <cfRule type="cellIs" dxfId="290" priority="48" operator="equal">
      <formula>0</formula>
    </cfRule>
  </conditionalFormatting>
  <conditionalFormatting sqref="X15">
    <cfRule type="cellIs" dxfId="289" priority="47" operator="equal">
      <formula>0</formula>
    </cfRule>
  </conditionalFormatting>
  <conditionalFormatting sqref="Y15">
    <cfRule type="cellIs" dxfId="288" priority="46" operator="equal">
      <formula>0</formula>
    </cfRule>
  </conditionalFormatting>
  <conditionalFormatting sqref="S28">
    <cfRule type="cellIs" dxfId="287" priority="45" operator="equal">
      <formula>0</formula>
    </cfRule>
  </conditionalFormatting>
  <conditionalFormatting sqref="T28">
    <cfRule type="cellIs" dxfId="286" priority="44" operator="equal">
      <formula>0</formula>
    </cfRule>
  </conditionalFormatting>
  <conditionalFormatting sqref="O34">
    <cfRule type="cellIs" dxfId="285" priority="43" operator="equal">
      <formula>0</formula>
    </cfRule>
  </conditionalFormatting>
  <conditionalFormatting sqref="T34">
    <cfRule type="cellIs" dxfId="284" priority="42" operator="equal">
      <formula>0</formula>
    </cfRule>
  </conditionalFormatting>
  <conditionalFormatting sqref="O46">
    <cfRule type="cellIs" dxfId="283" priority="41" operator="equal">
      <formula>0</formula>
    </cfRule>
  </conditionalFormatting>
  <conditionalFormatting sqref="O7 W13 AA14">
    <cfRule type="cellIs" dxfId="282" priority="40" operator="equal">
      <formula>0</formula>
    </cfRule>
  </conditionalFormatting>
  <conditionalFormatting sqref="AE26">
    <cfRule type="cellIs" dxfId="281" priority="39" operator="equal">
      <formula>0</formula>
    </cfRule>
  </conditionalFormatting>
  <conditionalFormatting sqref="AE40">
    <cfRule type="cellIs" dxfId="280" priority="38" operator="equal">
      <formula>0</formula>
    </cfRule>
  </conditionalFormatting>
  <conditionalFormatting sqref="S42">
    <cfRule type="cellIs" dxfId="279" priority="37" operator="equal">
      <formula>0</formula>
    </cfRule>
  </conditionalFormatting>
  <conditionalFormatting sqref="W43">
    <cfRule type="cellIs" dxfId="278" priority="36" operator="equal">
      <formula>0</formula>
    </cfRule>
  </conditionalFormatting>
  <conditionalFormatting sqref="S45">
    <cfRule type="cellIs" dxfId="277" priority="34" operator="equal">
      <formula>0</formula>
    </cfRule>
  </conditionalFormatting>
  <conditionalFormatting sqref="O25">
    <cfRule type="cellIs" dxfId="276" priority="35" operator="equal">
      <formula>0</formula>
    </cfRule>
  </conditionalFormatting>
  <conditionalFormatting sqref="S43">
    <cfRule type="cellIs" dxfId="275" priority="33" operator="equal">
      <formula>0</formula>
    </cfRule>
  </conditionalFormatting>
  <conditionalFormatting sqref="R42">
    <cfRule type="cellIs" dxfId="274" priority="32" operator="equal">
      <formula>0</formula>
    </cfRule>
  </conditionalFormatting>
  <conditionalFormatting sqref="V43">
    <cfRule type="cellIs" dxfId="273" priority="31" operator="equal">
      <formula>0</formula>
    </cfRule>
  </conditionalFormatting>
  <conditionalFormatting sqref="R45">
    <cfRule type="cellIs" dxfId="272" priority="30" operator="equal">
      <formula>0</formula>
    </cfRule>
  </conditionalFormatting>
  <conditionalFormatting sqref="R43">
    <cfRule type="cellIs" dxfId="271" priority="29" operator="equal">
      <formula>0</formula>
    </cfRule>
  </conditionalFormatting>
  <conditionalFormatting sqref="V28">
    <cfRule type="cellIs" dxfId="270" priority="28" operator="equal">
      <formula>0</formula>
    </cfRule>
  </conditionalFormatting>
  <conditionalFormatting sqref="V10">
    <cfRule type="cellIs" dxfId="269" priority="27" operator="equal">
      <formula>0</formula>
    </cfRule>
  </conditionalFormatting>
  <conditionalFormatting sqref="V16">
    <cfRule type="cellIs" dxfId="268" priority="26" operator="equal">
      <formula>0</formula>
    </cfRule>
  </conditionalFormatting>
  <conditionalFormatting sqref="V9">
    <cfRule type="cellIs" dxfId="267" priority="25" operator="equal">
      <formula>0</formula>
    </cfRule>
  </conditionalFormatting>
  <conditionalFormatting sqref="V15">
    <cfRule type="cellIs" dxfId="266" priority="24" operator="equal">
      <formula>0</formula>
    </cfRule>
  </conditionalFormatting>
  <conditionalFormatting sqref="Z9">
    <cfRule type="cellIs" dxfId="265" priority="23" operator="equal">
      <formula>0</formula>
    </cfRule>
  </conditionalFormatting>
  <conditionalFormatting sqref="AA9">
    <cfRule type="cellIs" dxfId="264" priority="22" operator="equal">
      <formula>0</formula>
    </cfRule>
  </conditionalFormatting>
  <conditionalFormatting sqref="AA15">
    <cfRule type="cellIs" dxfId="263" priority="21" operator="equal">
      <formula>0</formula>
    </cfRule>
  </conditionalFormatting>
  <conditionalFormatting sqref="AE9">
    <cfRule type="cellIs" dxfId="262" priority="20" operator="equal">
      <formula>0</formula>
    </cfRule>
  </conditionalFormatting>
  <conditionalFormatting sqref="AF9">
    <cfRule type="cellIs" dxfId="261" priority="19" operator="equal">
      <formula>0</formula>
    </cfRule>
  </conditionalFormatting>
  <conditionalFormatting sqref="AE15">
    <cfRule type="cellIs" dxfId="260" priority="18" operator="equal">
      <formula>0</formula>
    </cfRule>
  </conditionalFormatting>
  <conditionalFormatting sqref="AF15">
    <cfRule type="cellIs" dxfId="259" priority="17" operator="equal">
      <formula>0</formula>
    </cfRule>
  </conditionalFormatting>
  <conditionalFormatting sqref="Z28">
    <cfRule type="cellIs" dxfId="258" priority="16" operator="equal">
      <formula>0</formula>
    </cfRule>
  </conditionalFormatting>
  <conditionalFormatting sqref="AA28">
    <cfRule type="cellIs" dxfId="257" priority="15" operator="equal">
      <formula>0</formula>
    </cfRule>
  </conditionalFormatting>
  <conditionalFormatting sqref="V34">
    <cfRule type="cellIs" dxfId="256" priority="14" operator="equal">
      <formula>0</formula>
    </cfRule>
  </conditionalFormatting>
  <conditionalFormatting sqref="AA34">
    <cfRule type="cellIs" dxfId="255" priority="13" operator="equal">
      <formula>0</formula>
    </cfRule>
  </conditionalFormatting>
  <conditionalFormatting sqref="V46">
    <cfRule type="cellIs" dxfId="254" priority="12" operator="equal">
      <formula>0</formula>
    </cfRule>
  </conditionalFormatting>
  <conditionalFormatting sqref="AJ9">
    <cfRule type="cellIs" dxfId="253" priority="11" operator="equal">
      <formula>0</formula>
    </cfRule>
  </conditionalFormatting>
  <conditionalFormatting sqref="AK9">
    <cfRule type="cellIs" dxfId="252" priority="10" operator="equal">
      <formula>0</formula>
    </cfRule>
  </conditionalFormatting>
  <conditionalFormatting sqref="AF28">
    <cfRule type="cellIs" dxfId="251" priority="9" operator="equal">
      <formula>0</formula>
    </cfRule>
  </conditionalFormatting>
  <conditionalFormatting sqref="AA46">
    <cfRule type="cellIs" dxfId="250" priority="8" operator="equal">
      <formula>0</formula>
    </cfRule>
  </conditionalFormatting>
  <conditionalFormatting sqref="AF46">
    <cfRule type="cellIs" dxfId="249" priority="7" operator="equal">
      <formula>0</formula>
    </cfRule>
  </conditionalFormatting>
  <conditionalFormatting sqref="AK15">
    <cfRule type="cellIs" dxfId="248" priority="6" operator="equal">
      <formula>0</formula>
    </cfRule>
  </conditionalFormatting>
  <conditionalFormatting sqref="G17">
    <cfRule type="cellIs" dxfId="247" priority="5" operator="equal">
      <formula>0</formula>
    </cfRule>
  </conditionalFormatting>
  <conditionalFormatting sqref="G16">
    <cfRule type="cellIs" dxfId="246" priority="4" operator="equal">
      <formula>0</formula>
    </cfRule>
  </conditionalFormatting>
  <conditionalFormatting sqref="G14">
    <cfRule type="cellIs" dxfId="245" priority="3" operator="equal">
      <formula>0</formula>
    </cfRule>
  </conditionalFormatting>
  <conditionalFormatting sqref="J16">
    <cfRule type="cellIs" dxfId="244" priority="2" operator="equal">
      <formula>0</formula>
    </cfRule>
  </conditionalFormatting>
  <conditionalFormatting sqref="J17">
    <cfRule type="cellIs" dxfId="243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B07B-DD8D-4F5C-984A-9E122E7F976B}">
  <dimension ref="A1:AL56"/>
  <sheetViews>
    <sheetView topLeftCell="B1" zoomScaleNormal="100" workbookViewId="0">
      <selection activeCell="N6" sqref="N6"/>
    </sheetView>
  </sheetViews>
  <sheetFormatPr defaultRowHeight="14.4" x14ac:dyDescent="0.3"/>
  <cols>
    <col min="3" max="3" width="20" bestFit="1" customWidth="1"/>
    <col min="4" max="4" width="14.21875" customWidth="1"/>
    <col min="9" max="9" width="10.44140625" bestFit="1" customWidth="1"/>
    <col min="14" max="14" width="17.109375" bestFit="1" customWidth="1"/>
    <col min="21" max="21" width="18.88671875" bestFit="1" customWidth="1"/>
    <col min="26" max="26" width="18.6640625" bestFit="1" customWidth="1"/>
    <col min="31" max="31" width="22.21875" bestFit="1" customWidth="1"/>
    <col min="36" max="36" width="16.109375" bestFit="1" customWidth="1"/>
  </cols>
  <sheetData>
    <row r="1" spans="1:3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" thickBot="1" x14ac:dyDescent="0.35">
      <c r="A6" s="1"/>
      <c r="B6" s="1"/>
      <c r="C6" s="7" t="s">
        <v>28</v>
      </c>
      <c r="D6" s="8"/>
      <c r="E6" s="1"/>
      <c r="F6" s="1"/>
      <c r="G6" s="1"/>
      <c r="H6" s="1"/>
      <c r="I6" s="7" t="s">
        <v>34</v>
      </c>
      <c r="J6" s="8"/>
      <c r="K6" s="2"/>
      <c r="L6" s="2"/>
      <c r="M6" s="2"/>
      <c r="N6" s="19" t="s">
        <v>11</v>
      </c>
      <c r="O6" s="20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thickBot="1" x14ac:dyDescent="0.35">
      <c r="A7" s="1"/>
      <c r="B7" s="1"/>
      <c r="C7" s="9" t="s">
        <v>1</v>
      </c>
      <c r="D7" s="10">
        <v>19</v>
      </c>
      <c r="E7" s="3"/>
      <c r="F7" s="26"/>
      <c r="G7" s="28"/>
      <c r="H7" s="26"/>
      <c r="I7" s="9" t="s">
        <v>1</v>
      </c>
      <c r="J7" s="10">
        <v>19</v>
      </c>
      <c r="K7" s="1"/>
      <c r="L7" s="1"/>
      <c r="M7" s="3"/>
      <c r="N7" s="21" t="s">
        <v>2</v>
      </c>
      <c r="O7" s="22">
        <f>J7</f>
        <v>19</v>
      </c>
      <c r="P7" s="1"/>
      <c r="Q7" s="28"/>
      <c r="R7" s="28"/>
      <c r="S7" s="26"/>
      <c r="T7" s="28"/>
      <c r="U7" s="31"/>
      <c r="V7" s="31"/>
      <c r="W7" s="28"/>
      <c r="X7" s="26"/>
      <c r="Y7" s="28"/>
      <c r="Z7" s="31"/>
      <c r="AA7" s="31"/>
      <c r="AB7" s="28"/>
      <c r="AC7" s="26"/>
      <c r="AD7" s="28"/>
      <c r="AE7" s="31"/>
      <c r="AF7" s="31"/>
      <c r="AG7" s="28"/>
      <c r="AH7" s="26"/>
      <c r="AI7" s="1"/>
      <c r="AJ7" s="1"/>
      <c r="AK7" s="1"/>
      <c r="AL7" s="1"/>
    </row>
    <row r="8" spans="1:38" x14ac:dyDescent="0.3">
      <c r="A8" s="1"/>
      <c r="B8" s="1"/>
      <c r="C8" s="9" t="s">
        <v>3</v>
      </c>
      <c r="D8" s="10">
        <f>G15+J8</f>
        <v>0.60792593567251452</v>
      </c>
      <c r="E8" s="1"/>
      <c r="F8" s="29"/>
      <c r="G8" s="1"/>
      <c r="H8" s="1"/>
      <c r="I8" s="9" t="s">
        <v>3</v>
      </c>
      <c r="J8" s="10">
        <f>O8+O26</f>
        <v>0.60792593567251452</v>
      </c>
      <c r="K8" s="1"/>
      <c r="L8" s="1"/>
      <c r="M8" s="4"/>
      <c r="N8" s="21" t="s">
        <v>4</v>
      </c>
      <c r="O8" s="22">
        <f>O9/O7</f>
        <v>0.60790760233918117</v>
      </c>
      <c r="P8" s="1"/>
      <c r="Q8" s="1"/>
      <c r="R8" s="1"/>
      <c r="S8" s="29"/>
      <c r="T8" s="1"/>
      <c r="U8" s="13" t="s">
        <v>15</v>
      </c>
      <c r="V8" s="14">
        <v>1</v>
      </c>
      <c r="W8" s="1"/>
      <c r="X8" s="29"/>
      <c r="Y8" s="1"/>
      <c r="Z8" s="13" t="s">
        <v>21</v>
      </c>
      <c r="AA8" s="14">
        <v>2</v>
      </c>
      <c r="AB8" s="1"/>
      <c r="AC8" s="29"/>
      <c r="AD8" s="1"/>
      <c r="AE8" s="13" t="s">
        <v>16</v>
      </c>
      <c r="AF8" s="14">
        <v>1</v>
      </c>
      <c r="AG8" s="1"/>
      <c r="AH8" s="29"/>
      <c r="AI8" s="1"/>
      <c r="AJ8" s="13" t="s">
        <v>27</v>
      </c>
      <c r="AK8" s="14">
        <v>1</v>
      </c>
      <c r="AL8" s="1"/>
    </row>
    <row r="9" spans="1:38" ht="15" thickBot="1" x14ac:dyDescent="0.35">
      <c r="A9" s="1"/>
      <c r="B9" s="1"/>
      <c r="C9" s="11" t="s">
        <v>5</v>
      </c>
      <c r="D9" s="12">
        <f>D8*D7</f>
        <v>11.550592777777776</v>
      </c>
      <c r="E9" s="1"/>
      <c r="F9" s="29"/>
      <c r="G9" s="1"/>
      <c r="H9" s="1"/>
      <c r="I9" s="11" t="s">
        <v>5</v>
      </c>
      <c r="J9" s="12">
        <f>J7*J8</f>
        <v>11.550592777777776</v>
      </c>
      <c r="K9" s="1"/>
      <c r="L9" s="1"/>
      <c r="M9" s="4"/>
      <c r="N9" s="21" t="s">
        <v>6</v>
      </c>
      <c r="O9" s="22">
        <f>O12/(O13/100)</f>
        <v>11.550244444444443</v>
      </c>
      <c r="P9" s="1"/>
      <c r="Q9" s="1"/>
      <c r="R9" s="1"/>
      <c r="S9" s="1"/>
      <c r="T9" s="27"/>
      <c r="U9" s="15" t="s">
        <v>1</v>
      </c>
      <c r="V9" s="16">
        <f>O10</f>
        <v>5</v>
      </c>
      <c r="W9" s="1"/>
      <c r="X9" s="1"/>
      <c r="Y9" s="27"/>
      <c r="Z9" s="15" t="s">
        <v>1</v>
      </c>
      <c r="AA9" s="16">
        <f>O10</f>
        <v>5</v>
      </c>
      <c r="AB9" s="1"/>
      <c r="AC9" s="1"/>
      <c r="AD9" s="27"/>
      <c r="AE9" s="15" t="s">
        <v>1</v>
      </c>
      <c r="AF9" s="16">
        <f>O10</f>
        <v>5</v>
      </c>
      <c r="AG9" s="1"/>
      <c r="AH9" s="1"/>
      <c r="AI9" s="27"/>
      <c r="AJ9" s="15" t="s">
        <v>1</v>
      </c>
      <c r="AK9" s="16">
        <v>5</v>
      </c>
      <c r="AL9" s="1"/>
    </row>
    <row r="10" spans="1:38" x14ac:dyDescent="0.3">
      <c r="A10" s="1"/>
      <c r="B10" s="1"/>
      <c r="C10" s="1"/>
      <c r="D10" s="1"/>
      <c r="E10" s="1"/>
      <c r="F10" s="29"/>
      <c r="G10" s="1"/>
      <c r="H10" s="1"/>
      <c r="I10" s="1"/>
      <c r="J10" s="1"/>
      <c r="K10" s="1"/>
      <c r="L10" s="1"/>
      <c r="M10" s="4"/>
      <c r="N10" s="21" t="s">
        <v>7</v>
      </c>
      <c r="O10" s="22">
        <v>5</v>
      </c>
      <c r="P10" s="1"/>
      <c r="Q10" s="1"/>
      <c r="R10" s="1"/>
      <c r="S10" s="29"/>
      <c r="T10" s="1"/>
      <c r="U10" s="15" t="s">
        <v>3</v>
      </c>
      <c r="V10" s="16">
        <v>1</v>
      </c>
      <c r="W10" s="1"/>
      <c r="X10" s="29"/>
      <c r="Y10" s="1"/>
      <c r="Z10" s="15" t="s">
        <v>3</v>
      </c>
      <c r="AA10" s="16">
        <v>0</v>
      </c>
      <c r="AB10" s="1"/>
      <c r="AC10" s="29"/>
      <c r="AD10" s="1"/>
      <c r="AE10" s="15" t="s">
        <v>3</v>
      </c>
      <c r="AF10" s="16">
        <v>2.9000000000000001E-2</v>
      </c>
      <c r="AG10" s="1"/>
      <c r="AH10" s="29"/>
      <c r="AI10" s="1"/>
      <c r="AJ10" s="15" t="s">
        <v>3</v>
      </c>
      <c r="AK10" s="16">
        <v>4.0000000000000003E-5</v>
      </c>
      <c r="AL10" s="1"/>
    </row>
    <row r="11" spans="1:38" ht="15" thickBot="1" x14ac:dyDescent="0.35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8</v>
      </c>
      <c r="O11" s="22">
        <f>SUM(V8*V10, V14*V16, AA8*AA10, AA14*AA16, AF8*AF10, AF14*AF16, AK10*AK8, AK14*AK16)</f>
        <v>2.0790439999999997</v>
      </c>
      <c r="P11" s="1"/>
      <c r="Q11" s="1"/>
      <c r="R11" s="1"/>
      <c r="S11" s="29"/>
      <c r="T11" s="1"/>
      <c r="U11" s="17" t="s">
        <v>5</v>
      </c>
      <c r="V11" s="18">
        <f>V9*V10</f>
        <v>5</v>
      </c>
      <c r="W11" s="1"/>
      <c r="X11" s="29"/>
      <c r="Y11" s="1"/>
      <c r="Z11" s="17" t="s">
        <v>5</v>
      </c>
      <c r="AA11" s="18">
        <f>AA9*AA10</f>
        <v>0</v>
      </c>
      <c r="AB11" s="1"/>
      <c r="AC11" s="29"/>
      <c r="AD11" s="1"/>
      <c r="AE11" s="17" t="s">
        <v>5</v>
      </c>
      <c r="AF11" s="18">
        <f>AF9*AF10</f>
        <v>0.14500000000000002</v>
      </c>
      <c r="AG11" s="1"/>
      <c r="AH11" s="29"/>
      <c r="AI11" s="1"/>
      <c r="AJ11" s="17" t="s">
        <v>5</v>
      </c>
      <c r="AK11" s="18">
        <f>AK9*AK10</f>
        <v>2.0000000000000001E-4</v>
      </c>
      <c r="AL11" s="1"/>
    </row>
    <row r="12" spans="1:38" ht="15" thickBot="1" x14ac:dyDescent="0.35">
      <c r="A12" s="1"/>
      <c r="B12" s="1"/>
      <c r="C12" s="1"/>
      <c r="D12" s="1"/>
      <c r="E12" s="1"/>
      <c r="F12" s="43"/>
      <c r="G12" s="1"/>
      <c r="H12" s="1"/>
      <c r="I12" s="1"/>
      <c r="J12" s="1"/>
      <c r="K12" s="1"/>
      <c r="L12" s="1"/>
      <c r="M12" s="4"/>
      <c r="N12" s="21" t="s">
        <v>9</v>
      </c>
      <c r="O12" s="22">
        <f>O11*O10</f>
        <v>10.395219999999998</v>
      </c>
      <c r="P12" s="1"/>
      <c r="Q12" s="1"/>
      <c r="R12" s="1"/>
      <c r="S12" s="29"/>
      <c r="T12" s="1"/>
      <c r="U12" s="1"/>
      <c r="V12" s="1"/>
      <c r="W12" s="1"/>
      <c r="X12" s="29"/>
      <c r="Y12" s="1"/>
      <c r="Z12" s="1"/>
      <c r="AA12" s="1"/>
      <c r="AB12" s="1"/>
      <c r="AC12" s="29"/>
      <c r="AD12" s="1"/>
      <c r="AE12" s="1"/>
      <c r="AF12" s="1"/>
      <c r="AG12" s="1"/>
      <c r="AH12" s="29"/>
      <c r="AI12" s="1"/>
      <c r="AJ12" s="1"/>
      <c r="AK12" s="1"/>
      <c r="AL12" s="1"/>
    </row>
    <row r="13" spans="1:38" ht="15" thickBot="1" x14ac:dyDescent="0.35">
      <c r="A13" s="1"/>
      <c r="B13" s="1"/>
      <c r="C13" s="1"/>
      <c r="D13" s="1"/>
      <c r="E13" s="1"/>
      <c r="F13" s="19" t="s">
        <v>35</v>
      </c>
      <c r="G13" s="20"/>
      <c r="H13" s="1"/>
      <c r="I13" s="1"/>
      <c r="J13" s="1"/>
      <c r="K13" s="1"/>
      <c r="L13" s="1"/>
      <c r="M13" s="4"/>
      <c r="N13" s="23" t="s">
        <v>10</v>
      </c>
      <c r="O13" s="24">
        <v>90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</row>
    <row r="14" spans="1:38" ht="15" thickBot="1" x14ac:dyDescent="0.35">
      <c r="A14" s="1"/>
      <c r="B14" s="1"/>
      <c r="C14" s="1"/>
      <c r="D14" s="32" t="s">
        <v>22</v>
      </c>
      <c r="E14" s="1"/>
      <c r="F14" s="21" t="s">
        <v>2</v>
      </c>
      <c r="G14" s="22">
        <f>D7</f>
        <v>19</v>
      </c>
      <c r="H14" s="1"/>
      <c r="I14" s="1"/>
      <c r="J14" s="1"/>
      <c r="K14" s="1"/>
      <c r="L14" s="1"/>
      <c r="M14" s="4"/>
      <c r="N14" s="1"/>
      <c r="O14" s="1"/>
      <c r="P14" s="1"/>
      <c r="Q14" s="1"/>
      <c r="R14" s="1"/>
      <c r="S14" s="29"/>
      <c r="T14" s="1"/>
      <c r="U14" s="13" t="s">
        <v>13</v>
      </c>
      <c r="V14" s="14">
        <v>1</v>
      </c>
      <c r="W14" s="1"/>
      <c r="X14" s="29"/>
      <c r="Y14" s="1"/>
      <c r="Z14" s="13" t="s">
        <v>14</v>
      </c>
      <c r="AA14" s="14">
        <v>1</v>
      </c>
      <c r="AB14" s="1"/>
      <c r="AC14" s="29"/>
      <c r="AD14" s="1"/>
      <c r="AE14" s="13" t="s">
        <v>19</v>
      </c>
      <c r="AF14" s="14">
        <v>1</v>
      </c>
      <c r="AG14" s="1"/>
      <c r="AH14" s="29"/>
      <c r="AI14" s="1"/>
      <c r="AJ14" s="13" t="s">
        <v>31</v>
      </c>
      <c r="AK14" s="14">
        <v>1</v>
      </c>
      <c r="AL14" s="1"/>
    </row>
    <row r="15" spans="1:38" ht="15" thickBot="1" x14ac:dyDescent="0.35">
      <c r="A15" s="1"/>
      <c r="B15" s="1"/>
      <c r="C15" s="1"/>
      <c r="D15" s="42" t="s">
        <v>23</v>
      </c>
      <c r="E15" s="1"/>
      <c r="F15" s="21" t="s">
        <v>4</v>
      </c>
      <c r="G15" s="22">
        <f>G16/G14</f>
        <v>0</v>
      </c>
      <c r="H15" s="1"/>
      <c r="I15" s="13" t="s">
        <v>36</v>
      </c>
      <c r="J15" s="14">
        <v>1</v>
      </c>
      <c r="K15" s="1"/>
      <c r="L15" s="1"/>
      <c r="M15" s="4"/>
      <c r="N15" s="1"/>
      <c r="O15" s="1"/>
      <c r="P15" s="1"/>
      <c r="Q15" s="1"/>
      <c r="R15" s="1"/>
      <c r="S15" s="1"/>
      <c r="T15" s="27"/>
      <c r="U15" s="15" t="s">
        <v>1</v>
      </c>
      <c r="V15" s="16">
        <f>O10</f>
        <v>5</v>
      </c>
      <c r="W15" s="1"/>
      <c r="X15" s="1"/>
      <c r="Y15" s="27"/>
      <c r="Z15" s="15" t="s">
        <v>1</v>
      </c>
      <c r="AA15" s="16">
        <f>O10</f>
        <v>5</v>
      </c>
      <c r="AB15" s="1"/>
      <c r="AC15" s="29"/>
      <c r="AD15" s="27"/>
      <c r="AE15" s="15" t="s">
        <v>1</v>
      </c>
      <c r="AF15" s="16">
        <f>O10</f>
        <v>5</v>
      </c>
      <c r="AG15" s="1"/>
      <c r="AH15" s="29"/>
      <c r="AI15" s="27"/>
      <c r="AJ15" s="15" t="s">
        <v>1</v>
      </c>
      <c r="AK15" s="16">
        <f>O10</f>
        <v>5</v>
      </c>
      <c r="AL15" s="1"/>
    </row>
    <row r="16" spans="1:38" x14ac:dyDescent="0.3">
      <c r="A16" s="1"/>
      <c r="B16" s="1"/>
      <c r="C16" s="1"/>
      <c r="D16" s="41" t="s">
        <v>24</v>
      </c>
      <c r="E16" s="1"/>
      <c r="F16" s="21" t="s">
        <v>6</v>
      </c>
      <c r="G16" s="22">
        <f>G19/(G20/100)</f>
        <v>0</v>
      </c>
      <c r="H16" s="32"/>
      <c r="I16" s="15" t="s">
        <v>1</v>
      </c>
      <c r="J16" s="16">
        <f>G17</f>
        <v>12.6</v>
      </c>
      <c r="K16" s="1"/>
      <c r="L16" s="1"/>
      <c r="M16" s="4"/>
      <c r="N16" s="1"/>
      <c r="O16" s="1"/>
      <c r="P16" s="1"/>
      <c r="Q16" s="1"/>
      <c r="R16" s="1"/>
      <c r="S16" s="1"/>
      <c r="T16" s="1"/>
      <c r="U16" s="15" t="s">
        <v>3</v>
      </c>
      <c r="V16" s="25">
        <v>0.15</v>
      </c>
      <c r="W16" s="1"/>
      <c r="X16" s="1"/>
      <c r="Y16" s="1"/>
      <c r="Z16" s="15" t="s">
        <v>3</v>
      </c>
      <c r="AA16" s="16">
        <v>0.9</v>
      </c>
      <c r="AB16" s="1"/>
      <c r="AC16" s="1"/>
      <c r="AD16" s="1"/>
      <c r="AE16" s="15" t="s">
        <v>3</v>
      </c>
      <c r="AF16" s="16">
        <v>0</v>
      </c>
      <c r="AG16" s="1"/>
      <c r="AH16" s="1"/>
      <c r="AI16" s="1"/>
      <c r="AJ16" s="15" t="s">
        <v>3</v>
      </c>
      <c r="AK16" s="16">
        <v>3.9999999999999998E-6</v>
      </c>
      <c r="AL16" s="1"/>
    </row>
    <row r="17" spans="1:38" ht="15" thickBot="1" x14ac:dyDescent="0.35">
      <c r="A17" s="1"/>
      <c r="B17" s="1"/>
      <c r="C17" s="1"/>
      <c r="D17" s="40" t="s">
        <v>25</v>
      </c>
      <c r="E17" s="1"/>
      <c r="F17" s="21" t="s">
        <v>7</v>
      </c>
      <c r="G17" s="22">
        <v>12.6</v>
      </c>
      <c r="H17" s="1"/>
      <c r="I17" s="15" t="s">
        <v>3</v>
      </c>
      <c r="J17" s="16">
        <v>0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7" t="s">
        <v>5</v>
      </c>
      <c r="V17" s="18">
        <f>V15*V16</f>
        <v>0.75</v>
      </c>
      <c r="W17" s="1"/>
      <c r="X17" s="1"/>
      <c r="Y17" s="1"/>
      <c r="Z17" s="17" t="s">
        <v>5</v>
      </c>
      <c r="AA17" s="18">
        <f>AA15*AA16</f>
        <v>4.5</v>
      </c>
      <c r="AB17" s="1"/>
      <c r="AC17" s="1"/>
      <c r="AD17" s="1"/>
      <c r="AE17" s="17" t="s">
        <v>5</v>
      </c>
      <c r="AF17" s="18">
        <f>AF15*AF16</f>
        <v>0</v>
      </c>
      <c r="AG17" s="1"/>
      <c r="AH17" s="1"/>
      <c r="AI17" s="1"/>
      <c r="AJ17" s="17" t="s">
        <v>5</v>
      </c>
      <c r="AK17" s="18">
        <f>AK15*AK16</f>
        <v>1.9999999999999998E-5</v>
      </c>
      <c r="AL17" s="1"/>
    </row>
    <row r="18" spans="1:38" ht="15" thickBot="1" x14ac:dyDescent="0.35">
      <c r="A18" s="1"/>
      <c r="B18" s="1"/>
      <c r="C18" s="1"/>
      <c r="D18" s="39" t="s">
        <v>26</v>
      </c>
      <c r="E18" s="1"/>
      <c r="F18" s="21" t="s">
        <v>8</v>
      </c>
      <c r="G18" s="22">
        <f>J17</f>
        <v>0</v>
      </c>
      <c r="H18" s="1"/>
      <c r="I18" s="17" t="s">
        <v>5</v>
      </c>
      <c r="J18" s="18">
        <f>J16*J17</f>
        <v>0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A19" s="1"/>
      <c r="B19" s="1"/>
      <c r="C19" s="1"/>
      <c r="D19" s="1"/>
      <c r="E19" s="1"/>
      <c r="F19" s="21" t="s">
        <v>9</v>
      </c>
      <c r="G19" s="22">
        <f>G18*G17</f>
        <v>0</v>
      </c>
      <c r="H19" s="1"/>
      <c r="I19" s="1"/>
      <c r="J19" s="1"/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thickBot="1" x14ac:dyDescent="0.35">
      <c r="A20" s="1"/>
      <c r="B20" s="1"/>
      <c r="C20" s="1"/>
      <c r="D20" s="1"/>
      <c r="E20" s="1"/>
      <c r="F20" s="23" t="s">
        <v>10</v>
      </c>
      <c r="G20" s="24">
        <v>90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9" t="s">
        <v>0</v>
      </c>
      <c r="O24" s="2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  <c r="N25" s="21" t="s">
        <v>2</v>
      </c>
      <c r="O25" s="22">
        <f>J7</f>
        <v>19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8"/>
      <c r="N26" s="21" t="s">
        <v>4</v>
      </c>
      <c r="O26" s="22">
        <f>O27/O25</f>
        <v>1.8333333333333333E-5</v>
      </c>
      <c r="P26" s="3"/>
      <c r="Q26" s="26"/>
      <c r="R26" s="28"/>
      <c r="S26" s="26"/>
      <c r="T26" s="28"/>
      <c r="U26" s="31"/>
      <c r="V26" s="31"/>
      <c r="W26" s="28"/>
      <c r="X26" s="26"/>
      <c r="Y26" s="28"/>
      <c r="Z26" s="31"/>
      <c r="AA26" s="31"/>
      <c r="AB26" s="28"/>
      <c r="AC26" s="26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1" t="s">
        <v>6</v>
      </c>
      <c r="O27" s="22">
        <f>O30/(O31/100)</f>
        <v>3.4833333333333331E-4</v>
      </c>
      <c r="P27" s="1"/>
      <c r="Q27" s="29"/>
      <c r="R27" s="1"/>
      <c r="S27" s="29"/>
      <c r="T27" s="1"/>
      <c r="U27" s="13" t="s">
        <v>12</v>
      </c>
      <c r="V27" s="14">
        <v>2</v>
      </c>
      <c r="W27" s="1"/>
      <c r="X27" s="29"/>
      <c r="Y27" s="1"/>
      <c r="Z27" s="13" t="s">
        <v>17</v>
      </c>
      <c r="AA27" s="14">
        <v>1</v>
      </c>
      <c r="AB27" s="1"/>
      <c r="AC27" s="29"/>
      <c r="AD27" s="1"/>
      <c r="AE27" s="13" t="s">
        <v>30</v>
      </c>
      <c r="AF27" s="14">
        <v>1</v>
      </c>
      <c r="AG27" s="1"/>
      <c r="AH27" s="1"/>
      <c r="AI27" s="1"/>
      <c r="AJ27" s="1"/>
      <c r="AK27" s="1"/>
      <c r="AL27" s="1"/>
    </row>
    <row r="28" spans="1:38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7</v>
      </c>
      <c r="O28" s="22">
        <v>3.3</v>
      </c>
      <c r="P28" s="1"/>
      <c r="Q28" s="29"/>
      <c r="R28" s="1"/>
      <c r="S28" s="29"/>
      <c r="T28" s="27"/>
      <c r="U28" s="15" t="s">
        <v>1</v>
      </c>
      <c r="V28" s="16">
        <f>O28</f>
        <v>3.3</v>
      </c>
      <c r="W28" s="1"/>
      <c r="X28" s="1"/>
      <c r="Y28" s="27"/>
      <c r="Z28" s="15" t="s">
        <v>1</v>
      </c>
      <c r="AA28" s="16">
        <f>O28</f>
        <v>3.3</v>
      </c>
      <c r="AB28" s="1"/>
      <c r="AC28" s="1"/>
      <c r="AD28" s="27"/>
      <c r="AE28" s="15" t="s">
        <v>1</v>
      </c>
      <c r="AF28" s="16">
        <f>O28</f>
        <v>3.3</v>
      </c>
      <c r="AG28" s="1"/>
      <c r="AH28" s="1"/>
      <c r="AI28" s="1"/>
      <c r="AJ28" s="1"/>
      <c r="AK28" s="1"/>
      <c r="AL28" s="1"/>
    </row>
    <row r="29" spans="1:38" x14ac:dyDescent="0.3">
      <c r="A29" s="1"/>
      <c r="B29" s="1"/>
      <c r="C29" s="1"/>
      <c r="D29" s="1" t="s">
        <v>52</v>
      </c>
      <c r="E29" s="1"/>
      <c r="F29" s="1"/>
      <c r="G29" s="1"/>
      <c r="H29" s="1"/>
      <c r="I29" s="1"/>
      <c r="J29" s="1"/>
      <c r="K29" s="1"/>
      <c r="L29" s="1"/>
      <c r="M29" s="1"/>
      <c r="N29" s="21" t="s">
        <v>8</v>
      </c>
      <c r="O29" s="22">
        <f>SUM(V27*V29,V33*V35, AA27*AA29, AA33*AA35, AF27*AF29)+R47</f>
        <v>9.5000000000000005E-5</v>
      </c>
      <c r="P29" s="1"/>
      <c r="Q29" s="29"/>
      <c r="R29" s="1"/>
      <c r="S29" s="29"/>
      <c r="T29" s="1"/>
      <c r="U29" s="15" t="s">
        <v>3</v>
      </c>
      <c r="V29" s="16">
        <v>0</v>
      </c>
      <c r="W29" s="1"/>
      <c r="X29" s="29"/>
      <c r="Y29" s="1"/>
      <c r="Z29" s="15" t="s">
        <v>3</v>
      </c>
      <c r="AA29" s="16">
        <v>0</v>
      </c>
      <c r="AB29" s="1"/>
      <c r="AC29" s="1"/>
      <c r="AD29" s="1"/>
      <c r="AE29" s="15" t="s">
        <v>3</v>
      </c>
      <c r="AF29" s="16">
        <v>5.0000000000000004E-6</v>
      </c>
      <c r="AG29" s="1"/>
      <c r="AH29" s="1"/>
      <c r="AI29" s="1"/>
      <c r="AJ29" s="1"/>
      <c r="AK29" s="1"/>
      <c r="AL29" s="1"/>
    </row>
    <row r="30" spans="1:38" ht="15" thickBot="1" x14ac:dyDescent="0.35">
      <c r="A30" s="1"/>
      <c r="B30" s="1"/>
      <c r="C30" s="1"/>
      <c r="D30" s="1" t="s">
        <v>51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9</v>
      </c>
      <c r="O30" s="22">
        <f>O29*O28</f>
        <v>3.1349999999999998E-4</v>
      </c>
      <c r="P30" s="1"/>
      <c r="Q30" s="29"/>
      <c r="R30" s="1"/>
      <c r="S30" s="29"/>
      <c r="T30" s="1"/>
      <c r="U30" s="17" t="s">
        <v>5</v>
      </c>
      <c r="V30" s="18">
        <f>V28*V29</f>
        <v>0</v>
      </c>
      <c r="W30" s="1"/>
      <c r="X30" s="29"/>
      <c r="Y30" s="1"/>
      <c r="Z30" s="17" t="s">
        <v>5</v>
      </c>
      <c r="AA30" s="18">
        <f>AA28*AA29</f>
        <v>0</v>
      </c>
      <c r="AB30" s="1"/>
      <c r="AC30" s="1"/>
      <c r="AD30" s="1"/>
      <c r="AE30" s="17" t="s">
        <v>5</v>
      </c>
      <c r="AF30" s="18">
        <f>AF28*AF29</f>
        <v>1.6500000000000001E-5</v>
      </c>
      <c r="AG30" s="1"/>
      <c r="AH30" s="1"/>
      <c r="AI30" s="1"/>
      <c r="AJ30" s="1"/>
      <c r="AK30" s="1"/>
      <c r="AL30" s="1"/>
    </row>
    <row r="31" spans="1:38" ht="15" thickBot="1" x14ac:dyDescent="0.35">
      <c r="A31" s="1"/>
      <c r="B31" s="1"/>
      <c r="C31" s="1"/>
      <c r="D31" s="1" t="s">
        <v>49</v>
      </c>
      <c r="E31" s="1"/>
      <c r="F31" s="1"/>
      <c r="G31" s="1"/>
      <c r="H31" s="1"/>
      <c r="I31" s="1"/>
      <c r="J31" s="1"/>
      <c r="K31" s="1"/>
      <c r="L31" s="1"/>
      <c r="M31" s="1"/>
      <c r="N31" s="23" t="s">
        <v>10</v>
      </c>
      <c r="O31" s="24">
        <v>90</v>
      </c>
      <c r="P31" s="1"/>
      <c r="Q31" s="29"/>
      <c r="R31" s="1"/>
      <c r="S31" s="29"/>
      <c r="T31" s="1"/>
      <c r="U31" s="1"/>
      <c r="V31" s="1"/>
      <c r="W31" s="1"/>
      <c r="X31" s="2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" thickBot="1" x14ac:dyDescent="0.35">
      <c r="A32" s="1"/>
      <c r="B32" s="1"/>
      <c r="C32" s="1"/>
      <c r="D32" s="1" t="s">
        <v>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">
      <c r="A33" s="1"/>
      <c r="B33" s="1"/>
      <c r="C33" s="1"/>
      <c r="D33" s="1" t="s">
        <v>53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3" t="s">
        <v>18</v>
      </c>
      <c r="V33" s="14">
        <v>1</v>
      </c>
      <c r="W33" s="1"/>
      <c r="X33" s="29"/>
      <c r="Y33" s="1"/>
      <c r="Z33" s="13" t="s">
        <v>29</v>
      </c>
      <c r="AA33" s="14">
        <v>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thickBot="1" x14ac:dyDescent="0.35">
      <c r="A34" s="1"/>
      <c r="B34" s="1"/>
      <c r="C34" s="1"/>
      <c r="D34" s="1" t="s">
        <v>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1"/>
      <c r="T34" s="27"/>
      <c r="U34" s="15" t="s">
        <v>1</v>
      </c>
      <c r="V34" s="16">
        <f>O28</f>
        <v>3.3</v>
      </c>
      <c r="W34" s="1"/>
      <c r="X34" s="1"/>
      <c r="Y34" s="27"/>
      <c r="Z34" s="15" t="s">
        <v>1</v>
      </c>
      <c r="AA34" s="16">
        <f>O28</f>
        <v>3.3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1"/>
      <c r="U35" s="15" t="s">
        <v>3</v>
      </c>
      <c r="V35" s="16">
        <v>9.9999999999999995E-7</v>
      </c>
      <c r="W35" s="1"/>
      <c r="X35" s="1"/>
      <c r="Y35" s="1"/>
      <c r="Z35" s="15" t="s">
        <v>3</v>
      </c>
      <c r="AA35" s="16">
        <v>4.0000000000000003E-5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thickBot="1" x14ac:dyDescent="0.35">
      <c r="A36" s="1"/>
      <c r="B36" s="1"/>
      <c r="C36" s="1"/>
      <c r="D36" s="1" t="s">
        <v>32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7" t="s">
        <v>5</v>
      </c>
      <c r="V36" s="18">
        <f>V34*V35</f>
        <v>3.2999999999999997E-6</v>
      </c>
      <c r="W36" s="1"/>
      <c r="X36" s="1"/>
      <c r="Y36" s="1"/>
      <c r="Z36" s="17" t="s">
        <v>5</v>
      </c>
      <c r="AA36" s="18">
        <f>AA34*AA35</f>
        <v>1.3200000000000001E-4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1"/>
      <c r="B37" s="1"/>
      <c r="C37" s="1"/>
      <c r="D37" s="1" t="s">
        <v>33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3" t="s">
        <v>20</v>
      </c>
      <c r="R42" s="3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5" t="s">
        <v>2</v>
      </c>
      <c r="R43" s="36">
        <v>3.3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4</v>
      </c>
      <c r="R44" s="36">
        <f>R47</f>
        <v>4.9000000000000005E-5</v>
      </c>
      <c r="S44" s="32"/>
      <c r="T44" s="28"/>
      <c r="U44" s="31"/>
      <c r="V44" s="31"/>
      <c r="W44" s="28"/>
      <c r="X44" s="26"/>
      <c r="Y44" s="28"/>
      <c r="Z44" s="31"/>
      <c r="AA44" s="31"/>
      <c r="AB44" s="28"/>
      <c r="AC44" s="26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6</v>
      </c>
      <c r="R45" s="36">
        <f>R44*R43</f>
        <v>1.617E-4</v>
      </c>
      <c r="S45" s="30"/>
      <c r="T45" s="1"/>
      <c r="U45" s="13" t="s">
        <v>29</v>
      </c>
      <c r="V45" s="14">
        <v>1</v>
      </c>
      <c r="W45" s="1"/>
      <c r="X45" s="29"/>
      <c r="Y45" s="1"/>
      <c r="Z45" s="13" t="s">
        <v>30</v>
      </c>
      <c r="AA45" s="14">
        <v>1</v>
      </c>
      <c r="AB45" s="1"/>
      <c r="AC45" s="29"/>
      <c r="AD45" s="1"/>
      <c r="AE45" s="13" t="s">
        <v>31</v>
      </c>
      <c r="AF45" s="14">
        <v>1</v>
      </c>
      <c r="AG45" s="1"/>
      <c r="AH45" s="1"/>
      <c r="AI45" s="1"/>
      <c r="AJ45" s="1"/>
      <c r="AK45" s="1"/>
      <c r="AL45" s="1"/>
    </row>
    <row r="46" spans="1:38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7</v>
      </c>
      <c r="R46" s="36">
        <v>1.8</v>
      </c>
      <c r="S46" s="1"/>
      <c r="T46" s="27"/>
      <c r="U46" s="15" t="s">
        <v>1</v>
      </c>
      <c r="V46" s="16">
        <f>R46</f>
        <v>1.8</v>
      </c>
      <c r="W46" s="1"/>
      <c r="X46" s="1"/>
      <c r="Y46" s="27"/>
      <c r="Z46" s="15" t="s">
        <v>1</v>
      </c>
      <c r="AA46" s="16">
        <f>R46</f>
        <v>1.8</v>
      </c>
      <c r="AB46" s="1"/>
      <c r="AC46" s="1"/>
      <c r="AD46" s="27"/>
      <c r="AE46" s="15" t="s">
        <v>1</v>
      </c>
      <c r="AF46" s="16">
        <f>R46</f>
        <v>1.8</v>
      </c>
      <c r="AG46" s="1"/>
      <c r="AH46" s="1"/>
      <c r="AI46" s="1"/>
      <c r="AJ46" s="1"/>
      <c r="AK46" s="1"/>
      <c r="AL46" s="1"/>
    </row>
    <row r="47" spans="1:3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8</v>
      </c>
      <c r="R47" s="36">
        <f>SUM(V45*V47, AA45*AA47, AF45*AF47)</f>
        <v>4.9000000000000005E-5</v>
      </c>
      <c r="S47" s="1"/>
      <c r="T47" s="1"/>
      <c r="U47" s="15" t="s">
        <v>3</v>
      </c>
      <c r="V47" s="16">
        <v>4.0000000000000003E-5</v>
      </c>
      <c r="W47" s="1"/>
      <c r="X47" s="1"/>
      <c r="Y47" s="1"/>
      <c r="Z47" s="15" t="s">
        <v>3</v>
      </c>
      <c r="AA47" s="16">
        <v>5.0000000000000004E-6</v>
      </c>
      <c r="AB47" s="1"/>
      <c r="AC47" s="1"/>
      <c r="AD47" s="1"/>
      <c r="AE47" s="15" t="s">
        <v>3</v>
      </c>
      <c r="AF47" s="16">
        <v>3.9999999999999998E-6</v>
      </c>
      <c r="AG47" s="1"/>
      <c r="AH47" s="1"/>
      <c r="AI47" s="1"/>
      <c r="AJ47" s="1"/>
      <c r="AK47" s="1"/>
      <c r="AL47" s="1"/>
    </row>
    <row r="48" spans="1:38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9</v>
      </c>
      <c r="R48" s="36">
        <f>R47*R46</f>
        <v>8.8200000000000016E-5</v>
      </c>
      <c r="S48" s="1"/>
      <c r="T48" s="1"/>
      <c r="U48" s="17" t="s">
        <v>5</v>
      </c>
      <c r="V48" s="18">
        <f>V46*V47</f>
        <v>7.2000000000000002E-5</v>
      </c>
      <c r="W48" s="1"/>
      <c r="X48" s="1"/>
      <c r="Y48" s="1"/>
      <c r="Z48" s="17" t="s">
        <v>5</v>
      </c>
      <c r="AA48" s="18">
        <f>AA46*AA47</f>
        <v>9.0000000000000002E-6</v>
      </c>
      <c r="AB48" s="1"/>
      <c r="AC48" s="1"/>
      <c r="AD48" s="1"/>
      <c r="AE48" s="17" t="s">
        <v>5</v>
      </c>
      <c r="AF48" s="18">
        <f>AF46*AF47</f>
        <v>7.1999999999999997E-6</v>
      </c>
      <c r="AG48" s="1"/>
      <c r="AH48" s="1"/>
      <c r="AI48" s="1"/>
      <c r="AJ48" s="1"/>
      <c r="AK48" s="1"/>
      <c r="AL48" s="1"/>
    </row>
    <row r="49" spans="1:38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7" t="s">
        <v>10</v>
      </c>
      <c r="R49" s="38">
        <f>(R48/R45)*100</f>
        <v>54.545454545454554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</sheetData>
  <conditionalFormatting sqref="P12 T13">
    <cfRule type="cellIs" dxfId="242" priority="78" operator="equal">
      <formula>0</formula>
    </cfRule>
  </conditionalFormatting>
  <conditionalFormatting sqref="X25">
    <cfRule type="cellIs" dxfId="241" priority="77" operator="equal">
      <formula>0</formula>
    </cfRule>
  </conditionalFormatting>
  <conditionalFormatting sqref="X30">
    <cfRule type="cellIs" dxfId="240" priority="76" operator="equal">
      <formula>0</formula>
    </cfRule>
  </conditionalFormatting>
  <conditionalFormatting sqref="X39">
    <cfRule type="cellIs" dxfId="239" priority="75" operator="equal">
      <formula>0</formula>
    </cfRule>
  </conditionalFormatting>
  <conditionalFormatting sqref="X48">
    <cfRule type="cellIs" dxfId="238" priority="74" operator="equal">
      <formula>0</formula>
    </cfRule>
  </conditionalFormatting>
  <conditionalFormatting sqref="AB31">
    <cfRule type="cellIs" dxfId="237" priority="73" operator="equal">
      <formula>0</formula>
    </cfRule>
  </conditionalFormatting>
  <conditionalFormatting sqref="AB40">
    <cfRule type="cellIs" dxfId="236" priority="72" operator="equal">
      <formula>0</formula>
    </cfRule>
  </conditionalFormatting>
  <conditionalFormatting sqref="AF49">
    <cfRule type="cellIs" dxfId="235" priority="71" operator="equal">
      <formula>0</formula>
    </cfRule>
  </conditionalFormatting>
  <conditionalFormatting sqref="AB49">
    <cfRule type="cellIs" dxfId="234" priority="70" operator="equal">
      <formula>0</formula>
    </cfRule>
  </conditionalFormatting>
  <conditionalFormatting sqref="L51">
    <cfRule type="cellIs" dxfId="233" priority="68" operator="equal">
      <formula>0</formula>
    </cfRule>
  </conditionalFormatting>
  <conditionalFormatting sqref="L41">
    <cfRule type="cellIs" dxfId="232" priority="69" operator="equal">
      <formula>0</formula>
    </cfRule>
  </conditionalFormatting>
  <conditionalFormatting sqref="P52">
    <cfRule type="cellIs" dxfId="231" priority="66" operator="equal">
      <formula>0</formula>
    </cfRule>
  </conditionalFormatting>
  <conditionalFormatting sqref="P42">
    <cfRule type="cellIs" dxfId="230" priority="67" operator="equal">
      <formula>0</formula>
    </cfRule>
  </conditionalFormatting>
  <conditionalFormatting sqref="X7">
    <cfRule type="cellIs" dxfId="229" priority="65" operator="equal">
      <formula>0</formula>
    </cfRule>
  </conditionalFormatting>
  <conditionalFormatting sqref="AJ49">
    <cfRule type="cellIs" dxfId="228" priority="64" operator="equal">
      <formula>0</formula>
    </cfRule>
  </conditionalFormatting>
  <conditionalFormatting sqref="L44">
    <cfRule type="cellIs" dxfId="227" priority="63" operator="equal">
      <formula>0</formula>
    </cfRule>
  </conditionalFormatting>
  <conditionalFormatting sqref="L42">
    <cfRule type="cellIs" dxfId="226" priority="62" operator="equal">
      <formula>0</formula>
    </cfRule>
  </conditionalFormatting>
  <conditionalFormatting sqref="K41">
    <cfRule type="cellIs" dxfId="225" priority="61" operator="equal">
      <formula>0</formula>
    </cfRule>
  </conditionalFormatting>
  <conditionalFormatting sqref="O42">
    <cfRule type="cellIs" dxfId="224" priority="60" operator="equal">
      <formula>0</formula>
    </cfRule>
  </conditionalFormatting>
  <conditionalFormatting sqref="K44">
    <cfRule type="cellIs" dxfId="223" priority="59" operator="equal">
      <formula>0</formula>
    </cfRule>
  </conditionalFormatting>
  <conditionalFormatting sqref="K42">
    <cfRule type="cellIs" dxfId="222" priority="58" operator="equal">
      <formula>0</formula>
    </cfRule>
  </conditionalFormatting>
  <conditionalFormatting sqref="O27">
    <cfRule type="cellIs" dxfId="221" priority="57" operator="equal">
      <formula>0</formula>
    </cfRule>
  </conditionalFormatting>
  <conditionalFormatting sqref="O9">
    <cfRule type="cellIs" dxfId="220" priority="56" operator="equal">
      <formula>0</formula>
    </cfRule>
  </conditionalFormatting>
  <conditionalFormatting sqref="O15">
    <cfRule type="cellIs" dxfId="219" priority="55" operator="equal">
      <formula>0</formula>
    </cfRule>
  </conditionalFormatting>
  <conditionalFormatting sqref="O8">
    <cfRule type="cellIs" dxfId="218" priority="54" operator="equal">
      <formula>0</formula>
    </cfRule>
  </conditionalFormatting>
  <conditionalFormatting sqref="O14">
    <cfRule type="cellIs" dxfId="217" priority="53" operator="equal">
      <formula>0</formula>
    </cfRule>
  </conditionalFormatting>
  <conditionalFormatting sqref="S8">
    <cfRule type="cellIs" dxfId="216" priority="52" operator="equal">
      <formula>0</formula>
    </cfRule>
  </conditionalFormatting>
  <conditionalFormatting sqref="T8">
    <cfRule type="cellIs" dxfId="215" priority="51" operator="equal">
      <formula>0</formula>
    </cfRule>
  </conditionalFormatting>
  <conditionalFormatting sqref="T14">
    <cfRule type="cellIs" dxfId="214" priority="50" operator="equal">
      <formula>0</formula>
    </cfRule>
  </conditionalFormatting>
  <conditionalFormatting sqref="X8">
    <cfRule type="cellIs" dxfId="213" priority="49" operator="equal">
      <formula>0</formula>
    </cfRule>
  </conditionalFormatting>
  <conditionalFormatting sqref="Y8">
    <cfRule type="cellIs" dxfId="212" priority="48" operator="equal">
      <formula>0</formula>
    </cfRule>
  </conditionalFormatting>
  <conditionalFormatting sqref="X14">
    <cfRule type="cellIs" dxfId="211" priority="47" operator="equal">
      <formula>0</formula>
    </cfRule>
  </conditionalFormatting>
  <conditionalFormatting sqref="Y14">
    <cfRule type="cellIs" dxfId="210" priority="46" operator="equal">
      <formula>0</formula>
    </cfRule>
  </conditionalFormatting>
  <conditionalFormatting sqref="S27">
    <cfRule type="cellIs" dxfId="209" priority="45" operator="equal">
      <formula>0</formula>
    </cfRule>
  </conditionalFormatting>
  <conditionalFormatting sqref="T27">
    <cfRule type="cellIs" dxfId="208" priority="44" operator="equal">
      <formula>0</formula>
    </cfRule>
  </conditionalFormatting>
  <conditionalFormatting sqref="O33">
    <cfRule type="cellIs" dxfId="207" priority="43" operator="equal">
      <formula>0</formula>
    </cfRule>
  </conditionalFormatting>
  <conditionalFormatting sqref="T33">
    <cfRule type="cellIs" dxfId="206" priority="42" operator="equal">
      <formula>0</formula>
    </cfRule>
  </conditionalFormatting>
  <conditionalFormatting sqref="O45">
    <cfRule type="cellIs" dxfId="205" priority="41" operator="equal">
      <formula>0</formula>
    </cfRule>
  </conditionalFormatting>
  <conditionalFormatting sqref="O6 W12 AA13">
    <cfRule type="cellIs" dxfId="204" priority="40" operator="equal">
      <formula>0</formula>
    </cfRule>
  </conditionalFormatting>
  <conditionalFormatting sqref="AE25">
    <cfRule type="cellIs" dxfId="203" priority="39" operator="equal">
      <formula>0</formula>
    </cfRule>
  </conditionalFormatting>
  <conditionalFormatting sqref="AE39">
    <cfRule type="cellIs" dxfId="202" priority="38" operator="equal">
      <formula>0</formula>
    </cfRule>
  </conditionalFormatting>
  <conditionalFormatting sqref="S41">
    <cfRule type="cellIs" dxfId="201" priority="37" operator="equal">
      <formula>0</formula>
    </cfRule>
  </conditionalFormatting>
  <conditionalFormatting sqref="W42">
    <cfRule type="cellIs" dxfId="200" priority="36" operator="equal">
      <formula>0</formula>
    </cfRule>
  </conditionalFormatting>
  <conditionalFormatting sqref="S44">
    <cfRule type="cellIs" dxfId="199" priority="34" operator="equal">
      <formula>0</formula>
    </cfRule>
  </conditionalFormatting>
  <conditionalFormatting sqref="O24">
    <cfRule type="cellIs" dxfId="198" priority="35" operator="equal">
      <formula>0</formula>
    </cfRule>
  </conditionalFormatting>
  <conditionalFormatting sqref="S42">
    <cfRule type="cellIs" dxfId="197" priority="33" operator="equal">
      <formula>0</formula>
    </cfRule>
  </conditionalFormatting>
  <conditionalFormatting sqref="R41">
    <cfRule type="cellIs" dxfId="196" priority="32" operator="equal">
      <formula>0</formula>
    </cfRule>
  </conditionalFormatting>
  <conditionalFormatting sqref="V42">
    <cfRule type="cellIs" dxfId="195" priority="31" operator="equal">
      <formula>0</formula>
    </cfRule>
  </conditionalFormatting>
  <conditionalFormatting sqref="R44">
    <cfRule type="cellIs" dxfId="194" priority="30" operator="equal">
      <formula>0</formula>
    </cfRule>
  </conditionalFormatting>
  <conditionalFormatting sqref="R42">
    <cfRule type="cellIs" dxfId="193" priority="29" operator="equal">
      <formula>0</formula>
    </cfRule>
  </conditionalFormatting>
  <conditionalFormatting sqref="V27">
    <cfRule type="cellIs" dxfId="192" priority="28" operator="equal">
      <formula>0</formula>
    </cfRule>
  </conditionalFormatting>
  <conditionalFormatting sqref="V9">
    <cfRule type="cellIs" dxfId="191" priority="27" operator="equal">
      <formula>0</formula>
    </cfRule>
  </conditionalFormatting>
  <conditionalFormatting sqref="V15">
    <cfRule type="cellIs" dxfId="190" priority="26" operator="equal">
      <formula>0</formula>
    </cfRule>
  </conditionalFormatting>
  <conditionalFormatting sqref="V8">
    <cfRule type="cellIs" dxfId="189" priority="25" operator="equal">
      <formula>0</formula>
    </cfRule>
  </conditionalFormatting>
  <conditionalFormatting sqref="V14">
    <cfRule type="cellIs" dxfId="188" priority="24" operator="equal">
      <formula>0</formula>
    </cfRule>
  </conditionalFormatting>
  <conditionalFormatting sqref="Z8">
    <cfRule type="cellIs" dxfId="187" priority="23" operator="equal">
      <formula>0</formula>
    </cfRule>
  </conditionalFormatting>
  <conditionalFormatting sqref="AA8">
    <cfRule type="cellIs" dxfId="186" priority="22" operator="equal">
      <formula>0</formula>
    </cfRule>
  </conditionalFormatting>
  <conditionalFormatting sqref="AA14">
    <cfRule type="cellIs" dxfId="185" priority="21" operator="equal">
      <formula>0</formula>
    </cfRule>
  </conditionalFormatting>
  <conditionalFormatting sqref="AE8">
    <cfRule type="cellIs" dxfId="184" priority="20" operator="equal">
      <formula>0</formula>
    </cfRule>
  </conditionalFormatting>
  <conditionalFormatting sqref="AF8">
    <cfRule type="cellIs" dxfId="183" priority="19" operator="equal">
      <formula>0</formula>
    </cfRule>
  </conditionalFormatting>
  <conditionalFormatting sqref="AE14">
    <cfRule type="cellIs" dxfId="182" priority="18" operator="equal">
      <formula>0</formula>
    </cfRule>
  </conditionalFormatting>
  <conditionalFormatting sqref="AF14">
    <cfRule type="cellIs" dxfId="181" priority="17" operator="equal">
      <formula>0</formula>
    </cfRule>
  </conditionalFormatting>
  <conditionalFormatting sqref="Z27">
    <cfRule type="cellIs" dxfId="180" priority="16" operator="equal">
      <formula>0</formula>
    </cfRule>
  </conditionalFormatting>
  <conditionalFormatting sqref="AA27">
    <cfRule type="cellIs" dxfId="179" priority="15" operator="equal">
      <formula>0</formula>
    </cfRule>
  </conditionalFormatting>
  <conditionalFormatting sqref="V33">
    <cfRule type="cellIs" dxfId="178" priority="14" operator="equal">
      <formula>0</formula>
    </cfRule>
  </conditionalFormatting>
  <conditionalFormatting sqref="AA33">
    <cfRule type="cellIs" dxfId="177" priority="13" operator="equal">
      <formula>0</formula>
    </cfRule>
  </conditionalFormatting>
  <conditionalFormatting sqref="V45">
    <cfRule type="cellIs" dxfId="176" priority="12" operator="equal">
      <formula>0</formula>
    </cfRule>
  </conditionalFormatting>
  <conditionalFormatting sqref="AJ8">
    <cfRule type="cellIs" dxfId="175" priority="11" operator="equal">
      <formula>0</formula>
    </cfRule>
  </conditionalFormatting>
  <conditionalFormatting sqref="AK8">
    <cfRule type="cellIs" dxfId="174" priority="10" operator="equal">
      <formula>0</formula>
    </cfRule>
  </conditionalFormatting>
  <conditionalFormatting sqref="AF27">
    <cfRule type="cellIs" dxfId="173" priority="9" operator="equal">
      <formula>0</formula>
    </cfRule>
  </conditionalFormatting>
  <conditionalFormatting sqref="AA45">
    <cfRule type="cellIs" dxfId="172" priority="8" operator="equal">
      <formula>0</formula>
    </cfRule>
  </conditionalFormatting>
  <conditionalFormatting sqref="AF45">
    <cfRule type="cellIs" dxfId="171" priority="7" operator="equal">
      <formula>0</formula>
    </cfRule>
  </conditionalFormatting>
  <conditionalFormatting sqref="AK14">
    <cfRule type="cellIs" dxfId="170" priority="6" operator="equal">
      <formula>0</formula>
    </cfRule>
  </conditionalFormatting>
  <conditionalFormatting sqref="G16">
    <cfRule type="cellIs" dxfId="169" priority="5" operator="equal">
      <formula>0</formula>
    </cfRule>
  </conditionalFormatting>
  <conditionalFormatting sqref="G15">
    <cfRule type="cellIs" dxfId="168" priority="4" operator="equal">
      <formula>0</formula>
    </cfRule>
  </conditionalFormatting>
  <conditionalFormatting sqref="G13">
    <cfRule type="cellIs" dxfId="167" priority="3" operator="equal">
      <formula>0</formula>
    </cfRule>
  </conditionalFormatting>
  <conditionalFormatting sqref="J15">
    <cfRule type="cellIs" dxfId="166" priority="2" operator="equal">
      <formula>0</formula>
    </cfRule>
  </conditionalFormatting>
  <conditionalFormatting sqref="J16">
    <cfRule type="cellIs" dxfId="165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D69A-8B7A-4502-AA8F-1B5E25A5DE9C}">
  <dimension ref="A1:AR83"/>
  <sheetViews>
    <sheetView topLeftCell="A19" zoomScale="85" zoomScaleNormal="85" workbookViewId="0">
      <selection activeCell="K39" sqref="K39"/>
    </sheetView>
  </sheetViews>
  <sheetFormatPr defaultRowHeight="14.4" x14ac:dyDescent="0.3"/>
  <cols>
    <col min="4" max="4" width="14.5546875" customWidth="1"/>
    <col min="9" max="9" width="10.44140625" bestFit="1" customWidth="1"/>
    <col min="14" max="14" width="17.44140625" bestFit="1" customWidth="1"/>
    <col min="21" max="21" width="18.6640625" bestFit="1" customWidth="1"/>
    <col min="26" max="26" width="24.109375" bestFit="1" customWidth="1"/>
    <col min="31" max="31" width="27" bestFit="1" customWidth="1"/>
    <col min="36" max="36" width="21.77734375" bestFit="1" customWidth="1"/>
  </cols>
  <sheetData>
    <row r="1" spans="1:4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5" thickBot="1" x14ac:dyDescent="0.35">
      <c r="A8" s="1"/>
      <c r="B8" s="1"/>
      <c r="C8" s="9" t="s">
        <v>1</v>
      </c>
      <c r="D8" s="10">
        <v>19</v>
      </c>
      <c r="E8" s="3"/>
      <c r="F8" s="26"/>
      <c r="G8" s="4"/>
      <c r="H8" s="29"/>
      <c r="I8" s="9" t="s">
        <v>1</v>
      </c>
      <c r="J8" s="10">
        <v>12</v>
      </c>
      <c r="K8" s="1"/>
      <c r="L8" s="1"/>
      <c r="M8" s="3"/>
      <c r="N8" s="21" t="s">
        <v>2</v>
      </c>
      <c r="O8" s="22">
        <f>J8</f>
        <v>12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3">
      <c r="A9" s="1"/>
      <c r="B9" s="1"/>
      <c r="C9" s="9" t="s">
        <v>3</v>
      </c>
      <c r="D9" s="10">
        <f>G16</f>
        <v>0</v>
      </c>
      <c r="E9" s="1"/>
      <c r="F9" s="29"/>
      <c r="G9" s="1"/>
      <c r="H9" s="1"/>
      <c r="I9" s="9" t="s">
        <v>3</v>
      </c>
      <c r="J9" s="10">
        <f>O9+O27</f>
        <v>2.2339327314814819</v>
      </c>
      <c r="K9" s="1"/>
      <c r="L9" s="1"/>
      <c r="M9" s="4"/>
      <c r="N9" s="21" t="s">
        <v>4</v>
      </c>
      <c r="O9" s="22">
        <f>O10/O8</f>
        <v>2.074464814814815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  <c r="AQ9" s="1"/>
      <c r="AR9" s="1"/>
    </row>
    <row r="10" spans="1:44" ht="15" thickBot="1" x14ac:dyDescent="0.35">
      <c r="A10" s="1"/>
      <c r="B10" s="1"/>
      <c r="C10" s="11" t="s">
        <v>5</v>
      </c>
      <c r="D10" s="12">
        <f>D9*D8</f>
        <v>0</v>
      </c>
      <c r="E10" s="1"/>
      <c r="F10" s="29"/>
      <c r="G10" s="1"/>
      <c r="H10" s="1"/>
      <c r="I10" s="11" t="s">
        <v>5</v>
      </c>
      <c r="J10" s="12">
        <f>J8*J9</f>
        <v>26.807192777777782</v>
      </c>
      <c r="K10" s="1"/>
      <c r="L10" s="1"/>
      <c r="M10" s="4"/>
      <c r="N10" s="21" t="s">
        <v>6</v>
      </c>
      <c r="O10" s="22">
        <f>O13/(O14/100)</f>
        <v>24.893577777777779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  <c r="AQ10" s="1"/>
      <c r="AR10" s="1"/>
    </row>
    <row r="11" spans="1:44" x14ac:dyDescent="0.3">
      <c r="A11" s="1"/>
      <c r="B11" s="1"/>
      <c r="C11" s="1"/>
      <c r="D11" s="1"/>
      <c r="E11" s="1"/>
      <c r="F11" s="29"/>
      <c r="G11" s="1"/>
      <c r="H11" s="1"/>
      <c r="I11" s="26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1.2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  <c r="AQ11" s="1"/>
      <c r="AR11" s="1"/>
    </row>
    <row r="12" spans="1:44" ht="15" thickBot="1" x14ac:dyDescent="0.35">
      <c r="A12" s="1"/>
      <c r="B12" s="1"/>
      <c r="C12" s="1"/>
      <c r="D12" s="1"/>
      <c r="E12" s="1"/>
      <c r="F12" s="29"/>
      <c r="G12" s="1"/>
      <c r="H12" s="1"/>
      <c r="I12" s="29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4.4808440000000003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6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  <c r="AQ12" s="1"/>
      <c r="AR12" s="1"/>
    </row>
    <row r="13" spans="1:44" ht="15" thickBot="1" x14ac:dyDescent="0.35">
      <c r="A13" s="1"/>
      <c r="B13" s="1"/>
      <c r="C13" s="1"/>
      <c r="D13" s="1"/>
      <c r="E13" s="1"/>
      <c r="F13" s="43"/>
      <c r="G13" s="1"/>
      <c r="H13" s="1"/>
      <c r="I13" s="29"/>
      <c r="J13" s="1"/>
      <c r="K13" s="1"/>
      <c r="L13" s="1"/>
      <c r="M13" s="4"/>
      <c r="N13" s="21" t="s">
        <v>9</v>
      </c>
      <c r="O13" s="22">
        <f>O12*O11</f>
        <v>22.404220000000002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29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43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  <c r="AQ15" s="1"/>
      <c r="AR15" s="1"/>
    </row>
    <row r="16" spans="1:44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0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  <c r="AQ16" s="1"/>
      <c r="AR16" s="1"/>
    </row>
    <row r="17" spans="1:44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0</v>
      </c>
      <c r="H17" s="30"/>
      <c r="I17" s="15" t="s">
        <v>1</v>
      </c>
      <c r="J17" s="16">
        <v>12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1.8E-3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  <c r="AQ17" s="1"/>
      <c r="AR17" s="1"/>
    </row>
    <row r="18" spans="1:44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f>J9</f>
        <v>2.2339327314814819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8.9999999999999993E-3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  <c r="AQ18" s="1"/>
      <c r="AR18" s="1"/>
    </row>
    <row r="19" spans="1:44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f>0</f>
        <v>0</v>
      </c>
      <c r="H19" s="1"/>
      <c r="I19" s="17" t="s">
        <v>5</v>
      </c>
      <c r="J19" s="18">
        <f>J17*J18</f>
        <v>26.807192777777782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3">
      <c r="A20" s="1"/>
      <c r="B20" s="1"/>
      <c r="C20" s="1"/>
      <c r="D20" s="1"/>
      <c r="E20" s="1"/>
      <c r="F20" s="21" t="s">
        <v>9</v>
      </c>
      <c r="G20" s="22">
        <f>G19*G18</f>
        <v>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0.15946791666666668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1.9136150000000003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0.52189500000000011</v>
      </c>
      <c r="P30" s="1"/>
      <c r="Q30" s="29"/>
      <c r="R30" s="1"/>
      <c r="S30" s="29"/>
      <c r="T30" s="1"/>
      <c r="U30" s="15" t="s">
        <v>3</v>
      </c>
      <c r="V30" s="16">
        <v>0.26</v>
      </c>
      <c r="W30" s="1"/>
      <c r="X30" s="29"/>
      <c r="Y30" s="1"/>
      <c r="Z30" s="15" t="s">
        <v>3</v>
      </c>
      <c r="AA30" s="16">
        <v>1.8E-3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1.7222535000000003</v>
      </c>
      <c r="P31" s="1"/>
      <c r="Q31" s="29"/>
      <c r="R31" s="1"/>
      <c r="S31" s="29"/>
      <c r="T31" s="1"/>
      <c r="U31" s="17" t="s">
        <v>5</v>
      </c>
      <c r="V31" s="18">
        <f>V29*V30</f>
        <v>0.85799999999999998</v>
      </c>
      <c r="W31" s="1"/>
      <c r="X31" s="29"/>
      <c r="Y31" s="1"/>
      <c r="Z31" s="17" t="s">
        <v>5</v>
      </c>
      <c r="AA31" s="18">
        <f>AA29*AA30</f>
        <v>5.9399999999999991E-3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</sheetData>
  <conditionalFormatting sqref="P13 T14">
    <cfRule type="cellIs" dxfId="164" priority="85" operator="equal">
      <formula>0</formula>
    </cfRule>
  </conditionalFormatting>
  <conditionalFormatting sqref="X26">
    <cfRule type="cellIs" dxfId="163" priority="84" operator="equal">
      <formula>0</formula>
    </cfRule>
  </conditionalFormatting>
  <conditionalFormatting sqref="X31">
    <cfRule type="cellIs" dxfId="162" priority="83" operator="equal">
      <formula>0</formula>
    </cfRule>
  </conditionalFormatting>
  <conditionalFormatting sqref="X40">
    <cfRule type="cellIs" dxfId="161" priority="82" operator="equal">
      <formula>0</formula>
    </cfRule>
  </conditionalFormatting>
  <conditionalFormatting sqref="X49">
    <cfRule type="cellIs" dxfId="160" priority="81" operator="equal">
      <formula>0</formula>
    </cfRule>
  </conditionalFormatting>
  <conditionalFormatting sqref="X58">
    <cfRule type="cellIs" dxfId="159" priority="80" operator="equal">
      <formula>0</formula>
    </cfRule>
  </conditionalFormatting>
  <conditionalFormatting sqref="X67">
    <cfRule type="cellIs" dxfId="158" priority="79" operator="equal">
      <formula>0</formula>
    </cfRule>
  </conditionalFormatting>
  <conditionalFormatting sqref="X76">
    <cfRule type="cellIs" dxfId="157" priority="78" operator="equal">
      <formula>0</formula>
    </cfRule>
  </conditionalFormatting>
  <conditionalFormatting sqref="AB32">
    <cfRule type="cellIs" dxfId="156" priority="77" operator="equal">
      <formula>0</formula>
    </cfRule>
  </conditionalFormatting>
  <conditionalFormatting sqref="AB41">
    <cfRule type="cellIs" dxfId="155" priority="76" operator="equal">
      <formula>0</formula>
    </cfRule>
  </conditionalFormatting>
  <conditionalFormatting sqref="AF50">
    <cfRule type="cellIs" dxfId="154" priority="75" operator="equal">
      <formula>0</formula>
    </cfRule>
  </conditionalFormatting>
  <conditionalFormatting sqref="AB50">
    <cfRule type="cellIs" dxfId="153" priority="74" operator="equal">
      <formula>0</formula>
    </cfRule>
  </conditionalFormatting>
  <conditionalFormatting sqref="AB59">
    <cfRule type="cellIs" dxfId="152" priority="73" operator="equal">
      <formula>0</formula>
    </cfRule>
  </conditionalFormatting>
  <conditionalFormatting sqref="AB68">
    <cfRule type="cellIs" dxfId="151" priority="72" operator="equal">
      <formula>0</formula>
    </cfRule>
  </conditionalFormatting>
  <conditionalFormatting sqref="AB77">
    <cfRule type="cellIs" dxfId="150" priority="71" operator="equal">
      <formula>0</formula>
    </cfRule>
  </conditionalFormatting>
  <conditionalFormatting sqref="L52">
    <cfRule type="cellIs" dxfId="149" priority="69" operator="equal">
      <formula>0</formula>
    </cfRule>
  </conditionalFormatting>
  <conditionalFormatting sqref="L42">
    <cfRule type="cellIs" dxfId="148" priority="70" operator="equal">
      <formula>0</formula>
    </cfRule>
  </conditionalFormatting>
  <conditionalFormatting sqref="P53">
    <cfRule type="cellIs" dxfId="147" priority="67" operator="equal">
      <formula>0</formula>
    </cfRule>
  </conditionalFormatting>
  <conditionalFormatting sqref="P43">
    <cfRule type="cellIs" dxfId="146" priority="68" operator="equal">
      <formula>0</formula>
    </cfRule>
  </conditionalFormatting>
  <conditionalFormatting sqref="X8">
    <cfRule type="cellIs" dxfId="145" priority="66" operator="equal">
      <formula>0</formula>
    </cfRule>
  </conditionalFormatting>
  <conditionalFormatting sqref="AJ50">
    <cfRule type="cellIs" dxfId="144" priority="65" operator="equal">
      <formula>0</formula>
    </cfRule>
  </conditionalFormatting>
  <conditionalFormatting sqref="AF68">
    <cfRule type="cellIs" dxfId="143" priority="64" operator="equal">
      <formula>0</formula>
    </cfRule>
  </conditionalFormatting>
  <conditionalFormatting sqref="L45">
    <cfRule type="cellIs" dxfId="142" priority="63" operator="equal">
      <formula>0</formula>
    </cfRule>
  </conditionalFormatting>
  <conditionalFormatting sqref="L43">
    <cfRule type="cellIs" dxfId="141" priority="62" operator="equal">
      <formula>0</formula>
    </cfRule>
  </conditionalFormatting>
  <conditionalFormatting sqref="K42">
    <cfRule type="cellIs" dxfId="140" priority="61" operator="equal">
      <formula>0</formula>
    </cfRule>
  </conditionalFormatting>
  <conditionalFormatting sqref="O43">
    <cfRule type="cellIs" dxfId="139" priority="60" operator="equal">
      <formula>0</formula>
    </cfRule>
  </conditionalFormatting>
  <conditionalFormatting sqref="K45">
    <cfRule type="cellIs" dxfId="138" priority="59" operator="equal">
      <formula>0</formula>
    </cfRule>
  </conditionalFormatting>
  <conditionalFormatting sqref="K43">
    <cfRule type="cellIs" dxfId="137" priority="58" operator="equal">
      <formula>0</formula>
    </cfRule>
  </conditionalFormatting>
  <conditionalFormatting sqref="O28">
    <cfRule type="cellIs" dxfId="136" priority="57" operator="equal">
      <formula>0</formula>
    </cfRule>
  </conditionalFormatting>
  <conditionalFormatting sqref="O10">
    <cfRule type="cellIs" dxfId="135" priority="56" operator="equal">
      <formula>0</formula>
    </cfRule>
  </conditionalFormatting>
  <conditionalFormatting sqref="O16">
    <cfRule type="cellIs" dxfId="134" priority="55" operator="equal">
      <formula>0</formula>
    </cfRule>
  </conditionalFormatting>
  <conditionalFormatting sqref="O9">
    <cfRule type="cellIs" dxfId="133" priority="54" operator="equal">
      <formula>0</formula>
    </cfRule>
  </conditionalFormatting>
  <conditionalFormatting sqref="O15">
    <cfRule type="cellIs" dxfId="132" priority="53" operator="equal">
      <formula>0</formula>
    </cfRule>
  </conditionalFormatting>
  <conditionalFormatting sqref="S9">
    <cfRule type="cellIs" dxfId="131" priority="52" operator="equal">
      <formula>0</formula>
    </cfRule>
  </conditionalFormatting>
  <conditionalFormatting sqref="T9">
    <cfRule type="cellIs" dxfId="130" priority="51" operator="equal">
      <formula>0</formula>
    </cfRule>
  </conditionalFormatting>
  <conditionalFormatting sqref="T15">
    <cfRule type="cellIs" dxfId="129" priority="50" operator="equal">
      <formula>0</formula>
    </cfRule>
  </conditionalFormatting>
  <conditionalFormatting sqref="X9">
    <cfRule type="cellIs" dxfId="128" priority="49" operator="equal">
      <formula>0</formula>
    </cfRule>
  </conditionalFormatting>
  <conditionalFormatting sqref="Y9">
    <cfRule type="cellIs" dxfId="127" priority="48" operator="equal">
      <formula>0</formula>
    </cfRule>
  </conditionalFormatting>
  <conditionalFormatting sqref="X15">
    <cfRule type="cellIs" dxfId="126" priority="47" operator="equal">
      <formula>0</formula>
    </cfRule>
  </conditionalFormatting>
  <conditionalFormatting sqref="Y15">
    <cfRule type="cellIs" dxfId="125" priority="46" operator="equal">
      <formula>0</formula>
    </cfRule>
  </conditionalFormatting>
  <conditionalFormatting sqref="S28">
    <cfRule type="cellIs" dxfId="124" priority="45" operator="equal">
      <formula>0</formula>
    </cfRule>
  </conditionalFormatting>
  <conditionalFormatting sqref="T28">
    <cfRule type="cellIs" dxfId="123" priority="44" operator="equal">
      <formula>0</formula>
    </cfRule>
  </conditionalFormatting>
  <conditionalFormatting sqref="O34">
    <cfRule type="cellIs" dxfId="122" priority="43" operator="equal">
      <formula>0</formula>
    </cfRule>
  </conditionalFormatting>
  <conditionalFormatting sqref="T34">
    <cfRule type="cellIs" dxfId="121" priority="42" operator="equal">
      <formula>0</formula>
    </cfRule>
  </conditionalFormatting>
  <conditionalFormatting sqref="O46">
    <cfRule type="cellIs" dxfId="120" priority="41" operator="equal">
      <formula>0</formula>
    </cfRule>
  </conditionalFormatting>
  <conditionalFormatting sqref="O7 W13 AA14">
    <cfRule type="cellIs" dxfId="119" priority="40" operator="equal">
      <formula>0</formula>
    </cfRule>
  </conditionalFormatting>
  <conditionalFormatting sqref="AE26">
    <cfRule type="cellIs" dxfId="118" priority="39" operator="equal">
      <formula>0</formula>
    </cfRule>
  </conditionalFormatting>
  <conditionalFormatting sqref="AE40">
    <cfRule type="cellIs" dxfId="117" priority="38" operator="equal">
      <formula>0</formula>
    </cfRule>
  </conditionalFormatting>
  <conditionalFormatting sqref="S42">
    <cfRule type="cellIs" dxfId="116" priority="37" operator="equal">
      <formula>0</formula>
    </cfRule>
  </conditionalFormatting>
  <conditionalFormatting sqref="W43">
    <cfRule type="cellIs" dxfId="115" priority="36" operator="equal">
      <formula>0</formula>
    </cfRule>
  </conditionalFormatting>
  <conditionalFormatting sqref="S45">
    <cfRule type="cellIs" dxfId="114" priority="34" operator="equal">
      <formula>0</formula>
    </cfRule>
  </conditionalFormatting>
  <conditionalFormatting sqref="O25">
    <cfRule type="cellIs" dxfId="113" priority="35" operator="equal">
      <formula>0</formula>
    </cfRule>
  </conditionalFormatting>
  <conditionalFormatting sqref="S43">
    <cfRule type="cellIs" dxfId="112" priority="33" operator="equal">
      <formula>0</formula>
    </cfRule>
  </conditionalFormatting>
  <conditionalFormatting sqref="R42">
    <cfRule type="cellIs" dxfId="111" priority="32" operator="equal">
      <formula>0</formula>
    </cfRule>
  </conditionalFormatting>
  <conditionalFormatting sqref="V43">
    <cfRule type="cellIs" dxfId="110" priority="31" operator="equal">
      <formula>0</formula>
    </cfRule>
  </conditionalFormatting>
  <conditionalFormatting sqref="R45">
    <cfRule type="cellIs" dxfId="109" priority="30" operator="equal">
      <formula>0</formula>
    </cfRule>
  </conditionalFormatting>
  <conditionalFormatting sqref="R43">
    <cfRule type="cellIs" dxfId="108" priority="29" operator="equal">
      <formula>0</formula>
    </cfRule>
  </conditionalFormatting>
  <conditionalFormatting sqref="V28">
    <cfRule type="cellIs" dxfId="107" priority="28" operator="equal">
      <formula>0</formula>
    </cfRule>
  </conditionalFormatting>
  <conditionalFormatting sqref="V10">
    <cfRule type="cellIs" dxfId="106" priority="27" operator="equal">
      <formula>0</formula>
    </cfRule>
  </conditionalFormatting>
  <conditionalFormatting sqref="V16">
    <cfRule type="cellIs" dxfId="105" priority="26" operator="equal">
      <formula>0</formula>
    </cfRule>
  </conditionalFormatting>
  <conditionalFormatting sqref="V9">
    <cfRule type="cellIs" dxfId="104" priority="25" operator="equal">
      <formula>0</formula>
    </cfRule>
  </conditionalFormatting>
  <conditionalFormatting sqref="V15">
    <cfRule type="cellIs" dxfId="103" priority="24" operator="equal">
      <formula>0</formula>
    </cfRule>
  </conditionalFormatting>
  <conditionalFormatting sqref="Z9">
    <cfRule type="cellIs" dxfId="102" priority="23" operator="equal">
      <formula>0</formula>
    </cfRule>
  </conditionalFormatting>
  <conditionalFormatting sqref="AA9">
    <cfRule type="cellIs" dxfId="101" priority="22" operator="equal">
      <formula>0</formula>
    </cfRule>
  </conditionalFormatting>
  <conditionalFormatting sqref="AA15">
    <cfRule type="cellIs" dxfId="100" priority="21" operator="equal">
      <formula>0</formula>
    </cfRule>
  </conditionalFormatting>
  <conditionalFormatting sqref="AE9">
    <cfRule type="cellIs" dxfId="99" priority="20" operator="equal">
      <formula>0</formula>
    </cfRule>
  </conditionalFormatting>
  <conditionalFormatting sqref="AF9">
    <cfRule type="cellIs" dxfId="98" priority="19" operator="equal">
      <formula>0</formula>
    </cfRule>
  </conditionalFormatting>
  <conditionalFormatting sqref="AE15">
    <cfRule type="cellIs" dxfId="97" priority="18" operator="equal">
      <formula>0</formula>
    </cfRule>
  </conditionalFormatting>
  <conditionalFormatting sqref="AF15">
    <cfRule type="cellIs" dxfId="96" priority="17" operator="equal">
      <formula>0</formula>
    </cfRule>
  </conditionalFormatting>
  <conditionalFormatting sqref="Z28">
    <cfRule type="cellIs" dxfId="95" priority="16" operator="equal">
      <formula>0</formula>
    </cfRule>
  </conditionalFormatting>
  <conditionalFormatting sqref="AA28">
    <cfRule type="cellIs" dxfId="94" priority="15" operator="equal">
      <formula>0</formula>
    </cfRule>
  </conditionalFormatting>
  <conditionalFormatting sqref="V34">
    <cfRule type="cellIs" dxfId="93" priority="14" operator="equal">
      <formula>0</formula>
    </cfRule>
  </conditionalFormatting>
  <conditionalFormatting sqref="AA34">
    <cfRule type="cellIs" dxfId="92" priority="13" operator="equal">
      <formula>0</formula>
    </cfRule>
  </conditionalFormatting>
  <conditionalFormatting sqref="V46">
    <cfRule type="cellIs" dxfId="91" priority="12" operator="equal">
      <formula>0</formula>
    </cfRule>
  </conditionalFormatting>
  <conditionalFormatting sqref="AJ9">
    <cfRule type="cellIs" dxfId="90" priority="11" operator="equal">
      <formula>0</formula>
    </cfRule>
  </conditionalFormatting>
  <conditionalFormatting sqref="AK9">
    <cfRule type="cellIs" dxfId="89" priority="10" operator="equal">
      <formula>0</formula>
    </cfRule>
  </conditionalFormatting>
  <conditionalFormatting sqref="AF28">
    <cfRule type="cellIs" dxfId="88" priority="9" operator="equal">
      <formula>0</formula>
    </cfRule>
  </conditionalFormatting>
  <conditionalFormatting sqref="AA46">
    <cfRule type="cellIs" dxfId="87" priority="8" operator="equal">
      <formula>0</formula>
    </cfRule>
  </conditionalFormatting>
  <conditionalFormatting sqref="AF46">
    <cfRule type="cellIs" dxfId="86" priority="7" operator="equal">
      <formula>0</formula>
    </cfRule>
  </conditionalFormatting>
  <conditionalFormatting sqref="AK15">
    <cfRule type="cellIs" dxfId="85" priority="6" operator="equal">
      <formula>0</formula>
    </cfRule>
  </conditionalFormatting>
  <conditionalFormatting sqref="G17">
    <cfRule type="cellIs" dxfId="84" priority="5" operator="equal">
      <formula>0</formula>
    </cfRule>
  </conditionalFormatting>
  <conditionalFormatting sqref="G16">
    <cfRule type="cellIs" dxfId="83" priority="4" operator="equal">
      <formula>0</formula>
    </cfRule>
  </conditionalFormatting>
  <conditionalFormatting sqref="G14">
    <cfRule type="cellIs" dxfId="82" priority="3" operator="equal">
      <formula>0</formula>
    </cfRule>
  </conditionalFormatting>
  <conditionalFormatting sqref="J16">
    <cfRule type="cellIs" dxfId="81" priority="2" operator="equal">
      <formula>0</formula>
    </cfRule>
  </conditionalFormatting>
  <conditionalFormatting sqref="J17">
    <cfRule type="cellIs" dxfId="80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1F92-FEF8-4153-B6CA-5C0388E8B6B9}">
  <dimension ref="A1:AP65"/>
  <sheetViews>
    <sheetView zoomScale="85" zoomScaleNormal="85" workbookViewId="0">
      <selection activeCell="K41" sqref="K41"/>
    </sheetView>
  </sheetViews>
  <sheetFormatPr defaultRowHeight="14.4" x14ac:dyDescent="0.3"/>
  <cols>
    <col min="4" max="4" width="14.77734375" customWidth="1"/>
    <col min="9" max="9" width="10.44140625" bestFit="1" customWidth="1"/>
    <col min="14" max="14" width="17.44140625" bestFit="1" customWidth="1"/>
    <col min="21" max="21" width="18.6640625" bestFit="1" customWidth="1"/>
    <col min="26" max="26" width="18.6640625" bestFit="1" customWidth="1"/>
    <col min="31" max="31" width="22.21875" bestFit="1" customWidth="1"/>
    <col min="36" max="36" width="16.109375" bestFit="1" customWidth="1"/>
  </cols>
  <sheetData>
    <row r="1" spans="1:4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" thickBot="1" x14ac:dyDescent="0.35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" thickBot="1" x14ac:dyDescent="0.35">
      <c r="A8" s="1"/>
      <c r="B8" s="1"/>
      <c r="C8" s="9" t="s">
        <v>1</v>
      </c>
      <c r="D8" s="10">
        <v>19</v>
      </c>
      <c r="E8" s="3"/>
      <c r="F8" s="26"/>
      <c r="G8" s="28"/>
      <c r="H8" s="26"/>
      <c r="I8" s="9" t="s">
        <v>1</v>
      </c>
      <c r="J8" s="10">
        <v>19</v>
      </c>
      <c r="K8" s="1"/>
      <c r="L8" s="1"/>
      <c r="M8" s="3"/>
      <c r="N8" s="21" t="s">
        <v>2</v>
      </c>
      <c r="O8" s="22">
        <f>J8</f>
        <v>19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</row>
    <row r="9" spans="1:42" x14ac:dyDescent="0.3">
      <c r="A9" s="1"/>
      <c r="B9" s="1"/>
      <c r="C9" s="9" t="s">
        <v>3</v>
      </c>
      <c r="D9" s="10">
        <f>G16+J9</f>
        <v>1.4878674561403507</v>
      </c>
      <c r="E9" s="1"/>
      <c r="F9" s="29"/>
      <c r="G9" s="1"/>
      <c r="H9" s="1"/>
      <c r="I9" s="9" t="s">
        <v>3</v>
      </c>
      <c r="J9" s="10">
        <f>O9+O27</f>
        <v>0.38260429824561398</v>
      </c>
      <c r="K9" s="1"/>
      <c r="L9" s="1"/>
      <c r="M9" s="4"/>
      <c r="N9" s="21" t="s">
        <v>4</v>
      </c>
      <c r="O9" s="22">
        <f>O10/O8</f>
        <v>0.38258596491228064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</row>
    <row r="10" spans="1:42" ht="15" thickBot="1" x14ac:dyDescent="0.35">
      <c r="A10" s="1"/>
      <c r="B10" s="1"/>
      <c r="C10" s="11" t="s">
        <v>5</v>
      </c>
      <c r="D10" s="12">
        <f>D9*D8</f>
        <v>28.269481666666664</v>
      </c>
      <c r="E10" s="1"/>
      <c r="F10" s="29"/>
      <c r="G10" s="1"/>
      <c r="H10" s="1"/>
      <c r="I10" s="11" t="s">
        <v>5</v>
      </c>
      <c r="J10" s="12">
        <f>J8*J9</f>
        <v>7.2694816666666657</v>
      </c>
      <c r="K10" s="1"/>
      <c r="L10" s="1"/>
      <c r="M10" s="4"/>
      <c r="N10" s="21" t="s">
        <v>6</v>
      </c>
      <c r="O10" s="22">
        <f>O13/(O14/100)</f>
        <v>7.2691333333333317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</row>
    <row r="11" spans="1:42" x14ac:dyDescent="0.3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0.22939999999999999</v>
      </c>
      <c r="W11" s="1"/>
      <c r="X11" s="29"/>
      <c r="Y11" s="1"/>
      <c r="Z11" s="15" t="s">
        <v>3</v>
      </c>
      <c r="AA11" s="16">
        <v>0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</row>
    <row r="12" spans="1:42" ht="15" thickBot="1" x14ac:dyDescent="0.35">
      <c r="A12" s="1"/>
      <c r="B12" s="1"/>
      <c r="C12" s="1"/>
      <c r="D12" s="1"/>
      <c r="E12" s="1"/>
      <c r="F12" s="29"/>
      <c r="G12" s="1"/>
      <c r="H12" s="1"/>
      <c r="I12" s="1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1.3084439999999997</v>
      </c>
      <c r="P12" s="1"/>
      <c r="Q12" s="1"/>
      <c r="R12" s="1"/>
      <c r="S12" s="29"/>
      <c r="T12" s="1"/>
      <c r="U12" s="17" t="s">
        <v>5</v>
      </c>
      <c r="V12" s="18">
        <f>V10*V11</f>
        <v>1.147</v>
      </c>
      <c r="W12" s="1"/>
      <c r="X12" s="29"/>
      <c r="Y12" s="1"/>
      <c r="Z12" s="17" t="s">
        <v>5</v>
      </c>
      <c r="AA12" s="18">
        <f>AA10*AA11</f>
        <v>0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</row>
    <row r="13" spans="1:42" ht="15" thickBot="1" x14ac:dyDescent="0.35">
      <c r="A13" s="1"/>
      <c r="B13" s="1"/>
      <c r="C13" s="1"/>
      <c r="D13" s="1"/>
      <c r="E13" s="1"/>
      <c r="F13" s="43"/>
      <c r="G13" s="1"/>
      <c r="H13" s="1"/>
      <c r="I13" s="1"/>
      <c r="J13" s="1"/>
      <c r="K13" s="1"/>
      <c r="L13" s="1"/>
      <c r="M13" s="4"/>
      <c r="N13" s="21" t="s">
        <v>9</v>
      </c>
      <c r="O13" s="22">
        <f>O12*O11</f>
        <v>6.5422199999999986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</row>
    <row r="14" spans="1:42" ht="15" thickBot="1" x14ac:dyDescent="0.35">
      <c r="A14" s="1"/>
      <c r="B14" s="1"/>
      <c r="C14" s="1"/>
      <c r="D14" s="1"/>
      <c r="E14" s="1"/>
      <c r="F14" s="19" t="s">
        <v>35</v>
      </c>
      <c r="G14" s="20"/>
      <c r="H14" s="1"/>
      <c r="I14" s="1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</row>
    <row r="15" spans="1:42" ht="15" thickBot="1" x14ac:dyDescent="0.35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</row>
    <row r="16" spans="1:42" ht="15" thickBot="1" x14ac:dyDescent="0.35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1.1052631578947367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</row>
    <row r="17" spans="1:42" x14ac:dyDescent="0.3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20.999999999999996</v>
      </c>
      <c r="H17" s="32"/>
      <c r="I17" s="15" t="s">
        <v>1</v>
      </c>
      <c r="J17" s="16">
        <v>12.6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0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</row>
    <row r="18" spans="1:42" ht="15" thickBot="1" x14ac:dyDescent="0.35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v>1.5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0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</row>
    <row r="19" spans="1:42" ht="15" thickBot="1" x14ac:dyDescent="0.35">
      <c r="A19" s="1"/>
      <c r="B19" s="1"/>
      <c r="C19" s="1"/>
      <c r="D19" s="39" t="s">
        <v>26</v>
      </c>
      <c r="E19" s="1"/>
      <c r="F19" s="21" t="s">
        <v>8</v>
      </c>
      <c r="G19" s="22">
        <v>1.5</v>
      </c>
      <c r="H19" s="1"/>
      <c r="I19" s="17" t="s">
        <v>5</v>
      </c>
      <c r="J19" s="18">
        <f>J17*J18</f>
        <v>18.899999999999999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3">
      <c r="A20" s="1"/>
      <c r="B20" s="1"/>
      <c r="C20" s="1"/>
      <c r="D20" s="1"/>
      <c r="E20" s="1"/>
      <c r="F20" s="21" t="s">
        <v>9</v>
      </c>
      <c r="G20" s="22">
        <f>G19*G18</f>
        <v>18.899999999999999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" thickBot="1" x14ac:dyDescent="0.35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1.8333333333333333E-5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3.4833333333333331E-4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3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9.5000000000000005E-5</v>
      </c>
      <c r="P30" s="1"/>
      <c r="Q30" s="29"/>
      <c r="R30" s="1"/>
      <c r="S30" s="29"/>
      <c r="T30" s="1"/>
      <c r="U30" s="15" t="s">
        <v>3</v>
      </c>
      <c r="V30" s="16">
        <v>0</v>
      </c>
      <c r="W30" s="1"/>
      <c r="X30" s="29"/>
      <c r="Y30" s="1"/>
      <c r="Z30" s="15" t="s">
        <v>3</v>
      </c>
      <c r="AA30" s="16">
        <v>0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" thickBot="1" x14ac:dyDescent="0.35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3.1349999999999998E-4</v>
      </c>
      <c r="P31" s="1"/>
      <c r="Q31" s="29"/>
      <c r="R31" s="1"/>
      <c r="S31" s="29"/>
      <c r="T31" s="1"/>
      <c r="U31" s="17" t="s">
        <v>5</v>
      </c>
      <c r="V31" s="18">
        <f>V29*V30</f>
        <v>0</v>
      </c>
      <c r="W31" s="1"/>
      <c r="X31" s="29"/>
      <c r="Y31" s="1"/>
      <c r="Z31" s="17" t="s">
        <v>5</v>
      </c>
      <c r="AA31" s="18">
        <f>AA29*AA30</f>
        <v>0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" thickBot="1" x14ac:dyDescent="0.35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" thickBot="1" x14ac:dyDescent="0.35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3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" thickBot="1" x14ac:dyDescent="0.35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" thickBot="1" x14ac:dyDescent="0.35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3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</sheetData>
  <conditionalFormatting sqref="P13 T14">
    <cfRule type="cellIs" dxfId="79" priority="80" operator="equal">
      <formula>0</formula>
    </cfRule>
  </conditionalFormatting>
  <conditionalFormatting sqref="X26">
    <cfRule type="cellIs" dxfId="78" priority="79" operator="equal">
      <formula>0</formula>
    </cfRule>
  </conditionalFormatting>
  <conditionalFormatting sqref="X31">
    <cfRule type="cellIs" dxfId="77" priority="78" operator="equal">
      <formula>0</formula>
    </cfRule>
  </conditionalFormatting>
  <conditionalFormatting sqref="X40">
    <cfRule type="cellIs" dxfId="76" priority="77" operator="equal">
      <formula>0</formula>
    </cfRule>
  </conditionalFormatting>
  <conditionalFormatting sqref="X49">
    <cfRule type="cellIs" dxfId="75" priority="76" operator="equal">
      <formula>0</formula>
    </cfRule>
  </conditionalFormatting>
  <conditionalFormatting sqref="X58">
    <cfRule type="cellIs" dxfId="74" priority="75" operator="equal">
      <formula>0</formula>
    </cfRule>
  </conditionalFormatting>
  <conditionalFormatting sqref="AB32">
    <cfRule type="cellIs" dxfId="73" priority="74" operator="equal">
      <formula>0</formula>
    </cfRule>
  </conditionalFormatting>
  <conditionalFormatting sqref="AB41">
    <cfRule type="cellIs" dxfId="72" priority="73" operator="equal">
      <formula>0</formula>
    </cfRule>
  </conditionalFormatting>
  <conditionalFormatting sqref="AF50">
    <cfRule type="cellIs" dxfId="71" priority="72" operator="equal">
      <formula>0</formula>
    </cfRule>
  </conditionalFormatting>
  <conditionalFormatting sqref="AB50">
    <cfRule type="cellIs" dxfId="70" priority="71" operator="equal">
      <formula>0</formula>
    </cfRule>
  </conditionalFormatting>
  <conditionalFormatting sqref="AB59">
    <cfRule type="cellIs" dxfId="69" priority="70" operator="equal">
      <formula>0</formula>
    </cfRule>
  </conditionalFormatting>
  <conditionalFormatting sqref="L52">
    <cfRule type="cellIs" dxfId="68" priority="68" operator="equal">
      <formula>0</formula>
    </cfRule>
  </conditionalFormatting>
  <conditionalFormatting sqref="L42">
    <cfRule type="cellIs" dxfId="67" priority="69" operator="equal">
      <formula>0</formula>
    </cfRule>
  </conditionalFormatting>
  <conditionalFormatting sqref="P53">
    <cfRule type="cellIs" dxfId="66" priority="66" operator="equal">
      <formula>0</formula>
    </cfRule>
  </conditionalFormatting>
  <conditionalFormatting sqref="P43">
    <cfRule type="cellIs" dxfId="65" priority="67" operator="equal">
      <formula>0</formula>
    </cfRule>
  </conditionalFormatting>
  <conditionalFormatting sqref="X8">
    <cfRule type="cellIs" dxfId="64" priority="65" operator="equal">
      <formula>0</formula>
    </cfRule>
  </conditionalFormatting>
  <conditionalFormatting sqref="AJ50">
    <cfRule type="cellIs" dxfId="63" priority="64" operator="equal">
      <formula>0</formula>
    </cfRule>
  </conditionalFormatting>
  <conditionalFormatting sqref="L45">
    <cfRule type="cellIs" dxfId="62" priority="63" operator="equal">
      <formula>0</formula>
    </cfRule>
  </conditionalFormatting>
  <conditionalFormatting sqref="L43">
    <cfRule type="cellIs" dxfId="61" priority="62" operator="equal">
      <formula>0</formula>
    </cfRule>
  </conditionalFormatting>
  <conditionalFormatting sqref="K42">
    <cfRule type="cellIs" dxfId="60" priority="61" operator="equal">
      <formula>0</formula>
    </cfRule>
  </conditionalFormatting>
  <conditionalFormatting sqref="O43">
    <cfRule type="cellIs" dxfId="59" priority="60" operator="equal">
      <formula>0</formula>
    </cfRule>
  </conditionalFormatting>
  <conditionalFormatting sqref="K45">
    <cfRule type="cellIs" dxfId="58" priority="59" operator="equal">
      <formula>0</formula>
    </cfRule>
  </conditionalFormatting>
  <conditionalFormatting sqref="K43">
    <cfRule type="cellIs" dxfId="57" priority="58" operator="equal">
      <formula>0</formula>
    </cfRule>
  </conditionalFormatting>
  <conditionalFormatting sqref="O28">
    <cfRule type="cellIs" dxfId="56" priority="57" operator="equal">
      <formula>0</formula>
    </cfRule>
  </conditionalFormatting>
  <conditionalFormatting sqref="O10">
    <cfRule type="cellIs" dxfId="55" priority="56" operator="equal">
      <formula>0</formula>
    </cfRule>
  </conditionalFormatting>
  <conditionalFormatting sqref="O16">
    <cfRule type="cellIs" dxfId="54" priority="55" operator="equal">
      <formula>0</formula>
    </cfRule>
  </conditionalFormatting>
  <conditionalFormatting sqref="O9">
    <cfRule type="cellIs" dxfId="53" priority="54" operator="equal">
      <formula>0</formula>
    </cfRule>
  </conditionalFormatting>
  <conditionalFormatting sqref="O15">
    <cfRule type="cellIs" dxfId="52" priority="53" operator="equal">
      <formula>0</formula>
    </cfRule>
  </conditionalFormatting>
  <conditionalFormatting sqref="S9">
    <cfRule type="cellIs" dxfId="51" priority="52" operator="equal">
      <formula>0</formula>
    </cfRule>
  </conditionalFormatting>
  <conditionalFormatting sqref="T9">
    <cfRule type="cellIs" dxfId="50" priority="51" operator="equal">
      <formula>0</formula>
    </cfRule>
  </conditionalFormatting>
  <conditionalFormatting sqref="T15">
    <cfRule type="cellIs" dxfId="49" priority="50" operator="equal">
      <formula>0</formula>
    </cfRule>
  </conditionalFormatting>
  <conditionalFormatting sqref="X9">
    <cfRule type="cellIs" dxfId="48" priority="49" operator="equal">
      <formula>0</formula>
    </cfRule>
  </conditionalFormatting>
  <conditionalFormatting sqref="Y9">
    <cfRule type="cellIs" dxfId="47" priority="48" operator="equal">
      <formula>0</formula>
    </cfRule>
  </conditionalFormatting>
  <conditionalFormatting sqref="X15">
    <cfRule type="cellIs" dxfId="46" priority="47" operator="equal">
      <formula>0</formula>
    </cfRule>
  </conditionalFormatting>
  <conditionalFormatting sqref="Y15">
    <cfRule type="cellIs" dxfId="45" priority="46" operator="equal">
      <formula>0</formula>
    </cfRule>
  </conditionalFormatting>
  <conditionalFormatting sqref="S28">
    <cfRule type="cellIs" dxfId="44" priority="45" operator="equal">
      <formula>0</formula>
    </cfRule>
  </conditionalFormatting>
  <conditionalFormatting sqref="T28">
    <cfRule type="cellIs" dxfId="43" priority="44" operator="equal">
      <formula>0</formula>
    </cfRule>
  </conditionalFormatting>
  <conditionalFormatting sqref="O34">
    <cfRule type="cellIs" dxfId="42" priority="43" operator="equal">
      <formula>0</formula>
    </cfRule>
  </conditionalFormatting>
  <conditionalFormatting sqref="T34">
    <cfRule type="cellIs" dxfId="41" priority="42" operator="equal">
      <formula>0</formula>
    </cfRule>
  </conditionalFormatting>
  <conditionalFormatting sqref="O46">
    <cfRule type="cellIs" dxfId="40" priority="41" operator="equal">
      <formula>0</formula>
    </cfRule>
  </conditionalFormatting>
  <conditionalFormatting sqref="O7 W13 AA14">
    <cfRule type="cellIs" dxfId="39" priority="40" operator="equal">
      <formula>0</formula>
    </cfRule>
  </conditionalFormatting>
  <conditionalFormatting sqref="AE26">
    <cfRule type="cellIs" dxfId="38" priority="39" operator="equal">
      <formula>0</formula>
    </cfRule>
  </conditionalFormatting>
  <conditionalFormatting sqref="AE40">
    <cfRule type="cellIs" dxfId="37" priority="38" operator="equal">
      <formula>0</formula>
    </cfRule>
  </conditionalFormatting>
  <conditionalFormatting sqref="S42">
    <cfRule type="cellIs" dxfId="36" priority="37" operator="equal">
      <formula>0</formula>
    </cfRule>
  </conditionalFormatting>
  <conditionalFormatting sqref="W43">
    <cfRule type="cellIs" dxfId="35" priority="36" operator="equal">
      <formula>0</formula>
    </cfRule>
  </conditionalFormatting>
  <conditionalFormatting sqref="S45">
    <cfRule type="cellIs" dxfId="34" priority="34" operator="equal">
      <formula>0</formula>
    </cfRule>
  </conditionalFormatting>
  <conditionalFormatting sqref="O25">
    <cfRule type="cellIs" dxfId="33" priority="35" operator="equal">
      <formula>0</formula>
    </cfRule>
  </conditionalFormatting>
  <conditionalFormatting sqref="S43">
    <cfRule type="cellIs" dxfId="32" priority="33" operator="equal">
      <formula>0</formula>
    </cfRule>
  </conditionalFormatting>
  <conditionalFormatting sqref="R42">
    <cfRule type="cellIs" dxfId="31" priority="32" operator="equal">
      <formula>0</formula>
    </cfRule>
  </conditionalFormatting>
  <conditionalFormatting sqref="V43">
    <cfRule type="cellIs" dxfId="30" priority="31" operator="equal">
      <formula>0</formula>
    </cfRule>
  </conditionalFormatting>
  <conditionalFormatting sqref="R45">
    <cfRule type="cellIs" dxfId="29" priority="30" operator="equal">
      <formula>0</formula>
    </cfRule>
  </conditionalFormatting>
  <conditionalFormatting sqref="R43">
    <cfRule type="cellIs" dxfId="28" priority="29" operator="equal">
      <formula>0</formula>
    </cfRule>
  </conditionalFormatting>
  <conditionalFormatting sqref="V28">
    <cfRule type="cellIs" dxfId="27" priority="28" operator="equal">
      <formula>0</formula>
    </cfRule>
  </conditionalFormatting>
  <conditionalFormatting sqref="V10">
    <cfRule type="cellIs" dxfId="26" priority="27" operator="equal">
      <formula>0</formula>
    </cfRule>
  </conditionalFormatting>
  <conditionalFormatting sqref="V16">
    <cfRule type="cellIs" dxfId="25" priority="26" operator="equal">
      <formula>0</formula>
    </cfRule>
  </conditionalFormatting>
  <conditionalFormatting sqref="V9">
    <cfRule type="cellIs" dxfId="24" priority="25" operator="equal">
      <formula>0</formula>
    </cfRule>
  </conditionalFormatting>
  <conditionalFormatting sqref="V15">
    <cfRule type="cellIs" dxfId="23" priority="24" operator="equal">
      <formula>0</formula>
    </cfRule>
  </conditionalFormatting>
  <conditionalFormatting sqref="Z9">
    <cfRule type="cellIs" dxfId="22" priority="23" operator="equal">
      <formula>0</formula>
    </cfRule>
  </conditionalFormatting>
  <conditionalFormatting sqref="AA9">
    <cfRule type="cellIs" dxfId="21" priority="22" operator="equal">
      <formula>0</formula>
    </cfRule>
  </conditionalFormatting>
  <conditionalFormatting sqref="AA15">
    <cfRule type="cellIs" dxfId="20" priority="21" operator="equal">
      <formula>0</formula>
    </cfRule>
  </conditionalFormatting>
  <conditionalFormatting sqref="AE9">
    <cfRule type="cellIs" dxfId="19" priority="20" operator="equal">
      <formula>0</formula>
    </cfRule>
  </conditionalFormatting>
  <conditionalFormatting sqref="AF9">
    <cfRule type="cellIs" dxfId="18" priority="19" operator="equal">
      <formula>0</formula>
    </cfRule>
  </conditionalFormatting>
  <conditionalFormatting sqref="AE15">
    <cfRule type="cellIs" dxfId="17" priority="18" operator="equal">
      <formula>0</formula>
    </cfRule>
  </conditionalFormatting>
  <conditionalFormatting sqref="AF15">
    <cfRule type="cellIs" dxfId="16" priority="17" operator="equal">
      <formula>0</formula>
    </cfRule>
  </conditionalFormatting>
  <conditionalFormatting sqref="Z28">
    <cfRule type="cellIs" dxfId="15" priority="16" operator="equal">
      <formula>0</formula>
    </cfRule>
  </conditionalFormatting>
  <conditionalFormatting sqref="AA28">
    <cfRule type="cellIs" dxfId="14" priority="15" operator="equal">
      <formula>0</formula>
    </cfRule>
  </conditionalFormatting>
  <conditionalFormatting sqref="V34">
    <cfRule type="cellIs" dxfId="13" priority="14" operator="equal">
      <formula>0</formula>
    </cfRule>
  </conditionalFormatting>
  <conditionalFormatting sqref="AA34">
    <cfRule type="cellIs" dxfId="12" priority="13" operator="equal">
      <formula>0</formula>
    </cfRule>
  </conditionalFormatting>
  <conditionalFormatting sqref="V46">
    <cfRule type="cellIs" dxfId="11" priority="12" operator="equal">
      <formula>0</formula>
    </cfRule>
  </conditionalFormatting>
  <conditionalFormatting sqref="AJ9">
    <cfRule type="cellIs" dxfId="10" priority="11" operator="equal">
      <formula>0</formula>
    </cfRule>
  </conditionalFormatting>
  <conditionalFormatting sqref="AK9">
    <cfRule type="cellIs" dxfId="9" priority="10" operator="equal">
      <formula>0</formula>
    </cfRule>
  </conditionalFormatting>
  <conditionalFormatting sqref="AF28">
    <cfRule type="cellIs" dxfId="8" priority="9" operator="equal">
      <formula>0</formula>
    </cfRule>
  </conditionalFormatting>
  <conditionalFormatting sqref="AA46">
    <cfRule type="cellIs" dxfId="7" priority="8" operator="equal">
      <formula>0</formula>
    </cfRule>
  </conditionalFormatting>
  <conditionalFormatting sqref="AF46">
    <cfRule type="cellIs" dxfId="6" priority="7" operator="equal">
      <formula>0</formula>
    </cfRule>
  </conditionalFormatting>
  <conditionalFormatting sqref="AK15">
    <cfRule type="cellIs" dxfId="5" priority="6" operator="equal">
      <formula>0</formula>
    </cfRule>
  </conditionalFormatting>
  <conditionalFormatting sqref="G17">
    <cfRule type="cellIs" dxfId="4" priority="5" operator="equal">
      <formula>0</formula>
    </cfRule>
  </conditionalFormatting>
  <conditionalFormatting sqref="G16">
    <cfRule type="cellIs" dxfId="3" priority="4" operator="equal">
      <formula>0</formula>
    </cfRule>
  </conditionalFormatting>
  <conditionalFormatting sqref="G14">
    <cfRule type="cellIs" dxfId="2" priority="3" operator="equal">
      <formula>0</formula>
    </cfRule>
  </conditionalFormatting>
  <conditionalFormatting sqref="J16">
    <cfRule type="cellIs" dxfId="1" priority="2" operator="equal">
      <formula>0</formula>
    </cfRule>
  </conditionalFormatting>
  <conditionalFormatting sqref="J17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9B1D-294E-4218-9E7E-C158C85EB161}">
  <dimension ref="A1:L122"/>
  <sheetViews>
    <sheetView topLeftCell="A109" zoomScale="115" zoomScaleNormal="115" workbookViewId="0">
      <selection activeCell="I122" sqref="I122"/>
    </sheetView>
  </sheetViews>
  <sheetFormatPr defaultRowHeight="14.4" x14ac:dyDescent="0.3"/>
  <cols>
    <col min="7" max="7" width="23.44140625" bestFit="1" customWidth="1"/>
    <col min="8" max="8" width="24.88671875" bestFit="1" customWidth="1"/>
    <col min="9" max="9" width="8.77734375" bestFit="1" customWidth="1"/>
    <col min="10" max="10" width="19.44140625" bestFit="1" customWidth="1"/>
    <col min="11" max="11" width="26.109375" bestFit="1" customWidth="1"/>
    <col min="12" max="12" width="22" bestFit="1" customWidth="1"/>
  </cols>
  <sheetData>
    <row r="1" spans="1:12" x14ac:dyDescent="0.3">
      <c r="A1" s="44" t="s">
        <v>37</v>
      </c>
      <c r="B1" s="44" t="s">
        <v>38</v>
      </c>
      <c r="C1" s="44" t="s">
        <v>39</v>
      </c>
      <c r="D1" s="44" t="s">
        <v>40</v>
      </c>
      <c r="E1" s="44" t="s">
        <v>41</v>
      </c>
      <c r="F1" s="44" t="s">
        <v>42</v>
      </c>
      <c r="G1" s="44" t="s">
        <v>43</v>
      </c>
      <c r="H1" s="44" t="s">
        <v>44</v>
      </c>
      <c r="I1" s="44" t="s">
        <v>45</v>
      </c>
      <c r="J1" s="44" t="s">
        <v>46</v>
      </c>
      <c r="K1" s="44" t="s">
        <v>47</v>
      </c>
      <c r="L1" s="44" t="s">
        <v>48</v>
      </c>
    </row>
    <row r="2" spans="1:12" x14ac:dyDescent="0.3">
      <c r="A2">
        <v>2759</v>
      </c>
      <c r="B2">
        <v>2682</v>
      </c>
      <c r="C2">
        <v>2962</v>
      </c>
      <c r="D2">
        <v>2560</v>
      </c>
      <c r="E2">
        <v>2759</v>
      </c>
      <c r="F2">
        <v>2759</v>
      </c>
      <c r="G2">
        <v>1310</v>
      </c>
      <c r="H2">
        <v>1472</v>
      </c>
      <c r="I2">
        <v>3599</v>
      </c>
      <c r="J2">
        <v>1269</v>
      </c>
      <c r="K2">
        <v>1024</v>
      </c>
      <c r="L2">
        <v>1594</v>
      </c>
    </row>
    <row r="3" spans="1:12" x14ac:dyDescent="0.3">
      <c r="A3">
        <v>2641</v>
      </c>
      <c r="B3">
        <v>2519</v>
      </c>
      <c r="C3">
        <v>2641</v>
      </c>
      <c r="D3">
        <v>2722</v>
      </c>
      <c r="E3">
        <v>2804</v>
      </c>
      <c r="F3">
        <v>2921</v>
      </c>
      <c r="G3">
        <v>1148</v>
      </c>
      <c r="H3">
        <v>945</v>
      </c>
      <c r="I3">
        <v>4435</v>
      </c>
      <c r="J3">
        <v>861</v>
      </c>
      <c r="K3">
        <v>861</v>
      </c>
      <c r="L3">
        <v>862</v>
      </c>
    </row>
    <row r="4" spans="1:12" x14ac:dyDescent="0.3">
      <c r="A4">
        <v>2519</v>
      </c>
      <c r="B4">
        <v>2718</v>
      </c>
      <c r="C4">
        <v>2840</v>
      </c>
      <c r="D4">
        <v>2844</v>
      </c>
      <c r="E4">
        <v>3002</v>
      </c>
      <c r="F4">
        <v>2641</v>
      </c>
      <c r="G4">
        <v>1107</v>
      </c>
      <c r="H4">
        <v>903</v>
      </c>
      <c r="I4">
        <v>4515</v>
      </c>
      <c r="J4">
        <v>1554</v>
      </c>
      <c r="K4">
        <v>1837</v>
      </c>
      <c r="L4">
        <v>1392</v>
      </c>
    </row>
    <row r="5" spans="1:12" x14ac:dyDescent="0.3">
      <c r="A5">
        <v>2799</v>
      </c>
      <c r="B5">
        <v>2718</v>
      </c>
      <c r="C5">
        <v>2641</v>
      </c>
      <c r="D5">
        <v>2641</v>
      </c>
      <c r="E5">
        <v>3002</v>
      </c>
      <c r="F5">
        <v>2600</v>
      </c>
      <c r="G5">
        <v>1269</v>
      </c>
      <c r="H5">
        <v>1635</v>
      </c>
      <c r="I5">
        <v>4515</v>
      </c>
      <c r="J5">
        <v>1228</v>
      </c>
      <c r="K5">
        <v>861</v>
      </c>
      <c r="L5">
        <v>1799</v>
      </c>
    </row>
    <row r="6" spans="1:12" x14ac:dyDescent="0.3">
      <c r="A6">
        <v>2718</v>
      </c>
      <c r="B6">
        <v>2880</v>
      </c>
      <c r="C6">
        <v>2641</v>
      </c>
      <c r="D6">
        <v>2560</v>
      </c>
      <c r="E6">
        <v>2438</v>
      </c>
      <c r="F6">
        <v>2678</v>
      </c>
      <c r="G6">
        <v>1107</v>
      </c>
      <c r="H6">
        <v>1066</v>
      </c>
      <c r="I6">
        <v>3876</v>
      </c>
      <c r="J6">
        <v>861</v>
      </c>
      <c r="K6">
        <v>861</v>
      </c>
      <c r="L6">
        <v>862</v>
      </c>
    </row>
    <row r="7" spans="1:12" x14ac:dyDescent="0.3">
      <c r="A7">
        <v>2763</v>
      </c>
      <c r="B7">
        <v>2759</v>
      </c>
      <c r="C7">
        <v>2880</v>
      </c>
      <c r="D7">
        <v>2763</v>
      </c>
      <c r="E7">
        <v>2804</v>
      </c>
      <c r="F7">
        <v>2438</v>
      </c>
      <c r="G7">
        <v>1025</v>
      </c>
      <c r="H7">
        <v>984</v>
      </c>
      <c r="I7">
        <v>4636</v>
      </c>
      <c r="J7">
        <v>1714</v>
      </c>
      <c r="K7">
        <v>1714</v>
      </c>
      <c r="L7">
        <v>903</v>
      </c>
    </row>
    <row r="8" spans="1:12" x14ac:dyDescent="0.3">
      <c r="A8">
        <v>2880</v>
      </c>
      <c r="B8">
        <v>2600</v>
      </c>
      <c r="C8">
        <v>2519</v>
      </c>
      <c r="D8">
        <v>2641</v>
      </c>
      <c r="E8">
        <v>2921</v>
      </c>
      <c r="F8">
        <v>2560</v>
      </c>
      <c r="G8">
        <v>1433</v>
      </c>
      <c r="H8">
        <v>1676</v>
      </c>
      <c r="I8">
        <v>3321</v>
      </c>
      <c r="J8">
        <v>1676</v>
      </c>
      <c r="K8">
        <v>861</v>
      </c>
      <c r="L8">
        <v>1878</v>
      </c>
    </row>
    <row r="9" spans="1:12" x14ac:dyDescent="0.3">
      <c r="A9">
        <v>2641</v>
      </c>
      <c r="B9">
        <v>2840</v>
      </c>
      <c r="C9">
        <v>2600</v>
      </c>
      <c r="D9">
        <v>2600</v>
      </c>
      <c r="E9">
        <v>2763</v>
      </c>
      <c r="F9">
        <v>2962</v>
      </c>
      <c r="G9">
        <v>1228</v>
      </c>
      <c r="H9">
        <v>943</v>
      </c>
      <c r="I9">
        <v>4119</v>
      </c>
      <c r="J9">
        <v>902</v>
      </c>
      <c r="K9">
        <v>861</v>
      </c>
      <c r="L9">
        <v>862</v>
      </c>
    </row>
    <row r="10" spans="1:12" x14ac:dyDescent="0.3">
      <c r="A10">
        <v>2600</v>
      </c>
      <c r="B10">
        <v>3124</v>
      </c>
      <c r="C10">
        <v>2600</v>
      </c>
      <c r="D10">
        <v>2799</v>
      </c>
      <c r="E10">
        <v>2479</v>
      </c>
      <c r="F10">
        <v>3002</v>
      </c>
      <c r="G10">
        <v>984</v>
      </c>
      <c r="H10">
        <v>902</v>
      </c>
      <c r="I10">
        <v>4038</v>
      </c>
      <c r="J10">
        <v>1146</v>
      </c>
      <c r="K10">
        <v>1392</v>
      </c>
      <c r="L10">
        <v>862</v>
      </c>
    </row>
    <row r="11" spans="1:12" x14ac:dyDescent="0.3">
      <c r="A11">
        <v>2921</v>
      </c>
      <c r="B11">
        <v>2397</v>
      </c>
      <c r="C11">
        <v>3002</v>
      </c>
      <c r="D11">
        <v>2722</v>
      </c>
      <c r="E11">
        <v>2840</v>
      </c>
      <c r="F11">
        <v>2438</v>
      </c>
      <c r="G11">
        <v>1554</v>
      </c>
      <c r="H11">
        <v>1878</v>
      </c>
      <c r="I11">
        <v>4280</v>
      </c>
      <c r="J11">
        <v>1878</v>
      </c>
      <c r="K11">
        <v>902</v>
      </c>
      <c r="L11">
        <v>1676</v>
      </c>
    </row>
    <row r="12" spans="1:12" x14ac:dyDescent="0.3">
      <c r="A12">
        <v>2641</v>
      </c>
      <c r="B12">
        <v>2682</v>
      </c>
      <c r="C12">
        <v>2880</v>
      </c>
      <c r="D12">
        <v>2641</v>
      </c>
      <c r="E12">
        <v>2722</v>
      </c>
      <c r="F12">
        <v>2763</v>
      </c>
      <c r="G12">
        <v>1351</v>
      </c>
      <c r="H12">
        <v>943</v>
      </c>
      <c r="I12">
        <v>4515</v>
      </c>
      <c r="J12">
        <v>861</v>
      </c>
      <c r="K12">
        <v>861</v>
      </c>
      <c r="L12">
        <v>945</v>
      </c>
    </row>
    <row r="13" spans="1:12" x14ac:dyDescent="0.3">
      <c r="A13">
        <v>2479</v>
      </c>
      <c r="B13">
        <v>2759</v>
      </c>
      <c r="C13">
        <v>2722</v>
      </c>
      <c r="D13">
        <v>2600</v>
      </c>
      <c r="E13">
        <v>2438</v>
      </c>
      <c r="F13">
        <v>2921</v>
      </c>
      <c r="G13">
        <v>984</v>
      </c>
      <c r="H13">
        <v>902</v>
      </c>
      <c r="I13">
        <v>4515</v>
      </c>
      <c r="J13">
        <v>861</v>
      </c>
      <c r="K13">
        <v>1351</v>
      </c>
      <c r="L13">
        <v>862</v>
      </c>
    </row>
    <row r="14" spans="1:12" x14ac:dyDescent="0.3">
      <c r="A14">
        <v>2722</v>
      </c>
      <c r="B14">
        <v>2722</v>
      </c>
      <c r="C14">
        <v>2799</v>
      </c>
      <c r="D14">
        <v>2880</v>
      </c>
      <c r="E14">
        <v>2921</v>
      </c>
      <c r="F14">
        <v>2682</v>
      </c>
      <c r="G14">
        <v>1676</v>
      </c>
      <c r="H14">
        <v>1717</v>
      </c>
      <c r="I14">
        <v>3761</v>
      </c>
      <c r="J14">
        <v>1878</v>
      </c>
      <c r="K14">
        <v>1388</v>
      </c>
      <c r="L14">
        <v>1392</v>
      </c>
    </row>
    <row r="15" spans="1:12" x14ac:dyDescent="0.3">
      <c r="A15">
        <v>3043</v>
      </c>
      <c r="B15">
        <v>2641</v>
      </c>
      <c r="C15">
        <v>2799</v>
      </c>
      <c r="D15">
        <v>2718</v>
      </c>
      <c r="E15">
        <v>3043</v>
      </c>
      <c r="F15">
        <v>2519</v>
      </c>
      <c r="G15">
        <v>1515</v>
      </c>
      <c r="H15">
        <v>984</v>
      </c>
      <c r="I15">
        <v>4790</v>
      </c>
      <c r="J15">
        <v>902</v>
      </c>
      <c r="K15">
        <v>902</v>
      </c>
      <c r="L15">
        <v>862</v>
      </c>
    </row>
    <row r="16" spans="1:12" x14ac:dyDescent="0.3">
      <c r="A16">
        <v>2718</v>
      </c>
      <c r="B16">
        <v>2880</v>
      </c>
      <c r="C16">
        <v>2641</v>
      </c>
      <c r="D16">
        <v>2759</v>
      </c>
      <c r="E16">
        <v>2641</v>
      </c>
      <c r="F16">
        <v>3164</v>
      </c>
      <c r="G16">
        <v>1066</v>
      </c>
      <c r="H16">
        <v>943</v>
      </c>
      <c r="I16">
        <v>4515</v>
      </c>
      <c r="J16">
        <v>861</v>
      </c>
      <c r="K16">
        <v>1308</v>
      </c>
      <c r="L16">
        <v>862</v>
      </c>
    </row>
    <row r="17" spans="1:12" x14ac:dyDescent="0.3">
      <c r="A17">
        <v>2722</v>
      </c>
      <c r="B17">
        <v>3043</v>
      </c>
      <c r="C17">
        <v>2718</v>
      </c>
      <c r="D17">
        <v>2921</v>
      </c>
      <c r="E17">
        <v>2641</v>
      </c>
      <c r="F17">
        <v>2799</v>
      </c>
      <c r="G17">
        <v>1513</v>
      </c>
      <c r="H17">
        <v>1433</v>
      </c>
      <c r="I17">
        <v>4750</v>
      </c>
      <c r="J17">
        <v>1390</v>
      </c>
      <c r="K17">
        <v>943</v>
      </c>
      <c r="L17">
        <v>1474</v>
      </c>
    </row>
    <row r="18" spans="1:12" x14ac:dyDescent="0.3">
      <c r="A18">
        <v>2799</v>
      </c>
      <c r="B18">
        <v>2479</v>
      </c>
      <c r="C18">
        <v>2682</v>
      </c>
      <c r="D18">
        <v>2759</v>
      </c>
      <c r="E18">
        <v>2799</v>
      </c>
      <c r="F18">
        <v>2637</v>
      </c>
      <c r="G18">
        <v>1758</v>
      </c>
      <c r="H18">
        <v>984</v>
      </c>
      <c r="I18">
        <v>4596</v>
      </c>
      <c r="J18">
        <v>861</v>
      </c>
      <c r="K18">
        <v>902</v>
      </c>
      <c r="L18">
        <v>862</v>
      </c>
    </row>
    <row r="19" spans="1:12" x14ac:dyDescent="0.3">
      <c r="A19">
        <v>2641</v>
      </c>
      <c r="B19">
        <v>2722</v>
      </c>
      <c r="C19">
        <v>2560</v>
      </c>
      <c r="D19">
        <v>2799</v>
      </c>
      <c r="E19">
        <v>2759</v>
      </c>
      <c r="F19">
        <v>2641</v>
      </c>
      <c r="G19">
        <v>984</v>
      </c>
      <c r="H19">
        <v>903</v>
      </c>
      <c r="I19">
        <v>4240</v>
      </c>
      <c r="J19">
        <v>902</v>
      </c>
      <c r="K19">
        <v>1390</v>
      </c>
      <c r="L19">
        <v>862</v>
      </c>
    </row>
    <row r="20" spans="1:12" x14ac:dyDescent="0.3">
      <c r="A20">
        <v>2519</v>
      </c>
      <c r="B20">
        <v>2962</v>
      </c>
      <c r="C20">
        <v>2722</v>
      </c>
      <c r="D20">
        <v>2759</v>
      </c>
      <c r="E20">
        <v>2641</v>
      </c>
      <c r="F20">
        <v>2880</v>
      </c>
      <c r="G20">
        <v>984</v>
      </c>
      <c r="H20">
        <v>1269</v>
      </c>
      <c r="I20">
        <v>4321</v>
      </c>
      <c r="J20">
        <v>1310</v>
      </c>
      <c r="K20">
        <v>1064</v>
      </c>
      <c r="L20">
        <v>1635</v>
      </c>
    </row>
    <row r="21" spans="1:12" x14ac:dyDescent="0.3">
      <c r="A21">
        <v>3043</v>
      </c>
      <c r="B21">
        <v>2682</v>
      </c>
      <c r="C21">
        <v>2921</v>
      </c>
      <c r="D21">
        <v>2682</v>
      </c>
      <c r="E21">
        <v>3002</v>
      </c>
      <c r="F21">
        <v>2722</v>
      </c>
      <c r="G21">
        <v>1837</v>
      </c>
      <c r="H21">
        <v>984</v>
      </c>
      <c r="I21">
        <v>4078</v>
      </c>
      <c r="J21">
        <v>861</v>
      </c>
      <c r="K21">
        <v>902</v>
      </c>
      <c r="L21">
        <v>901</v>
      </c>
    </row>
    <row r="22" spans="1:12" x14ac:dyDescent="0.3">
      <c r="A22">
        <v>2722</v>
      </c>
      <c r="B22">
        <v>2682</v>
      </c>
      <c r="C22">
        <v>2722</v>
      </c>
      <c r="D22">
        <v>2962</v>
      </c>
      <c r="E22">
        <v>2799</v>
      </c>
      <c r="F22">
        <v>2880</v>
      </c>
      <c r="G22">
        <v>903</v>
      </c>
      <c r="H22">
        <v>1146</v>
      </c>
      <c r="I22">
        <v>4830</v>
      </c>
      <c r="J22">
        <v>862</v>
      </c>
      <c r="K22">
        <v>1513</v>
      </c>
      <c r="L22">
        <v>903</v>
      </c>
    </row>
    <row r="23" spans="1:12" x14ac:dyDescent="0.3">
      <c r="A23">
        <v>2840</v>
      </c>
      <c r="B23">
        <v>2962</v>
      </c>
      <c r="C23">
        <v>2600</v>
      </c>
      <c r="D23">
        <v>2880</v>
      </c>
      <c r="E23">
        <v>2560</v>
      </c>
      <c r="F23">
        <v>3002</v>
      </c>
      <c r="G23">
        <v>984</v>
      </c>
      <c r="H23">
        <v>1269</v>
      </c>
      <c r="I23">
        <v>4159</v>
      </c>
      <c r="J23">
        <v>1635</v>
      </c>
      <c r="K23">
        <v>1146</v>
      </c>
      <c r="L23">
        <v>1717</v>
      </c>
    </row>
    <row r="24" spans="1:12" x14ac:dyDescent="0.3">
      <c r="A24">
        <v>2519</v>
      </c>
      <c r="B24">
        <v>2799</v>
      </c>
      <c r="C24">
        <v>2682</v>
      </c>
      <c r="D24">
        <v>2763</v>
      </c>
      <c r="E24">
        <v>2799</v>
      </c>
      <c r="F24">
        <v>2962</v>
      </c>
      <c r="G24">
        <v>1676</v>
      </c>
      <c r="H24">
        <v>1025</v>
      </c>
      <c r="I24">
        <v>4677</v>
      </c>
      <c r="J24">
        <v>861</v>
      </c>
      <c r="K24">
        <v>861</v>
      </c>
      <c r="L24">
        <v>903</v>
      </c>
    </row>
    <row r="25" spans="1:12" x14ac:dyDescent="0.3">
      <c r="A25">
        <v>3002</v>
      </c>
      <c r="B25">
        <v>2560</v>
      </c>
      <c r="C25">
        <v>2921</v>
      </c>
      <c r="D25">
        <v>2682</v>
      </c>
      <c r="E25">
        <v>2722</v>
      </c>
      <c r="F25">
        <v>2519</v>
      </c>
      <c r="G25">
        <v>1025</v>
      </c>
      <c r="H25">
        <v>943</v>
      </c>
      <c r="I25">
        <v>4078</v>
      </c>
      <c r="J25">
        <v>861</v>
      </c>
      <c r="K25">
        <v>1513</v>
      </c>
      <c r="L25">
        <v>903</v>
      </c>
    </row>
    <row r="26" spans="1:12" x14ac:dyDescent="0.3">
      <c r="A26">
        <v>2763</v>
      </c>
      <c r="B26">
        <v>2840</v>
      </c>
      <c r="C26">
        <v>2799</v>
      </c>
      <c r="D26">
        <v>3002</v>
      </c>
      <c r="E26">
        <v>2840</v>
      </c>
      <c r="F26">
        <v>2962</v>
      </c>
      <c r="G26">
        <v>984</v>
      </c>
      <c r="H26">
        <v>1392</v>
      </c>
      <c r="I26">
        <v>4709</v>
      </c>
      <c r="J26">
        <v>1796</v>
      </c>
      <c r="K26">
        <v>1472</v>
      </c>
      <c r="L26">
        <v>1837</v>
      </c>
    </row>
    <row r="27" spans="1:12" x14ac:dyDescent="0.3">
      <c r="A27">
        <v>2763</v>
      </c>
      <c r="B27">
        <v>2921</v>
      </c>
      <c r="C27">
        <v>2479</v>
      </c>
      <c r="D27">
        <v>2682</v>
      </c>
      <c r="E27">
        <v>2799</v>
      </c>
      <c r="F27">
        <v>2763</v>
      </c>
      <c r="G27">
        <v>1474</v>
      </c>
      <c r="H27">
        <v>1189</v>
      </c>
      <c r="I27">
        <v>4354</v>
      </c>
      <c r="J27">
        <v>861</v>
      </c>
      <c r="K27">
        <v>861</v>
      </c>
      <c r="L27">
        <v>903</v>
      </c>
    </row>
    <row r="28" spans="1:12" x14ac:dyDescent="0.3">
      <c r="A28">
        <v>2880</v>
      </c>
      <c r="B28">
        <v>2921</v>
      </c>
      <c r="C28">
        <v>2759</v>
      </c>
      <c r="D28">
        <v>2560</v>
      </c>
      <c r="E28">
        <v>3043</v>
      </c>
      <c r="F28">
        <v>2799</v>
      </c>
      <c r="G28">
        <v>903</v>
      </c>
      <c r="H28">
        <v>943</v>
      </c>
      <c r="I28">
        <v>4798</v>
      </c>
      <c r="J28">
        <v>861</v>
      </c>
      <c r="K28">
        <v>1594</v>
      </c>
      <c r="L28">
        <v>862</v>
      </c>
    </row>
    <row r="29" spans="1:12" x14ac:dyDescent="0.3">
      <c r="A29">
        <v>2682</v>
      </c>
      <c r="B29">
        <v>2397</v>
      </c>
      <c r="C29">
        <v>2840</v>
      </c>
      <c r="D29">
        <v>2840</v>
      </c>
      <c r="E29">
        <v>2880</v>
      </c>
      <c r="F29">
        <v>2560</v>
      </c>
      <c r="G29">
        <v>1148</v>
      </c>
      <c r="H29">
        <v>1554</v>
      </c>
      <c r="I29">
        <v>3640</v>
      </c>
      <c r="J29">
        <v>1837</v>
      </c>
      <c r="K29">
        <v>1676</v>
      </c>
      <c r="L29">
        <v>1594</v>
      </c>
    </row>
    <row r="30" spans="1:12" x14ac:dyDescent="0.3">
      <c r="A30">
        <v>2682</v>
      </c>
      <c r="B30">
        <v>2722</v>
      </c>
      <c r="C30">
        <v>2519</v>
      </c>
      <c r="D30">
        <v>2880</v>
      </c>
      <c r="E30">
        <v>2641</v>
      </c>
      <c r="F30">
        <v>2600</v>
      </c>
      <c r="G30">
        <v>1635</v>
      </c>
      <c r="H30">
        <v>1148</v>
      </c>
      <c r="I30">
        <v>4159</v>
      </c>
      <c r="J30">
        <v>861</v>
      </c>
      <c r="K30">
        <v>861</v>
      </c>
      <c r="L30">
        <v>943</v>
      </c>
    </row>
    <row r="31" spans="1:12" x14ac:dyDescent="0.3">
      <c r="A31">
        <v>2880</v>
      </c>
      <c r="B31">
        <v>2921</v>
      </c>
      <c r="C31">
        <v>2799</v>
      </c>
      <c r="D31">
        <v>2682</v>
      </c>
      <c r="E31">
        <v>2840</v>
      </c>
      <c r="F31">
        <v>2763</v>
      </c>
      <c r="G31">
        <v>984</v>
      </c>
      <c r="H31">
        <v>903</v>
      </c>
      <c r="I31">
        <v>4394</v>
      </c>
      <c r="J31">
        <v>902</v>
      </c>
      <c r="K31">
        <v>1105</v>
      </c>
      <c r="L31">
        <v>861</v>
      </c>
    </row>
    <row r="32" spans="1:12" x14ac:dyDescent="0.3">
      <c r="A32">
        <v>2641</v>
      </c>
      <c r="B32">
        <v>2397</v>
      </c>
      <c r="C32">
        <v>3043</v>
      </c>
      <c r="D32">
        <v>2718</v>
      </c>
      <c r="E32">
        <v>2682</v>
      </c>
      <c r="F32">
        <v>2844</v>
      </c>
      <c r="G32">
        <v>902</v>
      </c>
      <c r="H32">
        <v>1594</v>
      </c>
      <c r="I32">
        <v>4361</v>
      </c>
      <c r="J32">
        <v>1633</v>
      </c>
      <c r="K32">
        <v>1919</v>
      </c>
      <c r="L32">
        <v>1474</v>
      </c>
    </row>
    <row r="33" spans="1:12" x14ac:dyDescent="0.3">
      <c r="A33">
        <v>2718</v>
      </c>
      <c r="B33">
        <v>2840</v>
      </c>
      <c r="C33">
        <v>2682</v>
      </c>
      <c r="D33">
        <v>2840</v>
      </c>
      <c r="E33">
        <v>2682</v>
      </c>
      <c r="F33">
        <v>2921</v>
      </c>
      <c r="G33">
        <v>1799</v>
      </c>
      <c r="H33">
        <v>1351</v>
      </c>
      <c r="I33">
        <v>4280</v>
      </c>
      <c r="J33">
        <v>902</v>
      </c>
      <c r="K33">
        <v>943</v>
      </c>
      <c r="L33">
        <v>903</v>
      </c>
    </row>
    <row r="34" spans="1:12" x14ac:dyDescent="0.3">
      <c r="A34">
        <v>2840</v>
      </c>
      <c r="B34">
        <v>2718</v>
      </c>
      <c r="C34">
        <v>2438</v>
      </c>
      <c r="D34">
        <v>2840</v>
      </c>
      <c r="E34">
        <v>2682</v>
      </c>
      <c r="F34">
        <v>2641</v>
      </c>
      <c r="G34">
        <v>945</v>
      </c>
      <c r="H34">
        <v>943</v>
      </c>
      <c r="I34">
        <v>3842</v>
      </c>
      <c r="J34">
        <v>861</v>
      </c>
      <c r="K34">
        <v>902</v>
      </c>
      <c r="L34">
        <v>903</v>
      </c>
    </row>
    <row r="35" spans="1:12" x14ac:dyDescent="0.3">
      <c r="A35">
        <v>2479</v>
      </c>
      <c r="B35">
        <v>2682</v>
      </c>
      <c r="C35">
        <v>2962</v>
      </c>
      <c r="D35">
        <v>2804</v>
      </c>
      <c r="E35">
        <v>2799</v>
      </c>
      <c r="F35">
        <v>2759</v>
      </c>
      <c r="G35">
        <v>903</v>
      </c>
      <c r="H35">
        <v>1676</v>
      </c>
      <c r="I35">
        <v>3721</v>
      </c>
      <c r="J35">
        <v>1351</v>
      </c>
      <c r="K35">
        <v>1635</v>
      </c>
      <c r="L35">
        <v>1228</v>
      </c>
    </row>
    <row r="36" spans="1:12" x14ac:dyDescent="0.3">
      <c r="A36">
        <v>2763</v>
      </c>
      <c r="B36">
        <v>2763</v>
      </c>
      <c r="C36">
        <v>2641</v>
      </c>
      <c r="D36">
        <v>2759</v>
      </c>
      <c r="E36">
        <v>2641</v>
      </c>
      <c r="F36">
        <v>2840</v>
      </c>
      <c r="G36">
        <v>1837</v>
      </c>
      <c r="H36">
        <v>1717</v>
      </c>
      <c r="I36">
        <v>4119</v>
      </c>
      <c r="J36">
        <v>902</v>
      </c>
      <c r="K36">
        <v>861</v>
      </c>
      <c r="L36">
        <v>903</v>
      </c>
    </row>
    <row r="37" spans="1:12" x14ac:dyDescent="0.3">
      <c r="A37">
        <v>2799</v>
      </c>
      <c r="B37">
        <v>3124</v>
      </c>
      <c r="C37">
        <v>2641</v>
      </c>
      <c r="D37">
        <v>2519</v>
      </c>
      <c r="E37">
        <v>2880</v>
      </c>
      <c r="F37">
        <v>2600</v>
      </c>
      <c r="G37">
        <v>1105</v>
      </c>
      <c r="H37">
        <v>1025</v>
      </c>
      <c r="I37">
        <v>3721</v>
      </c>
      <c r="J37">
        <v>861</v>
      </c>
      <c r="K37">
        <v>903</v>
      </c>
      <c r="L37">
        <v>862</v>
      </c>
    </row>
    <row r="38" spans="1:12" x14ac:dyDescent="0.3">
      <c r="A38">
        <v>2799</v>
      </c>
      <c r="B38">
        <v>2682</v>
      </c>
      <c r="C38">
        <v>2840</v>
      </c>
      <c r="D38">
        <v>2759</v>
      </c>
      <c r="E38">
        <v>2880</v>
      </c>
      <c r="F38">
        <v>2641</v>
      </c>
      <c r="G38">
        <v>1146</v>
      </c>
      <c r="H38">
        <v>1429</v>
      </c>
      <c r="I38">
        <v>4159</v>
      </c>
      <c r="J38">
        <v>1025</v>
      </c>
      <c r="K38">
        <v>1269</v>
      </c>
      <c r="L38">
        <v>1228</v>
      </c>
    </row>
    <row r="39" spans="1:12" x14ac:dyDescent="0.3">
      <c r="A39">
        <v>2519</v>
      </c>
      <c r="B39">
        <v>2600</v>
      </c>
      <c r="C39">
        <v>2880</v>
      </c>
      <c r="D39">
        <v>2641</v>
      </c>
      <c r="E39">
        <v>2763</v>
      </c>
      <c r="F39">
        <v>2641</v>
      </c>
      <c r="G39">
        <v>1392</v>
      </c>
      <c r="H39">
        <v>1837</v>
      </c>
      <c r="I39">
        <v>4677</v>
      </c>
      <c r="J39">
        <v>943</v>
      </c>
      <c r="K39">
        <v>902</v>
      </c>
      <c r="L39">
        <v>945</v>
      </c>
    </row>
    <row r="40" spans="1:12" x14ac:dyDescent="0.3">
      <c r="A40">
        <v>2722</v>
      </c>
      <c r="B40">
        <v>2722</v>
      </c>
      <c r="C40">
        <v>2880</v>
      </c>
      <c r="D40">
        <v>2560</v>
      </c>
      <c r="E40">
        <v>2722</v>
      </c>
      <c r="F40">
        <v>2840</v>
      </c>
      <c r="G40">
        <v>1148</v>
      </c>
      <c r="H40">
        <v>1226</v>
      </c>
      <c r="I40">
        <v>4401</v>
      </c>
      <c r="J40">
        <v>902</v>
      </c>
      <c r="K40">
        <v>902</v>
      </c>
      <c r="L40">
        <v>862</v>
      </c>
    </row>
    <row r="41" spans="1:12" x14ac:dyDescent="0.3">
      <c r="A41">
        <v>2722</v>
      </c>
      <c r="B41">
        <v>2763</v>
      </c>
      <c r="C41">
        <v>2600</v>
      </c>
      <c r="D41">
        <v>2641</v>
      </c>
      <c r="E41">
        <v>3002</v>
      </c>
      <c r="F41">
        <v>2682</v>
      </c>
      <c r="G41">
        <v>1064</v>
      </c>
      <c r="H41">
        <v>984</v>
      </c>
      <c r="I41">
        <v>4314</v>
      </c>
      <c r="J41">
        <v>1105</v>
      </c>
      <c r="K41">
        <v>1472</v>
      </c>
      <c r="L41">
        <v>1351</v>
      </c>
    </row>
    <row r="42" spans="1:12" x14ac:dyDescent="0.3">
      <c r="A42">
        <v>2560</v>
      </c>
      <c r="B42">
        <v>2641</v>
      </c>
      <c r="C42">
        <v>2962</v>
      </c>
      <c r="D42">
        <v>2641</v>
      </c>
      <c r="E42">
        <v>2641</v>
      </c>
      <c r="F42">
        <v>2799</v>
      </c>
      <c r="G42">
        <v>1310</v>
      </c>
      <c r="H42">
        <v>1758</v>
      </c>
      <c r="I42">
        <v>4354</v>
      </c>
      <c r="J42">
        <v>984</v>
      </c>
      <c r="K42">
        <v>861</v>
      </c>
      <c r="L42">
        <v>943</v>
      </c>
    </row>
    <row r="43" spans="1:12" x14ac:dyDescent="0.3">
      <c r="A43">
        <v>2840</v>
      </c>
      <c r="B43">
        <v>2840</v>
      </c>
      <c r="C43">
        <v>2759</v>
      </c>
      <c r="D43">
        <v>2962</v>
      </c>
      <c r="E43">
        <v>2763</v>
      </c>
      <c r="F43">
        <v>3002</v>
      </c>
      <c r="G43">
        <v>1025</v>
      </c>
      <c r="H43">
        <v>943</v>
      </c>
      <c r="I43">
        <v>4321</v>
      </c>
      <c r="J43">
        <v>902</v>
      </c>
      <c r="K43">
        <v>902</v>
      </c>
      <c r="L43">
        <v>862</v>
      </c>
    </row>
    <row r="44" spans="1:12" x14ac:dyDescent="0.3">
      <c r="A44">
        <v>2880</v>
      </c>
      <c r="B44">
        <v>2678</v>
      </c>
      <c r="C44">
        <v>2519</v>
      </c>
      <c r="D44">
        <v>2840</v>
      </c>
      <c r="E44">
        <v>2840</v>
      </c>
      <c r="F44">
        <v>2840</v>
      </c>
      <c r="G44">
        <v>943</v>
      </c>
      <c r="H44">
        <v>1025</v>
      </c>
      <c r="I44">
        <v>3963</v>
      </c>
      <c r="J44">
        <v>1105</v>
      </c>
      <c r="K44">
        <v>1755</v>
      </c>
      <c r="L44">
        <v>1148</v>
      </c>
    </row>
    <row r="45" spans="1:12" x14ac:dyDescent="0.3">
      <c r="A45">
        <v>2641</v>
      </c>
      <c r="B45">
        <v>2682</v>
      </c>
      <c r="C45">
        <v>2880</v>
      </c>
      <c r="D45">
        <v>2722</v>
      </c>
      <c r="E45">
        <v>2799</v>
      </c>
      <c r="F45">
        <v>2678</v>
      </c>
      <c r="G45">
        <v>1351</v>
      </c>
      <c r="H45">
        <v>1392</v>
      </c>
      <c r="I45">
        <v>4354</v>
      </c>
      <c r="J45">
        <v>984</v>
      </c>
      <c r="K45">
        <v>902</v>
      </c>
      <c r="L45">
        <v>984</v>
      </c>
    </row>
    <row r="46" spans="1:12" x14ac:dyDescent="0.3">
      <c r="A46">
        <v>2560</v>
      </c>
      <c r="B46">
        <v>2804</v>
      </c>
      <c r="C46">
        <v>2763</v>
      </c>
      <c r="D46">
        <v>2678</v>
      </c>
      <c r="E46">
        <v>2722</v>
      </c>
      <c r="F46">
        <v>2678</v>
      </c>
      <c r="G46">
        <v>1025</v>
      </c>
      <c r="H46">
        <v>943</v>
      </c>
      <c r="I46">
        <v>4790</v>
      </c>
      <c r="J46">
        <v>902</v>
      </c>
      <c r="K46">
        <v>861</v>
      </c>
      <c r="L46">
        <v>862</v>
      </c>
    </row>
    <row r="47" spans="1:12" x14ac:dyDescent="0.3">
      <c r="A47">
        <v>2759</v>
      </c>
      <c r="B47">
        <v>3083</v>
      </c>
      <c r="C47">
        <v>2759</v>
      </c>
      <c r="D47">
        <v>2722</v>
      </c>
      <c r="E47">
        <v>2880</v>
      </c>
      <c r="F47">
        <v>2799</v>
      </c>
      <c r="G47">
        <v>902</v>
      </c>
      <c r="H47">
        <v>903</v>
      </c>
      <c r="I47">
        <v>4199</v>
      </c>
      <c r="J47">
        <v>1472</v>
      </c>
      <c r="K47">
        <v>1714</v>
      </c>
      <c r="L47">
        <v>1515</v>
      </c>
    </row>
    <row r="48" spans="1:12" x14ac:dyDescent="0.3">
      <c r="A48">
        <v>2799</v>
      </c>
      <c r="B48">
        <v>2682</v>
      </c>
      <c r="C48">
        <v>2560</v>
      </c>
      <c r="D48">
        <v>2678</v>
      </c>
      <c r="E48">
        <v>2799</v>
      </c>
      <c r="F48">
        <v>2678</v>
      </c>
      <c r="G48">
        <v>1594</v>
      </c>
      <c r="H48">
        <v>1474</v>
      </c>
      <c r="I48">
        <v>3957</v>
      </c>
      <c r="J48">
        <v>1066</v>
      </c>
      <c r="K48">
        <v>902</v>
      </c>
      <c r="L48">
        <v>1025</v>
      </c>
    </row>
    <row r="49" spans="1:12" x14ac:dyDescent="0.3">
      <c r="A49">
        <v>2880</v>
      </c>
      <c r="B49">
        <v>2560</v>
      </c>
      <c r="C49">
        <v>2840</v>
      </c>
      <c r="D49">
        <v>2722</v>
      </c>
      <c r="E49">
        <v>2641</v>
      </c>
      <c r="F49">
        <v>2519</v>
      </c>
      <c r="G49">
        <v>1310</v>
      </c>
      <c r="H49">
        <v>903</v>
      </c>
      <c r="I49">
        <v>4193</v>
      </c>
      <c r="J49">
        <v>861</v>
      </c>
      <c r="K49">
        <v>861</v>
      </c>
      <c r="L49">
        <v>902</v>
      </c>
    </row>
    <row r="50" spans="1:12" x14ac:dyDescent="0.3">
      <c r="A50">
        <v>2722</v>
      </c>
      <c r="B50">
        <v>2840</v>
      </c>
      <c r="C50">
        <v>2759</v>
      </c>
      <c r="D50">
        <v>2840</v>
      </c>
      <c r="E50">
        <v>2682</v>
      </c>
      <c r="F50">
        <v>2641</v>
      </c>
      <c r="G50">
        <v>943</v>
      </c>
      <c r="H50">
        <v>903</v>
      </c>
      <c r="I50">
        <v>4636</v>
      </c>
      <c r="J50">
        <v>1592</v>
      </c>
      <c r="K50">
        <v>1837</v>
      </c>
      <c r="L50">
        <v>1554</v>
      </c>
    </row>
    <row r="51" spans="1:12" x14ac:dyDescent="0.3">
      <c r="A51">
        <v>2682</v>
      </c>
      <c r="B51">
        <v>2921</v>
      </c>
      <c r="C51">
        <v>2519</v>
      </c>
      <c r="D51">
        <v>2682</v>
      </c>
      <c r="E51">
        <v>2962</v>
      </c>
      <c r="F51">
        <v>2962</v>
      </c>
      <c r="G51">
        <v>1635</v>
      </c>
      <c r="H51">
        <v>1676</v>
      </c>
      <c r="I51">
        <v>4435</v>
      </c>
      <c r="J51">
        <v>1187</v>
      </c>
      <c r="K51">
        <v>902</v>
      </c>
      <c r="L51">
        <v>1390</v>
      </c>
    </row>
    <row r="52" spans="1:12" x14ac:dyDescent="0.3">
      <c r="A52">
        <v>2560</v>
      </c>
      <c r="B52">
        <v>2600</v>
      </c>
      <c r="C52">
        <v>2519</v>
      </c>
      <c r="D52">
        <v>2682</v>
      </c>
      <c r="E52">
        <v>2804</v>
      </c>
      <c r="F52">
        <v>2682</v>
      </c>
      <c r="G52">
        <v>1554</v>
      </c>
      <c r="H52">
        <v>984</v>
      </c>
      <c r="I52">
        <v>3923</v>
      </c>
      <c r="J52">
        <v>861</v>
      </c>
      <c r="K52">
        <v>902</v>
      </c>
      <c r="L52">
        <v>902</v>
      </c>
    </row>
    <row r="53" spans="1:12" x14ac:dyDescent="0.3">
      <c r="A53">
        <v>2722</v>
      </c>
      <c r="B53">
        <v>2962</v>
      </c>
      <c r="C53">
        <v>2641</v>
      </c>
      <c r="D53">
        <v>2880</v>
      </c>
      <c r="E53">
        <v>2519</v>
      </c>
      <c r="F53">
        <v>2921</v>
      </c>
      <c r="G53">
        <v>984</v>
      </c>
      <c r="H53">
        <v>1066</v>
      </c>
      <c r="I53">
        <v>4870</v>
      </c>
      <c r="J53">
        <v>1676</v>
      </c>
      <c r="K53">
        <v>1676</v>
      </c>
      <c r="L53">
        <v>1554</v>
      </c>
    </row>
    <row r="54" spans="1:12" x14ac:dyDescent="0.3">
      <c r="A54">
        <v>2560</v>
      </c>
      <c r="B54">
        <v>2641</v>
      </c>
      <c r="C54">
        <v>2880</v>
      </c>
      <c r="D54">
        <v>2722</v>
      </c>
      <c r="E54">
        <v>2962</v>
      </c>
      <c r="F54">
        <v>2759</v>
      </c>
      <c r="G54">
        <v>1554</v>
      </c>
      <c r="H54">
        <v>1875</v>
      </c>
      <c r="I54">
        <v>4159</v>
      </c>
      <c r="J54">
        <v>1714</v>
      </c>
      <c r="K54">
        <v>902</v>
      </c>
      <c r="L54">
        <v>1633</v>
      </c>
    </row>
    <row r="55" spans="1:12" x14ac:dyDescent="0.3">
      <c r="A55">
        <v>2682</v>
      </c>
      <c r="B55">
        <v>2799</v>
      </c>
      <c r="C55">
        <v>2722</v>
      </c>
      <c r="D55">
        <v>2600</v>
      </c>
      <c r="E55">
        <v>2880</v>
      </c>
      <c r="F55">
        <v>2438</v>
      </c>
      <c r="G55">
        <v>1755</v>
      </c>
      <c r="H55">
        <v>943</v>
      </c>
      <c r="I55">
        <v>3640</v>
      </c>
      <c r="J55">
        <v>902</v>
      </c>
      <c r="K55">
        <v>861</v>
      </c>
      <c r="L55">
        <v>862</v>
      </c>
    </row>
    <row r="56" spans="1:12" x14ac:dyDescent="0.3">
      <c r="A56">
        <v>2641</v>
      </c>
      <c r="B56">
        <v>2641</v>
      </c>
      <c r="C56">
        <v>2718</v>
      </c>
      <c r="D56">
        <v>2840</v>
      </c>
      <c r="E56">
        <v>2479</v>
      </c>
      <c r="F56">
        <v>2962</v>
      </c>
      <c r="G56">
        <v>1025</v>
      </c>
      <c r="H56">
        <v>943</v>
      </c>
      <c r="I56">
        <v>4636</v>
      </c>
      <c r="J56">
        <v>1148</v>
      </c>
      <c r="K56">
        <v>1472</v>
      </c>
      <c r="L56">
        <v>1594</v>
      </c>
    </row>
    <row r="57" spans="1:12" x14ac:dyDescent="0.3">
      <c r="A57">
        <v>2921</v>
      </c>
      <c r="B57">
        <v>2600</v>
      </c>
      <c r="C57">
        <v>2722</v>
      </c>
      <c r="D57">
        <v>2682</v>
      </c>
      <c r="E57">
        <v>2718</v>
      </c>
      <c r="F57">
        <v>2921</v>
      </c>
      <c r="G57">
        <v>1066</v>
      </c>
      <c r="H57">
        <v>1594</v>
      </c>
      <c r="I57">
        <v>4798</v>
      </c>
      <c r="J57">
        <v>1878</v>
      </c>
      <c r="K57">
        <v>902</v>
      </c>
      <c r="L57">
        <v>1717</v>
      </c>
    </row>
    <row r="58" spans="1:12" x14ac:dyDescent="0.3">
      <c r="A58">
        <v>2921</v>
      </c>
      <c r="B58">
        <v>2804</v>
      </c>
      <c r="C58">
        <v>2641</v>
      </c>
      <c r="D58">
        <v>2759</v>
      </c>
      <c r="E58">
        <v>2962</v>
      </c>
      <c r="F58">
        <v>2479</v>
      </c>
      <c r="G58">
        <v>1878</v>
      </c>
      <c r="H58">
        <v>1025</v>
      </c>
      <c r="I58">
        <v>4240</v>
      </c>
      <c r="J58">
        <v>861</v>
      </c>
      <c r="K58">
        <v>861</v>
      </c>
      <c r="L58">
        <v>943</v>
      </c>
    </row>
    <row r="59" spans="1:12" x14ac:dyDescent="0.3">
      <c r="A59">
        <v>2678</v>
      </c>
      <c r="B59">
        <v>2759</v>
      </c>
      <c r="C59">
        <v>2962</v>
      </c>
      <c r="D59">
        <v>2722</v>
      </c>
      <c r="E59">
        <v>2759</v>
      </c>
      <c r="F59">
        <v>2641</v>
      </c>
      <c r="G59">
        <v>945</v>
      </c>
      <c r="H59">
        <v>943</v>
      </c>
      <c r="I59">
        <v>3998</v>
      </c>
      <c r="J59">
        <v>861</v>
      </c>
      <c r="K59">
        <v>1187</v>
      </c>
      <c r="L59">
        <v>1064</v>
      </c>
    </row>
    <row r="60" spans="1:12" x14ac:dyDescent="0.3">
      <c r="A60">
        <v>2641</v>
      </c>
      <c r="B60">
        <v>2840</v>
      </c>
      <c r="C60">
        <v>2641</v>
      </c>
      <c r="D60">
        <v>2921</v>
      </c>
      <c r="E60">
        <v>2641</v>
      </c>
      <c r="F60">
        <v>2759</v>
      </c>
      <c r="G60">
        <v>1025</v>
      </c>
      <c r="H60">
        <v>1351</v>
      </c>
      <c r="I60">
        <v>4159</v>
      </c>
      <c r="J60">
        <v>1714</v>
      </c>
      <c r="K60">
        <v>943</v>
      </c>
      <c r="L60">
        <v>1837</v>
      </c>
    </row>
    <row r="61" spans="1:12" x14ac:dyDescent="0.3">
      <c r="A61">
        <v>2799</v>
      </c>
      <c r="B61">
        <v>2600</v>
      </c>
      <c r="C61">
        <v>2560</v>
      </c>
      <c r="D61">
        <v>2722</v>
      </c>
      <c r="E61">
        <v>2840</v>
      </c>
      <c r="F61">
        <v>2759</v>
      </c>
      <c r="G61">
        <v>1635</v>
      </c>
      <c r="H61">
        <v>1066</v>
      </c>
      <c r="I61">
        <v>4038</v>
      </c>
      <c r="J61">
        <v>902</v>
      </c>
      <c r="K61">
        <v>861</v>
      </c>
      <c r="L61">
        <v>984</v>
      </c>
    </row>
    <row r="62" spans="1:12" x14ac:dyDescent="0.3">
      <c r="A62">
        <v>2519</v>
      </c>
      <c r="B62">
        <v>2962</v>
      </c>
      <c r="C62">
        <v>3083</v>
      </c>
      <c r="D62">
        <v>2519</v>
      </c>
      <c r="E62">
        <v>2880</v>
      </c>
      <c r="F62">
        <v>2641</v>
      </c>
      <c r="G62">
        <v>984</v>
      </c>
      <c r="H62">
        <v>943</v>
      </c>
      <c r="I62">
        <v>4321</v>
      </c>
      <c r="J62">
        <v>1185</v>
      </c>
      <c r="K62">
        <v>1228</v>
      </c>
      <c r="L62">
        <v>862</v>
      </c>
    </row>
    <row r="63" spans="1:12" x14ac:dyDescent="0.3">
      <c r="A63">
        <v>2804</v>
      </c>
      <c r="B63">
        <v>2880</v>
      </c>
      <c r="C63">
        <v>2641</v>
      </c>
      <c r="D63">
        <v>2840</v>
      </c>
      <c r="E63">
        <v>2479</v>
      </c>
      <c r="F63">
        <v>2799</v>
      </c>
      <c r="G63">
        <v>943</v>
      </c>
      <c r="H63">
        <v>1269</v>
      </c>
      <c r="I63">
        <v>3680</v>
      </c>
      <c r="J63">
        <v>1392</v>
      </c>
      <c r="K63">
        <v>902</v>
      </c>
      <c r="L63">
        <v>1919</v>
      </c>
    </row>
    <row r="64" spans="1:12" x14ac:dyDescent="0.3">
      <c r="A64">
        <v>2763</v>
      </c>
      <c r="B64">
        <v>2682</v>
      </c>
      <c r="C64">
        <v>2682</v>
      </c>
      <c r="D64">
        <v>2880</v>
      </c>
      <c r="E64">
        <v>2804</v>
      </c>
      <c r="F64">
        <v>2759</v>
      </c>
      <c r="G64">
        <v>1433</v>
      </c>
      <c r="H64">
        <v>1025</v>
      </c>
      <c r="I64">
        <v>3883</v>
      </c>
      <c r="J64">
        <v>902</v>
      </c>
      <c r="K64">
        <v>861</v>
      </c>
      <c r="L64">
        <v>862</v>
      </c>
    </row>
    <row r="65" spans="1:12" x14ac:dyDescent="0.3">
      <c r="A65">
        <v>2519</v>
      </c>
      <c r="B65">
        <v>2799</v>
      </c>
      <c r="C65">
        <v>2840</v>
      </c>
      <c r="D65">
        <v>2438</v>
      </c>
      <c r="E65">
        <v>3002</v>
      </c>
      <c r="F65">
        <v>2600</v>
      </c>
      <c r="G65">
        <v>902</v>
      </c>
      <c r="H65">
        <v>1025</v>
      </c>
      <c r="I65">
        <v>3998</v>
      </c>
      <c r="J65">
        <v>902</v>
      </c>
      <c r="K65">
        <v>984</v>
      </c>
      <c r="L65">
        <v>862</v>
      </c>
    </row>
    <row r="66" spans="1:12" x14ac:dyDescent="0.3">
      <c r="A66">
        <v>2678</v>
      </c>
      <c r="B66">
        <v>2799</v>
      </c>
      <c r="C66">
        <v>2799</v>
      </c>
      <c r="D66">
        <v>2722</v>
      </c>
      <c r="E66">
        <v>2641</v>
      </c>
      <c r="F66">
        <v>2921</v>
      </c>
      <c r="G66">
        <v>861</v>
      </c>
      <c r="H66">
        <v>1230</v>
      </c>
      <c r="I66">
        <v>4078</v>
      </c>
      <c r="J66">
        <v>1472</v>
      </c>
      <c r="K66">
        <v>943</v>
      </c>
      <c r="L66">
        <v>1635</v>
      </c>
    </row>
    <row r="67" spans="1:12" x14ac:dyDescent="0.3">
      <c r="A67">
        <v>2921</v>
      </c>
      <c r="B67">
        <v>2682</v>
      </c>
      <c r="C67">
        <v>2560</v>
      </c>
      <c r="D67">
        <v>2682</v>
      </c>
      <c r="E67">
        <v>2479</v>
      </c>
      <c r="F67">
        <v>2682</v>
      </c>
      <c r="G67">
        <v>1594</v>
      </c>
      <c r="H67">
        <v>1025</v>
      </c>
      <c r="I67">
        <v>4354</v>
      </c>
      <c r="J67">
        <v>902</v>
      </c>
      <c r="K67">
        <v>861</v>
      </c>
      <c r="L67">
        <v>862</v>
      </c>
    </row>
    <row r="68" spans="1:12" x14ac:dyDescent="0.3">
      <c r="A68">
        <v>3043</v>
      </c>
      <c r="B68">
        <v>2560</v>
      </c>
      <c r="C68">
        <v>2560</v>
      </c>
      <c r="D68">
        <v>2438</v>
      </c>
      <c r="E68">
        <v>2840</v>
      </c>
      <c r="F68">
        <v>2921</v>
      </c>
      <c r="G68">
        <v>902</v>
      </c>
      <c r="H68">
        <v>945</v>
      </c>
      <c r="I68">
        <v>4166</v>
      </c>
      <c r="J68">
        <v>902</v>
      </c>
      <c r="K68">
        <v>984</v>
      </c>
      <c r="L68">
        <v>862</v>
      </c>
    </row>
    <row r="69" spans="1:12" x14ac:dyDescent="0.3">
      <c r="A69">
        <v>2397</v>
      </c>
      <c r="B69">
        <v>2880</v>
      </c>
      <c r="C69">
        <v>2921</v>
      </c>
      <c r="D69">
        <v>2560</v>
      </c>
      <c r="E69">
        <v>2759</v>
      </c>
      <c r="F69">
        <v>2519</v>
      </c>
      <c r="G69">
        <v>902</v>
      </c>
      <c r="H69">
        <v>1515</v>
      </c>
      <c r="I69">
        <v>3963</v>
      </c>
      <c r="J69">
        <v>1714</v>
      </c>
      <c r="K69">
        <v>943</v>
      </c>
      <c r="L69">
        <v>1594</v>
      </c>
    </row>
    <row r="70" spans="1:12" x14ac:dyDescent="0.3">
      <c r="A70">
        <v>2763</v>
      </c>
      <c r="B70">
        <v>2799</v>
      </c>
      <c r="C70">
        <v>2682</v>
      </c>
      <c r="D70">
        <v>3002</v>
      </c>
      <c r="E70">
        <v>2682</v>
      </c>
      <c r="F70">
        <v>2799</v>
      </c>
      <c r="G70">
        <v>1758</v>
      </c>
      <c r="H70">
        <v>1269</v>
      </c>
      <c r="I70">
        <v>3957</v>
      </c>
      <c r="J70">
        <v>902</v>
      </c>
      <c r="K70">
        <v>861</v>
      </c>
      <c r="L70">
        <v>862</v>
      </c>
    </row>
    <row r="71" spans="1:12" x14ac:dyDescent="0.3">
      <c r="A71">
        <v>3083</v>
      </c>
      <c r="B71">
        <v>2519</v>
      </c>
      <c r="C71">
        <v>2600</v>
      </c>
      <c r="D71">
        <v>2519</v>
      </c>
      <c r="E71">
        <v>2840</v>
      </c>
      <c r="F71">
        <v>3002</v>
      </c>
      <c r="G71">
        <v>984</v>
      </c>
      <c r="H71">
        <v>984</v>
      </c>
      <c r="I71">
        <v>3923</v>
      </c>
      <c r="J71">
        <v>861</v>
      </c>
      <c r="K71">
        <v>943</v>
      </c>
      <c r="L71">
        <v>903</v>
      </c>
    </row>
    <row r="72" spans="1:12" x14ac:dyDescent="0.3">
      <c r="A72">
        <v>2718</v>
      </c>
      <c r="B72">
        <v>2799</v>
      </c>
      <c r="C72">
        <v>2840</v>
      </c>
      <c r="D72">
        <v>2641</v>
      </c>
      <c r="E72">
        <v>2600</v>
      </c>
      <c r="F72">
        <v>2479</v>
      </c>
      <c r="G72">
        <v>902</v>
      </c>
      <c r="H72">
        <v>1554</v>
      </c>
      <c r="I72">
        <v>4159</v>
      </c>
      <c r="J72">
        <v>1796</v>
      </c>
      <c r="K72">
        <v>984</v>
      </c>
      <c r="L72">
        <v>1310</v>
      </c>
    </row>
    <row r="73" spans="1:12" x14ac:dyDescent="0.3">
      <c r="A73">
        <v>2560</v>
      </c>
      <c r="B73">
        <v>3124</v>
      </c>
      <c r="C73">
        <v>2962</v>
      </c>
      <c r="D73">
        <v>2722</v>
      </c>
      <c r="E73">
        <v>2921</v>
      </c>
      <c r="F73">
        <v>2682</v>
      </c>
      <c r="G73">
        <v>1799</v>
      </c>
      <c r="H73">
        <v>1433</v>
      </c>
      <c r="I73">
        <v>4159</v>
      </c>
      <c r="J73">
        <v>902</v>
      </c>
      <c r="K73">
        <v>902</v>
      </c>
      <c r="L73">
        <v>903</v>
      </c>
    </row>
    <row r="74" spans="1:12" x14ac:dyDescent="0.3">
      <c r="A74">
        <v>2763</v>
      </c>
      <c r="B74">
        <v>2682</v>
      </c>
      <c r="C74">
        <v>2438</v>
      </c>
      <c r="D74">
        <v>2880</v>
      </c>
      <c r="E74">
        <v>2560</v>
      </c>
      <c r="F74">
        <v>2682</v>
      </c>
      <c r="G74">
        <v>1025</v>
      </c>
      <c r="H74">
        <v>943</v>
      </c>
      <c r="I74">
        <v>4636</v>
      </c>
      <c r="J74">
        <v>861</v>
      </c>
      <c r="K74">
        <v>1310</v>
      </c>
      <c r="L74">
        <v>902</v>
      </c>
    </row>
    <row r="75" spans="1:12" x14ac:dyDescent="0.3">
      <c r="A75">
        <v>2880</v>
      </c>
      <c r="B75">
        <v>2641</v>
      </c>
      <c r="C75">
        <v>2799</v>
      </c>
      <c r="D75">
        <v>2600</v>
      </c>
      <c r="E75">
        <v>2962</v>
      </c>
      <c r="F75">
        <v>2880</v>
      </c>
      <c r="G75">
        <v>1066</v>
      </c>
      <c r="H75">
        <v>1635</v>
      </c>
      <c r="I75">
        <v>4709</v>
      </c>
      <c r="J75">
        <v>1594</v>
      </c>
      <c r="K75">
        <v>1063</v>
      </c>
      <c r="L75">
        <v>1433</v>
      </c>
    </row>
    <row r="76" spans="1:12" x14ac:dyDescent="0.3">
      <c r="A76">
        <v>2722</v>
      </c>
      <c r="B76">
        <v>2763</v>
      </c>
      <c r="C76">
        <v>3159</v>
      </c>
      <c r="D76">
        <v>2799</v>
      </c>
      <c r="E76">
        <v>2600</v>
      </c>
      <c r="F76">
        <v>2763</v>
      </c>
      <c r="G76">
        <v>1551</v>
      </c>
      <c r="H76">
        <v>1513</v>
      </c>
      <c r="I76">
        <v>3883</v>
      </c>
      <c r="J76">
        <v>861</v>
      </c>
      <c r="K76">
        <v>902</v>
      </c>
      <c r="L76">
        <v>903</v>
      </c>
    </row>
    <row r="77" spans="1:12" x14ac:dyDescent="0.3">
      <c r="A77">
        <v>2682</v>
      </c>
      <c r="B77">
        <v>2880</v>
      </c>
      <c r="C77">
        <v>2682</v>
      </c>
      <c r="D77">
        <v>2921</v>
      </c>
      <c r="E77">
        <v>2840</v>
      </c>
      <c r="F77">
        <v>2641</v>
      </c>
      <c r="G77">
        <v>1066</v>
      </c>
      <c r="H77">
        <v>1025</v>
      </c>
      <c r="I77">
        <v>4159</v>
      </c>
      <c r="J77">
        <v>861</v>
      </c>
      <c r="K77">
        <v>1349</v>
      </c>
      <c r="L77">
        <v>862</v>
      </c>
    </row>
    <row r="78" spans="1:12" x14ac:dyDescent="0.3">
      <c r="A78">
        <v>2722</v>
      </c>
      <c r="B78">
        <v>2397</v>
      </c>
      <c r="C78">
        <v>2641</v>
      </c>
      <c r="D78">
        <v>2880</v>
      </c>
      <c r="E78">
        <v>2759</v>
      </c>
      <c r="F78">
        <v>2596</v>
      </c>
      <c r="G78">
        <v>943</v>
      </c>
      <c r="H78">
        <v>1594</v>
      </c>
      <c r="I78">
        <v>4717</v>
      </c>
      <c r="J78">
        <v>1349</v>
      </c>
      <c r="K78">
        <v>1025</v>
      </c>
      <c r="L78">
        <v>1513</v>
      </c>
    </row>
    <row r="79" spans="1:12" x14ac:dyDescent="0.3">
      <c r="A79">
        <v>2921</v>
      </c>
      <c r="B79">
        <v>2799</v>
      </c>
      <c r="C79">
        <v>2722</v>
      </c>
      <c r="D79">
        <v>2479</v>
      </c>
      <c r="E79">
        <v>2682</v>
      </c>
      <c r="F79">
        <v>2759</v>
      </c>
      <c r="G79">
        <v>1269</v>
      </c>
      <c r="H79">
        <v>1799</v>
      </c>
      <c r="I79">
        <v>4596</v>
      </c>
      <c r="J79">
        <v>901</v>
      </c>
      <c r="K79">
        <v>861</v>
      </c>
      <c r="L79">
        <v>862</v>
      </c>
    </row>
    <row r="80" spans="1:12" x14ac:dyDescent="0.3">
      <c r="A80">
        <v>2519</v>
      </c>
      <c r="B80">
        <v>2759</v>
      </c>
      <c r="C80">
        <v>2682</v>
      </c>
      <c r="D80">
        <v>3002</v>
      </c>
      <c r="E80">
        <v>2641</v>
      </c>
      <c r="F80">
        <v>2519</v>
      </c>
      <c r="G80">
        <v>984</v>
      </c>
      <c r="H80">
        <v>1184</v>
      </c>
      <c r="I80">
        <v>4636</v>
      </c>
      <c r="J80">
        <v>902</v>
      </c>
      <c r="K80">
        <v>1472</v>
      </c>
      <c r="L80">
        <v>862</v>
      </c>
    </row>
    <row r="81" spans="1:12" x14ac:dyDescent="0.3">
      <c r="A81">
        <v>2962</v>
      </c>
      <c r="B81">
        <v>2722</v>
      </c>
      <c r="C81">
        <v>2479</v>
      </c>
      <c r="D81">
        <v>2759</v>
      </c>
      <c r="E81">
        <v>2880</v>
      </c>
      <c r="F81">
        <v>2682</v>
      </c>
      <c r="G81">
        <v>902</v>
      </c>
      <c r="H81">
        <v>1025</v>
      </c>
      <c r="I81">
        <v>3524</v>
      </c>
      <c r="J81">
        <v>1066</v>
      </c>
      <c r="K81">
        <v>1269</v>
      </c>
      <c r="L81">
        <v>1674</v>
      </c>
    </row>
    <row r="82" spans="1:12" x14ac:dyDescent="0.3">
      <c r="A82">
        <v>2641</v>
      </c>
      <c r="B82">
        <v>2678</v>
      </c>
      <c r="C82">
        <v>2682</v>
      </c>
      <c r="D82">
        <v>2560</v>
      </c>
      <c r="E82">
        <v>2641</v>
      </c>
      <c r="F82">
        <v>2759</v>
      </c>
      <c r="G82">
        <v>1189</v>
      </c>
      <c r="H82">
        <v>1878</v>
      </c>
      <c r="I82">
        <v>3876</v>
      </c>
      <c r="J82">
        <v>902</v>
      </c>
      <c r="K82">
        <v>983</v>
      </c>
      <c r="L82">
        <v>861</v>
      </c>
    </row>
    <row r="83" spans="1:12" x14ac:dyDescent="0.3">
      <c r="A83">
        <v>2718</v>
      </c>
      <c r="B83">
        <v>2840</v>
      </c>
      <c r="C83">
        <v>2840</v>
      </c>
      <c r="D83">
        <v>2763</v>
      </c>
      <c r="E83">
        <v>2560</v>
      </c>
      <c r="F83">
        <v>2641</v>
      </c>
      <c r="G83">
        <v>984</v>
      </c>
      <c r="H83">
        <v>984</v>
      </c>
      <c r="I83">
        <v>4475</v>
      </c>
      <c r="J83">
        <v>861</v>
      </c>
      <c r="K83">
        <v>1594</v>
      </c>
      <c r="L83">
        <v>862</v>
      </c>
    </row>
    <row r="84" spans="1:12" x14ac:dyDescent="0.3">
      <c r="A84">
        <v>2759</v>
      </c>
      <c r="B84">
        <v>2722</v>
      </c>
      <c r="C84">
        <v>2678</v>
      </c>
      <c r="D84">
        <v>2840</v>
      </c>
      <c r="E84">
        <v>2799</v>
      </c>
      <c r="F84">
        <v>2560</v>
      </c>
      <c r="G84">
        <v>1105</v>
      </c>
      <c r="H84">
        <v>943</v>
      </c>
      <c r="I84">
        <v>4790</v>
      </c>
      <c r="J84">
        <v>1025</v>
      </c>
      <c r="K84">
        <v>1187</v>
      </c>
      <c r="L84">
        <v>1837</v>
      </c>
    </row>
    <row r="85" spans="1:12" x14ac:dyDescent="0.3">
      <c r="A85">
        <v>2600</v>
      </c>
      <c r="B85">
        <v>2718</v>
      </c>
      <c r="C85">
        <v>2682</v>
      </c>
      <c r="D85">
        <v>2479</v>
      </c>
      <c r="E85">
        <v>3159</v>
      </c>
      <c r="F85">
        <v>2799</v>
      </c>
      <c r="G85">
        <v>1433</v>
      </c>
      <c r="H85">
        <v>1594</v>
      </c>
      <c r="I85">
        <v>4629</v>
      </c>
      <c r="J85">
        <v>1025</v>
      </c>
      <c r="K85">
        <v>861</v>
      </c>
      <c r="L85">
        <v>862</v>
      </c>
    </row>
    <row r="86" spans="1:12" x14ac:dyDescent="0.3">
      <c r="A86">
        <v>2840</v>
      </c>
      <c r="B86">
        <v>2763</v>
      </c>
      <c r="C86">
        <v>2840</v>
      </c>
      <c r="D86">
        <v>2682</v>
      </c>
      <c r="E86">
        <v>2641</v>
      </c>
      <c r="F86">
        <v>3321</v>
      </c>
      <c r="G86">
        <v>1066</v>
      </c>
      <c r="H86">
        <v>902</v>
      </c>
      <c r="I86">
        <v>4032</v>
      </c>
      <c r="J86">
        <v>861</v>
      </c>
      <c r="K86">
        <v>1676</v>
      </c>
      <c r="L86">
        <v>862</v>
      </c>
    </row>
    <row r="87" spans="1:12" x14ac:dyDescent="0.3">
      <c r="A87">
        <v>2840</v>
      </c>
      <c r="B87">
        <v>2804</v>
      </c>
      <c r="C87">
        <v>2718</v>
      </c>
      <c r="D87">
        <v>2921</v>
      </c>
      <c r="E87">
        <v>2682</v>
      </c>
      <c r="F87">
        <v>2438</v>
      </c>
      <c r="G87">
        <v>984</v>
      </c>
      <c r="H87">
        <v>903</v>
      </c>
      <c r="I87">
        <v>3998</v>
      </c>
      <c r="J87">
        <v>1349</v>
      </c>
      <c r="K87">
        <v>1594</v>
      </c>
      <c r="L87">
        <v>1717</v>
      </c>
    </row>
    <row r="88" spans="1:12" x14ac:dyDescent="0.3">
      <c r="A88">
        <v>3002</v>
      </c>
      <c r="B88">
        <v>2641</v>
      </c>
      <c r="C88">
        <v>2438</v>
      </c>
      <c r="D88">
        <v>2479</v>
      </c>
      <c r="E88">
        <v>2763</v>
      </c>
      <c r="F88">
        <v>2641</v>
      </c>
      <c r="G88">
        <v>1513</v>
      </c>
      <c r="H88">
        <v>1433</v>
      </c>
      <c r="I88">
        <v>4354</v>
      </c>
      <c r="J88">
        <v>983</v>
      </c>
      <c r="K88">
        <v>902</v>
      </c>
      <c r="L88">
        <v>903</v>
      </c>
    </row>
    <row r="89" spans="1:12" x14ac:dyDescent="0.3">
      <c r="A89">
        <v>2840</v>
      </c>
      <c r="B89">
        <v>2763</v>
      </c>
      <c r="C89">
        <v>2641</v>
      </c>
      <c r="D89">
        <v>2799</v>
      </c>
      <c r="E89">
        <v>2438</v>
      </c>
      <c r="F89">
        <v>2840</v>
      </c>
      <c r="G89">
        <v>1310</v>
      </c>
      <c r="H89">
        <v>943</v>
      </c>
      <c r="I89">
        <v>4078</v>
      </c>
      <c r="J89">
        <v>902</v>
      </c>
      <c r="K89">
        <v>1472</v>
      </c>
      <c r="L89">
        <v>862</v>
      </c>
    </row>
    <row r="90" spans="1:12" x14ac:dyDescent="0.3">
      <c r="A90">
        <v>2962</v>
      </c>
      <c r="B90">
        <v>2921</v>
      </c>
      <c r="C90">
        <v>2763</v>
      </c>
      <c r="D90">
        <v>2880</v>
      </c>
      <c r="E90">
        <v>2600</v>
      </c>
      <c r="F90">
        <v>2763</v>
      </c>
      <c r="G90">
        <v>902</v>
      </c>
      <c r="H90">
        <v>903</v>
      </c>
      <c r="I90">
        <v>3802</v>
      </c>
      <c r="J90">
        <v>1392</v>
      </c>
      <c r="K90">
        <v>1796</v>
      </c>
      <c r="L90">
        <v>1310</v>
      </c>
    </row>
    <row r="91" spans="1:12" x14ac:dyDescent="0.3">
      <c r="A91">
        <v>2759</v>
      </c>
      <c r="B91">
        <v>2682</v>
      </c>
      <c r="C91">
        <v>2759</v>
      </c>
      <c r="D91">
        <v>2840</v>
      </c>
      <c r="E91">
        <v>3083</v>
      </c>
      <c r="F91">
        <v>2641</v>
      </c>
      <c r="G91">
        <v>1554</v>
      </c>
      <c r="H91">
        <v>1433</v>
      </c>
      <c r="I91">
        <v>4596</v>
      </c>
      <c r="J91">
        <v>984</v>
      </c>
      <c r="K91">
        <v>902</v>
      </c>
      <c r="L91">
        <v>902</v>
      </c>
    </row>
    <row r="92" spans="1:12" x14ac:dyDescent="0.3">
      <c r="A92">
        <v>2600</v>
      </c>
      <c r="B92">
        <v>2722</v>
      </c>
      <c r="C92">
        <v>2682</v>
      </c>
      <c r="D92">
        <v>2718</v>
      </c>
      <c r="E92">
        <v>2759</v>
      </c>
      <c r="F92">
        <v>2880</v>
      </c>
      <c r="G92">
        <v>1433</v>
      </c>
      <c r="H92">
        <v>902</v>
      </c>
      <c r="I92">
        <v>4321</v>
      </c>
      <c r="J92">
        <v>861</v>
      </c>
      <c r="K92">
        <v>1187</v>
      </c>
      <c r="L92">
        <v>862</v>
      </c>
    </row>
    <row r="93" spans="1:12" x14ac:dyDescent="0.3">
      <c r="A93">
        <v>2759</v>
      </c>
      <c r="B93">
        <v>2880</v>
      </c>
      <c r="C93">
        <v>2718</v>
      </c>
      <c r="D93">
        <v>2799</v>
      </c>
      <c r="E93">
        <v>2519</v>
      </c>
      <c r="F93">
        <v>2641</v>
      </c>
      <c r="G93">
        <v>902</v>
      </c>
      <c r="H93">
        <v>902</v>
      </c>
      <c r="I93">
        <v>4119</v>
      </c>
      <c r="J93">
        <v>1472</v>
      </c>
      <c r="K93">
        <v>1878</v>
      </c>
      <c r="L93">
        <v>1513</v>
      </c>
    </row>
    <row r="94" spans="1:12" x14ac:dyDescent="0.3">
      <c r="A94">
        <v>2759</v>
      </c>
      <c r="B94">
        <v>2641</v>
      </c>
      <c r="C94">
        <v>2682</v>
      </c>
      <c r="D94">
        <v>2840</v>
      </c>
      <c r="E94">
        <v>2840</v>
      </c>
      <c r="F94">
        <v>2560</v>
      </c>
      <c r="G94">
        <v>1635</v>
      </c>
      <c r="H94">
        <v>1635</v>
      </c>
      <c r="I94">
        <v>4435</v>
      </c>
      <c r="J94">
        <v>1351</v>
      </c>
      <c r="K94">
        <v>902</v>
      </c>
      <c r="L94">
        <v>902</v>
      </c>
    </row>
    <row r="95" spans="1:12" x14ac:dyDescent="0.3">
      <c r="A95">
        <v>2519</v>
      </c>
      <c r="B95">
        <v>2641</v>
      </c>
      <c r="C95">
        <v>2840</v>
      </c>
      <c r="D95">
        <v>2641</v>
      </c>
      <c r="E95">
        <v>2921</v>
      </c>
      <c r="F95">
        <v>2560</v>
      </c>
      <c r="G95">
        <v>1714</v>
      </c>
      <c r="H95">
        <v>945</v>
      </c>
      <c r="I95">
        <v>4394</v>
      </c>
      <c r="J95">
        <v>902</v>
      </c>
      <c r="K95">
        <v>902</v>
      </c>
      <c r="L95">
        <v>862</v>
      </c>
    </row>
    <row r="96" spans="1:12" x14ac:dyDescent="0.3">
      <c r="A96">
        <v>2799</v>
      </c>
      <c r="B96">
        <v>2718</v>
      </c>
      <c r="C96">
        <v>3002</v>
      </c>
      <c r="D96">
        <v>2840</v>
      </c>
      <c r="E96">
        <v>2682</v>
      </c>
      <c r="F96">
        <v>2962</v>
      </c>
      <c r="G96">
        <v>902</v>
      </c>
      <c r="H96">
        <v>943</v>
      </c>
      <c r="I96">
        <v>4233</v>
      </c>
      <c r="J96">
        <v>1554</v>
      </c>
      <c r="K96">
        <v>1796</v>
      </c>
      <c r="L96">
        <v>1230</v>
      </c>
    </row>
    <row r="97" spans="1:12" x14ac:dyDescent="0.3">
      <c r="A97">
        <v>2799</v>
      </c>
      <c r="B97">
        <v>2682</v>
      </c>
      <c r="C97">
        <v>2880</v>
      </c>
      <c r="D97">
        <v>3002</v>
      </c>
      <c r="E97">
        <v>2678</v>
      </c>
      <c r="F97">
        <v>2678</v>
      </c>
      <c r="G97">
        <v>1228</v>
      </c>
      <c r="H97">
        <v>1796</v>
      </c>
      <c r="I97">
        <v>4636</v>
      </c>
      <c r="J97">
        <v>1228</v>
      </c>
      <c r="K97">
        <v>902</v>
      </c>
      <c r="L97">
        <v>903</v>
      </c>
    </row>
    <row r="98" spans="1:12" x14ac:dyDescent="0.3">
      <c r="A98">
        <v>2840</v>
      </c>
      <c r="B98">
        <v>2799</v>
      </c>
      <c r="C98">
        <v>2637</v>
      </c>
      <c r="D98">
        <v>2637</v>
      </c>
      <c r="E98">
        <v>2799</v>
      </c>
      <c r="F98">
        <v>2519</v>
      </c>
      <c r="G98">
        <v>1878</v>
      </c>
      <c r="H98">
        <v>1066</v>
      </c>
      <c r="I98">
        <v>4556</v>
      </c>
      <c r="J98">
        <v>862</v>
      </c>
      <c r="K98">
        <v>861</v>
      </c>
      <c r="L98">
        <v>903</v>
      </c>
    </row>
    <row r="99" spans="1:12" x14ac:dyDescent="0.3">
      <c r="A99">
        <v>2438</v>
      </c>
      <c r="B99">
        <v>2921</v>
      </c>
      <c r="C99">
        <v>2722</v>
      </c>
      <c r="D99">
        <v>2600</v>
      </c>
      <c r="E99">
        <v>2641</v>
      </c>
      <c r="F99">
        <v>2722</v>
      </c>
      <c r="G99">
        <v>943</v>
      </c>
      <c r="H99">
        <v>943</v>
      </c>
      <c r="I99">
        <v>4361</v>
      </c>
      <c r="J99">
        <v>1676</v>
      </c>
      <c r="K99">
        <v>1390</v>
      </c>
      <c r="L99">
        <v>1351</v>
      </c>
    </row>
    <row r="100" spans="1:12" x14ac:dyDescent="0.3">
      <c r="A100">
        <v>2921</v>
      </c>
      <c r="B100">
        <v>2880</v>
      </c>
      <c r="C100">
        <v>2759</v>
      </c>
      <c r="D100">
        <v>2921</v>
      </c>
      <c r="E100">
        <v>2600</v>
      </c>
      <c r="F100">
        <v>2962</v>
      </c>
      <c r="G100">
        <v>943</v>
      </c>
      <c r="H100">
        <v>2035</v>
      </c>
      <c r="I100">
        <v>4596</v>
      </c>
      <c r="J100">
        <v>1676</v>
      </c>
      <c r="K100">
        <v>902</v>
      </c>
      <c r="L100">
        <v>945</v>
      </c>
    </row>
    <row r="101" spans="1:12" x14ac:dyDescent="0.3">
      <c r="A101">
        <v>2840</v>
      </c>
      <c r="B101">
        <v>2479</v>
      </c>
      <c r="C101">
        <v>2880</v>
      </c>
      <c r="D101">
        <v>2641</v>
      </c>
      <c r="E101">
        <v>2799</v>
      </c>
      <c r="F101">
        <v>2682</v>
      </c>
      <c r="G101">
        <v>1594</v>
      </c>
      <c r="H101">
        <v>1025</v>
      </c>
      <c r="I101">
        <v>4159</v>
      </c>
      <c r="J101">
        <v>943</v>
      </c>
      <c r="K101">
        <v>902</v>
      </c>
      <c r="L101">
        <v>903</v>
      </c>
    </row>
    <row r="102" spans="1:12" x14ac:dyDescent="0.3">
      <c r="A102">
        <v>2397</v>
      </c>
      <c r="B102">
        <v>2763</v>
      </c>
      <c r="C102">
        <v>2479</v>
      </c>
      <c r="D102">
        <v>2840</v>
      </c>
      <c r="E102">
        <v>2678</v>
      </c>
      <c r="F102">
        <v>2718</v>
      </c>
      <c r="G102">
        <v>984</v>
      </c>
      <c r="H102">
        <v>903</v>
      </c>
      <c r="I102">
        <v>3761</v>
      </c>
      <c r="J102">
        <v>1146</v>
      </c>
      <c r="K102">
        <v>1392</v>
      </c>
      <c r="L102">
        <v>1189</v>
      </c>
    </row>
    <row r="103" spans="1:12" x14ac:dyDescent="0.3">
      <c r="A103">
        <v>2799</v>
      </c>
      <c r="B103">
        <v>3002</v>
      </c>
      <c r="C103">
        <v>2682</v>
      </c>
      <c r="D103">
        <v>2438</v>
      </c>
      <c r="E103">
        <v>2641</v>
      </c>
      <c r="F103">
        <v>2759</v>
      </c>
      <c r="G103">
        <v>943</v>
      </c>
      <c r="H103">
        <v>1433</v>
      </c>
      <c r="I103">
        <v>4556</v>
      </c>
      <c r="J103">
        <v>1878</v>
      </c>
      <c r="K103">
        <v>861</v>
      </c>
      <c r="L103">
        <v>984</v>
      </c>
    </row>
    <row r="104" spans="1:12" x14ac:dyDescent="0.3">
      <c r="A104">
        <v>2840</v>
      </c>
      <c r="B104">
        <v>2722</v>
      </c>
      <c r="C104">
        <v>2718</v>
      </c>
      <c r="D104">
        <v>2722</v>
      </c>
      <c r="E104">
        <v>2962</v>
      </c>
      <c r="F104">
        <v>2921</v>
      </c>
      <c r="G104">
        <v>1433</v>
      </c>
      <c r="H104">
        <v>984</v>
      </c>
      <c r="I104">
        <v>4354</v>
      </c>
      <c r="J104">
        <v>861</v>
      </c>
      <c r="K104">
        <v>902</v>
      </c>
      <c r="L104">
        <v>862</v>
      </c>
    </row>
    <row r="105" spans="1:12" x14ac:dyDescent="0.3">
      <c r="A105">
        <v>2682</v>
      </c>
      <c r="B105">
        <v>2641</v>
      </c>
      <c r="C105">
        <v>2759</v>
      </c>
      <c r="D105">
        <v>2759</v>
      </c>
      <c r="E105">
        <v>2763</v>
      </c>
      <c r="F105">
        <v>2479</v>
      </c>
      <c r="G105">
        <v>943</v>
      </c>
      <c r="H105">
        <v>903</v>
      </c>
      <c r="I105">
        <v>3830</v>
      </c>
      <c r="J105">
        <v>901</v>
      </c>
      <c r="K105">
        <v>1554</v>
      </c>
      <c r="L105">
        <v>1392</v>
      </c>
    </row>
    <row r="106" spans="1:12" x14ac:dyDescent="0.3">
      <c r="A106">
        <v>2718</v>
      </c>
      <c r="B106">
        <v>2880</v>
      </c>
      <c r="C106">
        <v>2799</v>
      </c>
      <c r="D106">
        <v>2921</v>
      </c>
      <c r="E106">
        <v>2799</v>
      </c>
      <c r="F106">
        <v>3164</v>
      </c>
      <c r="G106">
        <v>943</v>
      </c>
      <c r="H106">
        <v>1066</v>
      </c>
      <c r="I106">
        <v>3998</v>
      </c>
      <c r="J106">
        <v>1837</v>
      </c>
      <c r="K106">
        <v>902</v>
      </c>
      <c r="L106">
        <v>984</v>
      </c>
    </row>
    <row r="107" spans="1:12" x14ac:dyDescent="0.3">
      <c r="A107">
        <v>2921</v>
      </c>
      <c r="B107">
        <v>2600</v>
      </c>
      <c r="C107">
        <v>2641</v>
      </c>
      <c r="D107">
        <v>2921</v>
      </c>
      <c r="E107">
        <v>2397</v>
      </c>
      <c r="F107">
        <v>2722</v>
      </c>
      <c r="G107">
        <v>1676</v>
      </c>
      <c r="H107">
        <v>1025</v>
      </c>
      <c r="I107">
        <v>4548</v>
      </c>
      <c r="J107">
        <v>861</v>
      </c>
      <c r="K107">
        <v>861</v>
      </c>
      <c r="L107">
        <v>862</v>
      </c>
    </row>
    <row r="108" spans="1:12" x14ac:dyDescent="0.3">
      <c r="A108">
        <v>2641</v>
      </c>
      <c r="B108">
        <v>2600</v>
      </c>
      <c r="C108">
        <v>2519</v>
      </c>
      <c r="D108">
        <v>2718</v>
      </c>
      <c r="E108">
        <v>2962</v>
      </c>
      <c r="F108">
        <v>2596</v>
      </c>
      <c r="G108">
        <v>984</v>
      </c>
      <c r="H108">
        <v>903</v>
      </c>
      <c r="I108">
        <v>3957</v>
      </c>
      <c r="J108">
        <v>902</v>
      </c>
      <c r="K108">
        <v>1714</v>
      </c>
      <c r="L108">
        <v>1513</v>
      </c>
    </row>
    <row r="109" spans="1:12" x14ac:dyDescent="0.3">
      <c r="A109">
        <v>2600</v>
      </c>
      <c r="B109">
        <v>2921</v>
      </c>
      <c r="C109">
        <v>2641</v>
      </c>
      <c r="D109">
        <v>2641</v>
      </c>
      <c r="E109">
        <v>2799</v>
      </c>
      <c r="F109">
        <v>2600</v>
      </c>
      <c r="G109">
        <v>943</v>
      </c>
      <c r="H109">
        <v>1148</v>
      </c>
      <c r="I109">
        <v>4321</v>
      </c>
      <c r="J109">
        <v>1431</v>
      </c>
      <c r="K109">
        <v>861</v>
      </c>
      <c r="L109">
        <v>1146</v>
      </c>
    </row>
    <row r="110" spans="1:12" x14ac:dyDescent="0.3">
      <c r="A110">
        <v>2763</v>
      </c>
      <c r="B110">
        <v>2840</v>
      </c>
      <c r="C110">
        <v>2921</v>
      </c>
      <c r="D110">
        <v>2763</v>
      </c>
      <c r="E110">
        <v>2600</v>
      </c>
      <c r="F110">
        <v>2921</v>
      </c>
      <c r="G110">
        <v>1837</v>
      </c>
      <c r="H110">
        <v>1107</v>
      </c>
      <c r="I110">
        <v>4548</v>
      </c>
      <c r="J110">
        <v>902</v>
      </c>
      <c r="K110">
        <v>902</v>
      </c>
      <c r="L110">
        <v>902</v>
      </c>
    </row>
    <row r="111" spans="1:12" x14ac:dyDescent="0.3">
      <c r="A111">
        <v>3043</v>
      </c>
      <c r="B111">
        <v>2560</v>
      </c>
      <c r="C111">
        <v>2641</v>
      </c>
      <c r="D111">
        <v>2641</v>
      </c>
      <c r="E111">
        <v>2641</v>
      </c>
      <c r="F111">
        <v>2682</v>
      </c>
      <c r="G111">
        <v>943</v>
      </c>
      <c r="H111">
        <v>943</v>
      </c>
      <c r="I111">
        <v>4717</v>
      </c>
      <c r="J111">
        <v>902</v>
      </c>
      <c r="K111">
        <v>1837</v>
      </c>
      <c r="L111">
        <v>1594</v>
      </c>
    </row>
    <row r="112" spans="1:12" x14ac:dyDescent="0.3">
      <c r="A112">
        <v>2438</v>
      </c>
      <c r="B112">
        <v>2799</v>
      </c>
      <c r="C112">
        <v>2799</v>
      </c>
      <c r="D112">
        <v>2880</v>
      </c>
      <c r="E112">
        <v>2759</v>
      </c>
      <c r="F112">
        <v>2799</v>
      </c>
      <c r="G112">
        <v>1066</v>
      </c>
      <c r="H112">
        <v>1513</v>
      </c>
      <c r="I112">
        <v>4361</v>
      </c>
      <c r="J112">
        <v>1431</v>
      </c>
      <c r="K112">
        <v>984</v>
      </c>
      <c r="L112">
        <v>1351</v>
      </c>
    </row>
    <row r="113" spans="1:12" x14ac:dyDescent="0.3">
      <c r="A113">
        <v>2600</v>
      </c>
      <c r="B113">
        <v>2722</v>
      </c>
      <c r="C113">
        <v>2682</v>
      </c>
      <c r="D113">
        <v>2641</v>
      </c>
      <c r="E113">
        <v>2759</v>
      </c>
      <c r="F113">
        <v>3002</v>
      </c>
      <c r="G113">
        <v>1513</v>
      </c>
      <c r="H113">
        <v>1189</v>
      </c>
      <c r="I113">
        <v>3998</v>
      </c>
      <c r="J113">
        <v>861</v>
      </c>
      <c r="K113">
        <v>861</v>
      </c>
      <c r="L113">
        <v>943</v>
      </c>
    </row>
    <row r="114" spans="1:12" x14ac:dyDescent="0.3">
      <c r="A114">
        <v>3200</v>
      </c>
      <c r="B114">
        <v>2682</v>
      </c>
      <c r="C114">
        <v>2600</v>
      </c>
      <c r="D114">
        <v>2600</v>
      </c>
      <c r="E114">
        <v>2799</v>
      </c>
      <c r="F114">
        <v>2799</v>
      </c>
      <c r="G114">
        <v>981</v>
      </c>
      <c r="H114">
        <v>903</v>
      </c>
      <c r="I114">
        <v>4280</v>
      </c>
      <c r="J114">
        <v>861</v>
      </c>
      <c r="K114">
        <v>1875</v>
      </c>
      <c r="L114">
        <v>1796</v>
      </c>
    </row>
    <row r="115" spans="1:12" x14ac:dyDescent="0.3">
      <c r="A115">
        <v>2799</v>
      </c>
      <c r="B115">
        <v>2682</v>
      </c>
      <c r="C115">
        <v>2840</v>
      </c>
      <c r="D115">
        <v>2722</v>
      </c>
      <c r="E115">
        <v>2921</v>
      </c>
      <c r="F115">
        <v>2759</v>
      </c>
      <c r="G115">
        <v>984</v>
      </c>
      <c r="H115">
        <v>1594</v>
      </c>
      <c r="I115">
        <v>4442</v>
      </c>
      <c r="J115">
        <v>1635</v>
      </c>
      <c r="K115">
        <v>902</v>
      </c>
      <c r="L115">
        <v>1674</v>
      </c>
    </row>
    <row r="116" spans="1:12" x14ac:dyDescent="0.3">
      <c r="A116">
        <v>2438</v>
      </c>
      <c r="B116">
        <v>2763</v>
      </c>
      <c r="C116">
        <v>2840</v>
      </c>
      <c r="D116">
        <v>2641</v>
      </c>
      <c r="E116">
        <v>2641</v>
      </c>
      <c r="F116">
        <v>2962</v>
      </c>
      <c r="G116">
        <v>1228</v>
      </c>
      <c r="H116">
        <v>1392</v>
      </c>
      <c r="I116">
        <v>4515</v>
      </c>
      <c r="J116">
        <v>861</v>
      </c>
      <c r="K116">
        <v>861</v>
      </c>
      <c r="L116">
        <v>861</v>
      </c>
    </row>
    <row r="117" spans="1:12" x14ac:dyDescent="0.3">
      <c r="A117">
        <v>2840</v>
      </c>
      <c r="B117">
        <v>2560</v>
      </c>
      <c r="C117">
        <v>2880</v>
      </c>
      <c r="D117">
        <v>2921</v>
      </c>
      <c r="E117">
        <v>2880</v>
      </c>
      <c r="F117">
        <v>2600</v>
      </c>
      <c r="G117">
        <v>1107</v>
      </c>
      <c r="H117">
        <v>903</v>
      </c>
      <c r="I117">
        <v>4911</v>
      </c>
      <c r="J117">
        <v>861</v>
      </c>
      <c r="K117">
        <v>1594</v>
      </c>
      <c r="L117">
        <v>1105</v>
      </c>
    </row>
    <row r="118" spans="1:12" x14ac:dyDescent="0.3">
      <c r="A118">
        <v>2880</v>
      </c>
      <c r="B118">
        <v>2560</v>
      </c>
      <c r="C118">
        <v>2479</v>
      </c>
      <c r="D118">
        <v>2682</v>
      </c>
      <c r="E118">
        <v>2840</v>
      </c>
      <c r="F118">
        <v>2759</v>
      </c>
      <c r="G118">
        <v>943</v>
      </c>
      <c r="H118">
        <v>1676</v>
      </c>
      <c r="I118">
        <v>4394</v>
      </c>
      <c r="J118">
        <v>1674</v>
      </c>
      <c r="K118">
        <v>902</v>
      </c>
      <c r="L118">
        <v>1837</v>
      </c>
    </row>
    <row r="119" spans="1:12" x14ac:dyDescent="0.3">
      <c r="A119">
        <v>2682</v>
      </c>
      <c r="B119">
        <v>3002</v>
      </c>
      <c r="C119">
        <v>2840</v>
      </c>
      <c r="D119">
        <v>2722</v>
      </c>
      <c r="E119">
        <v>2600</v>
      </c>
      <c r="F119">
        <v>2682</v>
      </c>
      <c r="G119">
        <v>1148</v>
      </c>
      <c r="H119">
        <v>1594</v>
      </c>
      <c r="I119">
        <v>4273</v>
      </c>
      <c r="J119">
        <v>902</v>
      </c>
      <c r="K119">
        <v>861</v>
      </c>
      <c r="L119">
        <v>862</v>
      </c>
    </row>
    <row r="120" spans="1:12" x14ac:dyDescent="0.3">
      <c r="A120">
        <v>2560</v>
      </c>
      <c r="B120">
        <v>2880</v>
      </c>
      <c r="C120">
        <v>2804</v>
      </c>
      <c r="D120">
        <v>2840</v>
      </c>
      <c r="E120">
        <v>2759</v>
      </c>
      <c r="F120">
        <v>2600</v>
      </c>
      <c r="G120">
        <v>1025</v>
      </c>
      <c r="H120">
        <v>945</v>
      </c>
      <c r="I120">
        <v>3917</v>
      </c>
      <c r="J120">
        <v>902</v>
      </c>
      <c r="K120">
        <v>1187</v>
      </c>
      <c r="L120">
        <v>862</v>
      </c>
    </row>
    <row r="121" spans="1:12" x14ac:dyDescent="0.3">
      <c r="A121">
        <v>2799</v>
      </c>
      <c r="B121">
        <v>2560</v>
      </c>
      <c r="C121">
        <v>2722</v>
      </c>
      <c r="D121">
        <v>2759</v>
      </c>
      <c r="E121">
        <v>2759</v>
      </c>
      <c r="F121">
        <v>2799</v>
      </c>
      <c r="G121">
        <v>984</v>
      </c>
      <c r="H121">
        <v>1474</v>
      </c>
      <c r="I121">
        <v>3917</v>
      </c>
      <c r="J121">
        <v>1875</v>
      </c>
      <c r="K121">
        <v>902</v>
      </c>
      <c r="L121">
        <v>1799</v>
      </c>
    </row>
    <row r="122" spans="1:12" x14ac:dyDescent="0.3">
      <c r="A122">
        <f>AVERAGE(A2:A121)</f>
        <v>2738.0416666666665</v>
      </c>
      <c r="B122">
        <f t="shared" ref="B122:L122" si="0">AVERAGE(B2:B121)</f>
        <v>2746.3666666666668</v>
      </c>
      <c r="C122">
        <f t="shared" si="0"/>
        <v>2731.0333333333333</v>
      </c>
      <c r="D122">
        <f t="shared" si="0"/>
        <v>2736.15</v>
      </c>
      <c r="E122">
        <f t="shared" si="0"/>
        <v>2756.5166666666669</v>
      </c>
      <c r="F122">
        <f t="shared" si="0"/>
        <v>2742.3416666666667</v>
      </c>
      <c r="G122">
        <f t="shared" si="0"/>
        <v>1215.325</v>
      </c>
      <c r="H122">
        <f t="shared" si="0"/>
        <v>1209.2583333333334</v>
      </c>
      <c r="I122">
        <f t="shared" si="0"/>
        <v>4266.75</v>
      </c>
      <c r="J122">
        <f t="shared" si="0"/>
        <v>1147.4166666666667</v>
      </c>
      <c r="K122">
        <f t="shared" si="0"/>
        <v>1137.5833333333333</v>
      </c>
      <c r="L122">
        <f t="shared" si="0"/>
        <v>1150.2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846719E68B9C4388386BA5F49422D3" ma:contentTypeVersion="8" ma:contentTypeDescription="Create a new document." ma:contentTypeScope="" ma:versionID="8dcc675f691df573972be53ce0d3f33c">
  <xsd:schema xmlns:xsd="http://www.w3.org/2001/XMLSchema" xmlns:xs="http://www.w3.org/2001/XMLSchema" xmlns:p="http://schemas.microsoft.com/office/2006/metadata/properties" xmlns:ns2="81855713-9c4e-4faa-a15d-63bdbd171eb5" xmlns:ns3="6098871f-2a88-4380-bada-9e02cd6b39fd" targetNamespace="http://schemas.microsoft.com/office/2006/metadata/properties" ma:root="true" ma:fieldsID="f9b6e237c2a8e5ff15e8ddd610300219" ns2:_="" ns3:_="">
    <xsd:import namespace="81855713-9c4e-4faa-a15d-63bdbd171eb5"/>
    <xsd:import namespace="6098871f-2a88-4380-bada-9e02cd6b3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55713-9c4e-4faa-a15d-63bdbd171e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8871f-2a88-4380-bada-9e02cd6b3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337C7-E7EF-4A03-A0ED-665EE80CCDC3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81855713-9c4e-4faa-a15d-63bdbd171eb5"/>
    <ds:schemaRef ds:uri="http://schemas.microsoft.com/office/2006/documentManagement/types"/>
    <ds:schemaRef ds:uri="6098871f-2a88-4380-bada-9e02cd6b39f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5BB86A9-F2F2-46E0-9089-8D4C75E92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55713-9c4e-4faa-a15d-63bdbd171eb5"/>
    <ds:schemaRef ds:uri="6098871f-2a88-4380-bada-9e02cd6b3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4275E4-F6F8-48C0-ADEF-8B5EE51D7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Typical</vt:lpstr>
      <vt:lpstr>Max Power (moving)</vt:lpstr>
      <vt:lpstr>Max Power (charging)</vt:lpstr>
      <vt:lpstr>AC_IN + battery full</vt:lpstr>
      <vt:lpstr>Battery Powered</vt:lpstr>
      <vt:lpstr>AC_IN + battery charging</vt:lpstr>
      <vt:lpstr>Jetbot Data</vt:lpstr>
    </vt:vector>
  </TitlesOfParts>
  <Manager/>
  <Company>NVIDIA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</dc:creator>
  <cp:keywords/>
  <dc:description/>
  <cp:lastModifiedBy>Joshua Yoon</cp:lastModifiedBy>
  <cp:revision/>
  <dcterms:created xsi:type="dcterms:W3CDTF">2017-08-16T20:43:56Z</dcterms:created>
  <dcterms:modified xsi:type="dcterms:W3CDTF">2020-08-21T07:05:28Z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vkuruturi@nvidia.com</vt:lpwstr>
  </property>
  <property fmtid="{D5CDD505-2E9C-101B-9397-08002B2CF9AE}" pid="5" name="MSIP_Label_6b558183-044c-4105-8d9c-cea02a2a3d86_SetDate">
    <vt:lpwstr>2019-07-15T19:07:36.1030726Z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ec5bc793-10a6-415f-ae5f-a71478e3f50a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0x010100FA846719E68B9C4388386BA5F49422D3</vt:lpwstr>
  </property>
</Properties>
</file>