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20" yWindow="0" windowWidth="28700" windowHeight="13520" tabRatio="609"/>
  </bookViews>
  <sheets>
    <sheet name="Values" sheetId="5" r:id="rId1"/>
    <sheet name="SOD-323" sheetId="1" r:id="rId2"/>
    <sheet name="TH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" i="18" l="1"/>
  <c r="Z226" i="18"/>
  <c r="Z64" i="18"/>
  <c r="Z6" i="18"/>
  <c r="Z75" i="18"/>
  <c r="Z193" i="18"/>
  <c r="Z7" i="18"/>
  <c r="Z90" i="18"/>
  <c r="Z232" i="18"/>
  <c r="Z200" i="18"/>
  <c r="Z8" i="18"/>
  <c r="Z23" i="18"/>
  <c r="Z154" i="18"/>
  <c r="Z87" i="18"/>
  <c r="Z76" i="18"/>
  <c r="Z162" i="18"/>
  <c r="Z34" i="18"/>
  <c r="Z125" i="18"/>
  <c r="Z51" i="18"/>
  <c r="Z41" i="18"/>
  <c r="Z129" i="18"/>
  <c r="Z11" i="18"/>
  <c r="Z158" i="18"/>
  <c r="Z99" i="18"/>
  <c r="Z16" i="18"/>
  <c r="Z42" i="18"/>
  <c r="Z65" i="18"/>
  <c r="Z102" i="18"/>
  <c r="Z2" i="18"/>
  <c r="Z55" i="18"/>
  <c r="Z43" i="18"/>
  <c r="Z211" i="18"/>
  <c r="Z27" i="18"/>
  <c r="Z44" i="18"/>
  <c r="Z91" i="18"/>
  <c r="Z31" i="18"/>
  <c r="Z172" i="18"/>
  <c r="Z109" i="18"/>
  <c r="Z92" i="18"/>
  <c r="Z45" i="18"/>
  <c r="Z77" i="18"/>
  <c r="Z155" i="18"/>
  <c r="Z17" i="18"/>
  <c r="Z173" i="18"/>
  <c r="Z46" i="18"/>
  <c r="Z47" i="18"/>
  <c r="Z58" i="18"/>
  <c r="Z194" i="18"/>
  <c r="Z208" i="18"/>
  <c r="Z48" i="18"/>
  <c r="Z14" i="18"/>
  <c r="Z3" i="18"/>
  <c r="Z12" i="18"/>
  <c r="Z82" i="18"/>
  <c r="Z88" i="18"/>
  <c r="Z18" i="18"/>
  <c r="Z149" i="18"/>
  <c r="Z32" i="18"/>
  <c r="Z156" i="18"/>
  <c r="Z100" i="18"/>
  <c r="Z83" i="18"/>
  <c r="Z28" i="18"/>
  <c r="Z49" i="18"/>
  <c r="Z183" i="18"/>
  <c r="Z163" i="18"/>
  <c r="Z59" i="18"/>
  <c r="Z214" i="18"/>
  <c r="Z178" i="18"/>
  <c r="Z93" i="18"/>
  <c r="Z84" i="18"/>
  <c r="Z52" i="18"/>
  <c r="Z35" i="18"/>
  <c r="Z159" i="18"/>
  <c r="Z78" i="18"/>
  <c r="Z85" i="18"/>
  <c r="Z142" i="18"/>
  <c r="Z86" i="18"/>
  <c r="Z66" i="18"/>
  <c r="Z110" i="18"/>
  <c r="Z205" i="18"/>
  <c r="Z203" i="18"/>
  <c r="Z130" i="18"/>
  <c r="Z103" i="18"/>
  <c r="Z56" i="18"/>
  <c r="Z126" i="18"/>
  <c r="Z113" i="18"/>
  <c r="Z185" i="18"/>
  <c r="Z179" i="18"/>
  <c r="Z209" i="18"/>
  <c r="Z186" i="18"/>
  <c r="Z164" i="18"/>
  <c r="Z104" i="18"/>
  <c r="Z195" i="18"/>
  <c r="Z60" i="18"/>
  <c r="Z180" i="18"/>
  <c r="Z143" i="18"/>
  <c r="Z36" i="18"/>
  <c r="Z114" i="18"/>
  <c r="Z150" i="18"/>
  <c r="Z196" i="18"/>
  <c r="Z187" i="18"/>
  <c r="Z174" i="18"/>
  <c r="Z212" i="18"/>
  <c r="Z227" i="18"/>
  <c r="Z206" i="18"/>
  <c r="Z228" i="18"/>
  <c r="Z72" i="18"/>
  <c r="Z175" i="18"/>
  <c r="Z233" i="18"/>
  <c r="Z37" i="18"/>
  <c r="Z144" i="18"/>
  <c r="Z223" i="18"/>
  <c r="Z115" i="18"/>
  <c r="Z116" i="18"/>
  <c r="Z117" i="18"/>
  <c r="Z160" i="18"/>
  <c r="Z118" i="18"/>
  <c r="Z188" i="18"/>
  <c r="Z19" i="18"/>
  <c r="Z24" i="18"/>
  <c r="Z53" i="18"/>
  <c r="Z67" i="18"/>
  <c r="Z189" i="18"/>
  <c r="Z119" i="18"/>
  <c r="Z127" i="18"/>
  <c r="Z120" i="18"/>
  <c r="Z197" i="18"/>
  <c r="Z121" i="18"/>
  <c r="Z20" i="18"/>
  <c r="Z29" i="18"/>
  <c r="Z122" i="18"/>
  <c r="Z123" i="18"/>
  <c r="Z94" i="18"/>
  <c r="Z105" i="18"/>
  <c r="Z111" i="18"/>
  <c r="Z131" i="18"/>
  <c r="Z124" i="18"/>
  <c r="Z145" i="18"/>
  <c r="Z181" i="18"/>
  <c r="Z4" i="18"/>
  <c r="Z38" i="18"/>
  <c r="Z79" i="18"/>
  <c r="Z225" i="18"/>
  <c r="Z61" i="18"/>
  <c r="Z215" i="18"/>
  <c r="Z207" i="18"/>
  <c r="Z201" i="18"/>
  <c r="Z184" i="18"/>
  <c r="Z161" i="18"/>
  <c r="Z101" i="18"/>
  <c r="Z151" i="18"/>
  <c r="Z157" i="18"/>
  <c r="Z135" i="18"/>
  <c r="Z13" i="18"/>
  <c r="Z210" i="18"/>
  <c r="Z33" i="18"/>
  <c r="Z136" i="18"/>
  <c r="Z68" i="18"/>
  <c r="Z202" i="18"/>
  <c r="Z69" i="18"/>
  <c r="Z137" i="18"/>
  <c r="Z73" i="18"/>
  <c r="Z9" i="18"/>
  <c r="Z25" i="18"/>
  <c r="Z138" i="18"/>
  <c r="Z139" i="18"/>
  <c r="Z176" i="18"/>
  <c r="Z190" i="18"/>
  <c r="Z198" i="18"/>
  <c r="Z229" i="18"/>
  <c r="Z230" i="18"/>
  <c r="Z21" i="18"/>
  <c r="Z140" i="18"/>
  <c r="Z95" i="18"/>
  <c r="Z106" i="18"/>
  <c r="Z107" i="18"/>
  <c r="Z132" i="18"/>
  <c r="Z133" i="18"/>
  <c r="Z141" i="18"/>
  <c r="Z152" i="18"/>
  <c r="Z146" i="18"/>
  <c r="Z147" i="18"/>
  <c r="Z165" i="18"/>
  <c r="Z166" i="18"/>
  <c r="Z216" i="18"/>
  <c r="Z217" i="18"/>
  <c r="Z39" i="18"/>
  <c r="Z62" i="18"/>
  <c r="Z63" i="18"/>
  <c r="Z80" i="18"/>
  <c r="Z153" i="18"/>
  <c r="Z168" i="18"/>
  <c r="Z169" i="18"/>
  <c r="Z128" i="18"/>
  <c r="Z170" i="18"/>
  <c r="Z177" i="18"/>
  <c r="Z191" i="18"/>
  <c r="Z199" i="18"/>
  <c r="Z213" i="18"/>
  <c r="Z171" i="18"/>
  <c r="Z224" i="18"/>
  <c r="Z231" i="18"/>
  <c r="Z218" i="18"/>
  <c r="Z22" i="18"/>
  <c r="Z30" i="18"/>
  <c r="Z219" i="18"/>
  <c r="Z54" i="18"/>
  <c r="Z57" i="18"/>
  <c r="Z70" i="18"/>
  <c r="Z74" i="18"/>
  <c r="Z220" i="18"/>
  <c r="Z89" i="18"/>
  <c r="Z96" i="18"/>
  <c r="Z108" i="18"/>
  <c r="Z112" i="18"/>
  <c r="Z134" i="18"/>
  <c r="Z221" i="18"/>
  <c r="Z148" i="18"/>
  <c r="Z167" i="18"/>
  <c r="Z182" i="18"/>
  <c r="Z204" i="18"/>
  <c r="Z10" i="18"/>
  <c r="Z15" i="18"/>
  <c r="Z26" i="18"/>
  <c r="Z40" i="18"/>
  <c r="Z50" i="18"/>
  <c r="Z81" i="18"/>
  <c r="Z222" i="18"/>
  <c r="Z192" i="18"/>
  <c r="Z71" i="18"/>
  <c r="Z97" i="18"/>
  <c r="Z98" i="18"/>
  <c r="E11" i="5"/>
  <c r="E12" i="5"/>
  <c r="E13" i="5"/>
  <c r="E14" i="5"/>
  <c r="E15" i="5"/>
  <c r="E16" i="5"/>
  <c r="E17" i="5"/>
  <c r="E18" i="5"/>
  <c r="E19" i="5"/>
  <c r="E20" i="5"/>
  <c r="X218" i="18"/>
  <c r="X226" i="18"/>
  <c r="X64" i="18"/>
  <c r="X41" i="18"/>
  <c r="X75" i="18"/>
  <c r="X193" i="18"/>
  <c r="X5" i="18"/>
  <c r="X90" i="18"/>
  <c r="X232" i="18"/>
  <c r="X200" i="18"/>
  <c r="X120" i="18"/>
  <c r="X23" i="18"/>
  <c r="X154" i="18"/>
  <c r="X87" i="18"/>
  <c r="X76" i="18"/>
  <c r="X162" i="18"/>
  <c r="X34" i="18"/>
  <c r="X125" i="18"/>
  <c r="X51" i="18"/>
  <c r="X135" i="18"/>
  <c r="X129" i="18"/>
  <c r="X11" i="18"/>
  <c r="X158" i="18"/>
  <c r="X99" i="18"/>
  <c r="X16" i="18"/>
  <c r="X168" i="18"/>
  <c r="X65" i="18"/>
  <c r="X102" i="18"/>
  <c r="X2" i="18"/>
  <c r="X55" i="18"/>
  <c r="X6" i="18"/>
  <c r="X211" i="18"/>
  <c r="X27" i="18"/>
  <c r="X82" i="18"/>
  <c r="X91" i="18"/>
  <c r="X31" i="18"/>
  <c r="X172" i="18"/>
  <c r="X109" i="18"/>
  <c r="X92" i="18"/>
  <c r="X42" i="18"/>
  <c r="X77" i="18"/>
  <c r="X155" i="18"/>
  <c r="X17" i="18"/>
  <c r="X173" i="18"/>
  <c r="X136" i="18"/>
  <c r="X219" i="18"/>
  <c r="X58" i="18"/>
  <c r="X194" i="18"/>
  <c r="X208" i="18"/>
  <c r="X152" i="18"/>
  <c r="X14" i="18"/>
  <c r="X3" i="18"/>
  <c r="X12" i="18"/>
  <c r="X7" i="18"/>
  <c r="X88" i="18"/>
  <c r="X18" i="18"/>
  <c r="X149" i="18"/>
  <c r="X32" i="18"/>
  <c r="X156" i="18"/>
  <c r="X100" i="18"/>
  <c r="X43" i="18"/>
  <c r="X28" i="18"/>
  <c r="X49" i="18"/>
  <c r="X183" i="18"/>
  <c r="X163" i="18"/>
  <c r="X59" i="18"/>
  <c r="X214" i="18"/>
  <c r="X178" i="18"/>
  <c r="X93" i="18"/>
  <c r="X137" i="18"/>
  <c r="X52" i="18"/>
  <c r="X35" i="18"/>
  <c r="X159" i="18"/>
  <c r="X78" i="18"/>
  <c r="X169" i="18"/>
  <c r="X142" i="18"/>
  <c r="X83" i="18"/>
  <c r="X66" i="18"/>
  <c r="X110" i="18"/>
  <c r="X205" i="18"/>
  <c r="X203" i="18"/>
  <c r="X130" i="18"/>
  <c r="X103" i="18"/>
  <c r="X56" i="18"/>
  <c r="X126" i="18"/>
  <c r="X44" i="18"/>
  <c r="X185" i="18"/>
  <c r="X179" i="18"/>
  <c r="X209" i="18"/>
  <c r="X186" i="18"/>
  <c r="X164" i="18"/>
  <c r="X104" i="18"/>
  <c r="X195" i="18"/>
  <c r="X60" i="18"/>
  <c r="X180" i="18"/>
  <c r="X143" i="18"/>
  <c r="X36" i="18"/>
  <c r="X84" i="18"/>
  <c r="X150" i="18"/>
  <c r="X196" i="18"/>
  <c r="X187" i="18"/>
  <c r="X174" i="18"/>
  <c r="X212" i="18"/>
  <c r="X227" i="18"/>
  <c r="X206" i="18"/>
  <c r="X228" i="18"/>
  <c r="X72" i="18"/>
  <c r="X175" i="18"/>
  <c r="X233" i="18"/>
  <c r="X37" i="18"/>
  <c r="X144" i="18"/>
  <c r="X223" i="18"/>
  <c r="X113" i="18"/>
  <c r="X114" i="18"/>
  <c r="X220" i="18"/>
  <c r="X160" i="18"/>
  <c r="X115" i="18"/>
  <c r="X188" i="18"/>
  <c r="X19" i="18"/>
  <c r="X24" i="18"/>
  <c r="X53" i="18"/>
  <c r="X67" i="18"/>
  <c r="X189" i="18"/>
  <c r="X116" i="18"/>
  <c r="X127" i="18"/>
  <c r="X170" i="18"/>
  <c r="X197" i="18"/>
  <c r="X221" i="18"/>
  <c r="X20" i="18"/>
  <c r="X29" i="18"/>
  <c r="X45" i="18"/>
  <c r="X85" i="18"/>
  <c r="X94" i="18"/>
  <c r="X105" i="18"/>
  <c r="X111" i="18"/>
  <c r="X131" i="18"/>
  <c r="X138" i="18"/>
  <c r="X145" i="18"/>
  <c r="X181" i="18"/>
  <c r="X4" i="18"/>
  <c r="X38" i="18"/>
  <c r="X79" i="18"/>
  <c r="X225" i="18"/>
  <c r="X61" i="18"/>
  <c r="X215" i="18"/>
  <c r="X207" i="18"/>
  <c r="X201" i="18"/>
  <c r="X184" i="18"/>
  <c r="X161" i="18"/>
  <c r="X101" i="18"/>
  <c r="X151" i="18"/>
  <c r="X157" i="18"/>
  <c r="X153" i="18"/>
  <c r="X13" i="18"/>
  <c r="X210" i="18"/>
  <c r="X33" i="18"/>
  <c r="X46" i="18"/>
  <c r="X68" i="18"/>
  <c r="X202" i="18"/>
  <c r="X69" i="18"/>
  <c r="X121" i="18"/>
  <c r="X73" i="18"/>
  <c r="X9" i="18"/>
  <c r="X25" i="18"/>
  <c r="X117" i="18"/>
  <c r="X118" i="18"/>
  <c r="X176" i="18"/>
  <c r="X190" i="18"/>
  <c r="X198" i="18"/>
  <c r="X229" i="18"/>
  <c r="X230" i="18"/>
  <c r="X21" i="18"/>
  <c r="X47" i="18"/>
  <c r="X95" i="18"/>
  <c r="X106" i="18"/>
  <c r="X107" i="18"/>
  <c r="X132" i="18"/>
  <c r="X133" i="18"/>
  <c r="X139" i="18"/>
  <c r="X140" i="18"/>
  <c r="X146" i="18"/>
  <c r="X147" i="18"/>
  <c r="X165" i="18"/>
  <c r="X166" i="18"/>
  <c r="X216" i="18"/>
  <c r="X217" i="18"/>
  <c r="X39" i="18"/>
  <c r="X62" i="18"/>
  <c r="X63" i="18"/>
  <c r="X80" i="18"/>
  <c r="X122" i="18"/>
  <c r="X119" i="18"/>
  <c r="X123" i="18"/>
  <c r="X128" i="18"/>
  <c r="X171" i="18"/>
  <c r="X177" i="18"/>
  <c r="X191" i="18"/>
  <c r="X199" i="18"/>
  <c r="X213" i="18"/>
  <c r="X222" i="18"/>
  <c r="X224" i="18"/>
  <c r="X231" i="18"/>
  <c r="X8" i="18"/>
  <c r="X22" i="18"/>
  <c r="X30" i="18"/>
  <c r="X48" i="18"/>
  <c r="X54" i="18"/>
  <c r="X57" i="18"/>
  <c r="X70" i="18"/>
  <c r="X74" i="18"/>
  <c r="X86" i="18"/>
  <c r="X89" i="18"/>
  <c r="X96" i="18"/>
  <c r="X108" i="18"/>
  <c r="X112" i="18"/>
  <c r="X134" i="18"/>
  <c r="X141" i="18"/>
  <c r="X148" i="18"/>
  <c r="X167" i="18"/>
  <c r="X182" i="18"/>
  <c r="X204" i="18"/>
  <c r="X10" i="18"/>
  <c r="X15" i="18"/>
  <c r="X26" i="18"/>
  <c r="X40" i="18"/>
  <c r="X50" i="18"/>
  <c r="X81" i="18"/>
  <c r="X124" i="18"/>
  <c r="X192" i="18"/>
  <c r="X71" i="18"/>
  <c r="X97" i="18"/>
  <c r="X98" i="18"/>
  <c r="D11" i="5"/>
  <c r="D12" i="5"/>
  <c r="D13" i="5"/>
  <c r="D14" i="5"/>
  <c r="D15" i="5"/>
  <c r="D16" i="5"/>
  <c r="D17" i="5"/>
  <c r="D18" i="5"/>
  <c r="D19" i="5"/>
  <c r="D20" i="5"/>
  <c r="Z2" i="1"/>
  <c r="Z6" i="1"/>
  <c r="Z7" i="1"/>
  <c r="Z9" i="1"/>
  <c r="Z13" i="1"/>
  <c r="Z23" i="1"/>
  <c r="Z27" i="1"/>
  <c r="Z34" i="1"/>
  <c r="Z39" i="1"/>
  <c r="Z42" i="1"/>
  <c r="C11" i="5"/>
  <c r="C12" i="5"/>
  <c r="C13" i="5"/>
  <c r="C14" i="5"/>
  <c r="C15" i="5"/>
  <c r="C16" i="5"/>
  <c r="C17" i="5"/>
  <c r="C18" i="5"/>
  <c r="C19" i="5"/>
  <c r="C20" i="5"/>
</calcChain>
</file>

<file path=xl/sharedStrings.xml><?xml version="1.0" encoding="utf-8"?>
<sst xmlns="http://schemas.openxmlformats.org/spreadsheetml/2006/main" count="5394" uniqueCount="980">
  <si>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</si>
  <si>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</si>
  <si>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</si>
  <si>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</si>
  <si>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</si>
  <si>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</si>
  <si>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</si>
  <si>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</si>
  <si>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</si>
  <si>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</si>
  <si>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</si>
  <si>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</si>
  <si>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</si>
  <si>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</si>
  <si>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</si>
  <si>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</si>
  <si>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</si>
  <si>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20V</t>
  </si>
  <si>
    <t>Call</t>
  </si>
  <si>
    <t>SPECIAL-ORDER</t>
  </si>
  <si>
    <t>Stock</t>
  </si>
  <si>
    <t>Column4</t>
  </si>
  <si>
    <t>Through Hole</t>
  </si>
  <si>
    <t>Column3</t>
  </si>
  <si>
    <t>Surface Mount</t>
  </si>
  <si>
    <t>TH</t>
  </si>
  <si>
    <t>Supplier Device Package</t>
  </si>
  <si>
    <t>Voltage - Forward (Vf) (Max) @ If</t>
  </si>
  <si>
    <t>Current - Reverse Leakage @ Vr</t>
  </si>
  <si>
    <t>30V</t>
  </si>
  <si>
    <t>SC-76, SOD-323</t>
  </si>
  <si>
    <t>SOD-323</t>
  </si>
  <si>
    <t>60V</t>
  </si>
  <si>
    <t>DO-204AL, DO-41, Axial</t>
  </si>
  <si>
    <t>Voltage - Zener (Nom) (Vz)</t>
  </si>
  <si>
    <t>Tolerance</t>
  </si>
  <si>
    <t>Power - Max</t>
  </si>
  <si>
    <t>Impedance (Max) (Zzt)</t>
  </si>
  <si>
    <t>Operating Temperature</t>
  </si>
  <si>
    <t>http://www.onsemi.com/pub_link/Collateral/MM3Z2V4T1-D.PDF</t>
  </si>
  <si>
    <t>http://media.digikey.com/Renders/On%20Semi%20Renders/SOD-323_477.jpg</t>
  </si>
  <si>
    <t>MM3Z2V4T1GOSCT-ND</t>
  </si>
  <si>
    <t>MM3Z2V4T1G</t>
  </si>
  <si>
    <t>ON Semiconductor</t>
  </si>
  <si>
    <t>DIODE ZENER 2.4V 200MW SOD323</t>
  </si>
  <si>
    <t>2.4V</t>
  </si>
  <si>
    <t>Â±8%</t>
  </si>
  <si>
    <t>200mW</t>
  </si>
  <si>
    <t>100 Ohm</t>
  </si>
  <si>
    <t>50ÂµA @ 1V</t>
  </si>
  <si>
    <t>900mV @ 10mA</t>
  </si>
  <si>
    <t>-65Â°C ~ 150Â°C</t>
  </si>
  <si>
    <t>MM3Z2V7T1GOSCT-ND</t>
  </si>
  <si>
    <t>MM3Z2V7T1G</t>
  </si>
  <si>
    <t>DIODE ZENER 2.7V 200MW SOD323</t>
  </si>
  <si>
    <t>2.7V</t>
  </si>
  <si>
    <t>Â±7%</t>
  </si>
  <si>
    <t>20ÂµA @ 1V</t>
  </si>
  <si>
    <t>MM3Z3V0T1GOSCT-ND</t>
  </si>
  <si>
    <t>MM3Z3V0T1G</t>
  </si>
  <si>
    <t>DIODE ZENER 3V 200MW SOD323</t>
  </si>
  <si>
    <t>3V</t>
  </si>
  <si>
    <t>10ÂµA @ 1V</t>
  </si>
  <si>
    <t>MM3Z3V3T1GOSCT-ND</t>
  </si>
  <si>
    <t>MM3Z3V3T1G</t>
  </si>
  <si>
    <t>DIODE ZENER 3.3V 200MW SOD323</t>
  </si>
  <si>
    <t>3.3V</t>
  </si>
  <si>
    <t>Â±6%</t>
  </si>
  <si>
    <t>95 Ohm</t>
  </si>
  <si>
    <t>5ÂµA @ 1V</t>
  </si>
  <si>
    <t>http://www.onsemi.com/pub_link/Collateral/MM3Z2V4ST1-D.PDF</t>
  </si>
  <si>
    <t>MM3Z3V3ST1GOSCT-ND</t>
  </si>
  <si>
    <t>MM3Z3V3ST1G</t>
  </si>
  <si>
    <t>Â±3%</t>
  </si>
  <si>
    <t>MM3Z3V6T1GOSCT-ND</t>
  </si>
  <si>
    <t>MM3Z3V6T1G</t>
  </si>
  <si>
    <t>DIODE ZENER 3.6V 300MW SOD323</t>
  </si>
  <si>
    <t>3.6V</t>
  </si>
  <si>
    <t>300mW</t>
  </si>
  <si>
    <t>90 Ohm</t>
  </si>
  <si>
    <t>MM3Z3V9T1GOSCT-ND</t>
  </si>
  <si>
    <t>MM3Z3V9T1G</t>
  </si>
  <si>
    <t>DIODE ZENER 3.9V 200MW SOD323</t>
  </si>
  <si>
    <t>3.9V</t>
  </si>
  <si>
    <t>Â±5%</t>
  </si>
  <si>
    <t>3ÂµA @ 1V</t>
  </si>
  <si>
    <t>MM3Z4V3ST1GOSCT-ND</t>
  </si>
  <si>
    <t>MM3Z4V3ST1G</t>
  </si>
  <si>
    <t>DIODE ZENER 4.3V 200MW SOD323</t>
  </si>
  <si>
    <t>4.3V</t>
  </si>
  <si>
    <t>MM3Z4V3T1GOSCT-ND</t>
  </si>
  <si>
    <t>MM3Z4V3T1G</t>
  </si>
  <si>
    <t>MM3Z4V7T1GOSCT-ND</t>
  </si>
  <si>
    <t>MM3Z4V7T1G</t>
  </si>
  <si>
    <t>DIODE ZENER 4.7V 200MW SOD323</t>
  </si>
  <si>
    <t>4.7V</t>
  </si>
  <si>
    <t>80 Ohm</t>
  </si>
  <si>
    <t>3ÂµA @ 2V</t>
  </si>
  <si>
    <t>MM3Z4V7ST1GOSCT-ND</t>
  </si>
  <si>
    <t>MM3Z4V7ST1G</t>
  </si>
  <si>
    <t>Â±2%</t>
  </si>
  <si>
    <t>MM3Z5V1ST1GOSCT-ND</t>
  </si>
  <si>
    <t>MM3Z5V1ST1G</t>
  </si>
  <si>
    <t>DIODE ZENER 5.1V 200MW SOD323</t>
  </si>
  <si>
    <t>5.1V</t>
  </si>
  <si>
    <t>60 Ohm</t>
  </si>
  <si>
    <t>2ÂµA @ 2V</t>
  </si>
  <si>
    <t>MM3Z5V1T1GOSCT-ND</t>
  </si>
  <si>
    <t>MM3Z5V1T1G</t>
  </si>
  <si>
    <t>MM3Z5V6ST1GOSCT-ND</t>
  </si>
  <si>
    <t>MM3Z5V6ST1G</t>
  </si>
  <si>
    <t>DIODE ZENER 5.6V 200MW SOD323</t>
  </si>
  <si>
    <t>5.6V</t>
  </si>
  <si>
    <t>40 Ohm</t>
  </si>
  <si>
    <t>1ÂµA @ 2V</t>
  </si>
  <si>
    <t>MM3Z5V6T1GOSCT-ND</t>
  </si>
  <si>
    <t>MM3Z5V6T1G</t>
  </si>
  <si>
    <t>MM3Z6V2ST1GOSCT-ND</t>
  </si>
  <si>
    <t>MM3Z6V2ST1G</t>
  </si>
  <si>
    <t>DIODE ZENER 6.2V 200MW SOD323</t>
  </si>
  <si>
    <t>6.2V</t>
  </si>
  <si>
    <t>10 Ohm</t>
  </si>
  <si>
    <t>3ÂµA @ 4V</t>
  </si>
  <si>
    <t>MM3Z6V2T1GOSCT-ND</t>
  </si>
  <si>
    <t>MM3Z6V2T1G</t>
  </si>
  <si>
    <t>MM3Z6V8T1GOSCT-ND</t>
  </si>
  <si>
    <t>MM3Z6V8T1G</t>
  </si>
  <si>
    <t>DIODE ZENER 6.8V 200MW SOD323</t>
  </si>
  <si>
    <t>6.8V</t>
  </si>
  <si>
    <t>15 Ohm</t>
  </si>
  <si>
    <t>2ÂµA @ 4V</t>
  </si>
  <si>
    <t>MM3Z6V8ST1GOSCT-ND</t>
  </si>
  <si>
    <t>MM3Z6V8ST1G</t>
  </si>
  <si>
    <t>MM3Z7V5ST1GOSCT-ND</t>
  </si>
  <si>
    <t>MM3Z7V5ST1G</t>
  </si>
  <si>
    <t>DIODE ZENER 7.5V 200MW SOD323</t>
  </si>
  <si>
    <t>7.5V</t>
  </si>
  <si>
    <t>1ÂµA @ 5V</t>
  </si>
  <si>
    <t>MM3Z7V5T1GOSCT-ND</t>
  </si>
  <si>
    <t>MM3Z7V5T1G</t>
  </si>
  <si>
    <t>MM3Z8V2ST1GOSCT-ND</t>
  </si>
  <si>
    <t>MM3Z8V2ST1G</t>
  </si>
  <si>
    <t>DIODE ZENER 8.2V 200MW SOD323</t>
  </si>
  <si>
    <t>8.2V</t>
  </si>
  <si>
    <t>700nA @ 5V</t>
  </si>
  <si>
    <t>MM3Z8V2T1GOSCT-ND</t>
  </si>
  <si>
    <t>MM3Z8V2T1G</t>
  </si>
  <si>
    <t>SZMM3Z8V2T1GOSCT-ND</t>
  </si>
  <si>
    <t>SZMM3Z8V2T1G</t>
  </si>
  <si>
    <t>Automotive, AEC-Q101</t>
  </si>
  <si>
    <t>MM3Z9V1T1GOSCT-ND</t>
  </si>
  <si>
    <t>MM3Z9V1T1G</t>
  </si>
  <si>
    <t>DIODE ZENER 9.1V 200MW SOD323</t>
  </si>
  <si>
    <t>9.1V</t>
  </si>
  <si>
    <t>200nA @ 7V</t>
  </si>
  <si>
    <t>MM3Z10VST1GOSCT-ND</t>
  </si>
  <si>
    <t>MM3Z10VST1G</t>
  </si>
  <si>
    <t>DIODE ZENER 10V 200MW SOD323</t>
  </si>
  <si>
    <t>10V</t>
  </si>
  <si>
    <t>500nA @ 6V</t>
  </si>
  <si>
    <t>MM3Z10VT1GOSCT-ND</t>
  </si>
  <si>
    <t>MM3Z10VT1G</t>
  </si>
  <si>
    <t>20 Ohm</t>
  </si>
  <si>
    <t>100nA @ 8V</t>
  </si>
  <si>
    <t>MM3Z11VT1GOSCT-ND</t>
  </si>
  <si>
    <t>MM3Z11VT1G</t>
  </si>
  <si>
    <t>DIODE ZENER 11V 200MW SOD323</t>
  </si>
  <si>
    <t>11V</t>
  </si>
  <si>
    <t>MM3Z12VT1GOSCT-ND</t>
  </si>
  <si>
    <t>MM3Z12VT1G</t>
  </si>
  <si>
    <t>DIODE ZENER 12V 200MW SOD323</t>
  </si>
  <si>
    <t>12V</t>
  </si>
  <si>
    <t>25 Ohm</t>
  </si>
  <si>
    <t>MM3Z12VST1GOSCT-ND</t>
  </si>
  <si>
    <t>MM3Z12VST1G</t>
  </si>
  <si>
    <t>MM3Z13VT1GOSCT-ND</t>
  </si>
  <si>
    <t>MM3Z13VT1G</t>
  </si>
  <si>
    <t>DIODE ZENER 13V 200MW SOD323</t>
  </si>
  <si>
    <t>13V</t>
  </si>
  <si>
    <t>30 Ohm</t>
  </si>
  <si>
    <t>MM3Z15VST1GOSCT-ND</t>
  </si>
  <si>
    <t>MM3Z15VST1G</t>
  </si>
  <si>
    <t>DIODE ZENER 14.66V 200MW SOD323</t>
  </si>
  <si>
    <t>14.66V</t>
  </si>
  <si>
    <t>100nA @ 11V</t>
  </si>
  <si>
    <t>MM3Z15VT1GOSCT-ND</t>
  </si>
  <si>
    <t>MM3Z15VT1G</t>
  </si>
  <si>
    <t>DIODE ZENER 15V 200MW SOD323</t>
  </si>
  <si>
    <t>15V</t>
  </si>
  <si>
    <t>50nA @ 10.5V</t>
  </si>
  <si>
    <t>MM3Z16VT1GOSCT-ND</t>
  </si>
  <si>
    <t>MM3Z16VT1G</t>
  </si>
  <si>
    <t>DIODE ZENER 16V 200MW SOD323</t>
  </si>
  <si>
    <t>16V</t>
  </si>
  <si>
    <t>50nA @ 11.2V</t>
  </si>
  <si>
    <t>MM3Z16VST1GOSCT-ND</t>
  </si>
  <si>
    <t>MM3Z16VST1G</t>
  </si>
  <si>
    <t>DIODE ZENER 16.18V 200MW SOD323</t>
  </si>
  <si>
    <t>16.18V</t>
  </si>
  <si>
    <t>MM3Z18VST1GOSCT-ND</t>
  </si>
  <si>
    <t>MM3Z18VST1G</t>
  </si>
  <si>
    <t>DIODE ZENER 18V 200MW SOD323</t>
  </si>
  <si>
    <t>18V</t>
  </si>
  <si>
    <t>45 Ohm</t>
  </si>
  <si>
    <t>50nA @ 12.6V</t>
  </si>
  <si>
    <t>MM3Z18VT1GOSCT-ND</t>
  </si>
  <si>
    <t>MM3Z18VT1G</t>
  </si>
  <si>
    <t>MM3Z20VT1GOSCT-ND</t>
  </si>
  <si>
    <t>MM3Z20VT1G</t>
  </si>
  <si>
    <t>DIODE ZENER 20V 200MW SOD323</t>
  </si>
  <si>
    <t>55 Ohm</t>
  </si>
  <si>
    <t>50nA @ 14V</t>
  </si>
  <si>
    <t>MM3Z24VT1GOSCT-ND</t>
  </si>
  <si>
    <t>MM3Z24VT1G</t>
  </si>
  <si>
    <t>DIODE ZENER 24V 200MW SOD323</t>
  </si>
  <si>
    <t>24V</t>
  </si>
  <si>
    <t>70 Ohm</t>
  </si>
  <si>
    <t>50nA @ 16.8V</t>
  </si>
  <si>
    <t>MM3Z27VT1GOSCT-ND</t>
  </si>
  <si>
    <t>MM3Z27VT1G</t>
  </si>
  <si>
    <t>DIODE ZENER 27V 200MW SOD323</t>
  </si>
  <si>
    <t>27V</t>
  </si>
  <si>
    <t>50nA @ 18.9V</t>
  </si>
  <si>
    <t>MM3Z33VT1GOSCT-ND</t>
  </si>
  <si>
    <t>MM3Z33VT1G</t>
  </si>
  <si>
    <t>DIODE ZENER 33V 200MW SOD323</t>
  </si>
  <si>
    <t>33V</t>
  </si>
  <si>
    <t>50nA @ 23.2V</t>
  </si>
  <si>
    <t>MM3Z36VT1GOSCT-ND</t>
  </si>
  <si>
    <t>MM3Z36VT1G</t>
  </si>
  <si>
    <t>DIODE ZENER 36V 200MW SOD323</t>
  </si>
  <si>
    <t>36V</t>
  </si>
  <si>
    <t>50nA @ 25.2V</t>
  </si>
  <si>
    <t>http://media.digikey.com/pdf/Data%20Sheets/ON%20Semiconductor%20PDFs/MM3Z2V4T1.pdf</t>
  </si>
  <si>
    <t>MM3Z6V2T1OSCT-ND</t>
  </si>
  <si>
    <t>MM3Z6V2T1</t>
  </si>
  <si>
    <t>MM3Z15VT1OSCT-ND</t>
  </si>
  <si>
    <t>MM3Z15VT1</t>
  </si>
  <si>
    <t>MM3Z4V7T1OSCT-ND</t>
  </si>
  <si>
    <t>MM3Z4V7T1</t>
  </si>
  <si>
    <t>MM3Z5V1T1OSCT-ND</t>
  </si>
  <si>
    <t>MM3Z5V1T1</t>
  </si>
  <si>
    <t>MM3Z10VT1OSCT-ND</t>
  </si>
  <si>
    <t>MM3Z10VT1</t>
  </si>
  <si>
    <t>http://media.digikey.com/pdf/Data%20Sheets/ON%20Semiconductor%20PDFs/MM3Z2V4ST1-D.pdf</t>
  </si>
  <si>
    <t>MM3Z11VST1GOSCT-ND</t>
  </si>
  <si>
    <t>MM3Z11VST1G</t>
  </si>
  <si>
    <t>500nA @ 7V</t>
  </si>
  <si>
    <t>http://media.digikey.com/pdf/Data%20Sheets/ON%20Semiconductor%20PDFs/MM3ZxxxST1,ST3.pdf</t>
  </si>
  <si>
    <t>MM3Z12VST1OSCT-ND</t>
  </si>
  <si>
    <t>MM3Z12VST1</t>
  </si>
  <si>
    <t>MM3Z18VST1OSCT-ND</t>
  </si>
  <si>
    <t>MM3Z18VST1</t>
  </si>
  <si>
    <t>MM3Z4V7ST1OSCT-ND</t>
  </si>
  <si>
    <t>MM3Z4V7ST1</t>
  </si>
  <si>
    <t>MM3Z5V1ST1OSCT-ND</t>
  </si>
  <si>
    <t>MM3Z5V1ST1</t>
  </si>
  <si>
    <t>MM3Z5V6ST1OSCT-ND</t>
  </si>
  <si>
    <t>MM3Z5V6ST1</t>
  </si>
  <si>
    <t>Target Voltage</t>
  </si>
  <si>
    <t>Query</t>
  </si>
  <si>
    <t>Target Value</t>
  </si>
  <si>
    <t>Zener Diodes</t>
  </si>
  <si>
    <t>http://www.digikey.com/product-search/en?pv7=2&amp;FV=fff40015%2Cfff8030a%2Cfffc01e8%2C142c0328%2C142c040d&amp;k=zener&amp;mnonly=0&amp;newproducts=0&amp;ColumnSort=0&amp;page=1&amp;quantity=0&amp;ptm=0&amp;fid=0&amp;pageSize=500</t>
  </si>
  <si>
    <t>SOD-323 status</t>
  </si>
  <si>
    <t>TH Status</t>
  </si>
  <si>
    <t>http://www.onsemi.com/pub_link/Collateral/1N5333B-D.PDF</t>
  </si>
  <si>
    <t>http://media.digikey.com/Renders/On%20Semi%20Renders/SurmeticP6KE_6.8A.jpg</t>
  </si>
  <si>
    <t>1N5344BRLGOSCT-ND</t>
  </si>
  <si>
    <t>1N5344BRLG</t>
  </si>
  <si>
    <t>DIODE ZENER 8.2V 5W AXIAL</t>
  </si>
  <si>
    <t>5W</t>
  </si>
  <si>
    <t>1.5 Ohm</t>
  </si>
  <si>
    <t>10ÂµA @ 6.2V</t>
  </si>
  <si>
    <t>1.2V @ 1A</t>
  </si>
  <si>
    <t>-65Â°C ~ 200Â°C</t>
  </si>
  <si>
    <t>T-18, Axial</t>
  </si>
  <si>
    <t>Axial</t>
  </si>
  <si>
    <t>http://www.onsemi.com/pub_link/Collateral/1N5913B-D.PDF</t>
  </si>
  <si>
    <t>http://media.digikey.com/Renders/On%20Semi%20Renders/DO-204AL.jpg</t>
  </si>
  <si>
    <t>1N5924BRLGOSCT-ND</t>
  </si>
  <si>
    <t>1N5924BRLG</t>
  </si>
  <si>
    <t>DIODE ZENER 9.1V 3W AXIAL</t>
  </si>
  <si>
    <t>3W</t>
  </si>
  <si>
    <t>4 Ohm</t>
  </si>
  <si>
    <t>5ÂµA @ 7V</t>
  </si>
  <si>
    <t>1.5V @ 200mA</t>
  </si>
  <si>
    <t>1N5931BRLGOSCT-ND</t>
  </si>
  <si>
    <t>1N5931BRLG</t>
  </si>
  <si>
    <t>DIODE ZENER 18V 3W AXIAL</t>
  </si>
  <si>
    <t>12 Ohm</t>
  </si>
  <si>
    <t>1ÂµA @ 13.7V</t>
  </si>
  <si>
    <t>1N5929BRLGOSCT-ND</t>
  </si>
  <si>
    <t>1N5929BRLG</t>
  </si>
  <si>
    <t>DIODE ZENER 15V 3W AXIAL</t>
  </si>
  <si>
    <t>9 Ohm</t>
  </si>
  <si>
    <t>1ÂµA @ 11.4V</t>
  </si>
  <si>
    <t>1N5956BRLGOSCT-ND</t>
  </si>
  <si>
    <t>1N5956BRLG</t>
  </si>
  <si>
    <t>DIODE ZENER 200V 3W AXIAL</t>
  </si>
  <si>
    <t>200V</t>
  </si>
  <si>
    <t>1200 Ohm</t>
  </si>
  <si>
    <t>1ÂµA @ 152V</t>
  </si>
  <si>
    <t>1N5921BRLGOSCT-ND</t>
  </si>
  <si>
    <t>1N5921BRLG</t>
  </si>
  <si>
    <t>DIODE ZENER 6.8V 3W AXIAL</t>
  </si>
  <si>
    <t>2.5 Ohm</t>
  </si>
  <si>
    <t>5ÂµA @ 5.2V</t>
  </si>
  <si>
    <t>1N5925BRLGOSCT-ND</t>
  </si>
  <si>
    <t>1N5925BRLG</t>
  </si>
  <si>
    <t>DIODE ZENER 10V 3W AXIAL</t>
  </si>
  <si>
    <t>4.5 Ohm</t>
  </si>
  <si>
    <t>5ÂµA @ 8V</t>
  </si>
  <si>
    <t>1N5934BRLGOSCT-ND</t>
  </si>
  <si>
    <t>1N5934BRLG</t>
  </si>
  <si>
    <t>DIODE ZENER 24V 3W AXIAL</t>
  </si>
  <si>
    <t>19 Ohm</t>
  </si>
  <si>
    <t>1ÂµA @ 18.2V</t>
  </si>
  <si>
    <t>1N5377BRLGOSCT-ND</t>
  </si>
  <si>
    <t>1N5377BRLG</t>
  </si>
  <si>
    <t>DIODE ZENER 91V 5W AXIAL</t>
  </si>
  <si>
    <t>91V</t>
  </si>
  <si>
    <t>75 Ohm</t>
  </si>
  <si>
    <t>500nA @ 69.2V</t>
  </si>
  <si>
    <t>1N5371BRLGOSCT-ND</t>
  </si>
  <si>
    <t>1N5371BRLG</t>
  </si>
  <si>
    <t>DIODE ZENER 60V 5W AXIAL</t>
  </si>
  <si>
    <t>500nA @ 45.5V</t>
  </si>
  <si>
    <t>1N5334BRLGOSCT-ND</t>
  </si>
  <si>
    <t>1N5334BRLG</t>
  </si>
  <si>
    <t>DIODE ZENER 3.6V 5W AXIAL</t>
  </si>
  <si>
    <t>150ÂµA @ 1V</t>
  </si>
  <si>
    <t>1N5381BRLGOSCT-ND</t>
  </si>
  <si>
    <t>1N5381BRLG</t>
  </si>
  <si>
    <t>DIODE ZENER 130V 5W AXIAL</t>
  </si>
  <si>
    <t>130V</t>
  </si>
  <si>
    <t>190 Ohm</t>
  </si>
  <si>
    <t>500nA @ 98.8V</t>
  </si>
  <si>
    <t>1N5337BRLGOSCT-ND</t>
  </si>
  <si>
    <t>1N5337BRLG</t>
  </si>
  <si>
    <t>DIODE ZENER 4.7V 5W AXIAL</t>
  </si>
  <si>
    <t>2 Ohm</t>
  </si>
  <si>
    <t>1N5358BRLGOSCT-ND</t>
  </si>
  <si>
    <t>1N5358BRLG</t>
  </si>
  <si>
    <t>DIODE ZENER 22V 5W AXIAL</t>
  </si>
  <si>
    <t>22V</t>
  </si>
  <si>
    <t>3.5 Ohm</t>
  </si>
  <si>
    <t>500nA @ 16.7V</t>
  </si>
  <si>
    <t>1N5388BRLGOSCT-ND</t>
  </si>
  <si>
    <t>1N5388BRLG</t>
  </si>
  <si>
    <t>DIODE ZENER 200V 5W AXIAL</t>
  </si>
  <si>
    <t>480 Ohm</t>
  </si>
  <si>
    <t>500nA @ 152V</t>
  </si>
  <si>
    <t>1N5368BRLGOSCT-ND</t>
  </si>
  <si>
    <t>1N5368BRLG</t>
  </si>
  <si>
    <t>DIODE ZENER 47V 5W AXIAL</t>
  </si>
  <si>
    <t>47V</t>
  </si>
  <si>
    <t>500nA @ 35.8V</t>
  </si>
  <si>
    <t>1N5383BRLGOSCT-ND</t>
  </si>
  <si>
    <t>1N5383BRLG</t>
  </si>
  <si>
    <t>DIODE ZENER 150V 5W AXIAL</t>
  </si>
  <si>
    <t>150V</t>
  </si>
  <si>
    <t>330 Ohm</t>
  </si>
  <si>
    <t>500nA @ 114V</t>
  </si>
  <si>
    <t>1N5335BRLGOSCT-ND</t>
  </si>
  <si>
    <t>1N5335BRLG</t>
  </si>
  <si>
    <t>DIODE ZENER 3.9V 5W AXIAL</t>
  </si>
  <si>
    <t>1N5353BRLGOSCT-ND</t>
  </si>
  <si>
    <t>1N5353BRLG</t>
  </si>
  <si>
    <t>DIODE ZENER 16V 5W AXIAL</t>
  </si>
  <si>
    <t>1ÂµA @ 12.2V</t>
  </si>
  <si>
    <t>1N5364BRLGOSCT-ND</t>
  </si>
  <si>
    <t>1N5364BRLG</t>
  </si>
  <si>
    <t>DIODE ZENER 33V 5W AXIAL</t>
  </si>
  <si>
    <t>500nA @ 25.1V</t>
  </si>
  <si>
    <t>1N5363BRLGOSCT-ND</t>
  </si>
  <si>
    <t>1N5363BRLG</t>
  </si>
  <si>
    <t>DIODE ZENER 30V 5W AXIAL</t>
  </si>
  <si>
    <t>8 Ohm</t>
  </si>
  <si>
    <t>500nA @ 22.8V</t>
  </si>
  <si>
    <t>1N5348BRLGOSCT-ND</t>
  </si>
  <si>
    <t>1N5348BRLG</t>
  </si>
  <si>
    <t>DIODE ZENER 11V 5W AXIAL</t>
  </si>
  <si>
    <t>5ÂµA @ 8.4V</t>
  </si>
  <si>
    <t>1N5367BRLGOSCT-ND</t>
  </si>
  <si>
    <t>1N5367BRLG</t>
  </si>
  <si>
    <t>DIODE ZENER 43V 5W AXIAL</t>
  </si>
  <si>
    <t>43V</t>
  </si>
  <si>
    <t>500nA @ 32.7V</t>
  </si>
  <si>
    <t>1N5360BRLGOSCT-ND</t>
  </si>
  <si>
    <t>1N5360BRLG</t>
  </si>
  <si>
    <t>DIODE ZENER 25V 5W AXIAL</t>
  </si>
  <si>
    <t>25V</t>
  </si>
  <si>
    <t>500nA @ 19V</t>
  </si>
  <si>
    <t>1N5349BRLGOSCT-ND</t>
  </si>
  <si>
    <t>1N5349BRLG</t>
  </si>
  <si>
    <t>DIODE ZENER 12V 5W AXIAL</t>
  </si>
  <si>
    <t>2ÂµA @ 9.1V</t>
  </si>
  <si>
    <t>1N5338BRLGOSCT-ND</t>
  </si>
  <si>
    <t>1N5338BRLG</t>
  </si>
  <si>
    <t>DIODE ZENER 5.1V 5W AXIAL</t>
  </si>
  <si>
    <t>1ÂµA @ 1V</t>
  </si>
  <si>
    <t>1N5355BRLGOSCT-ND</t>
  </si>
  <si>
    <t>1N5355BRLG</t>
  </si>
  <si>
    <t>DIODE ZENER 18V 5W AXIAL</t>
  </si>
  <si>
    <t>500nA @ 13.7V</t>
  </si>
  <si>
    <t>1N5361BRLGOSCT-ND</t>
  </si>
  <si>
    <t>1N5361BRLG</t>
  </si>
  <si>
    <t>DIODE ZENER 27V 5W AXIAL</t>
  </si>
  <si>
    <t>5 Ohm</t>
  </si>
  <si>
    <t>500nA @ 20.6V</t>
  </si>
  <si>
    <t>1N5378BRLGOSCT-ND</t>
  </si>
  <si>
    <t>1N5378BRLG</t>
  </si>
  <si>
    <t>DIODE ZENER 100V 5W AXIAL</t>
  </si>
  <si>
    <t>100V</t>
  </si>
  <si>
    <t>500nA @ 76V</t>
  </si>
  <si>
    <t>1N5354BRLGOSCT-ND</t>
  </si>
  <si>
    <t>1N5354BRLG</t>
  </si>
  <si>
    <t>DIODE ZENER 17V 5W AXIAL</t>
  </si>
  <si>
    <t>17V</t>
  </si>
  <si>
    <t>500nA @ 12.9V</t>
  </si>
  <si>
    <t>1N5347BRLGOSCT-ND</t>
  </si>
  <si>
    <t>1N5347BRLG</t>
  </si>
  <si>
    <t>DIODE ZENER 10V 5W AXIAL</t>
  </si>
  <si>
    <t>5ÂµA @ 7.6V</t>
  </si>
  <si>
    <t>1N5343BRLGOSCT-ND</t>
  </si>
  <si>
    <t>1N5343BRLG</t>
  </si>
  <si>
    <t>DIODE ZENER 7.5V 5W AXIAL</t>
  </si>
  <si>
    <t>10ÂµA @ 5.7V</t>
  </si>
  <si>
    <t>1N5350BRLGOSCT-ND</t>
  </si>
  <si>
    <t>1N5350BRLG</t>
  </si>
  <si>
    <t>DIODE ZENER 13V 5W AXIAL</t>
  </si>
  <si>
    <t>1ÂµA @ 9.9V</t>
  </si>
  <si>
    <t>1N5357BRLGOSCT-ND</t>
  </si>
  <si>
    <t>1N5357BRLG</t>
  </si>
  <si>
    <t>DIODE ZENER 20V 5W AXIAL</t>
  </si>
  <si>
    <t>3 Ohm</t>
  </si>
  <si>
    <t>500nA @ 15.2V</t>
  </si>
  <si>
    <t>1N5359BRLGOSCT-ND</t>
  </si>
  <si>
    <t>1N5359BRLG</t>
  </si>
  <si>
    <t>DIODE ZENER 24V 5W AXIAL</t>
  </si>
  <si>
    <t>500nA @ 18.2V</t>
  </si>
  <si>
    <t>1N5351BRLGOSCT-ND</t>
  </si>
  <si>
    <t>1N5351BRLG</t>
  </si>
  <si>
    <t>DIODE ZENER 14V 5W AXIAL</t>
  </si>
  <si>
    <t>14V</t>
  </si>
  <si>
    <t>1ÂµA @ 10.6V</t>
  </si>
  <si>
    <t>1N5339BRLGOSCT-ND</t>
  </si>
  <si>
    <t>1N5339BRLG</t>
  </si>
  <si>
    <t>DIODE ZENER 5.6V 5W AXIAL</t>
  </si>
  <si>
    <t>1 Ohm</t>
  </si>
  <si>
    <t>1N5362BRLGOSCT-ND</t>
  </si>
  <si>
    <t>1N5362BRLG</t>
  </si>
  <si>
    <t>DIODE ZENER 28V 5W AXIAL</t>
  </si>
  <si>
    <t>28V</t>
  </si>
  <si>
    <t>6 Ohm</t>
  </si>
  <si>
    <t>500nA @ 21.2V</t>
  </si>
  <si>
    <t>1N5934BGOS-ND</t>
  </si>
  <si>
    <t>1N5934BG</t>
  </si>
  <si>
    <t>Bulk</t>
  </si>
  <si>
    <t>1N5929BGOS-ND</t>
  </si>
  <si>
    <t>1N5929BG</t>
  </si>
  <si>
    <t>1N5956BGOS-ND</t>
  </si>
  <si>
    <t>1N5956BG</t>
  </si>
  <si>
    <t>1N5917BRLGOSCT-ND</t>
  </si>
  <si>
    <t>1N5917BRLG</t>
  </si>
  <si>
    <t>DIODE ZENER 4.7V 3W AXIAL</t>
  </si>
  <si>
    <t>5ÂµA @ 1.5V</t>
  </si>
  <si>
    <t>1N5927BGOS-ND</t>
  </si>
  <si>
    <t>1N5927BG</t>
  </si>
  <si>
    <t>DIODE ZENER 12V 3W AXIAL</t>
  </si>
  <si>
    <t>6.5 Ohm</t>
  </si>
  <si>
    <t>1ÂµA @ 9.1V</t>
  </si>
  <si>
    <t>1N5919BGOS-ND</t>
  </si>
  <si>
    <t>1N5919BG</t>
  </si>
  <si>
    <t>DIODE ZENER 5.6V 3W AXIAL</t>
  </si>
  <si>
    <t>5ÂµA @ 3V</t>
  </si>
  <si>
    <t>1N5937BRLGOSCT-ND</t>
  </si>
  <si>
    <t>1N5937BRLG</t>
  </si>
  <si>
    <t>DIODE ZENER 33V 3W AXIAL</t>
  </si>
  <si>
    <t>33 Ohm</t>
  </si>
  <si>
    <t>1ÂµA @ 25.1V</t>
  </si>
  <si>
    <t>1N5923BRLGOSCT-ND</t>
  </si>
  <si>
    <t>1N5923BRLG</t>
  </si>
  <si>
    <t>DIODE ZENER 8.2V 3W AXIAL</t>
  </si>
  <si>
    <t>5ÂµA @ 6.5V</t>
  </si>
  <si>
    <t>1N5955BRLGOSCT-ND</t>
  </si>
  <si>
    <t>1N5955BRLG</t>
  </si>
  <si>
    <t>DIODE ZENER 180V 3W AXIAL</t>
  </si>
  <si>
    <t>180V</t>
  </si>
  <si>
    <t>900 Ohm</t>
  </si>
  <si>
    <t>1ÂµA @ 136.8V</t>
  </si>
  <si>
    <t>1N5921BGOS-ND</t>
  </si>
  <si>
    <t>1N5921BG</t>
  </si>
  <si>
    <t>1N5340BGOS-ND</t>
  </si>
  <si>
    <t>1N5340BG</t>
  </si>
  <si>
    <t>DIODE ZENER 6V 5W AXIAL</t>
  </si>
  <si>
    <t>6V</t>
  </si>
  <si>
    <t>1ÂµA @ 3V</t>
  </si>
  <si>
    <t>1N5336BGOS-ND</t>
  </si>
  <si>
    <t>1N5336BG</t>
  </si>
  <si>
    <t>DIODE ZENER 4.3V 5W AXIAL</t>
  </si>
  <si>
    <t>1N5380BGOS-ND</t>
  </si>
  <si>
    <t>1N5380BG</t>
  </si>
  <si>
    <t>DIODE ZENER 120V 5W AXIAL</t>
  </si>
  <si>
    <t>120V</t>
  </si>
  <si>
    <t>170 Ohm</t>
  </si>
  <si>
    <t>500nA @ 91.2V</t>
  </si>
  <si>
    <t>1N5378BGOS-ND</t>
  </si>
  <si>
    <t>1N5378BG</t>
  </si>
  <si>
    <t>1N5348BGOS-ND</t>
  </si>
  <si>
    <t>1N5348BG</t>
  </si>
  <si>
    <t>1N5347BGOS-ND</t>
  </si>
  <si>
    <t>1N5347BG</t>
  </si>
  <si>
    <t>1N5358BGOS-ND</t>
  </si>
  <si>
    <t>1N5358BG</t>
  </si>
  <si>
    <t>1N5349BGOS-ND</t>
  </si>
  <si>
    <t>1N5349BG</t>
  </si>
  <si>
    <t>1N5366BGOS-ND</t>
  </si>
  <si>
    <t>1N5366BG</t>
  </si>
  <si>
    <t>DIODE ZENER 39V 5W AXIAL</t>
  </si>
  <si>
    <t>39V</t>
  </si>
  <si>
    <t>14 Ohm</t>
  </si>
  <si>
    <t>500nA @ 29.7V</t>
  </si>
  <si>
    <t>1N5351BGOS-ND</t>
  </si>
  <si>
    <t>1N5351BG</t>
  </si>
  <si>
    <t>1N5337BGOS-ND</t>
  </si>
  <si>
    <t>1N5337BG</t>
  </si>
  <si>
    <t>1N5360BGOS-ND</t>
  </si>
  <si>
    <t>1N5360BG</t>
  </si>
  <si>
    <t>1N5352BGOS-ND</t>
  </si>
  <si>
    <t>1N5352BG</t>
  </si>
  <si>
    <t>DIODE ZENER 15V 5W AXIAL</t>
  </si>
  <si>
    <t>1ÂµA @ 11.5V</t>
  </si>
  <si>
    <t>1N5350BGOS-ND</t>
  </si>
  <si>
    <t>1N5350BG</t>
  </si>
  <si>
    <t>1N5384BGOS-ND</t>
  </si>
  <si>
    <t>1N5384BG</t>
  </si>
  <si>
    <t>DIODE ZENER 160V 5W AXIAL</t>
  </si>
  <si>
    <t>160V</t>
  </si>
  <si>
    <t>350 Ohm</t>
  </si>
  <si>
    <t>500nA @ 122V</t>
  </si>
  <si>
    <t>1N5370BGOS-ND</t>
  </si>
  <si>
    <t>1N5370BG</t>
  </si>
  <si>
    <t>DIODE ZENER 56V 5W AXIAL</t>
  </si>
  <si>
    <t>56V</t>
  </si>
  <si>
    <t>35 Ohm</t>
  </si>
  <si>
    <t>500nA @ 42.6V</t>
  </si>
  <si>
    <t>1N5368BGOS-ND</t>
  </si>
  <si>
    <t>1N5368BG</t>
  </si>
  <si>
    <t>1N5386BGOS-ND</t>
  </si>
  <si>
    <t>1N5386BG</t>
  </si>
  <si>
    <t>DIODE ZENER 180V 5W AXIAL</t>
  </si>
  <si>
    <t>430 Ohm</t>
  </si>
  <si>
    <t>500nA @ 137V</t>
  </si>
  <si>
    <t>1N5374BGOS-ND</t>
  </si>
  <si>
    <t>1N5374BG</t>
  </si>
  <si>
    <t>DIODE ZENER 75V 5W AXIAL</t>
  </si>
  <si>
    <t>75V</t>
  </si>
  <si>
    <t>500nA @ 56V</t>
  </si>
  <si>
    <t>1N5369BGOS-ND</t>
  </si>
  <si>
    <t>1N5369BG</t>
  </si>
  <si>
    <t>DIODE ZENER 51V 5W AXIAL</t>
  </si>
  <si>
    <t>51V</t>
  </si>
  <si>
    <t>27 Ohm</t>
  </si>
  <si>
    <t>500nA @ 38.8V</t>
  </si>
  <si>
    <t>1N5359BGOS-ND</t>
  </si>
  <si>
    <t>1N5359BG</t>
  </si>
  <si>
    <t>1N5364BGOS-ND</t>
  </si>
  <si>
    <t>1N5364BG</t>
  </si>
  <si>
    <t>1N5353BGOS-ND</t>
  </si>
  <si>
    <t>1N5353BG</t>
  </si>
  <si>
    <t>1N5383BGOS-ND</t>
  </si>
  <si>
    <t>1N5383BG</t>
  </si>
  <si>
    <t>1N5367BGOS-ND</t>
  </si>
  <si>
    <t>1N5367BG</t>
  </si>
  <si>
    <t>1N5388BGOS-ND</t>
  </si>
  <si>
    <t>1N5388BG</t>
  </si>
  <si>
    <t>1N5338BGOS-ND</t>
  </si>
  <si>
    <t>1N5338BG</t>
  </si>
  <si>
    <t>1N5365BGOS-ND</t>
  </si>
  <si>
    <t>1N5365BG</t>
  </si>
  <si>
    <t>DIODE ZENER 36V 5W AXIAL</t>
  </si>
  <si>
    <t>11 Ohm</t>
  </si>
  <si>
    <t>500nA @ 27.4V</t>
  </si>
  <si>
    <t>1N5357BGOS-ND</t>
  </si>
  <si>
    <t>1N5357BG</t>
  </si>
  <si>
    <t>1N5355BGOS-ND</t>
  </si>
  <si>
    <t>1N5355BG</t>
  </si>
  <si>
    <t>1N5362BGOS-ND</t>
  </si>
  <si>
    <t>1N5362BG</t>
  </si>
  <si>
    <t>1N5373BGOS-ND</t>
  </si>
  <si>
    <t>1N5373BG</t>
  </si>
  <si>
    <t>DIODE ZENER 68V 5W AXIAL</t>
  </si>
  <si>
    <t>68V</t>
  </si>
  <si>
    <t>44 Ohm</t>
  </si>
  <si>
    <t>500nA @ 51.7V</t>
  </si>
  <si>
    <t>1N5372BGOS-ND</t>
  </si>
  <si>
    <t>1N5372BG</t>
  </si>
  <si>
    <t>DIODE ZENER 62V 5W AXIAL</t>
  </si>
  <si>
    <t>62V</t>
  </si>
  <si>
    <t>42 Ohm</t>
  </si>
  <si>
    <t>500nA @ 47.1V</t>
  </si>
  <si>
    <t>1N5363BGOS-ND</t>
  </si>
  <si>
    <t>1N5363BG</t>
  </si>
  <si>
    <t>1N5361BGOS-ND</t>
  </si>
  <si>
    <t>1N5361BG</t>
  </si>
  <si>
    <t>1N5354BGOS-ND</t>
  </si>
  <si>
    <t>1N5354BG</t>
  </si>
  <si>
    <t>1N5335BGOS-ND</t>
  </si>
  <si>
    <t>1N5335BG</t>
  </si>
  <si>
    <t>1N5352BRLGOSCT-ND</t>
  </si>
  <si>
    <t>1N5352BRLG</t>
  </si>
  <si>
    <t>1N5341BRLGOSCT-ND</t>
  </si>
  <si>
    <t>1N5341BRLG</t>
  </si>
  <si>
    <t>DIODE ZENER 6.2V 5W AXIAL</t>
  </si>
  <si>
    <t>1N5369BRLGOSCT-ND</t>
  </si>
  <si>
    <t>1N5369BRLG</t>
  </si>
  <si>
    <t>1N5340BRLGOSCT-ND</t>
  </si>
  <si>
    <t>1N5340BRLG</t>
  </si>
  <si>
    <t>1N5920BGOS-ND</t>
  </si>
  <si>
    <t>1N5920BG</t>
  </si>
  <si>
    <t>DIODE ZENER 6.2V 3W AXIAL</t>
  </si>
  <si>
    <t>5ÂµA @ 4V</t>
  </si>
  <si>
    <t>1N5941BRLGOSCT-ND</t>
  </si>
  <si>
    <t>1N5941BRLG</t>
  </si>
  <si>
    <t>DIODE ZENER 47V 3W AXIAL</t>
  </si>
  <si>
    <t>67 Ohm</t>
  </si>
  <si>
    <t>1ÂµA @ 35.8V</t>
  </si>
  <si>
    <t>1N5935BRLGOSCT-ND</t>
  </si>
  <si>
    <t>1N5935BRLG</t>
  </si>
  <si>
    <t>DIODE ZENER 27V 3W AXIAL</t>
  </si>
  <si>
    <t>23 Ohm</t>
  </si>
  <si>
    <t>1ÂµA @ 20.6V</t>
  </si>
  <si>
    <t>1N5342BRLGOSCT-ND</t>
  </si>
  <si>
    <t>1N5342BRLG</t>
  </si>
  <si>
    <t>DIODE ZENER 6.8V 5W AXIAL</t>
  </si>
  <si>
    <t>10ÂµA @ 5.2V</t>
  </si>
  <si>
    <t>1N5386BRLGOSCT-ND</t>
  </si>
  <si>
    <t>1N5386BRLG</t>
  </si>
  <si>
    <t>1N5942BRLGOSCT-ND</t>
  </si>
  <si>
    <t>1N5942BRLG</t>
  </si>
  <si>
    <t>DIODE ZENER 51V 3W AXIAL</t>
  </si>
  <si>
    <t>1ÂµA @ 38.8V</t>
  </si>
  <si>
    <t>1N5938BRLGOSCT-ND</t>
  </si>
  <si>
    <t>1N5938BRLG</t>
  </si>
  <si>
    <t>DIODE ZENER 36V 3W AXIAL</t>
  </si>
  <si>
    <t>38 Ohm</t>
  </si>
  <si>
    <t>1ÂµA @ 27.4V</t>
  </si>
  <si>
    <t>1N5953BRLGOSCT-ND</t>
  </si>
  <si>
    <t>1N5953BRLG</t>
  </si>
  <si>
    <t>DIODE ZENER 150V 3W AXIAL</t>
  </si>
  <si>
    <t>600 Ohm</t>
  </si>
  <si>
    <t>1ÂµA @ 114V</t>
  </si>
  <si>
    <t>1N5932BRLGOSCT-ND</t>
  </si>
  <si>
    <t>1N5932BRLG</t>
  </si>
  <si>
    <t>DIODE ZENER 20V 3W AXIAL</t>
  </si>
  <si>
    <t>1ÂµA @ 15.2V</t>
  </si>
  <si>
    <t>1N5366BRLGOSCT-ND</t>
  </si>
  <si>
    <t>1N5366BRLG</t>
  </si>
  <si>
    <t>1N5342BGOS-ND</t>
  </si>
  <si>
    <t>1N5342BG</t>
  </si>
  <si>
    <t>1N5341BGOS-ND</t>
  </si>
  <si>
    <t>1N5341BG</t>
  </si>
  <si>
    <t>1N5339BGOS-ND</t>
  </si>
  <si>
    <t>1N5339BG</t>
  </si>
  <si>
    <t>1N5343BGOS-ND</t>
  </si>
  <si>
    <t>1N5343BG</t>
  </si>
  <si>
    <t>1N5346BGOS-ND</t>
  </si>
  <si>
    <t>1N5346BG</t>
  </si>
  <si>
    <t>DIODE ZENER 9.1V 5W AXIAL</t>
  </si>
  <si>
    <t>7.5ÂµA @ 6.9V</t>
  </si>
  <si>
    <t>1N5373BRLGOSCT-ND</t>
  </si>
  <si>
    <t>1N5373BRLG</t>
  </si>
  <si>
    <t>1N5346BRLGOSCT-ND</t>
  </si>
  <si>
    <t>1N5346BRLG</t>
  </si>
  <si>
    <t>1N5387BRLGOSCT-ND</t>
  </si>
  <si>
    <t>1N5387BRLG</t>
  </si>
  <si>
    <t>DIODE ZENER 190V 5W AXIAL</t>
  </si>
  <si>
    <t>190V</t>
  </si>
  <si>
    <t>450 Ohm</t>
  </si>
  <si>
    <t>500nA @ 144V</t>
  </si>
  <si>
    <t>1N5919BRLGOSCT-ND</t>
  </si>
  <si>
    <t>1N5919BRLG</t>
  </si>
  <si>
    <t>1N5948BRLGOSCT-ND</t>
  </si>
  <si>
    <t>1N5948BRLG</t>
  </si>
  <si>
    <t>DIODE ZENER 91V 3W AXIAL</t>
  </si>
  <si>
    <t>200 Ohm</t>
  </si>
  <si>
    <t>1ÂµA @ 69.2V</t>
  </si>
  <si>
    <t>1N5953BGOS-ND</t>
  </si>
  <si>
    <t>1N5953BG</t>
  </si>
  <si>
    <t>1N5365BRLGOSCT-ND</t>
  </si>
  <si>
    <t>1N5365BRLG</t>
  </si>
  <si>
    <t>1N5345BRLGOSCT-ND</t>
  </si>
  <si>
    <t>1N5345BRLG</t>
  </si>
  <si>
    <t>DIODE ZENER 8.7V 5W AXIAL</t>
  </si>
  <si>
    <t>8.7V</t>
  </si>
  <si>
    <t>10ÂµA @ 6.6V</t>
  </si>
  <si>
    <t>1N5333BGOS-ND</t>
  </si>
  <si>
    <t>1N5333BG</t>
  </si>
  <si>
    <t>DIODE ZENER 3.3V 5W AXIAL</t>
  </si>
  <si>
    <t>300ÂµA @ 1V</t>
  </si>
  <si>
    <t>1N5333BRLGOSCT-ND</t>
  </si>
  <si>
    <t>1N5333BRLG</t>
  </si>
  <si>
    <t>1N5344BGOS-ND</t>
  </si>
  <si>
    <t>1N5344BG</t>
  </si>
  <si>
    <t>1N5940BRLGOSCT-ND</t>
  </si>
  <si>
    <t>1N5940BRLG</t>
  </si>
  <si>
    <t>DIODE ZENER 43V 3W AXIAL</t>
  </si>
  <si>
    <t>53 Ohm</t>
  </si>
  <si>
    <t>1ÂµA @ 32.7V</t>
  </si>
  <si>
    <t>1N5913BRLGOSCT-ND</t>
  </si>
  <si>
    <t>1N5913BRLG</t>
  </si>
  <si>
    <t>DIODE ZENER 3.3V 3W AXIAL</t>
  </si>
  <si>
    <t>100ÂµA @ 1V</t>
  </si>
  <si>
    <t>1N5920BRLGOSCT-ND</t>
  </si>
  <si>
    <t>1N5920BRLG</t>
  </si>
  <si>
    <t>1N5927BRLGOSCT-ND</t>
  </si>
  <si>
    <t>1N5927BRLG</t>
  </si>
  <si>
    <t>1N5952BRLGOSCT-ND</t>
  </si>
  <si>
    <t>1N5952BRLG</t>
  </si>
  <si>
    <t>DIODE ZENER 130V 3W AXIAL</t>
  </si>
  <si>
    <t>1ÂµA @ 98.8V</t>
  </si>
  <si>
    <t>http://www.onsemi.com/pub_link/Collateral/3EZ6.2D5-D.PDF</t>
  </si>
  <si>
    <t>3EZ16D5RLGOSCT-ND</t>
  </si>
  <si>
    <t>3EZ16D5RLG</t>
  </si>
  <si>
    <t>DIODE ZENER 16V 3W AXIAL</t>
  </si>
  <si>
    <t>5.5 Ohm</t>
  </si>
  <si>
    <t>500nA @ 12.2V</t>
  </si>
  <si>
    <t>3EZ18D5RLGOSCT-ND</t>
  </si>
  <si>
    <t>3EZ18D5RLG</t>
  </si>
  <si>
    <t>3EZ6.2D5RLGOSCT-ND</t>
  </si>
  <si>
    <t>3EZ6.2D5RLG</t>
  </si>
  <si>
    <t>1N5333BRLOSCT-ND</t>
  </si>
  <si>
    <t>1N5333BRL</t>
  </si>
  <si>
    <t>1N5335BRLOSCT-ND</t>
  </si>
  <si>
    <t>1N5335BRL</t>
  </si>
  <si>
    <t>1N5338BRLOSCT-ND</t>
  </si>
  <si>
    <t>1N5338BRL</t>
  </si>
  <si>
    <t>1N5342BRLOSCT-ND</t>
  </si>
  <si>
    <t>1N5342BRL</t>
  </si>
  <si>
    <t>1N5344BRLOSCT-ND</t>
  </si>
  <si>
    <t>1N5344BRL</t>
  </si>
  <si>
    <t>1N5349BRLOSCT-ND</t>
  </si>
  <si>
    <t>1N5349BRL</t>
  </si>
  <si>
    <t>1N5350BRLOSCT-ND</t>
  </si>
  <si>
    <t>1N5350BRL</t>
  </si>
  <si>
    <t>1N5352BRLOSCT-ND</t>
  </si>
  <si>
    <t>1N5352BRL</t>
  </si>
  <si>
    <t>1N5357BRLOSCT-ND</t>
  </si>
  <si>
    <t>1N5357BRL</t>
  </si>
  <si>
    <t>1N5359BRLOSCT-ND</t>
  </si>
  <si>
    <t>1N5359BRL</t>
  </si>
  <si>
    <t>1N5361BRLOSCT-ND</t>
  </si>
  <si>
    <t>1N5361BRL</t>
  </si>
  <si>
    <t>1N5362BRLOSCT-ND</t>
  </si>
  <si>
    <t>1N5362BRL</t>
  </si>
  <si>
    <t>1N5363BRLOSCT-ND</t>
  </si>
  <si>
    <t>1N5363BRL</t>
  </si>
  <si>
    <t>1N5364BRLOSCT-ND</t>
  </si>
  <si>
    <t>1N5364BRL</t>
  </si>
  <si>
    <t>1N5365BRLOSCT-ND</t>
  </si>
  <si>
    <t>1N5365BRL</t>
  </si>
  <si>
    <t>1N5369BRLOSCT-ND</t>
  </si>
  <si>
    <t>1N5369BRL</t>
  </si>
  <si>
    <t>1N5378BRLOSCT-ND</t>
  </si>
  <si>
    <t>1N5378BRL</t>
  </si>
  <si>
    <t>1N5383BRLOSCT-ND</t>
  </si>
  <si>
    <t>1N5383BRL</t>
  </si>
  <si>
    <t>1N5388BRLOSCT-ND</t>
  </si>
  <si>
    <t>1N5388BRL</t>
  </si>
  <si>
    <t>1N5375BOS-ND</t>
  </si>
  <si>
    <t>1N5375B</t>
  </si>
  <si>
    <t>DIODE ZENER 82V 5W AXIAL</t>
  </si>
  <si>
    <t>82V</t>
  </si>
  <si>
    <t>65 Ohm</t>
  </si>
  <si>
    <t>500nA @ 62.2V</t>
  </si>
  <si>
    <t>1N5386BOS-ND</t>
  </si>
  <si>
    <t>1N5386B</t>
  </si>
  <si>
    <t>1N5374BOS-ND</t>
  </si>
  <si>
    <t>1N5374B</t>
  </si>
  <si>
    <t>1N5373BOS-ND</t>
  </si>
  <si>
    <t>1N5373B</t>
  </si>
  <si>
    <t>1N5371BOS-ND</t>
  </si>
  <si>
    <t>1N5371B</t>
  </si>
  <si>
    <t>1N5370BOS-ND</t>
  </si>
  <si>
    <t>1N5370B</t>
  </si>
  <si>
    <t>1N5367BOS-ND</t>
  </si>
  <si>
    <t>1N5367B</t>
  </si>
  <si>
    <t>1N5360BOS-ND</t>
  </si>
  <si>
    <t>1N5360B</t>
  </si>
  <si>
    <t>1N5366BOS-ND</t>
  </si>
  <si>
    <t>1N5366B</t>
  </si>
  <si>
    <t>1N5337BOS-ND</t>
  </si>
  <si>
    <t>1N5337B</t>
  </si>
  <si>
    <t>1N5336BOS-ND</t>
  </si>
  <si>
    <t>1N5336B</t>
  </si>
  <si>
    <t>1N5348BOS-ND</t>
  </si>
  <si>
    <t>1N5348B</t>
  </si>
  <si>
    <t>1N5340BOS-ND</t>
  </si>
  <si>
    <t>1N5340B</t>
  </si>
  <si>
    <t>1N5351BOS-ND</t>
  </si>
  <si>
    <t>1N5351B</t>
  </si>
  <si>
    <t>1N5929BRLOSCT-ND</t>
  </si>
  <si>
    <t>1N5929BRL</t>
  </si>
  <si>
    <t>1N5931B-ND</t>
  </si>
  <si>
    <t>1N5931B</t>
  </si>
  <si>
    <t>1N5371BGOS-ND</t>
  </si>
  <si>
    <t>1N5371BG</t>
  </si>
  <si>
    <t>1N5931BGOS-ND</t>
  </si>
  <si>
    <t>1N5931BG</t>
  </si>
  <si>
    <t>1N5334BG-ND</t>
  </si>
  <si>
    <t>1N5334BG</t>
  </si>
  <si>
    <t>1N5356BG-ND</t>
  </si>
  <si>
    <t>1N5356BG</t>
  </si>
  <si>
    <t>DIODE ZENER 19V 5W AXIAL</t>
  </si>
  <si>
    <t>19V</t>
  </si>
  <si>
    <t>500nA @ 14.4V</t>
  </si>
  <si>
    <t>http://media.digikey.com/pdf/Data%20Sheets/ON%20Semiconductor%20PDFs/1N5333B-D%20Rev3.pdf</t>
  </si>
  <si>
    <t>1N5379BG-ND</t>
  </si>
  <si>
    <t>1N5379BG</t>
  </si>
  <si>
    <t>DIODE ZENER 110V 5W AXIAL</t>
  </si>
  <si>
    <t>110V</t>
  </si>
  <si>
    <t>125 Ohm</t>
  </si>
  <si>
    <t>500nA @ 83.6V</t>
  </si>
  <si>
    <t>1N5381BG-ND</t>
  </si>
  <si>
    <t>1N5381BG</t>
  </si>
  <si>
    <t>1N5913B-ND</t>
  </si>
  <si>
    <t>1N5913B</t>
  </si>
  <si>
    <t>1N5913BG-ND</t>
  </si>
  <si>
    <t>1N5913BG</t>
  </si>
  <si>
    <t>1N5919B-ND</t>
  </si>
  <si>
    <t>1N5919B</t>
  </si>
  <si>
    <t>1N5920B-ND</t>
  </si>
  <si>
    <t>1N5920B</t>
  </si>
  <si>
    <t>1N5921B-ND</t>
  </si>
  <si>
    <t>1N5921B</t>
  </si>
  <si>
    <t>1N5924B-ND</t>
  </si>
  <si>
    <t>1N5924B</t>
  </si>
  <si>
    <t>1N5924BG-ND</t>
  </si>
  <si>
    <t>1N5924BG</t>
  </si>
  <si>
    <t>1N5927B-ND</t>
  </si>
  <si>
    <t>1N5927B</t>
  </si>
  <si>
    <t>1N5929B-ND</t>
  </si>
  <si>
    <t>1N5929B</t>
  </si>
  <si>
    <t>1N5934B-ND</t>
  </si>
  <si>
    <t>1N5934B</t>
  </si>
  <si>
    <t>1N5935B-ND</t>
  </si>
  <si>
    <t>1N5935B</t>
  </si>
  <si>
    <t>1N5935BG-ND</t>
  </si>
  <si>
    <t>1N5935BG</t>
  </si>
  <si>
    <t>1N5936B-ND</t>
  </si>
  <si>
    <t>1N5936B</t>
  </si>
  <si>
    <t>DIODE ZENER 30V 3W AXIAL</t>
  </si>
  <si>
    <t>28 Ohm</t>
  </si>
  <si>
    <t>1ÂµA @ 22.8V</t>
  </si>
  <si>
    <t>1N5936BG-ND</t>
  </si>
  <si>
    <t>1N5936BG</t>
  </si>
  <si>
    <t>1N5937B-ND</t>
  </si>
  <si>
    <t>1N5937B</t>
  </si>
  <si>
    <t>1N5937BG-ND</t>
  </si>
  <si>
    <t>1N5937BG</t>
  </si>
  <si>
    <t>1N5938B-ND</t>
  </si>
  <si>
    <t>1N5938B</t>
  </si>
  <si>
    <t>1N5938BG-ND</t>
  </si>
  <si>
    <t>1N5938BG</t>
  </si>
  <si>
    <t>1N5941B-ND</t>
  </si>
  <si>
    <t>1N5941B</t>
  </si>
  <si>
    <t>1N5941BG-ND</t>
  </si>
  <si>
    <t>1N5941BG</t>
  </si>
  <si>
    <t>1N5946B-ND</t>
  </si>
  <si>
    <t>1N5946B</t>
  </si>
  <si>
    <t>DIODE ZENER 75V 3W AXIAL</t>
  </si>
  <si>
    <t>140 Ohm</t>
  </si>
  <si>
    <t>1ÂµA @ 56V</t>
  </si>
  <si>
    <t>1N5946BG-ND</t>
  </si>
  <si>
    <t>1N5946BG</t>
  </si>
  <si>
    <t>1N5953B-ND</t>
  </si>
  <si>
    <t>1N5953B</t>
  </si>
  <si>
    <t>1N5955B-ND</t>
  </si>
  <si>
    <t>1N5955B</t>
  </si>
  <si>
    <t>1N5955BG-ND</t>
  </si>
  <si>
    <t>1N5955BG</t>
  </si>
  <si>
    <t>1N5956B-ND</t>
  </si>
  <si>
    <t>1N5956B</t>
  </si>
  <si>
    <t>http://media.digikey.com/pdf/Data%20Sheets/ON%20Semiconductor%20PDFs/MZP4729A%20Series%20Rev3.pdf</t>
  </si>
  <si>
    <t>MZP4729AG-ND</t>
  </si>
  <si>
    <t>MZP4729AG</t>
  </si>
  <si>
    <t>DIODE ZENER 3.6V 3W AXIAL</t>
  </si>
  <si>
    <t>1N5333BOS-ND</t>
  </si>
  <si>
    <t>1N5333B</t>
  </si>
  <si>
    <t>1N5334BOS-ND</t>
  </si>
  <si>
    <t>1N5334B</t>
  </si>
  <si>
    <t>1N5335BOS-ND</t>
  </si>
  <si>
    <t>1N5335B</t>
  </si>
  <si>
    <t>1N5338BOS-ND</t>
  </si>
  <si>
    <t>1N5338B</t>
  </si>
  <si>
    <t>1N5339BOS-ND</t>
  </si>
  <si>
    <t>1N5339B</t>
  </si>
  <si>
    <t>1N5341BOS-ND</t>
  </si>
  <si>
    <t>1N5341B</t>
  </si>
  <si>
    <t>1N5342BOS-ND</t>
  </si>
  <si>
    <t>1N5342B</t>
  </si>
  <si>
    <t>1N5343BOS-ND</t>
  </si>
  <si>
    <t>1N5343B</t>
  </si>
  <si>
    <t>1N5344BOS-ND</t>
  </si>
  <si>
    <t>1N5344B</t>
  </si>
  <si>
    <t>1N5345BOS-ND</t>
  </si>
  <si>
    <t>1N5345B</t>
  </si>
  <si>
    <t>1N5346BOS-ND</t>
  </si>
  <si>
    <t>1N5346B</t>
  </si>
  <si>
    <t>1N5347BOS-ND</t>
  </si>
  <si>
    <t>1N5347B</t>
  </si>
  <si>
    <t>1N5349BOS-ND</t>
  </si>
  <si>
    <t>1N5349B</t>
  </si>
  <si>
    <t>1N5350BOS-ND</t>
  </si>
  <si>
    <t>1N5350B</t>
  </si>
  <si>
    <t>1N5352BOS-ND</t>
  </si>
  <si>
    <t>1N5352B</t>
  </si>
  <si>
    <t>1N5353BOS-ND</t>
  </si>
  <si>
    <t>1N5353B</t>
  </si>
  <si>
    <t>1N5354BOS-ND</t>
  </si>
  <si>
    <t>1N5354B</t>
  </si>
  <si>
    <t>1N5355BOS-ND</t>
  </si>
  <si>
    <t>1N5355B</t>
  </si>
  <si>
    <t>1N5356BOS-ND</t>
  </si>
  <si>
    <t>1N5356B</t>
  </si>
  <si>
    <t>1N5357BOS-ND</t>
  </si>
  <si>
    <t>1N5357B</t>
  </si>
  <si>
    <t>1N5358BOS-ND</t>
  </si>
  <si>
    <t>1N5358B</t>
  </si>
  <si>
    <t>1N5359BOS-ND</t>
  </si>
  <si>
    <t>1N5359B</t>
  </si>
  <si>
    <t>1N5361BOS-ND</t>
  </si>
  <si>
    <t>1N5361B</t>
  </si>
  <si>
    <t>1N5362BOS-ND</t>
  </si>
  <si>
    <t>1N5362B</t>
  </si>
  <si>
    <t>1N5363BOS-ND</t>
  </si>
  <si>
    <t>1N5363B</t>
  </si>
  <si>
    <t>1N5364BOS-ND</t>
  </si>
  <si>
    <t>1N5364B</t>
  </si>
  <si>
    <t>1N5365BOS-ND</t>
  </si>
  <si>
    <t>1N5365B</t>
  </si>
  <si>
    <t>1N5368BOS-ND</t>
  </si>
  <si>
    <t>1N5368B</t>
  </si>
  <si>
    <t>1N5369BOS-ND</t>
  </si>
  <si>
    <t>1N5369B</t>
  </si>
  <si>
    <t>1N5372BOS-ND</t>
  </si>
  <si>
    <t>1N5372B</t>
  </si>
  <si>
    <t>1N5379BOS-ND</t>
  </si>
  <si>
    <t>1N5379B</t>
  </si>
  <si>
    <t>1N5380BOS-ND</t>
  </si>
  <si>
    <t>1N5380B</t>
  </si>
  <si>
    <t>1N5381BOS-ND</t>
  </si>
  <si>
    <t>1N5381B</t>
  </si>
  <si>
    <t>1N5383BOS-ND</t>
  </si>
  <si>
    <t>1N5383B</t>
  </si>
  <si>
    <t>1N5384BOS-ND</t>
  </si>
  <si>
    <t>1N5384B</t>
  </si>
  <si>
    <t>1N5388BOS-ND</t>
  </si>
  <si>
    <t>1N5388B</t>
  </si>
  <si>
    <t>http://www.onsemi.com/pub_link/Collateral/MZP4729A-D.PDF</t>
  </si>
  <si>
    <t>MZP4729ARLGOSCT-ND</t>
  </si>
  <si>
    <t>MZP4729ARLG</t>
  </si>
  <si>
    <t>MZP4735ARLGOSCT-ND</t>
  </si>
  <si>
    <t>MZP4735ARLG</t>
  </si>
  <si>
    <t>DIODE ZENER 6.2V 1W AXIAL</t>
  </si>
  <si>
    <t>1W</t>
  </si>
  <si>
    <t>10ÂµA @ 3V</t>
  </si>
  <si>
    <t>MZP4746ARLGOSCT-ND</t>
  </si>
  <si>
    <t>MZP4746ARLG</t>
  </si>
  <si>
    <t>DIODE ZENER 18V 1W AXIAL</t>
  </si>
  <si>
    <t>5ÂµA @ 13.7V</t>
  </si>
  <si>
    <t>MZP4749ARLGOSCT-ND</t>
  </si>
  <si>
    <t>MZP4749ARLG</t>
  </si>
  <si>
    <t>DIODE ZENER 24V 1W AXIAL</t>
  </si>
  <si>
    <t>5ÂµA @ 18.2V</t>
  </si>
  <si>
    <t>MZP4749ATAGOSCT-ND</t>
  </si>
  <si>
    <t>MZP4749ATAG</t>
  </si>
  <si>
    <t>http://www.digikey.com/product-search/en?pv1291=1669&amp;FV=fff40015%2Cfff8030a%2Cfffc01e8%2C1c0002%2C1c0003%2C1140050&amp;mnonly=0&amp;newproducts=0&amp;ColumnSort=0&amp;page=1&amp;quantity=0&amp;ptm=0&amp;fid=0&amp;pageSize=500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</si>
</sst>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4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1">
    <dxf>
      <numFmt numFmtId="0" formatCode="General"/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20" totalsRowShown="0">
  <autoFilter ref="A10:E20"/>
  <sortState ref="A11:H47">
    <sortCondition ref="A7:A44"/>
  </sortState>
  <tableColumns count="5">
    <tableColumn id="1" name="Target Value" dataDxfId="10"/>
    <tableColumn id="11" name="Stock" dataDxfId="9"/>
    <tableColumn id="6" name="Query" dataDxfId="8">
      <calculatedColumnFormula>CONCATENATE(Table4[[#This Row],[Target Value]],Table4[[#This Row],[Stock]])</calculatedColumnFormula>
    </tableColumn>
    <tableColumn id="3" name="SOD-323 status" dataDxfId="4">
      <calculatedColumnFormula>VLOOKUP(Table4[[#This Row],[Query]],'SOD-323'!$Z$1:'SOD-323'!$Z$50,1,0)</calculatedColumnFormula>
    </tableColumn>
    <tableColumn id="4" name="TH Status" dataDxfId="0">
      <calculatedColumnFormula>VLOOKUP(Table4[[#This Row],[Query]],TH!$Z$1:'TH'!$Z$300,1,0)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B54" totalsRowShown="0">
  <autoFilter ref="A1:AB54">
    <filterColumn colId="24">
      <filters>
        <filter val="STOCK"/>
      </filters>
    </filterColumn>
  </autoFilter>
  <sortState ref="A2:AD17">
    <sortCondition ref="Q1:Q26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/>
    <tableColumn id="26" name="Stock"/>
    <tableColumn id="27" name="Query" dataDxfId="7">
      <calculatedColumnFormula>CONCATENATE(Table1[[#This Row],[Voltage - Zener (Nom) (Vz)]],Table1[[#This Row],[Stock]])</calculatedColumnFormula>
    </tableColumn>
    <tableColumn id="28" name="Column3"/>
    <tableColumn id="29" name="Column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B233" totalsRowShown="0">
  <autoFilter ref="A1:AB233">
    <filterColumn colId="24">
      <customFilters>
        <customFilter operator="notEqual" val=" "/>
      </customFilters>
    </filterColumn>
  </autoFilter>
  <sortState ref="A2:AB233">
    <sortCondition ref="N1:N233"/>
  </sortState>
  <tableColumns count="2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Voltage - Zener (Nom) (Vz)"/>
    <tableColumn id="15" name="Tolerance"/>
    <tableColumn id="16" name="Power - Max"/>
    <tableColumn id="17" name="Impedance (Max) (Zzt)"/>
    <tableColumn id="18" name="Current - Reverse Leakage @ Vr"/>
    <tableColumn id="19" name="Voltage - Forward (Vf) (Max) @ If"/>
    <tableColumn id="20" name="Operating Temperature"/>
    <tableColumn id="21" name="Mounting Type"/>
    <tableColumn id="22" name="Package / Case"/>
    <tableColumn id="23" name="Supplier Device Package"/>
    <tableColumn id="25" name="Target Voltage" dataDxfId="2">
      <calculatedColumnFormula>VLOOKUP(Table13[[#This Row],[Voltage - Zener (Nom) (Vz)]],Values!$A$11:'Values'!$E$20,2,0)</calculatedColumnFormula>
    </tableColumn>
    <tableColumn id="26" name="Stock"/>
    <tableColumn id="27" name="Query" dataDxfId="3">
      <calculatedColumnFormula>CONCATENATE(Table13[[#This Row],[Voltage - Zener (Nom) (Vz)]],Table13[[#This Row],[Stock]])</calculatedColumnFormula>
    </tableColumn>
    <tableColumn id="28" name="Column3"/>
    <tableColumn id="29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3" sqref="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262</v>
      </c>
    </row>
    <row r="2" spans="1:5">
      <c r="A2" s="1" t="s">
        <v>31</v>
      </c>
      <c r="B2" t="s">
        <v>263</v>
      </c>
    </row>
    <row r="3" spans="1:5">
      <c r="A3" s="1" t="s">
        <v>25</v>
      </c>
      <c r="B3" t="s">
        <v>979</v>
      </c>
    </row>
    <row r="4" spans="1:5">
      <c r="A4" s="1"/>
    </row>
    <row r="10" spans="1:5">
      <c r="A10" t="s">
        <v>261</v>
      </c>
      <c r="B10" t="s">
        <v>20</v>
      </c>
      <c r="C10" t="s">
        <v>260</v>
      </c>
      <c r="D10" t="s">
        <v>264</v>
      </c>
      <c r="E10" t="s">
        <v>265</v>
      </c>
    </row>
    <row r="11" spans="1:5">
      <c r="A11" t="s">
        <v>45</v>
      </c>
      <c r="B11" s="2" t="s">
        <v>20</v>
      </c>
      <c r="C11" t="str">
        <f>CONCATENATE(Table4[[#This Row],[Target Value]],Table4[[#This Row],[Stock]])</f>
        <v>2.4VStock</v>
      </c>
      <c r="D11" t="str">
        <f>VLOOKUP(Table4[[#This Row],[Query]],'SOD-323'!$Z$1:'SOD-323'!$Z$50,1,0)</f>
        <v>2.4VStock</v>
      </c>
      <c r="E11" t="e">
        <f>VLOOKUP(Table4[[#This Row],[Query]],TH!$Z$1:'TH'!$Z$300,1,0)</f>
        <v>#N/A</v>
      </c>
    </row>
    <row r="12" spans="1:5">
      <c r="A12" t="s">
        <v>66</v>
      </c>
      <c r="B12" s="2" t="s">
        <v>20</v>
      </c>
      <c r="C12" t="str">
        <f>CONCATENATE(Table4[[#This Row],[Target Value]],Table4[[#This Row],[Stock]])</f>
        <v>3.3VStock</v>
      </c>
      <c r="D12" t="str">
        <f>VLOOKUP(Table4[[#This Row],[Query]],'SOD-323'!$Z$1:'SOD-323'!$Z$50,1,0)</f>
        <v>3.3VStock</v>
      </c>
      <c r="E12" t="str">
        <f>VLOOKUP(Table4[[#This Row],[Query]],TH!$Z$1:'TH'!$Z$300,1,0)</f>
        <v>3.3VStock</v>
      </c>
    </row>
    <row r="13" spans="1:5">
      <c r="A13" t="s">
        <v>77</v>
      </c>
      <c r="B13" s="2" t="s">
        <v>20</v>
      </c>
      <c r="C13" t="str">
        <f>CONCATENATE(Table4[[#This Row],[Target Value]],Table4[[#This Row],[Stock]])</f>
        <v>3.6VStock</v>
      </c>
      <c r="D13" t="str">
        <f>VLOOKUP(Table4[[#This Row],[Query]],'SOD-323'!$Z$1:'SOD-323'!$Z$50,1,0)</f>
        <v>3.6VStock</v>
      </c>
      <c r="E13" t="str">
        <f>VLOOKUP(Table4[[#This Row],[Query]],TH!$Z$1:'TH'!$Z$300,1,0)</f>
        <v>3.6VStock</v>
      </c>
    </row>
    <row r="14" spans="1:5">
      <c r="A14" t="s">
        <v>89</v>
      </c>
      <c r="B14" s="2" t="s">
        <v>20</v>
      </c>
      <c r="C14" t="str">
        <f>CONCATENATE(Table4[[#This Row],[Target Value]],Table4[[#This Row],[Stock]])</f>
        <v>4.3VStock</v>
      </c>
      <c r="D14" t="str">
        <f>VLOOKUP(Table4[[#This Row],[Query]],'SOD-323'!$Z$1:'SOD-323'!$Z$50,1,0)</f>
        <v>4.3VStock</v>
      </c>
      <c r="E14" t="str">
        <f>VLOOKUP(Table4[[#This Row],[Query]],TH!$Z$1:'TH'!$Z$300,1,0)</f>
        <v>4.3VStock</v>
      </c>
    </row>
    <row r="15" spans="1:5">
      <c r="A15" t="s">
        <v>104</v>
      </c>
      <c r="B15" s="2" t="s">
        <v>20</v>
      </c>
      <c r="C15" t="str">
        <f>CONCATENATE(Table4[[#This Row],[Target Value]],Table4[[#This Row],[Stock]])</f>
        <v>5.1VStock</v>
      </c>
      <c r="D15" t="str">
        <f>VLOOKUP(Table4[[#This Row],[Query]],'SOD-323'!$Z$1:'SOD-323'!$Z$50,1,0)</f>
        <v>5.1VStock</v>
      </c>
      <c r="E15" t="str">
        <f>VLOOKUP(Table4[[#This Row],[Query]],TH!$Z$1:'TH'!$Z$300,1,0)</f>
        <v>5.1VStock</v>
      </c>
    </row>
    <row r="16" spans="1:5">
      <c r="A16" t="s">
        <v>143</v>
      </c>
      <c r="B16" s="2" t="s">
        <v>20</v>
      </c>
      <c r="C16" t="str">
        <f>CONCATENATE(Table4[[#This Row],[Target Value]],Table4[[#This Row],[Stock]])</f>
        <v>8.2VStock</v>
      </c>
      <c r="D16" t="str">
        <f>VLOOKUP(Table4[[#This Row],[Query]],'SOD-323'!$Z$1:'SOD-323'!$Z$50,1,0)</f>
        <v>8.2VStock</v>
      </c>
      <c r="E16" t="str">
        <f>VLOOKUP(Table4[[#This Row],[Query]],TH!$Z$1:'TH'!$Z$300,1,0)</f>
        <v>8.2VStock</v>
      </c>
    </row>
    <row r="17" spans="1:5">
      <c r="A17" t="s">
        <v>158</v>
      </c>
      <c r="B17" s="2" t="s">
        <v>20</v>
      </c>
      <c r="C17" t="str">
        <f>CONCATENATE(Table4[[#This Row],[Target Value]],Table4[[#This Row],[Stock]])</f>
        <v>10VStock</v>
      </c>
      <c r="D17" t="str">
        <f>VLOOKUP(Table4[[#This Row],[Query]],'SOD-323'!$Z$1:'SOD-323'!$Z$50,1,0)</f>
        <v>10VStock</v>
      </c>
      <c r="E17" t="str">
        <f>VLOOKUP(Table4[[#This Row],[Query]],TH!$Z$1:'TH'!$Z$300,1,0)</f>
        <v>10VStock</v>
      </c>
    </row>
    <row r="18" spans="1:5">
      <c r="A18" t="s">
        <v>188</v>
      </c>
      <c r="B18" s="2" t="s">
        <v>20</v>
      </c>
      <c r="C18" t="str">
        <f>CONCATENATE(Table4[[#This Row],[Target Value]],Table4[[#This Row],[Stock]])</f>
        <v>15VStock</v>
      </c>
      <c r="D18" t="str">
        <f>VLOOKUP(Table4[[#This Row],[Query]],'SOD-323'!$Z$1:'SOD-323'!$Z$50,1,0)</f>
        <v>15VStock</v>
      </c>
      <c r="E18" t="str">
        <f>VLOOKUP(Table4[[#This Row],[Query]],TH!$Z$1:'TH'!$Z$300,1,0)</f>
        <v>15VStock</v>
      </c>
    </row>
    <row r="19" spans="1:5">
      <c r="A19" t="s">
        <v>17</v>
      </c>
      <c r="B19" s="2" t="s">
        <v>20</v>
      </c>
      <c r="C19" t="str">
        <f>CONCATENATE(Table4[[#This Row],[Target Value]],Table4[[#This Row],[Stock]])</f>
        <v>20VStock</v>
      </c>
      <c r="D19" t="str">
        <f>VLOOKUP(Table4[[#This Row],[Query]],'SOD-323'!$Z$1:'SOD-323'!$Z$50,1,0)</f>
        <v>20VStock</v>
      </c>
      <c r="E19" t="str">
        <f>VLOOKUP(Table4[[#This Row],[Query]],TH!$Z$1:'TH'!$Z$300,1,0)</f>
        <v>20VStock</v>
      </c>
    </row>
    <row r="20" spans="1:5">
      <c r="A20" t="s">
        <v>226</v>
      </c>
      <c r="B20" s="2" t="s">
        <v>20</v>
      </c>
      <c r="C20" t="str">
        <f>CONCATENATE(Table4[[#This Row],[Target Value]],Table4[[#This Row],[Stock]])</f>
        <v>33VStock</v>
      </c>
      <c r="D20" t="str">
        <f>VLOOKUP(Table4[[#This Row],[Query]],'SOD-323'!$Z$1:'SOD-323'!$Z$50,1,0)</f>
        <v>33VStock</v>
      </c>
      <c r="E20" t="str">
        <f>VLOOKUP(Table4[[#This Row],[Query]],TH!$Z$1:'TH'!$Z$300,1,0)</f>
        <v>33VStock</v>
      </c>
    </row>
  </sheetData>
  <conditionalFormatting sqref="D11:E20">
    <cfRule type="containsText" dxfId="6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T1" workbookViewId="0">
      <pane xSplit="30300" topLeftCell="AC1"/>
      <selection activeCell="Y1" sqref="Y1:Y1048576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34</v>
      </c>
      <c r="O1" t="s">
        <v>35</v>
      </c>
      <c r="P1" t="s">
        <v>36</v>
      </c>
      <c r="Q1" t="s">
        <v>37</v>
      </c>
      <c r="R1" t="s">
        <v>28</v>
      </c>
      <c r="S1" t="s">
        <v>27</v>
      </c>
      <c r="T1" t="s">
        <v>38</v>
      </c>
      <c r="U1" t="s">
        <v>13</v>
      </c>
      <c r="V1" t="s">
        <v>14</v>
      </c>
      <c r="W1" t="s">
        <v>26</v>
      </c>
      <c r="X1" t="s">
        <v>259</v>
      </c>
      <c r="Y1" t="s">
        <v>20</v>
      </c>
      <c r="Z1" t="s">
        <v>260</v>
      </c>
      <c r="AA1" t="s">
        <v>23</v>
      </c>
      <c r="AB1" t="s">
        <v>21</v>
      </c>
    </row>
    <row r="2" spans="1:28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>
        <v>22596</v>
      </c>
      <c r="H2">
        <v>0</v>
      </c>
      <c r="I2">
        <v>0.15</v>
      </c>
      <c r="J2">
        <v>0</v>
      </c>
      <c r="K2">
        <v>1</v>
      </c>
      <c r="L2" t="s">
        <v>15</v>
      </c>
      <c r="M2" t="s">
        <v>16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24</v>
      </c>
      <c r="V2" t="s">
        <v>30</v>
      </c>
      <c r="W2" t="s">
        <v>31</v>
      </c>
      <c r="Y2" t="s">
        <v>20</v>
      </c>
      <c r="Z2" t="str">
        <f>CONCATENATE(Table1[[#This Row],[Voltage - Zener (Nom) (Vz)]],Table1[[#This Row],[Stock]])</f>
        <v>2.4VStock</v>
      </c>
    </row>
    <row r="3" spans="1:28" hidden="1">
      <c r="A3" t="s">
        <v>39</v>
      </c>
      <c r="B3" t="s">
        <v>40</v>
      </c>
      <c r="C3" t="s">
        <v>52</v>
      </c>
      <c r="D3" t="s">
        <v>53</v>
      </c>
      <c r="E3" t="s">
        <v>43</v>
      </c>
      <c r="F3" t="s">
        <v>54</v>
      </c>
      <c r="G3">
        <v>56822</v>
      </c>
      <c r="H3">
        <v>0</v>
      </c>
      <c r="I3">
        <v>0.15</v>
      </c>
      <c r="J3">
        <v>0</v>
      </c>
      <c r="K3">
        <v>1</v>
      </c>
      <c r="L3" t="s">
        <v>15</v>
      </c>
      <c r="M3" t="s">
        <v>16</v>
      </c>
      <c r="N3" t="s">
        <v>55</v>
      </c>
      <c r="O3" t="s">
        <v>56</v>
      </c>
      <c r="P3" t="s">
        <v>47</v>
      </c>
      <c r="Q3" t="s">
        <v>48</v>
      </c>
      <c r="R3" t="s">
        <v>57</v>
      </c>
      <c r="S3" t="s">
        <v>50</v>
      </c>
      <c r="T3" t="s">
        <v>51</v>
      </c>
      <c r="U3" t="s">
        <v>24</v>
      </c>
      <c r="V3" t="s">
        <v>30</v>
      </c>
      <c r="W3" t="s">
        <v>31</v>
      </c>
      <c r="Y3" t="s">
        <v>19</v>
      </c>
    </row>
    <row r="4" spans="1:28" hidden="1">
      <c r="A4" t="s">
        <v>39</v>
      </c>
      <c r="B4" t="s">
        <v>40</v>
      </c>
      <c r="C4" t="s">
        <v>58</v>
      </c>
      <c r="D4" t="s">
        <v>59</v>
      </c>
      <c r="E4" t="s">
        <v>43</v>
      </c>
      <c r="F4" t="s">
        <v>60</v>
      </c>
      <c r="G4">
        <v>19089</v>
      </c>
      <c r="H4">
        <v>0</v>
      </c>
      <c r="I4">
        <v>0.15</v>
      </c>
      <c r="J4">
        <v>0</v>
      </c>
      <c r="K4">
        <v>1</v>
      </c>
      <c r="L4" t="s">
        <v>15</v>
      </c>
      <c r="M4" t="s">
        <v>16</v>
      </c>
      <c r="N4" t="s">
        <v>61</v>
      </c>
      <c r="O4" t="s">
        <v>56</v>
      </c>
      <c r="P4" t="s">
        <v>47</v>
      </c>
      <c r="Q4" t="s">
        <v>48</v>
      </c>
      <c r="R4" t="s">
        <v>62</v>
      </c>
      <c r="S4" t="s">
        <v>50</v>
      </c>
      <c r="T4" t="s">
        <v>51</v>
      </c>
      <c r="U4" t="s">
        <v>24</v>
      </c>
      <c r="V4" t="s">
        <v>30</v>
      </c>
      <c r="W4" t="s">
        <v>31</v>
      </c>
      <c r="Y4" t="s">
        <v>19</v>
      </c>
    </row>
    <row r="5" spans="1:28" hidden="1">
      <c r="A5" t="s">
        <v>39</v>
      </c>
      <c r="B5" t="s">
        <v>40</v>
      </c>
      <c r="C5" t="s">
        <v>63</v>
      </c>
      <c r="D5" t="s">
        <v>64</v>
      </c>
      <c r="E5" t="s">
        <v>43</v>
      </c>
      <c r="F5" t="s">
        <v>65</v>
      </c>
      <c r="G5">
        <v>33294</v>
      </c>
      <c r="H5">
        <v>0</v>
      </c>
      <c r="I5">
        <v>0.15</v>
      </c>
      <c r="J5">
        <v>0</v>
      </c>
      <c r="K5">
        <v>1</v>
      </c>
      <c r="L5" t="s">
        <v>15</v>
      </c>
      <c r="M5" t="s">
        <v>16</v>
      </c>
      <c r="N5" t="s">
        <v>66</v>
      </c>
      <c r="O5" t="s">
        <v>67</v>
      </c>
      <c r="P5" t="s">
        <v>47</v>
      </c>
      <c r="Q5" t="s">
        <v>68</v>
      </c>
      <c r="R5" t="s">
        <v>69</v>
      </c>
      <c r="S5" t="s">
        <v>50</v>
      </c>
      <c r="T5" t="s">
        <v>51</v>
      </c>
      <c r="U5" t="s">
        <v>24</v>
      </c>
      <c r="V5" t="s">
        <v>30</v>
      </c>
      <c r="W5" t="s">
        <v>31</v>
      </c>
      <c r="Y5" t="s">
        <v>19</v>
      </c>
    </row>
    <row r="6" spans="1:28">
      <c r="A6" t="s">
        <v>70</v>
      </c>
      <c r="B6" t="s">
        <v>40</v>
      </c>
      <c r="C6" t="s">
        <v>71</v>
      </c>
      <c r="D6" t="s">
        <v>72</v>
      </c>
      <c r="E6" t="s">
        <v>43</v>
      </c>
      <c r="F6" t="s">
        <v>65</v>
      </c>
      <c r="G6">
        <v>37485</v>
      </c>
      <c r="H6">
        <v>54000</v>
      </c>
      <c r="I6">
        <v>0.15</v>
      </c>
      <c r="J6">
        <v>0</v>
      </c>
      <c r="K6">
        <v>1</v>
      </c>
      <c r="L6" t="s">
        <v>15</v>
      </c>
      <c r="M6" t="s">
        <v>16</v>
      </c>
      <c r="N6" t="s">
        <v>66</v>
      </c>
      <c r="O6" t="s">
        <v>73</v>
      </c>
      <c r="P6" t="s">
        <v>47</v>
      </c>
      <c r="Q6" t="s">
        <v>68</v>
      </c>
      <c r="R6" t="s">
        <v>69</v>
      </c>
      <c r="S6" t="s">
        <v>50</v>
      </c>
      <c r="T6" t="s">
        <v>51</v>
      </c>
      <c r="U6" t="s">
        <v>24</v>
      </c>
      <c r="V6" t="s">
        <v>30</v>
      </c>
      <c r="W6" t="s">
        <v>31</v>
      </c>
      <c r="Y6" t="s">
        <v>20</v>
      </c>
      <c r="Z6" t="str">
        <f>CONCATENATE(Table1[[#This Row],[Voltage - Zener (Nom) (Vz)]],Table1[[#This Row],[Stock]])</f>
        <v>3.3VStock</v>
      </c>
    </row>
    <row r="7" spans="1:28">
      <c r="A7" t="s">
        <v>39</v>
      </c>
      <c r="B7" t="s">
        <v>40</v>
      </c>
      <c r="C7" t="s">
        <v>74</v>
      </c>
      <c r="D7" t="s">
        <v>75</v>
      </c>
      <c r="E7" t="s">
        <v>43</v>
      </c>
      <c r="F7" t="s">
        <v>76</v>
      </c>
      <c r="G7">
        <v>4342</v>
      </c>
      <c r="H7">
        <v>0</v>
      </c>
      <c r="I7">
        <v>0.15</v>
      </c>
      <c r="J7">
        <v>0</v>
      </c>
      <c r="K7">
        <v>1</v>
      </c>
      <c r="L7" t="s">
        <v>15</v>
      </c>
      <c r="M7" t="s">
        <v>16</v>
      </c>
      <c r="N7" t="s">
        <v>77</v>
      </c>
      <c r="O7" t="s">
        <v>67</v>
      </c>
      <c r="P7" t="s">
        <v>78</v>
      </c>
      <c r="Q7" t="s">
        <v>79</v>
      </c>
      <c r="R7" t="s">
        <v>69</v>
      </c>
      <c r="S7" t="s">
        <v>50</v>
      </c>
      <c r="T7" t="s">
        <v>51</v>
      </c>
      <c r="U7" t="s">
        <v>24</v>
      </c>
      <c r="V7" t="s">
        <v>30</v>
      </c>
      <c r="W7" t="s">
        <v>31</v>
      </c>
      <c r="Y7" t="s">
        <v>20</v>
      </c>
      <c r="Z7" t="str">
        <f>CONCATENATE(Table1[[#This Row],[Voltage - Zener (Nom) (Vz)]],Table1[[#This Row],[Stock]])</f>
        <v>3.6VStock</v>
      </c>
    </row>
    <row r="8" spans="1:28" hidden="1">
      <c r="A8" t="s">
        <v>39</v>
      </c>
      <c r="B8" t="s">
        <v>40</v>
      </c>
      <c r="C8" t="s">
        <v>80</v>
      </c>
      <c r="D8" t="s">
        <v>81</v>
      </c>
      <c r="E8" t="s">
        <v>43</v>
      </c>
      <c r="F8" t="s">
        <v>82</v>
      </c>
      <c r="G8">
        <v>38680</v>
      </c>
      <c r="H8">
        <v>0</v>
      </c>
      <c r="I8">
        <v>0.15</v>
      </c>
      <c r="J8">
        <v>0</v>
      </c>
      <c r="K8">
        <v>1</v>
      </c>
      <c r="L8" t="s">
        <v>15</v>
      </c>
      <c r="M8" t="s">
        <v>16</v>
      </c>
      <c r="N8" t="s">
        <v>83</v>
      </c>
      <c r="O8" t="s">
        <v>84</v>
      </c>
      <c r="P8" t="s">
        <v>47</v>
      </c>
      <c r="Q8" t="s">
        <v>79</v>
      </c>
      <c r="R8" t="s">
        <v>85</v>
      </c>
      <c r="S8" t="s">
        <v>50</v>
      </c>
      <c r="T8" t="s">
        <v>51</v>
      </c>
      <c r="U8" t="s">
        <v>24</v>
      </c>
      <c r="V8" t="s">
        <v>30</v>
      </c>
      <c r="W8" t="s">
        <v>31</v>
      </c>
      <c r="Y8" t="s">
        <v>19</v>
      </c>
    </row>
    <row r="9" spans="1:28">
      <c r="A9" t="s">
        <v>70</v>
      </c>
      <c r="B9" t="s">
        <v>40</v>
      </c>
      <c r="C9" t="s">
        <v>86</v>
      </c>
      <c r="D9" t="s">
        <v>87</v>
      </c>
      <c r="E9" t="s">
        <v>43</v>
      </c>
      <c r="F9" t="s">
        <v>88</v>
      </c>
      <c r="G9">
        <v>60453</v>
      </c>
      <c r="H9">
        <v>0</v>
      </c>
      <c r="I9">
        <v>0.15</v>
      </c>
      <c r="J9">
        <v>0</v>
      </c>
      <c r="K9">
        <v>1</v>
      </c>
      <c r="L9" t="s">
        <v>15</v>
      </c>
      <c r="M9" t="s">
        <v>16</v>
      </c>
      <c r="N9" t="s">
        <v>89</v>
      </c>
      <c r="O9" t="s">
        <v>73</v>
      </c>
      <c r="P9" t="s">
        <v>47</v>
      </c>
      <c r="Q9" t="s">
        <v>79</v>
      </c>
      <c r="R9" t="s">
        <v>85</v>
      </c>
      <c r="S9" t="s">
        <v>50</v>
      </c>
      <c r="T9" t="s">
        <v>51</v>
      </c>
      <c r="U9" t="s">
        <v>24</v>
      </c>
      <c r="V9" t="s">
        <v>30</v>
      </c>
      <c r="W9" t="s">
        <v>31</v>
      </c>
      <c r="Y9" t="s">
        <v>20</v>
      </c>
      <c r="Z9" t="str">
        <f>CONCATENATE(Table1[[#This Row],[Voltage - Zener (Nom) (Vz)]],Table1[[#This Row],[Stock]])</f>
        <v>4.3VStock</v>
      </c>
    </row>
    <row r="10" spans="1:28" hidden="1">
      <c r="A10" t="s">
        <v>39</v>
      </c>
      <c r="B10" t="s">
        <v>40</v>
      </c>
      <c r="C10" t="s">
        <v>90</v>
      </c>
      <c r="D10" t="s">
        <v>91</v>
      </c>
      <c r="E10" t="s">
        <v>43</v>
      </c>
      <c r="F10" t="s">
        <v>88</v>
      </c>
      <c r="G10">
        <v>12565</v>
      </c>
      <c r="H10">
        <v>114000</v>
      </c>
      <c r="I10">
        <v>0.15</v>
      </c>
      <c r="J10">
        <v>0</v>
      </c>
      <c r="K10">
        <v>1</v>
      </c>
      <c r="L10" t="s">
        <v>15</v>
      </c>
      <c r="M10" t="s">
        <v>16</v>
      </c>
      <c r="N10" t="s">
        <v>89</v>
      </c>
      <c r="O10" t="s">
        <v>56</v>
      </c>
      <c r="P10" t="s">
        <v>47</v>
      </c>
      <c r="Q10" t="s">
        <v>79</v>
      </c>
      <c r="R10" t="s">
        <v>85</v>
      </c>
      <c r="S10" t="s">
        <v>50</v>
      </c>
      <c r="T10" t="s">
        <v>51</v>
      </c>
      <c r="U10" t="s">
        <v>24</v>
      </c>
      <c r="V10" t="s">
        <v>30</v>
      </c>
      <c r="W10" t="s">
        <v>31</v>
      </c>
      <c r="Y10" t="s">
        <v>19</v>
      </c>
    </row>
    <row r="11" spans="1:28" hidden="1">
      <c r="A11" t="s">
        <v>39</v>
      </c>
      <c r="B11" t="s">
        <v>40</v>
      </c>
      <c r="C11" t="s">
        <v>92</v>
      </c>
      <c r="D11" t="s">
        <v>93</v>
      </c>
      <c r="E11" t="s">
        <v>43</v>
      </c>
      <c r="F11" t="s">
        <v>94</v>
      </c>
      <c r="G11">
        <v>62154</v>
      </c>
      <c r="H11">
        <v>0</v>
      </c>
      <c r="I11">
        <v>0.15</v>
      </c>
      <c r="J11">
        <v>0</v>
      </c>
      <c r="K11">
        <v>1</v>
      </c>
      <c r="L11" t="s">
        <v>15</v>
      </c>
      <c r="M11" t="s">
        <v>16</v>
      </c>
      <c r="N11" t="s">
        <v>95</v>
      </c>
      <c r="O11" t="s">
        <v>67</v>
      </c>
      <c r="P11" t="s">
        <v>47</v>
      </c>
      <c r="Q11" t="s">
        <v>96</v>
      </c>
      <c r="R11" t="s">
        <v>97</v>
      </c>
      <c r="S11" t="s">
        <v>50</v>
      </c>
      <c r="T11" t="s">
        <v>51</v>
      </c>
      <c r="U11" t="s">
        <v>24</v>
      </c>
      <c r="V11" t="s">
        <v>30</v>
      </c>
      <c r="W11" t="s">
        <v>31</v>
      </c>
      <c r="Y11" t="s">
        <v>19</v>
      </c>
    </row>
    <row r="12" spans="1:28" hidden="1">
      <c r="A12" t="s">
        <v>70</v>
      </c>
      <c r="B12" t="s">
        <v>40</v>
      </c>
      <c r="C12" t="s">
        <v>98</v>
      </c>
      <c r="D12" t="s">
        <v>99</v>
      </c>
      <c r="E12" t="s">
        <v>43</v>
      </c>
      <c r="F12" t="s">
        <v>94</v>
      </c>
      <c r="G12">
        <v>26247</v>
      </c>
      <c r="H12">
        <v>0</v>
      </c>
      <c r="I12">
        <v>0.15</v>
      </c>
      <c r="J12">
        <v>0</v>
      </c>
      <c r="K12">
        <v>1</v>
      </c>
      <c r="L12" t="s">
        <v>15</v>
      </c>
      <c r="M12" t="s">
        <v>16</v>
      </c>
      <c r="N12" t="s">
        <v>95</v>
      </c>
      <c r="O12" t="s">
        <v>100</v>
      </c>
      <c r="P12" t="s">
        <v>47</v>
      </c>
      <c r="Q12" t="s">
        <v>96</v>
      </c>
      <c r="R12" t="s">
        <v>97</v>
      </c>
      <c r="S12" t="s">
        <v>50</v>
      </c>
      <c r="T12" t="s">
        <v>51</v>
      </c>
      <c r="U12" t="s">
        <v>24</v>
      </c>
      <c r="V12" t="s">
        <v>30</v>
      </c>
      <c r="W12" t="s">
        <v>31</v>
      </c>
      <c r="Y12" t="s">
        <v>19</v>
      </c>
    </row>
    <row r="13" spans="1:28">
      <c r="A13" t="s">
        <v>70</v>
      </c>
      <c r="B13" t="s">
        <v>40</v>
      </c>
      <c r="C13" t="s">
        <v>101</v>
      </c>
      <c r="D13" t="s">
        <v>102</v>
      </c>
      <c r="E13" t="s">
        <v>43</v>
      </c>
      <c r="F13" t="s">
        <v>103</v>
      </c>
      <c r="G13">
        <v>34534</v>
      </c>
      <c r="H13">
        <v>0</v>
      </c>
      <c r="I13">
        <v>0.15</v>
      </c>
      <c r="J13">
        <v>0</v>
      </c>
      <c r="K13">
        <v>1</v>
      </c>
      <c r="L13" t="s">
        <v>15</v>
      </c>
      <c r="M13" t="s">
        <v>16</v>
      </c>
      <c r="N13" t="s">
        <v>104</v>
      </c>
      <c r="O13" t="s">
        <v>100</v>
      </c>
      <c r="P13" t="s">
        <v>47</v>
      </c>
      <c r="Q13" t="s">
        <v>105</v>
      </c>
      <c r="R13" t="s">
        <v>106</v>
      </c>
      <c r="S13" t="s">
        <v>50</v>
      </c>
      <c r="T13" t="s">
        <v>51</v>
      </c>
      <c r="U13" t="s">
        <v>24</v>
      </c>
      <c r="V13" t="s">
        <v>30</v>
      </c>
      <c r="W13" t="s">
        <v>31</v>
      </c>
      <c r="Y13" t="s">
        <v>20</v>
      </c>
      <c r="Z13" t="str">
        <f>CONCATENATE(Table1[[#This Row],[Voltage - Zener (Nom) (Vz)]],Table1[[#This Row],[Stock]])</f>
        <v>5.1VStock</v>
      </c>
    </row>
    <row r="14" spans="1:28" hidden="1">
      <c r="A14" t="s">
        <v>39</v>
      </c>
      <c r="B14" t="s">
        <v>40</v>
      </c>
      <c r="C14" t="s">
        <v>107</v>
      </c>
      <c r="D14" t="s">
        <v>108</v>
      </c>
      <c r="E14" t="s">
        <v>43</v>
      </c>
      <c r="F14" t="s">
        <v>103</v>
      </c>
      <c r="G14">
        <v>31424</v>
      </c>
      <c r="H14">
        <v>0</v>
      </c>
      <c r="I14">
        <v>0.15</v>
      </c>
      <c r="J14">
        <v>0</v>
      </c>
      <c r="K14">
        <v>1</v>
      </c>
      <c r="L14" t="s">
        <v>15</v>
      </c>
      <c r="M14" t="s">
        <v>16</v>
      </c>
      <c r="N14" t="s">
        <v>104</v>
      </c>
      <c r="O14" t="s">
        <v>67</v>
      </c>
      <c r="P14" t="s">
        <v>47</v>
      </c>
      <c r="Q14" t="s">
        <v>105</v>
      </c>
      <c r="R14" t="s">
        <v>106</v>
      </c>
      <c r="S14" t="s">
        <v>50</v>
      </c>
      <c r="T14" t="s">
        <v>51</v>
      </c>
      <c r="U14" t="s">
        <v>24</v>
      </c>
      <c r="V14" t="s">
        <v>30</v>
      </c>
      <c r="W14" t="s">
        <v>31</v>
      </c>
      <c r="Y14" t="s">
        <v>19</v>
      </c>
    </row>
    <row r="15" spans="1:28" hidden="1">
      <c r="A15" t="s">
        <v>70</v>
      </c>
      <c r="B15" t="s">
        <v>40</v>
      </c>
      <c r="C15" t="s">
        <v>109</v>
      </c>
      <c r="D15" t="s">
        <v>110</v>
      </c>
      <c r="E15" t="s">
        <v>43</v>
      </c>
      <c r="F15" t="s">
        <v>111</v>
      </c>
      <c r="G15">
        <v>73259</v>
      </c>
      <c r="H15">
        <v>0</v>
      </c>
      <c r="I15">
        <v>0.15</v>
      </c>
      <c r="J15">
        <v>0</v>
      </c>
      <c r="K15">
        <v>1</v>
      </c>
      <c r="L15" t="s">
        <v>15</v>
      </c>
      <c r="M15" t="s">
        <v>16</v>
      </c>
      <c r="N15" t="s">
        <v>112</v>
      </c>
      <c r="O15" t="s">
        <v>100</v>
      </c>
      <c r="P15" t="s">
        <v>47</v>
      </c>
      <c r="Q15" t="s">
        <v>113</v>
      </c>
      <c r="R15" t="s">
        <v>114</v>
      </c>
      <c r="S15" t="s">
        <v>50</v>
      </c>
      <c r="T15" t="s">
        <v>51</v>
      </c>
      <c r="U15" t="s">
        <v>24</v>
      </c>
      <c r="V15" t="s">
        <v>30</v>
      </c>
      <c r="W15" t="s">
        <v>31</v>
      </c>
      <c r="Y15" t="s">
        <v>19</v>
      </c>
    </row>
    <row r="16" spans="1:28" hidden="1">
      <c r="A16" t="s">
        <v>39</v>
      </c>
      <c r="B16" t="s">
        <v>40</v>
      </c>
      <c r="C16" t="s">
        <v>115</v>
      </c>
      <c r="D16" t="s">
        <v>116</v>
      </c>
      <c r="E16" t="s">
        <v>43</v>
      </c>
      <c r="F16" t="s">
        <v>111</v>
      </c>
      <c r="G16">
        <v>6925</v>
      </c>
      <c r="H16">
        <v>0</v>
      </c>
      <c r="I16">
        <v>0.15</v>
      </c>
      <c r="J16">
        <v>0</v>
      </c>
      <c r="K16">
        <v>1</v>
      </c>
      <c r="L16" t="s">
        <v>15</v>
      </c>
      <c r="M16" t="s">
        <v>16</v>
      </c>
      <c r="N16" t="s">
        <v>112</v>
      </c>
      <c r="O16" t="s">
        <v>56</v>
      </c>
      <c r="P16" t="s">
        <v>47</v>
      </c>
      <c r="Q16" t="s">
        <v>113</v>
      </c>
      <c r="R16" t="s">
        <v>114</v>
      </c>
      <c r="S16" t="s">
        <v>50</v>
      </c>
      <c r="T16" t="s">
        <v>51</v>
      </c>
      <c r="U16" t="s">
        <v>24</v>
      </c>
      <c r="V16" t="s">
        <v>30</v>
      </c>
      <c r="W16" t="s">
        <v>31</v>
      </c>
      <c r="Y16" t="s">
        <v>19</v>
      </c>
    </row>
    <row r="17" spans="1:26" hidden="1">
      <c r="A17" t="s">
        <v>70</v>
      </c>
      <c r="B17" t="s">
        <v>40</v>
      </c>
      <c r="C17" t="s">
        <v>117</v>
      </c>
      <c r="D17" t="s">
        <v>118</v>
      </c>
      <c r="E17" t="s">
        <v>43</v>
      </c>
      <c r="F17" t="s">
        <v>119</v>
      </c>
      <c r="G17">
        <v>52767</v>
      </c>
      <c r="H17">
        <v>0</v>
      </c>
      <c r="I17">
        <v>0.15</v>
      </c>
      <c r="J17">
        <v>0</v>
      </c>
      <c r="K17">
        <v>1</v>
      </c>
      <c r="L17" t="s">
        <v>15</v>
      </c>
      <c r="M17" t="s">
        <v>16</v>
      </c>
      <c r="N17" t="s">
        <v>120</v>
      </c>
      <c r="O17" t="s">
        <v>100</v>
      </c>
      <c r="P17" t="s">
        <v>47</v>
      </c>
      <c r="Q17" t="s">
        <v>121</v>
      </c>
      <c r="R17" t="s">
        <v>122</v>
      </c>
      <c r="S17" t="s">
        <v>50</v>
      </c>
      <c r="T17" t="s">
        <v>51</v>
      </c>
      <c r="U17" t="s">
        <v>24</v>
      </c>
      <c r="V17" t="s">
        <v>30</v>
      </c>
      <c r="W17" t="s">
        <v>31</v>
      </c>
      <c r="Y17" t="s">
        <v>19</v>
      </c>
    </row>
    <row r="18" spans="1:26" hidden="1">
      <c r="A18" t="s">
        <v>39</v>
      </c>
      <c r="B18" t="s">
        <v>40</v>
      </c>
      <c r="C18" t="s">
        <v>123</v>
      </c>
      <c r="D18" t="s">
        <v>124</v>
      </c>
      <c r="E18" t="s">
        <v>43</v>
      </c>
      <c r="F18" t="s">
        <v>119</v>
      </c>
      <c r="G18">
        <v>985</v>
      </c>
      <c r="H18">
        <v>0</v>
      </c>
      <c r="I18">
        <v>0.15</v>
      </c>
      <c r="J18">
        <v>0</v>
      </c>
      <c r="K18">
        <v>1</v>
      </c>
      <c r="L18" t="s">
        <v>15</v>
      </c>
      <c r="M18" t="s">
        <v>16</v>
      </c>
      <c r="N18" t="s">
        <v>120</v>
      </c>
      <c r="O18" t="s">
        <v>67</v>
      </c>
      <c r="P18" t="s">
        <v>47</v>
      </c>
      <c r="Q18" t="s">
        <v>121</v>
      </c>
      <c r="R18" t="s">
        <v>122</v>
      </c>
      <c r="S18" t="s">
        <v>50</v>
      </c>
      <c r="T18" t="s">
        <v>51</v>
      </c>
      <c r="U18" t="s">
        <v>24</v>
      </c>
      <c r="V18" t="s">
        <v>30</v>
      </c>
      <c r="W18" t="s">
        <v>31</v>
      </c>
      <c r="Y18" t="s">
        <v>19</v>
      </c>
    </row>
    <row r="19" spans="1:26" hidden="1">
      <c r="A19" t="s">
        <v>39</v>
      </c>
      <c r="B19" t="s">
        <v>40</v>
      </c>
      <c r="C19" t="s">
        <v>125</v>
      </c>
      <c r="D19" t="s">
        <v>126</v>
      </c>
      <c r="E19" t="s">
        <v>43</v>
      </c>
      <c r="F19" t="s">
        <v>127</v>
      </c>
      <c r="G19">
        <v>54973</v>
      </c>
      <c r="H19">
        <v>0</v>
      </c>
      <c r="I19">
        <v>0.15</v>
      </c>
      <c r="J19">
        <v>0</v>
      </c>
      <c r="K19">
        <v>1</v>
      </c>
      <c r="L19" t="s">
        <v>15</v>
      </c>
      <c r="M19" t="s">
        <v>16</v>
      </c>
      <c r="N19" t="s">
        <v>128</v>
      </c>
      <c r="O19" t="s">
        <v>67</v>
      </c>
      <c r="P19" t="s">
        <v>47</v>
      </c>
      <c r="Q19" t="s">
        <v>129</v>
      </c>
      <c r="R19" t="s">
        <v>130</v>
      </c>
      <c r="S19" t="s">
        <v>50</v>
      </c>
      <c r="T19" t="s">
        <v>51</v>
      </c>
      <c r="U19" t="s">
        <v>24</v>
      </c>
      <c r="V19" t="s">
        <v>30</v>
      </c>
      <c r="W19" t="s">
        <v>31</v>
      </c>
      <c r="Y19" t="s">
        <v>19</v>
      </c>
    </row>
    <row r="20" spans="1:26" hidden="1">
      <c r="A20" t="s">
        <v>70</v>
      </c>
      <c r="B20" t="s">
        <v>40</v>
      </c>
      <c r="C20" t="s">
        <v>131</v>
      </c>
      <c r="D20" t="s">
        <v>132</v>
      </c>
      <c r="E20" t="s">
        <v>43</v>
      </c>
      <c r="F20" t="s">
        <v>127</v>
      </c>
      <c r="G20">
        <v>26177</v>
      </c>
      <c r="H20">
        <v>0</v>
      </c>
      <c r="I20">
        <v>0.15</v>
      </c>
      <c r="J20">
        <v>0</v>
      </c>
      <c r="K20">
        <v>1</v>
      </c>
      <c r="L20" t="s">
        <v>15</v>
      </c>
      <c r="M20" t="s">
        <v>16</v>
      </c>
      <c r="N20" t="s">
        <v>128</v>
      </c>
      <c r="O20" t="s">
        <v>100</v>
      </c>
      <c r="P20" t="s">
        <v>47</v>
      </c>
      <c r="Q20" t="s">
        <v>129</v>
      </c>
      <c r="R20" t="s">
        <v>130</v>
      </c>
      <c r="S20" t="s">
        <v>50</v>
      </c>
      <c r="T20" t="s">
        <v>51</v>
      </c>
      <c r="U20" t="s">
        <v>24</v>
      </c>
      <c r="V20" t="s">
        <v>30</v>
      </c>
      <c r="W20" t="s">
        <v>31</v>
      </c>
      <c r="Y20" t="s">
        <v>19</v>
      </c>
    </row>
    <row r="21" spans="1:26" hidden="1">
      <c r="A21" t="s">
        <v>70</v>
      </c>
      <c r="B21" t="s">
        <v>40</v>
      </c>
      <c r="C21" t="s">
        <v>133</v>
      </c>
      <c r="D21" t="s">
        <v>134</v>
      </c>
      <c r="E21" t="s">
        <v>43</v>
      </c>
      <c r="F21" t="s">
        <v>135</v>
      </c>
      <c r="G21">
        <v>60885</v>
      </c>
      <c r="H21">
        <v>0</v>
      </c>
      <c r="I21">
        <v>0.15</v>
      </c>
      <c r="J21">
        <v>0</v>
      </c>
      <c r="K21">
        <v>1</v>
      </c>
      <c r="L21" t="s">
        <v>15</v>
      </c>
      <c r="M21" t="s">
        <v>16</v>
      </c>
      <c r="N21" t="s">
        <v>136</v>
      </c>
      <c r="O21" t="s">
        <v>100</v>
      </c>
      <c r="P21" t="s">
        <v>47</v>
      </c>
      <c r="Q21" t="s">
        <v>129</v>
      </c>
      <c r="R21" t="s">
        <v>137</v>
      </c>
      <c r="S21" t="s">
        <v>50</v>
      </c>
      <c r="T21" t="s">
        <v>51</v>
      </c>
      <c r="U21" t="s">
        <v>24</v>
      </c>
      <c r="V21" t="s">
        <v>30</v>
      </c>
      <c r="W21" t="s">
        <v>31</v>
      </c>
      <c r="Y21" t="s">
        <v>19</v>
      </c>
    </row>
    <row r="22" spans="1:26" hidden="1">
      <c r="A22" t="s">
        <v>39</v>
      </c>
      <c r="B22" t="s">
        <v>40</v>
      </c>
      <c r="C22" t="s">
        <v>138</v>
      </c>
      <c r="D22" t="s">
        <v>139</v>
      </c>
      <c r="E22" t="s">
        <v>43</v>
      </c>
      <c r="F22" t="s">
        <v>135</v>
      </c>
      <c r="G22">
        <v>32088</v>
      </c>
      <c r="H22">
        <v>0</v>
      </c>
      <c r="I22">
        <v>0.15</v>
      </c>
      <c r="J22">
        <v>0</v>
      </c>
      <c r="K22">
        <v>1</v>
      </c>
      <c r="L22" t="s">
        <v>15</v>
      </c>
      <c r="M22" t="s">
        <v>16</v>
      </c>
      <c r="N22" t="s">
        <v>136</v>
      </c>
      <c r="O22" t="s">
        <v>67</v>
      </c>
      <c r="P22" t="s">
        <v>47</v>
      </c>
      <c r="Q22" t="s">
        <v>129</v>
      </c>
      <c r="R22" t="s">
        <v>137</v>
      </c>
      <c r="S22" t="s">
        <v>50</v>
      </c>
      <c r="T22" t="s">
        <v>51</v>
      </c>
      <c r="U22" t="s">
        <v>24</v>
      </c>
      <c r="V22" t="s">
        <v>30</v>
      </c>
      <c r="W22" t="s">
        <v>31</v>
      </c>
      <c r="Y22" t="s">
        <v>19</v>
      </c>
    </row>
    <row r="23" spans="1:26">
      <c r="A23" t="s">
        <v>70</v>
      </c>
      <c r="B23" t="s">
        <v>40</v>
      </c>
      <c r="C23" t="s">
        <v>140</v>
      </c>
      <c r="D23" t="s">
        <v>141</v>
      </c>
      <c r="E23" t="s">
        <v>43</v>
      </c>
      <c r="F23" t="s">
        <v>142</v>
      </c>
      <c r="G23">
        <v>42424</v>
      </c>
      <c r="H23">
        <v>0</v>
      </c>
      <c r="I23">
        <v>0.15</v>
      </c>
      <c r="J23">
        <v>0</v>
      </c>
      <c r="K23">
        <v>1</v>
      </c>
      <c r="L23" t="s">
        <v>15</v>
      </c>
      <c r="M23" t="s">
        <v>16</v>
      </c>
      <c r="N23" t="s">
        <v>143</v>
      </c>
      <c r="O23" t="s">
        <v>100</v>
      </c>
      <c r="P23" t="s">
        <v>47</v>
      </c>
      <c r="Q23" t="s">
        <v>129</v>
      </c>
      <c r="R23" t="s">
        <v>144</v>
      </c>
      <c r="S23" t="s">
        <v>50</v>
      </c>
      <c r="T23" t="s">
        <v>51</v>
      </c>
      <c r="U23" t="s">
        <v>24</v>
      </c>
      <c r="V23" t="s">
        <v>30</v>
      </c>
      <c r="W23" t="s">
        <v>31</v>
      </c>
      <c r="Y23" t="s">
        <v>20</v>
      </c>
      <c r="Z23" t="str">
        <f>CONCATENATE(Table1[[#This Row],[Voltage - Zener (Nom) (Vz)]],Table1[[#This Row],[Stock]])</f>
        <v>8.2VStock</v>
      </c>
    </row>
    <row r="24" spans="1:26" hidden="1">
      <c r="A24" t="s">
        <v>39</v>
      </c>
      <c r="B24" t="s">
        <v>40</v>
      </c>
      <c r="C24" t="s">
        <v>145</v>
      </c>
      <c r="D24" t="s">
        <v>146</v>
      </c>
      <c r="E24" t="s">
        <v>43</v>
      </c>
      <c r="F24" t="s">
        <v>142</v>
      </c>
      <c r="G24">
        <v>33671</v>
      </c>
      <c r="H24">
        <v>0</v>
      </c>
      <c r="I24">
        <v>0.15</v>
      </c>
      <c r="J24">
        <v>0</v>
      </c>
      <c r="K24">
        <v>1</v>
      </c>
      <c r="L24" t="s">
        <v>15</v>
      </c>
      <c r="M24" t="s">
        <v>16</v>
      </c>
      <c r="N24" t="s">
        <v>143</v>
      </c>
      <c r="O24" t="s">
        <v>67</v>
      </c>
      <c r="P24" t="s">
        <v>47</v>
      </c>
      <c r="Q24" t="s">
        <v>129</v>
      </c>
      <c r="R24" t="s">
        <v>144</v>
      </c>
      <c r="S24" t="s">
        <v>50</v>
      </c>
      <c r="T24" t="s">
        <v>51</v>
      </c>
      <c r="U24" t="s">
        <v>24</v>
      </c>
      <c r="V24" t="s">
        <v>30</v>
      </c>
      <c r="W24" t="s">
        <v>31</v>
      </c>
      <c r="Y24" t="s">
        <v>19</v>
      </c>
    </row>
    <row r="25" spans="1:26" hidden="1">
      <c r="A25" t="s">
        <v>39</v>
      </c>
      <c r="B25" t="s">
        <v>40</v>
      </c>
      <c r="C25" t="s">
        <v>147</v>
      </c>
      <c r="D25" t="s">
        <v>148</v>
      </c>
      <c r="E25" t="s">
        <v>43</v>
      </c>
      <c r="F25" t="s">
        <v>142</v>
      </c>
      <c r="G25">
        <v>2961</v>
      </c>
      <c r="H25">
        <v>3000</v>
      </c>
      <c r="I25">
        <v>0.31</v>
      </c>
      <c r="J25">
        <v>0</v>
      </c>
      <c r="K25">
        <v>1</v>
      </c>
      <c r="L25" t="s">
        <v>15</v>
      </c>
      <c r="M25" t="s">
        <v>149</v>
      </c>
      <c r="N25" t="s">
        <v>143</v>
      </c>
      <c r="O25" t="s">
        <v>67</v>
      </c>
      <c r="P25" t="s">
        <v>47</v>
      </c>
      <c r="Q25" t="s">
        <v>129</v>
      </c>
      <c r="R25" t="s">
        <v>144</v>
      </c>
      <c r="S25" t="s">
        <v>50</v>
      </c>
      <c r="T25" t="s">
        <v>51</v>
      </c>
      <c r="U25" t="s">
        <v>24</v>
      </c>
      <c r="V25" t="s">
        <v>30</v>
      </c>
      <c r="W25" t="s">
        <v>31</v>
      </c>
      <c r="Y25" t="s">
        <v>19</v>
      </c>
    </row>
    <row r="26" spans="1:26" hidden="1">
      <c r="A26" t="s">
        <v>39</v>
      </c>
      <c r="B26" t="s">
        <v>40</v>
      </c>
      <c r="C26" t="s">
        <v>150</v>
      </c>
      <c r="D26" t="s">
        <v>151</v>
      </c>
      <c r="E26" t="s">
        <v>43</v>
      </c>
      <c r="F26" t="s">
        <v>152</v>
      </c>
      <c r="G26">
        <v>35400</v>
      </c>
      <c r="H26">
        <v>0</v>
      </c>
      <c r="I26">
        <v>0.15</v>
      </c>
      <c r="J26">
        <v>0</v>
      </c>
      <c r="K26">
        <v>1</v>
      </c>
      <c r="L26" t="s">
        <v>15</v>
      </c>
      <c r="M26" t="s">
        <v>16</v>
      </c>
      <c r="N26" t="s">
        <v>153</v>
      </c>
      <c r="O26" t="s">
        <v>67</v>
      </c>
      <c r="P26" t="s">
        <v>47</v>
      </c>
      <c r="Q26" t="s">
        <v>129</v>
      </c>
      <c r="R26" t="s">
        <v>154</v>
      </c>
      <c r="S26" t="s">
        <v>50</v>
      </c>
      <c r="T26" t="s">
        <v>51</v>
      </c>
      <c r="U26" t="s">
        <v>24</v>
      </c>
      <c r="V26" t="s">
        <v>30</v>
      </c>
      <c r="W26" t="s">
        <v>31</v>
      </c>
      <c r="Y26" t="s">
        <v>19</v>
      </c>
    </row>
    <row r="27" spans="1:26">
      <c r="A27" t="s">
        <v>70</v>
      </c>
      <c r="B27" t="s">
        <v>40</v>
      </c>
      <c r="C27" t="s">
        <v>155</v>
      </c>
      <c r="D27" t="s">
        <v>156</v>
      </c>
      <c r="E27" t="s">
        <v>43</v>
      </c>
      <c r="F27" t="s">
        <v>157</v>
      </c>
      <c r="G27">
        <v>26842</v>
      </c>
      <c r="H27">
        <v>0</v>
      </c>
      <c r="I27">
        <v>0.15</v>
      </c>
      <c r="J27">
        <v>0</v>
      </c>
      <c r="K27">
        <v>1</v>
      </c>
      <c r="L27" t="s">
        <v>15</v>
      </c>
      <c r="M27" t="s">
        <v>16</v>
      </c>
      <c r="N27" t="s">
        <v>158</v>
      </c>
      <c r="O27" t="s">
        <v>100</v>
      </c>
      <c r="P27" t="s">
        <v>47</v>
      </c>
      <c r="Q27" t="s">
        <v>129</v>
      </c>
      <c r="R27" t="s">
        <v>159</v>
      </c>
      <c r="S27" t="s">
        <v>50</v>
      </c>
      <c r="T27" t="s">
        <v>51</v>
      </c>
      <c r="U27" t="s">
        <v>24</v>
      </c>
      <c r="V27" t="s">
        <v>30</v>
      </c>
      <c r="W27" t="s">
        <v>31</v>
      </c>
      <c r="Y27" t="s">
        <v>20</v>
      </c>
      <c r="Z27" t="str">
        <f>CONCATENATE(Table1[[#This Row],[Voltage - Zener (Nom) (Vz)]],Table1[[#This Row],[Stock]])</f>
        <v>10VStock</v>
      </c>
    </row>
    <row r="28" spans="1:26" hidden="1">
      <c r="A28" t="s">
        <v>39</v>
      </c>
      <c r="B28" t="s">
        <v>40</v>
      </c>
      <c r="C28" t="s">
        <v>160</v>
      </c>
      <c r="D28" t="s">
        <v>161</v>
      </c>
      <c r="E28" t="s">
        <v>43</v>
      </c>
      <c r="F28" t="s">
        <v>157</v>
      </c>
      <c r="G28">
        <v>36340</v>
      </c>
      <c r="H28">
        <v>0</v>
      </c>
      <c r="I28">
        <v>0.15</v>
      </c>
      <c r="J28">
        <v>0</v>
      </c>
      <c r="K28">
        <v>1</v>
      </c>
      <c r="L28" t="s">
        <v>15</v>
      </c>
      <c r="M28" t="s">
        <v>16</v>
      </c>
      <c r="N28" t="s">
        <v>158</v>
      </c>
      <c r="O28" t="s">
        <v>67</v>
      </c>
      <c r="P28" t="s">
        <v>47</v>
      </c>
      <c r="Q28" t="s">
        <v>162</v>
      </c>
      <c r="R28" t="s">
        <v>163</v>
      </c>
      <c r="S28" t="s">
        <v>50</v>
      </c>
      <c r="T28" t="s">
        <v>51</v>
      </c>
      <c r="U28" t="s">
        <v>24</v>
      </c>
      <c r="V28" t="s">
        <v>30</v>
      </c>
      <c r="W28" t="s">
        <v>31</v>
      </c>
      <c r="Y28" t="s">
        <v>19</v>
      </c>
    </row>
    <row r="29" spans="1:26" hidden="1">
      <c r="A29" t="s">
        <v>39</v>
      </c>
      <c r="B29" t="s">
        <v>40</v>
      </c>
      <c r="C29" t="s">
        <v>164</v>
      </c>
      <c r="D29" t="s">
        <v>165</v>
      </c>
      <c r="E29" t="s">
        <v>43</v>
      </c>
      <c r="F29" t="s">
        <v>166</v>
      </c>
      <c r="G29">
        <v>4801</v>
      </c>
      <c r="H29">
        <v>0</v>
      </c>
      <c r="I29">
        <v>0.15</v>
      </c>
      <c r="J29">
        <v>0</v>
      </c>
      <c r="K29">
        <v>1</v>
      </c>
      <c r="L29" t="s">
        <v>15</v>
      </c>
      <c r="M29" t="s">
        <v>16</v>
      </c>
      <c r="N29" t="s">
        <v>167</v>
      </c>
      <c r="O29" t="s">
        <v>84</v>
      </c>
      <c r="P29" t="s">
        <v>47</v>
      </c>
      <c r="Q29" t="s">
        <v>162</v>
      </c>
      <c r="R29" t="s">
        <v>163</v>
      </c>
      <c r="S29" t="s">
        <v>50</v>
      </c>
      <c r="T29" t="s">
        <v>51</v>
      </c>
      <c r="U29" t="s">
        <v>24</v>
      </c>
      <c r="V29" t="s">
        <v>30</v>
      </c>
      <c r="W29" t="s">
        <v>31</v>
      </c>
      <c r="Y29" t="s">
        <v>19</v>
      </c>
    </row>
    <row r="30" spans="1:26" hidden="1">
      <c r="A30" t="s">
        <v>39</v>
      </c>
      <c r="B30" t="s">
        <v>40</v>
      </c>
      <c r="C30" t="s">
        <v>168</v>
      </c>
      <c r="D30" t="s">
        <v>169</v>
      </c>
      <c r="E30" t="s">
        <v>43</v>
      </c>
      <c r="F30" t="s">
        <v>170</v>
      </c>
      <c r="G30">
        <v>69172</v>
      </c>
      <c r="H30">
        <v>0</v>
      </c>
      <c r="I30">
        <v>0.15</v>
      </c>
      <c r="J30">
        <v>0</v>
      </c>
      <c r="K30">
        <v>1</v>
      </c>
      <c r="L30" t="s">
        <v>15</v>
      </c>
      <c r="M30" t="s">
        <v>16</v>
      </c>
      <c r="N30" t="s">
        <v>171</v>
      </c>
      <c r="O30" t="s">
        <v>84</v>
      </c>
      <c r="P30" t="s">
        <v>47</v>
      </c>
      <c r="Q30" t="s">
        <v>172</v>
      </c>
      <c r="R30" t="s">
        <v>163</v>
      </c>
      <c r="S30" t="s">
        <v>50</v>
      </c>
      <c r="T30" t="s">
        <v>51</v>
      </c>
      <c r="U30" t="s">
        <v>24</v>
      </c>
      <c r="V30" t="s">
        <v>30</v>
      </c>
      <c r="W30" t="s">
        <v>31</v>
      </c>
      <c r="Y30" t="s">
        <v>19</v>
      </c>
    </row>
    <row r="31" spans="1:26" hidden="1">
      <c r="A31" t="s">
        <v>70</v>
      </c>
      <c r="B31" t="s">
        <v>40</v>
      </c>
      <c r="C31" t="s">
        <v>173</v>
      </c>
      <c r="D31" t="s">
        <v>174</v>
      </c>
      <c r="E31" t="s">
        <v>43</v>
      </c>
      <c r="F31" t="s">
        <v>170</v>
      </c>
      <c r="G31">
        <v>14016</v>
      </c>
      <c r="H31">
        <v>0</v>
      </c>
      <c r="I31">
        <v>0.15</v>
      </c>
      <c r="J31">
        <v>0</v>
      </c>
      <c r="K31">
        <v>1</v>
      </c>
      <c r="L31" t="s">
        <v>15</v>
      </c>
      <c r="M31" t="s">
        <v>16</v>
      </c>
      <c r="N31" t="s">
        <v>171</v>
      </c>
      <c r="O31" t="s">
        <v>100</v>
      </c>
      <c r="P31" t="s">
        <v>47</v>
      </c>
      <c r="Q31" t="s">
        <v>172</v>
      </c>
      <c r="R31" t="s">
        <v>163</v>
      </c>
      <c r="S31" t="s">
        <v>50</v>
      </c>
      <c r="T31" t="s">
        <v>51</v>
      </c>
      <c r="U31" t="s">
        <v>24</v>
      </c>
      <c r="V31" t="s">
        <v>30</v>
      </c>
      <c r="W31" t="s">
        <v>31</v>
      </c>
      <c r="Y31" t="s">
        <v>19</v>
      </c>
    </row>
    <row r="32" spans="1:26" hidden="1">
      <c r="A32" t="s">
        <v>39</v>
      </c>
      <c r="B32" t="s">
        <v>40</v>
      </c>
      <c r="C32" t="s">
        <v>175</v>
      </c>
      <c r="D32" t="s">
        <v>176</v>
      </c>
      <c r="E32" t="s">
        <v>43</v>
      </c>
      <c r="F32" t="s">
        <v>177</v>
      </c>
      <c r="G32">
        <v>56368</v>
      </c>
      <c r="H32">
        <v>48000</v>
      </c>
      <c r="I32">
        <v>0.15</v>
      </c>
      <c r="J32">
        <v>0</v>
      </c>
      <c r="K32">
        <v>1</v>
      </c>
      <c r="L32" t="s">
        <v>15</v>
      </c>
      <c r="M32" t="s">
        <v>16</v>
      </c>
      <c r="N32" t="s">
        <v>178</v>
      </c>
      <c r="O32" t="s">
        <v>67</v>
      </c>
      <c r="P32" t="s">
        <v>47</v>
      </c>
      <c r="Q32" t="s">
        <v>179</v>
      </c>
      <c r="R32" t="s">
        <v>163</v>
      </c>
      <c r="S32" t="s">
        <v>50</v>
      </c>
      <c r="T32" t="s">
        <v>51</v>
      </c>
      <c r="U32" t="s">
        <v>24</v>
      </c>
      <c r="V32" t="s">
        <v>30</v>
      </c>
      <c r="W32" t="s">
        <v>31</v>
      </c>
      <c r="Y32" t="s">
        <v>19</v>
      </c>
    </row>
    <row r="33" spans="1:26" hidden="1">
      <c r="A33" t="s">
        <v>70</v>
      </c>
      <c r="B33" t="s">
        <v>40</v>
      </c>
      <c r="C33" t="s">
        <v>180</v>
      </c>
      <c r="D33" t="s">
        <v>181</v>
      </c>
      <c r="E33" t="s">
        <v>43</v>
      </c>
      <c r="F33" t="s">
        <v>182</v>
      </c>
      <c r="G33">
        <v>55245</v>
      </c>
      <c r="H33">
        <v>0</v>
      </c>
      <c r="I33">
        <v>0.15</v>
      </c>
      <c r="J33">
        <v>0</v>
      </c>
      <c r="K33">
        <v>1</v>
      </c>
      <c r="L33" t="s">
        <v>15</v>
      </c>
      <c r="M33" t="s">
        <v>16</v>
      </c>
      <c r="N33" t="s">
        <v>183</v>
      </c>
      <c r="O33" t="s">
        <v>100</v>
      </c>
      <c r="P33" t="s">
        <v>47</v>
      </c>
      <c r="Q33" t="s">
        <v>113</v>
      </c>
      <c r="R33" t="s">
        <v>184</v>
      </c>
      <c r="S33" t="s">
        <v>50</v>
      </c>
      <c r="T33" t="s">
        <v>51</v>
      </c>
      <c r="U33" t="s">
        <v>24</v>
      </c>
      <c r="V33" t="s">
        <v>30</v>
      </c>
      <c r="W33" t="s">
        <v>31</v>
      </c>
      <c r="Y33" t="s">
        <v>19</v>
      </c>
    </row>
    <row r="34" spans="1:26">
      <c r="A34" t="s">
        <v>39</v>
      </c>
      <c r="B34" t="s">
        <v>40</v>
      </c>
      <c r="C34" t="s">
        <v>185</v>
      </c>
      <c r="D34" t="s">
        <v>186</v>
      </c>
      <c r="E34" t="s">
        <v>43</v>
      </c>
      <c r="F34" t="s">
        <v>187</v>
      </c>
      <c r="G34">
        <v>37226</v>
      </c>
      <c r="H34">
        <v>0</v>
      </c>
      <c r="I34">
        <v>0.15</v>
      </c>
      <c r="J34">
        <v>0</v>
      </c>
      <c r="K34">
        <v>1</v>
      </c>
      <c r="L34" t="s">
        <v>15</v>
      </c>
      <c r="M34" t="s">
        <v>16</v>
      </c>
      <c r="N34" t="s">
        <v>188</v>
      </c>
      <c r="O34" t="s">
        <v>84</v>
      </c>
      <c r="P34" t="s">
        <v>47</v>
      </c>
      <c r="Q34" t="s">
        <v>179</v>
      </c>
      <c r="R34" t="s">
        <v>189</v>
      </c>
      <c r="S34" t="s">
        <v>50</v>
      </c>
      <c r="T34" t="s">
        <v>51</v>
      </c>
      <c r="U34" t="s">
        <v>24</v>
      </c>
      <c r="V34" t="s">
        <v>30</v>
      </c>
      <c r="W34" t="s">
        <v>31</v>
      </c>
      <c r="Y34" t="s">
        <v>20</v>
      </c>
      <c r="Z34" t="str">
        <f>CONCATENATE(Table1[[#This Row],[Voltage - Zener (Nom) (Vz)]],Table1[[#This Row],[Stock]])</f>
        <v>15VStock</v>
      </c>
    </row>
    <row r="35" spans="1:26" hidden="1">
      <c r="A35" t="s">
        <v>39</v>
      </c>
      <c r="B35" t="s">
        <v>40</v>
      </c>
      <c r="C35" t="s">
        <v>190</v>
      </c>
      <c r="D35" t="s">
        <v>191</v>
      </c>
      <c r="E35" t="s">
        <v>43</v>
      </c>
      <c r="F35" t="s">
        <v>192</v>
      </c>
      <c r="G35">
        <v>27571</v>
      </c>
      <c r="H35">
        <v>0</v>
      </c>
      <c r="I35">
        <v>0.15</v>
      </c>
      <c r="J35">
        <v>0</v>
      </c>
      <c r="K35">
        <v>1</v>
      </c>
      <c r="L35" t="s">
        <v>15</v>
      </c>
      <c r="M35" t="s">
        <v>16</v>
      </c>
      <c r="N35" t="s">
        <v>193</v>
      </c>
      <c r="O35" t="s">
        <v>67</v>
      </c>
      <c r="P35" t="s">
        <v>47</v>
      </c>
      <c r="Q35" t="s">
        <v>113</v>
      </c>
      <c r="R35" t="s">
        <v>194</v>
      </c>
      <c r="S35" t="s">
        <v>50</v>
      </c>
      <c r="T35" t="s">
        <v>51</v>
      </c>
      <c r="U35" t="s">
        <v>24</v>
      </c>
      <c r="V35" t="s">
        <v>30</v>
      </c>
      <c r="W35" t="s">
        <v>31</v>
      </c>
      <c r="Y35" t="s">
        <v>19</v>
      </c>
    </row>
    <row r="36" spans="1:26" hidden="1">
      <c r="A36" t="s">
        <v>70</v>
      </c>
      <c r="B36" t="s">
        <v>40</v>
      </c>
      <c r="C36" t="s">
        <v>195</v>
      </c>
      <c r="D36" t="s">
        <v>196</v>
      </c>
      <c r="E36" t="s">
        <v>43</v>
      </c>
      <c r="F36" t="s">
        <v>197</v>
      </c>
      <c r="G36">
        <v>34071</v>
      </c>
      <c r="H36">
        <v>0</v>
      </c>
      <c r="I36">
        <v>0.15</v>
      </c>
      <c r="J36">
        <v>0</v>
      </c>
      <c r="K36">
        <v>1</v>
      </c>
      <c r="L36" t="s">
        <v>15</v>
      </c>
      <c r="M36" t="s">
        <v>16</v>
      </c>
      <c r="N36" t="s">
        <v>198</v>
      </c>
      <c r="O36" t="s">
        <v>100</v>
      </c>
      <c r="P36" t="s">
        <v>47</v>
      </c>
      <c r="Q36" t="s">
        <v>113</v>
      </c>
      <c r="R36" t="s">
        <v>194</v>
      </c>
      <c r="S36" t="s">
        <v>50</v>
      </c>
      <c r="T36" t="s">
        <v>51</v>
      </c>
      <c r="U36" t="s">
        <v>24</v>
      </c>
      <c r="V36" t="s">
        <v>30</v>
      </c>
      <c r="W36" t="s">
        <v>31</v>
      </c>
      <c r="Y36" t="s">
        <v>19</v>
      </c>
    </row>
    <row r="37" spans="1:26" hidden="1">
      <c r="A37" t="s">
        <v>70</v>
      </c>
      <c r="B37" t="s">
        <v>40</v>
      </c>
      <c r="C37" t="s">
        <v>199</v>
      </c>
      <c r="D37" t="s">
        <v>200</v>
      </c>
      <c r="E37" t="s">
        <v>43</v>
      </c>
      <c r="F37" t="s">
        <v>201</v>
      </c>
      <c r="G37">
        <v>47704</v>
      </c>
      <c r="H37">
        <v>0</v>
      </c>
      <c r="I37">
        <v>0.15</v>
      </c>
      <c r="J37">
        <v>0</v>
      </c>
      <c r="K37">
        <v>1</v>
      </c>
      <c r="L37" t="s">
        <v>15</v>
      </c>
      <c r="M37" t="s">
        <v>16</v>
      </c>
      <c r="N37" t="s">
        <v>202</v>
      </c>
      <c r="O37" t="s">
        <v>100</v>
      </c>
      <c r="P37" t="s">
        <v>47</v>
      </c>
      <c r="Q37" t="s">
        <v>203</v>
      </c>
      <c r="R37" t="s">
        <v>204</v>
      </c>
      <c r="S37" t="s">
        <v>50</v>
      </c>
      <c r="T37" t="s">
        <v>51</v>
      </c>
      <c r="U37" t="s">
        <v>24</v>
      </c>
      <c r="V37" t="s">
        <v>30</v>
      </c>
      <c r="W37" t="s">
        <v>31</v>
      </c>
      <c r="Y37" t="s">
        <v>19</v>
      </c>
    </row>
    <row r="38" spans="1:26" hidden="1">
      <c r="A38" t="s">
        <v>39</v>
      </c>
      <c r="B38" t="s">
        <v>40</v>
      </c>
      <c r="C38" t="s">
        <v>205</v>
      </c>
      <c r="D38" t="s">
        <v>206</v>
      </c>
      <c r="E38" t="s">
        <v>43</v>
      </c>
      <c r="F38" t="s">
        <v>201</v>
      </c>
      <c r="G38">
        <v>43218</v>
      </c>
      <c r="H38">
        <v>0</v>
      </c>
      <c r="I38">
        <v>0.15</v>
      </c>
      <c r="J38">
        <v>0</v>
      </c>
      <c r="K38">
        <v>1</v>
      </c>
      <c r="L38" t="s">
        <v>15</v>
      </c>
      <c r="M38" t="s">
        <v>16</v>
      </c>
      <c r="N38" t="s">
        <v>202</v>
      </c>
      <c r="O38" t="s">
        <v>67</v>
      </c>
      <c r="P38" t="s">
        <v>47</v>
      </c>
      <c r="Q38" t="s">
        <v>203</v>
      </c>
      <c r="R38" t="s">
        <v>204</v>
      </c>
      <c r="S38" t="s">
        <v>50</v>
      </c>
      <c r="T38" t="s">
        <v>51</v>
      </c>
      <c r="U38" t="s">
        <v>24</v>
      </c>
      <c r="V38" t="s">
        <v>30</v>
      </c>
      <c r="W38" t="s">
        <v>31</v>
      </c>
      <c r="Y38" t="s">
        <v>19</v>
      </c>
    </row>
    <row r="39" spans="1:26">
      <c r="A39" t="s">
        <v>39</v>
      </c>
      <c r="B39" t="s">
        <v>40</v>
      </c>
      <c r="C39" t="s">
        <v>207</v>
      </c>
      <c r="D39" t="s">
        <v>208</v>
      </c>
      <c r="E39" t="s">
        <v>43</v>
      </c>
      <c r="F39" t="s">
        <v>209</v>
      </c>
      <c r="G39">
        <v>27370</v>
      </c>
      <c r="H39">
        <v>153000</v>
      </c>
      <c r="I39">
        <v>0.15</v>
      </c>
      <c r="J39">
        <v>0</v>
      </c>
      <c r="K39">
        <v>1</v>
      </c>
      <c r="L39" t="s">
        <v>15</v>
      </c>
      <c r="M39" t="s">
        <v>16</v>
      </c>
      <c r="N39" t="s">
        <v>17</v>
      </c>
      <c r="O39" t="s">
        <v>67</v>
      </c>
      <c r="P39" t="s">
        <v>47</v>
      </c>
      <c r="Q39" t="s">
        <v>210</v>
      </c>
      <c r="R39" t="s">
        <v>211</v>
      </c>
      <c r="S39" t="s">
        <v>50</v>
      </c>
      <c r="T39" t="s">
        <v>51</v>
      </c>
      <c r="U39" t="s">
        <v>24</v>
      </c>
      <c r="V39" t="s">
        <v>30</v>
      </c>
      <c r="W39" t="s">
        <v>31</v>
      </c>
      <c r="Y39" t="s">
        <v>20</v>
      </c>
      <c r="Z39" t="str">
        <f>CONCATENATE(Table1[[#This Row],[Voltage - Zener (Nom) (Vz)]],Table1[[#This Row],[Stock]])</f>
        <v>20VStock</v>
      </c>
    </row>
    <row r="40" spans="1:26" hidden="1">
      <c r="A40" t="s">
        <v>39</v>
      </c>
      <c r="B40" t="s">
        <v>40</v>
      </c>
      <c r="C40" t="s">
        <v>212</v>
      </c>
      <c r="D40" t="s">
        <v>213</v>
      </c>
      <c r="E40" t="s">
        <v>43</v>
      </c>
      <c r="F40" t="s">
        <v>214</v>
      </c>
      <c r="G40">
        <v>14794</v>
      </c>
      <c r="H40">
        <v>0</v>
      </c>
      <c r="I40">
        <v>0.15</v>
      </c>
      <c r="J40">
        <v>0</v>
      </c>
      <c r="K40">
        <v>1</v>
      </c>
      <c r="L40" t="s">
        <v>15</v>
      </c>
      <c r="M40" t="s">
        <v>16</v>
      </c>
      <c r="N40" t="s">
        <v>215</v>
      </c>
      <c r="O40" t="s">
        <v>67</v>
      </c>
      <c r="P40" t="s">
        <v>47</v>
      </c>
      <c r="Q40" t="s">
        <v>216</v>
      </c>
      <c r="R40" t="s">
        <v>217</v>
      </c>
      <c r="S40" t="s">
        <v>50</v>
      </c>
      <c r="T40" t="s">
        <v>51</v>
      </c>
      <c r="U40" t="s">
        <v>24</v>
      </c>
      <c r="V40" t="s">
        <v>30</v>
      </c>
      <c r="W40" t="s">
        <v>31</v>
      </c>
      <c r="Y40" t="s">
        <v>19</v>
      </c>
    </row>
    <row r="41" spans="1:26" hidden="1">
      <c r="A41" t="s">
        <v>39</v>
      </c>
      <c r="B41" t="s">
        <v>40</v>
      </c>
      <c r="C41" t="s">
        <v>218</v>
      </c>
      <c r="D41" t="s">
        <v>219</v>
      </c>
      <c r="E41" t="s">
        <v>43</v>
      </c>
      <c r="F41" t="s">
        <v>220</v>
      </c>
      <c r="G41">
        <v>19125</v>
      </c>
      <c r="H41">
        <v>0</v>
      </c>
      <c r="I41">
        <v>0.15</v>
      </c>
      <c r="J41">
        <v>0</v>
      </c>
      <c r="K41">
        <v>1</v>
      </c>
      <c r="L41" t="s">
        <v>15</v>
      </c>
      <c r="M41" t="s">
        <v>16</v>
      </c>
      <c r="N41" t="s">
        <v>221</v>
      </c>
      <c r="O41" t="s">
        <v>56</v>
      </c>
      <c r="P41" t="s">
        <v>47</v>
      </c>
      <c r="Q41" t="s">
        <v>96</v>
      </c>
      <c r="R41" t="s">
        <v>222</v>
      </c>
      <c r="S41" t="s">
        <v>50</v>
      </c>
      <c r="T41" t="s">
        <v>51</v>
      </c>
      <c r="U41" t="s">
        <v>24</v>
      </c>
      <c r="V41" t="s">
        <v>30</v>
      </c>
      <c r="W41" t="s">
        <v>31</v>
      </c>
      <c r="Y41" t="s">
        <v>19</v>
      </c>
    </row>
    <row r="42" spans="1:26">
      <c r="A42" t="s">
        <v>39</v>
      </c>
      <c r="B42" t="s">
        <v>40</v>
      </c>
      <c r="C42" t="s">
        <v>223</v>
      </c>
      <c r="D42" t="s">
        <v>224</v>
      </c>
      <c r="E42" t="s">
        <v>43</v>
      </c>
      <c r="F42" t="s">
        <v>225</v>
      </c>
      <c r="G42">
        <v>36470</v>
      </c>
      <c r="H42">
        <v>1248000</v>
      </c>
      <c r="I42">
        <v>0.15</v>
      </c>
      <c r="J42">
        <v>0</v>
      </c>
      <c r="K42">
        <v>1</v>
      </c>
      <c r="L42" t="s">
        <v>15</v>
      </c>
      <c r="M42" t="s">
        <v>16</v>
      </c>
      <c r="N42" t="s">
        <v>226</v>
      </c>
      <c r="O42" t="s">
        <v>67</v>
      </c>
      <c r="P42" t="s">
        <v>47</v>
      </c>
      <c r="Q42" t="s">
        <v>96</v>
      </c>
      <c r="R42" t="s">
        <v>227</v>
      </c>
      <c r="S42" t="s">
        <v>50</v>
      </c>
      <c r="T42" t="s">
        <v>51</v>
      </c>
      <c r="U42" t="s">
        <v>24</v>
      </c>
      <c r="V42" t="s">
        <v>30</v>
      </c>
      <c r="W42" t="s">
        <v>31</v>
      </c>
      <c r="Y42" t="s">
        <v>20</v>
      </c>
      <c r="Z42" t="str">
        <f>CONCATENATE(Table1[[#This Row],[Voltage - Zener (Nom) (Vz)]],Table1[[#This Row],[Stock]])</f>
        <v>33VStock</v>
      </c>
    </row>
    <row r="43" spans="1:26" hidden="1">
      <c r="A43" t="s">
        <v>39</v>
      </c>
      <c r="B43" t="s">
        <v>40</v>
      </c>
      <c r="C43" t="s">
        <v>228</v>
      </c>
      <c r="D43" t="s">
        <v>229</v>
      </c>
      <c r="E43" t="s">
        <v>43</v>
      </c>
      <c r="F43" t="s">
        <v>230</v>
      </c>
      <c r="G43">
        <v>33255</v>
      </c>
      <c r="H43">
        <v>0</v>
      </c>
      <c r="I43">
        <v>0.15</v>
      </c>
      <c r="J43">
        <v>0</v>
      </c>
      <c r="K43">
        <v>1</v>
      </c>
      <c r="L43" t="s">
        <v>15</v>
      </c>
      <c r="M43" t="s">
        <v>16</v>
      </c>
      <c r="N43" t="s">
        <v>231</v>
      </c>
      <c r="O43" t="s">
        <v>67</v>
      </c>
      <c r="P43" t="s">
        <v>47</v>
      </c>
      <c r="Q43" t="s">
        <v>79</v>
      </c>
      <c r="R43" t="s">
        <v>232</v>
      </c>
      <c r="S43" t="s">
        <v>50</v>
      </c>
      <c r="T43" t="s">
        <v>51</v>
      </c>
      <c r="U43" t="s">
        <v>24</v>
      </c>
      <c r="V43" t="s">
        <v>30</v>
      </c>
      <c r="W43" t="s">
        <v>31</v>
      </c>
      <c r="Y43" t="s">
        <v>19</v>
      </c>
    </row>
    <row r="44" spans="1:26" hidden="1">
      <c r="A44" t="s">
        <v>233</v>
      </c>
      <c r="B44" t="s">
        <v>40</v>
      </c>
      <c r="C44" t="s">
        <v>234</v>
      </c>
      <c r="D44" t="s">
        <v>235</v>
      </c>
      <c r="E44" t="s">
        <v>43</v>
      </c>
      <c r="F44" t="s">
        <v>119</v>
      </c>
      <c r="G44">
        <v>0</v>
      </c>
      <c r="H44">
        <v>0</v>
      </c>
      <c r="I44" t="s">
        <v>18</v>
      </c>
      <c r="J44">
        <v>0</v>
      </c>
      <c r="K44">
        <v>10</v>
      </c>
      <c r="L44" t="s">
        <v>15</v>
      </c>
      <c r="M44" t="s">
        <v>16</v>
      </c>
      <c r="N44" t="s">
        <v>120</v>
      </c>
      <c r="O44" t="s">
        <v>84</v>
      </c>
      <c r="P44" t="s">
        <v>47</v>
      </c>
      <c r="Q44" t="s">
        <v>121</v>
      </c>
      <c r="R44" t="s">
        <v>122</v>
      </c>
      <c r="S44" t="s">
        <v>50</v>
      </c>
      <c r="T44" t="s">
        <v>51</v>
      </c>
      <c r="U44" t="s">
        <v>24</v>
      </c>
      <c r="V44" t="s">
        <v>30</v>
      </c>
      <c r="W44" t="s">
        <v>31</v>
      </c>
    </row>
    <row r="45" spans="1:26" hidden="1">
      <c r="A45" t="s">
        <v>233</v>
      </c>
      <c r="B45" t="s">
        <v>40</v>
      </c>
      <c r="C45" t="s">
        <v>236</v>
      </c>
      <c r="D45" t="s">
        <v>237</v>
      </c>
      <c r="E45" t="s">
        <v>43</v>
      </c>
      <c r="F45" t="s">
        <v>187</v>
      </c>
      <c r="G45">
        <v>0</v>
      </c>
      <c r="H45">
        <v>0</v>
      </c>
      <c r="I45" t="s">
        <v>18</v>
      </c>
      <c r="J45">
        <v>0</v>
      </c>
      <c r="K45">
        <v>10</v>
      </c>
      <c r="L45" t="s">
        <v>15</v>
      </c>
      <c r="M45" t="s">
        <v>16</v>
      </c>
      <c r="N45" t="s">
        <v>188</v>
      </c>
      <c r="O45" t="s">
        <v>84</v>
      </c>
      <c r="P45" t="s">
        <v>47</v>
      </c>
      <c r="Q45" t="s">
        <v>179</v>
      </c>
      <c r="R45" t="s">
        <v>189</v>
      </c>
      <c r="S45" t="s">
        <v>50</v>
      </c>
      <c r="T45" t="s">
        <v>51</v>
      </c>
      <c r="U45" t="s">
        <v>24</v>
      </c>
      <c r="V45" t="s">
        <v>30</v>
      </c>
      <c r="W45" t="s">
        <v>31</v>
      </c>
    </row>
    <row r="46" spans="1:26" hidden="1">
      <c r="A46" t="s">
        <v>233</v>
      </c>
      <c r="B46" t="s">
        <v>40</v>
      </c>
      <c r="C46" t="s">
        <v>238</v>
      </c>
      <c r="D46" t="s">
        <v>239</v>
      </c>
      <c r="E46" t="s">
        <v>43</v>
      </c>
      <c r="F46" t="s">
        <v>94</v>
      </c>
      <c r="G46">
        <v>0</v>
      </c>
      <c r="H46">
        <v>0</v>
      </c>
      <c r="I46" t="s">
        <v>18</v>
      </c>
      <c r="J46">
        <v>0</v>
      </c>
      <c r="K46">
        <v>10</v>
      </c>
      <c r="L46" t="s">
        <v>15</v>
      </c>
      <c r="M46" t="s">
        <v>16</v>
      </c>
      <c r="N46" t="s">
        <v>95</v>
      </c>
      <c r="O46" t="s">
        <v>67</v>
      </c>
      <c r="P46" t="s">
        <v>47</v>
      </c>
      <c r="Q46" t="s">
        <v>96</v>
      </c>
      <c r="R46" t="s">
        <v>97</v>
      </c>
      <c r="S46" t="s">
        <v>50</v>
      </c>
      <c r="T46" t="s">
        <v>51</v>
      </c>
      <c r="U46" t="s">
        <v>24</v>
      </c>
      <c r="V46" t="s">
        <v>30</v>
      </c>
      <c r="W46" t="s">
        <v>31</v>
      </c>
    </row>
    <row r="47" spans="1:26" hidden="1">
      <c r="A47" t="s">
        <v>233</v>
      </c>
      <c r="B47" t="s">
        <v>40</v>
      </c>
      <c r="C47" t="s">
        <v>240</v>
      </c>
      <c r="D47" t="s">
        <v>241</v>
      </c>
      <c r="E47" t="s">
        <v>43</v>
      </c>
      <c r="F47" t="s">
        <v>103</v>
      </c>
      <c r="G47">
        <v>0</v>
      </c>
      <c r="H47">
        <v>0</v>
      </c>
      <c r="I47" t="s">
        <v>18</v>
      </c>
      <c r="J47">
        <v>0</v>
      </c>
      <c r="K47">
        <v>10</v>
      </c>
      <c r="L47" t="s">
        <v>15</v>
      </c>
      <c r="M47" t="s">
        <v>16</v>
      </c>
      <c r="N47" t="s">
        <v>104</v>
      </c>
      <c r="O47" t="s">
        <v>67</v>
      </c>
      <c r="P47" t="s">
        <v>47</v>
      </c>
      <c r="Q47" t="s">
        <v>105</v>
      </c>
      <c r="R47" t="s">
        <v>106</v>
      </c>
      <c r="S47" t="s">
        <v>50</v>
      </c>
      <c r="T47" t="s">
        <v>51</v>
      </c>
      <c r="U47" t="s">
        <v>24</v>
      </c>
      <c r="V47" t="s">
        <v>30</v>
      </c>
      <c r="W47" t="s">
        <v>31</v>
      </c>
    </row>
    <row r="48" spans="1:26" hidden="1">
      <c r="A48" t="s">
        <v>233</v>
      </c>
      <c r="B48" t="s">
        <v>40</v>
      </c>
      <c r="C48" t="s">
        <v>242</v>
      </c>
      <c r="D48" t="s">
        <v>243</v>
      </c>
      <c r="E48" t="s">
        <v>43</v>
      </c>
      <c r="F48" t="s">
        <v>157</v>
      </c>
      <c r="G48">
        <v>0</v>
      </c>
      <c r="H48">
        <v>0</v>
      </c>
      <c r="I48" t="s">
        <v>18</v>
      </c>
      <c r="J48">
        <v>0</v>
      </c>
      <c r="K48">
        <v>1</v>
      </c>
      <c r="L48" t="s">
        <v>15</v>
      </c>
      <c r="M48" t="s">
        <v>16</v>
      </c>
      <c r="N48" t="s">
        <v>158</v>
      </c>
      <c r="O48" t="s">
        <v>84</v>
      </c>
      <c r="P48" t="s">
        <v>47</v>
      </c>
      <c r="Q48" t="s">
        <v>162</v>
      </c>
      <c r="R48" t="s">
        <v>163</v>
      </c>
      <c r="S48" t="s">
        <v>50</v>
      </c>
      <c r="T48" t="s">
        <v>51</v>
      </c>
      <c r="U48" t="s">
        <v>24</v>
      </c>
      <c r="V48" t="s">
        <v>30</v>
      </c>
      <c r="W48" t="s">
        <v>31</v>
      </c>
    </row>
    <row r="49" spans="1:23" hidden="1">
      <c r="A49" t="s">
        <v>244</v>
      </c>
      <c r="B49" t="s">
        <v>40</v>
      </c>
      <c r="C49" t="s">
        <v>245</v>
      </c>
      <c r="D49" t="s">
        <v>246</v>
      </c>
      <c r="E49" t="s">
        <v>43</v>
      </c>
      <c r="F49" t="s">
        <v>166</v>
      </c>
      <c r="G49">
        <v>0</v>
      </c>
      <c r="H49">
        <v>0</v>
      </c>
      <c r="I49" t="s">
        <v>18</v>
      </c>
      <c r="J49">
        <v>0</v>
      </c>
      <c r="K49">
        <v>10</v>
      </c>
      <c r="L49" t="s">
        <v>15</v>
      </c>
      <c r="M49" t="s">
        <v>16</v>
      </c>
      <c r="N49" t="s">
        <v>167</v>
      </c>
      <c r="O49" t="s">
        <v>100</v>
      </c>
      <c r="P49" t="s">
        <v>47</v>
      </c>
      <c r="Q49" t="s">
        <v>129</v>
      </c>
      <c r="R49" t="s">
        <v>247</v>
      </c>
      <c r="S49" t="s">
        <v>50</v>
      </c>
      <c r="T49" t="s">
        <v>51</v>
      </c>
      <c r="U49" t="s">
        <v>24</v>
      </c>
      <c r="V49" t="s">
        <v>30</v>
      </c>
      <c r="W49" t="s">
        <v>31</v>
      </c>
    </row>
    <row r="50" spans="1:23" hidden="1">
      <c r="A50" t="s">
        <v>248</v>
      </c>
      <c r="B50" t="s">
        <v>40</v>
      </c>
      <c r="C50" t="s">
        <v>249</v>
      </c>
      <c r="D50" t="s">
        <v>250</v>
      </c>
      <c r="E50" t="s">
        <v>43</v>
      </c>
      <c r="F50" t="s">
        <v>170</v>
      </c>
      <c r="G50">
        <v>0</v>
      </c>
      <c r="H50">
        <v>0</v>
      </c>
      <c r="I50" t="s">
        <v>18</v>
      </c>
      <c r="J50">
        <v>0</v>
      </c>
      <c r="K50">
        <v>10</v>
      </c>
      <c r="L50" t="s">
        <v>15</v>
      </c>
      <c r="M50" t="s">
        <v>16</v>
      </c>
      <c r="N50" t="s">
        <v>171</v>
      </c>
      <c r="O50" t="s">
        <v>100</v>
      </c>
      <c r="P50" t="s">
        <v>47</v>
      </c>
      <c r="Q50" t="s">
        <v>172</v>
      </c>
      <c r="R50" t="s">
        <v>163</v>
      </c>
      <c r="S50" t="s">
        <v>50</v>
      </c>
      <c r="T50" t="s">
        <v>51</v>
      </c>
      <c r="U50" t="s">
        <v>24</v>
      </c>
      <c r="V50" t="s">
        <v>30</v>
      </c>
      <c r="W50" t="s">
        <v>31</v>
      </c>
    </row>
    <row r="51" spans="1:23" hidden="1">
      <c r="A51" t="s">
        <v>248</v>
      </c>
      <c r="B51" t="s">
        <v>40</v>
      </c>
      <c r="C51" t="s">
        <v>251</v>
      </c>
      <c r="D51" t="s">
        <v>252</v>
      </c>
      <c r="E51" t="s">
        <v>43</v>
      </c>
      <c r="F51" t="s">
        <v>201</v>
      </c>
      <c r="G51">
        <v>0</v>
      </c>
      <c r="H51">
        <v>0</v>
      </c>
      <c r="I51" t="s">
        <v>18</v>
      </c>
      <c r="J51">
        <v>0</v>
      </c>
      <c r="K51">
        <v>1</v>
      </c>
      <c r="L51" t="s">
        <v>15</v>
      </c>
      <c r="M51" t="s">
        <v>16</v>
      </c>
      <c r="N51" t="s">
        <v>202</v>
      </c>
      <c r="O51" t="s">
        <v>100</v>
      </c>
      <c r="P51" t="s">
        <v>47</v>
      </c>
      <c r="Q51" t="s">
        <v>203</v>
      </c>
      <c r="R51" t="s">
        <v>204</v>
      </c>
      <c r="S51" t="s">
        <v>50</v>
      </c>
      <c r="T51" t="s">
        <v>51</v>
      </c>
      <c r="U51" t="s">
        <v>24</v>
      </c>
      <c r="V51" t="s">
        <v>30</v>
      </c>
      <c r="W51" t="s">
        <v>31</v>
      </c>
    </row>
    <row r="52" spans="1:23" hidden="1">
      <c r="A52" t="s">
        <v>248</v>
      </c>
      <c r="B52" t="s">
        <v>40</v>
      </c>
      <c r="C52" t="s">
        <v>253</v>
      </c>
      <c r="D52" t="s">
        <v>254</v>
      </c>
      <c r="E52" t="s">
        <v>43</v>
      </c>
      <c r="F52" t="s">
        <v>94</v>
      </c>
      <c r="G52">
        <v>0</v>
      </c>
      <c r="H52">
        <v>0</v>
      </c>
      <c r="I52" t="s">
        <v>18</v>
      </c>
      <c r="J52">
        <v>0</v>
      </c>
      <c r="K52">
        <v>10</v>
      </c>
      <c r="L52" t="s">
        <v>15</v>
      </c>
      <c r="M52" t="s">
        <v>16</v>
      </c>
      <c r="N52" t="s">
        <v>95</v>
      </c>
      <c r="O52" t="s">
        <v>100</v>
      </c>
      <c r="P52" t="s">
        <v>47</v>
      </c>
      <c r="Q52" t="s">
        <v>96</v>
      </c>
      <c r="R52" t="s">
        <v>97</v>
      </c>
      <c r="S52" t="s">
        <v>50</v>
      </c>
      <c r="T52" t="s">
        <v>51</v>
      </c>
      <c r="U52" t="s">
        <v>24</v>
      </c>
      <c r="V52" t="s">
        <v>30</v>
      </c>
      <c r="W52" t="s">
        <v>31</v>
      </c>
    </row>
    <row r="53" spans="1:23" hidden="1">
      <c r="A53" t="s">
        <v>248</v>
      </c>
      <c r="B53" t="s">
        <v>40</v>
      </c>
      <c r="C53" t="s">
        <v>255</v>
      </c>
      <c r="D53" t="s">
        <v>256</v>
      </c>
      <c r="E53" t="s">
        <v>43</v>
      </c>
      <c r="F53" t="s">
        <v>103</v>
      </c>
      <c r="G53">
        <v>0</v>
      </c>
      <c r="H53">
        <v>0</v>
      </c>
      <c r="I53" t="s">
        <v>18</v>
      </c>
      <c r="J53">
        <v>0</v>
      </c>
      <c r="K53">
        <v>1</v>
      </c>
      <c r="L53" t="s">
        <v>15</v>
      </c>
      <c r="M53" t="s">
        <v>16</v>
      </c>
      <c r="N53" t="s">
        <v>104</v>
      </c>
      <c r="O53" t="s">
        <v>100</v>
      </c>
      <c r="P53" t="s">
        <v>47</v>
      </c>
      <c r="Q53" t="s">
        <v>105</v>
      </c>
      <c r="R53" t="s">
        <v>106</v>
      </c>
      <c r="S53" t="s">
        <v>50</v>
      </c>
      <c r="T53" t="s">
        <v>51</v>
      </c>
      <c r="U53" t="s">
        <v>24</v>
      </c>
      <c r="V53" t="s">
        <v>30</v>
      </c>
      <c r="W53" t="s">
        <v>31</v>
      </c>
    </row>
    <row r="54" spans="1:23" hidden="1">
      <c r="A54" t="s">
        <v>248</v>
      </c>
      <c r="B54" t="s">
        <v>40</v>
      </c>
      <c r="C54" t="s">
        <v>257</v>
      </c>
      <c r="D54" t="s">
        <v>258</v>
      </c>
      <c r="E54" t="s">
        <v>43</v>
      </c>
      <c r="F54" t="s">
        <v>111</v>
      </c>
      <c r="G54">
        <v>0</v>
      </c>
      <c r="H54">
        <v>0</v>
      </c>
      <c r="I54" t="s">
        <v>18</v>
      </c>
      <c r="J54">
        <v>0</v>
      </c>
      <c r="K54">
        <v>10</v>
      </c>
      <c r="L54" t="s">
        <v>15</v>
      </c>
      <c r="M54" t="s">
        <v>16</v>
      </c>
      <c r="N54" t="s">
        <v>112</v>
      </c>
      <c r="O54" t="s">
        <v>100</v>
      </c>
      <c r="P54" t="s">
        <v>47</v>
      </c>
      <c r="Q54" t="s">
        <v>113</v>
      </c>
      <c r="R54" t="s">
        <v>114</v>
      </c>
      <c r="S54" t="s">
        <v>50</v>
      </c>
      <c r="T54" t="s">
        <v>51</v>
      </c>
      <c r="U54" t="s">
        <v>24</v>
      </c>
      <c r="V54" t="s">
        <v>30</v>
      </c>
      <c r="W54" t="s">
        <v>31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3"/>
  <sheetViews>
    <sheetView topLeftCell="T1" workbookViewId="0">
      <pane xSplit="16940" ySplit="560" topLeftCell="V1" activePane="bottomLeft"/>
      <selection activeCell="Z21" sqref="Z21"/>
      <selection pane="topRight" activeCell="Y212" sqref="Y212"/>
      <selection pane="bottomLeft" activeCell="N2" sqref="N2"/>
      <selection pane="bottomRight" activeCell="Y219" sqref="Y219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5" width="29.33203125" customWidth="1"/>
    <col min="16" max="16" width="29" customWidth="1"/>
    <col min="17" max="17" width="30.6640625" customWidth="1"/>
    <col min="18" max="18" width="50.33203125" customWidth="1"/>
    <col min="19" max="19" width="26.33203125" customWidth="1"/>
    <col min="20" max="20" width="29.5" customWidth="1"/>
    <col min="21" max="21" width="20" customWidth="1"/>
    <col min="22" max="22" width="16.1640625" customWidth="1"/>
    <col min="23" max="23" width="15.83203125" customWidth="1"/>
  </cols>
  <sheetData>
    <row r="1" spans="1:2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28</v>
      </c>
      <c r="S1" s="3" t="s">
        <v>27</v>
      </c>
      <c r="T1" s="3" t="s">
        <v>38</v>
      </c>
      <c r="U1" s="3" t="s">
        <v>13</v>
      </c>
      <c r="V1" s="3" t="s">
        <v>14</v>
      </c>
      <c r="W1" s="3" t="s">
        <v>26</v>
      </c>
      <c r="X1" t="s">
        <v>259</v>
      </c>
      <c r="Y1" t="s">
        <v>20</v>
      </c>
      <c r="Z1" t="s">
        <v>260</v>
      </c>
      <c r="AA1" t="s">
        <v>23</v>
      </c>
      <c r="AB1" t="s">
        <v>21</v>
      </c>
    </row>
    <row r="2" spans="1:28" hidden="1">
      <c r="A2" s="3" t="s">
        <v>266</v>
      </c>
      <c r="B2" s="3" t="s">
        <v>267</v>
      </c>
      <c r="C2" s="3" t="s">
        <v>411</v>
      </c>
      <c r="D2" s="3" t="s">
        <v>412</v>
      </c>
      <c r="E2" s="3" t="s">
        <v>43</v>
      </c>
      <c r="F2" s="3" t="s">
        <v>413</v>
      </c>
      <c r="G2" s="3">
        <v>14393</v>
      </c>
      <c r="H2" s="3">
        <v>0</v>
      </c>
      <c r="I2" s="3">
        <v>0.54</v>
      </c>
      <c r="J2" s="3">
        <v>0</v>
      </c>
      <c r="K2" s="3">
        <v>1</v>
      </c>
      <c r="L2" s="3" t="s">
        <v>15</v>
      </c>
      <c r="M2" s="3" t="s">
        <v>16</v>
      </c>
      <c r="N2" s="3" t="s">
        <v>414</v>
      </c>
      <c r="O2" s="3" t="s">
        <v>84</v>
      </c>
      <c r="P2" s="3" t="s">
        <v>271</v>
      </c>
      <c r="Q2" s="3" t="s">
        <v>79</v>
      </c>
      <c r="R2" s="3" t="s">
        <v>415</v>
      </c>
      <c r="S2" s="3" t="s">
        <v>274</v>
      </c>
      <c r="T2" s="3" t="s">
        <v>275</v>
      </c>
      <c r="U2" s="3" t="s">
        <v>22</v>
      </c>
      <c r="V2" s="3" t="s">
        <v>276</v>
      </c>
      <c r="W2" s="3" t="s">
        <v>277</v>
      </c>
      <c r="X2" t="e">
        <f>VLOOKUP(Table13[[#This Row],[Voltage - Zener (Nom) (Vz)]],Values!$A$11:'Values'!$E$20,2,0)</f>
        <v>#N/A</v>
      </c>
      <c r="Z2" t="str">
        <f>CONCATENATE(Table13[[#This Row],[Voltage - Zener (Nom) (Vz)]],Table13[[#This Row],[Stock]])</f>
        <v>100V</v>
      </c>
    </row>
    <row r="3" spans="1:28" hidden="1">
      <c r="A3" s="3" t="s">
        <v>266</v>
      </c>
      <c r="B3" s="3" t="s">
        <v>267</v>
      </c>
      <c r="C3" s="3" t="s">
        <v>508</v>
      </c>
      <c r="D3" s="3" t="s">
        <v>509</v>
      </c>
      <c r="E3" s="3" t="s">
        <v>43</v>
      </c>
      <c r="F3" s="3" t="s">
        <v>413</v>
      </c>
      <c r="G3" s="3">
        <v>10376</v>
      </c>
      <c r="H3" s="3">
        <v>0</v>
      </c>
      <c r="I3" s="3">
        <v>0.53</v>
      </c>
      <c r="J3" s="3">
        <v>0</v>
      </c>
      <c r="K3" s="3">
        <v>1</v>
      </c>
      <c r="L3" s="3" t="s">
        <v>459</v>
      </c>
      <c r="M3" s="3" t="s">
        <v>16</v>
      </c>
      <c r="N3" s="3" t="s">
        <v>414</v>
      </c>
      <c r="O3" s="3" t="s">
        <v>84</v>
      </c>
      <c r="P3" s="3" t="s">
        <v>271</v>
      </c>
      <c r="Q3" s="3" t="s">
        <v>79</v>
      </c>
      <c r="R3" s="3" t="s">
        <v>415</v>
      </c>
      <c r="S3" s="3" t="s">
        <v>274</v>
      </c>
      <c r="T3" s="3" t="s">
        <v>275</v>
      </c>
      <c r="U3" s="3" t="s">
        <v>22</v>
      </c>
      <c r="V3" s="3" t="s">
        <v>276</v>
      </c>
      <c r="W3" s="3" t="s">
        <v>277</v>
      </c>
      <c r="X3" t="e">
        <f>VLOOKUP(Table13[[#This Row],[Voltage - Zener (Nom) (Vz)]],Values!$A$11:'Values'!$E$20,2,0)</f>
        <v>#N/A</v>
      </c>
      <c r="Z3" t="str">
        <f>CONCATENATE(Table13[[#This Row],[Voltage - Zener (Nom) (Vz)]],Table13[[#This Row],[Stock]])</f>
        <v>100V</v>
      </c>
    </row>
    <row r="4" spans="1:28" hidden="1">
      <c r="A4" s="3" t="s">
        <v>266</v>
      </c>
      <c r="B4" s="3" t="s">
        <v>267</v>
      </c>
      <c r="C4" s="3" t="s">
        <v>765</v>
      </c>
      <c r="D4" s="3" t="s">
        <v>766</v>
      </c>
      <c r="E4" s="3" t="s">
        <v>43</v>
      </c>
      <c r="F4" s="3" t="s">
        <v>413</v>
      </c>
      <c r="G4" s="3">
        <v>0</v>
      </c>
      <c r="H4" s="3">
        <v>0</v>
      </c>
      <c r="I4" s="3" t="s">
        <v>18</v>
      </c>
      <c r="J4" s="3">
        <v>0</v>
      </c>
      <c r="K4" s="3">
        <v>10</v>
      </c>
      <c r="L4" s="3" t="s">
        <v>15</v>
      </c>
      <c r="M4" s="3" t="s">
        <v>16</v>
      </c>
      <c r="N4" s="3" t="s">
        <v>414</v>
      </c>
      <c r="O4" s="3" t="s">
        <v>84</v>
      </c>
      <c r="P4" s="3" t="s">
        <v>271</v>
      </c>
      <c r="Q4" s="3" t="s">
        <v>79</v>
      </c>
      <c r="R4" s="3" t="s">
        <v>415</v>
      </c>
      <c r="S4" s="3" t="s">
        <v>274</v>
      </c>
      <c r="T4" s="3" t="s">
        <v>275</v>
      </c>
      <c r="U4" s="3" t="s">
        <v>22</v>
      </c>
      <c r="V4" s="3" t="s">
        <v>276</v>
      </c>
      <c r="W4" s="3" t="s">
        <v>277</v>
      </c>
      <c r="X4" t="e">
        <f>VLOOKUP(Table13[[#This Row],[Voltage - Zener (Nom) (Vz)]],Values!$A$11:'Values'!$E$20,2,0)</f>
        <v>#N/A</v>
      </c>
      <c r="Z4" t="str">
        <f>CONCATENATE(Table13[[#This Row],[Voltage - Zener (Nom) (Vz)]],Table13[[#This Row],[Stock]])</f>
        <v>100V</v>
      </c>
    </row>
    <row r="5" spans="1:28" hidden="1">
      <c r="A5" s="3" t="s">
        <v>278</v>
      </c>
      <c r="B5" s="3" t="s">
        <v>279</v>
      </c>
      <c r="C5" s="3" t="s">
        <v>308</v>
      </c>
      <c r="D5" s="3" t="s">
        <v>309</v>
      </c>
      <c r="E5" s="3" t="s">
        <v>43</v>
      </c>
      <c r="F5" s="3" t="s">
        <v>310</v>
      </c>
      <c r="G5" s="3">
        <v>27292</v>
      </c>
      <c r="H5" s="3">
        <v>12000</v>
      </c>
      <c r="I5" s="3">
        <v>0.44</v>
      </c>
      <c r="J5" s="3">
        <v>0</v>
      </c>
      <c r="K5" s="3">
        <v>1</v>
      </c>
      <c r="L5" s="3" t="s">
        <v>15</v>
      </c>
      <c r="M5" s="3" t="s">
        <v>16</v>
      </c>
      <c r="N5" s="3" t="s">
        <v>158</v>
      </c>
      <c r="O5" s="3" t="s">
        <v>84</v>
      </c>
      <c r="P5" s="3" t="s">
        <v>283</v>
      </c>
      <c r="Q5" s="3" t="s">
        <v>311</v>
      </c>
      <c r="R5" s="3" t="s">
        <v>312</v>
      </c>
      <c r="S5" s="3" t="s">
        <v>286</v>
      </c>
      <c r="T5" s="3" t="s">
        <v>275</v>
      </c>
      <c r="U5" s="3" t="s">
        <v>22</v>
      </c>
      <c r="V5" s="3" t="s">
        <v>33</v>
      </c>
      <c r="W5" s="3" t="s">
        <v>277</v>
      </c>
      <c r="X5" t="str">
        <f>VLOOKUP(Table13[[#This Row],[Voltage - Zener (Nom) (Vz)]],Values!$A$11:'Values'!$E$20,2,0)</f>
        <v>Stock</v>
      </c>
      <c r="Z5" t="str">
        <f>CONCATENATE(Table13[[#This Row],[Voltage - Zener (Nom) (Vz)]],Table13[[#This Row],[Stock]])</f>
        <v>10V</v>
      </c>
    </row>
    <row r="6" spans="1:28" hidden="1">
      <c r="A6" s="3" t="s">
        <v>266</v>
      </c>
      <c r="B6" s="3" t="s">
        <v>267</v>
      </c>
      <c r="C6" s="3" t="s">
        <v>421</v>
      </c>
      <c r="D6" s="3" t="s">
        <v>422</v>
      </c>
      <c r="E6" s="3" t="s">
        <v>43</v>
      </c>
      <c r="F6" s="3" t="s">
        <v>423</v>
      </c>
      <c r="G6" s="3">
        <v>19481</v>
      </c>
      <c r="H6" s="3">
        <v>0</v>
      </c>
      <c r="I6" s="3">
        <v>0.54</v>
      </c>
      <c r="J6" s="3">
        <v>0</v>
      </c>
      <c r="K6" s="3">
        <v>1</v>
      </c>
      <c r="L6" s="3" t="s">
        <v>15</v>
      </c>
      <c r="M6" s="3" t="s">
        <v>16</v>
      </c>
      <c r="N6" s="3" t="s">
        <v>158</v>
      </c>
      <c r="O6" s="3" t="s">
        <v>84</v>
      </c>
      <c r="P6" s="3" t="s">
        <v>271</v>
      </c>
      <c r="Q6" s="3" t="s">
        <v>341</v>
      </c>
      <c r="R6" s="3" t="s">
        <v>424</v>
      </c>
      <c r="S6" s="3" t="s">
        <v>274</v>
      </c>
      <c r="T6" s="3" t="s">
        <v>275</v>
      </c>
      <c r="U6" s="3" t="s">
        <v>22</v>
      </c>
      <c r="V6" s="3" t="s">
        <v>276</v>
      </c>
      <c r="W6" s="3" t="s">
        <v>277</v>
      </c>
      <c r="X6" t="str">
        <f>VLOOKUP(Table13[[#This Row],[Voltage - Zener (Nom) (Vz)]],Values!$A$11:'Values'!$E$20,2,0)</f>
        <v>Stock</v>
      </c>
      <c r="Z6" t="str">
        <f>CONCATENATE(Table13[[#This Row],[Voltage - Zener (Nom) (Vz)]],Table13[[#This Row],[Stock]])</f>
        <v>10V</v>
      </c>
    </row>
    <row r="7" spans="1:28">
      <c r="A7" s="3" t="s">
        <v>266</v>
      </c>
      <c r="B7" s="3" t="s">
        <v>267</v>
      </c>
      <c r="C7" s="3" t="s">
        <v>512</v>
      </c>
      <c r="D7" s="3" t="s">
        <v>513</v>
      </c>
      <c r="E7" s="3" t="s">
        <v>43</v>
      </c>
      <c r="F7" s="3" t="s">
        <v>423</v>
      </c>
      <c r="G7" s="3">
        <v>9234</v>
      </c>
      <c r="H7" s="3">
        <v>2000</v>
      </c>
      <c r="I7" s="3">
        <v>0.53</v>
      </c>
      <c r="J7" s="3">
        <v>0</v>
      </c>
      <c r="K7" s="3">
        <v>1</v>
      </c>
      <c r="L7" s="3" t="s">
        <v>459</v>
      </c>
      <c r="M7" s="3" t="s">
        <v>16</v>
      </c>
      <c r="N7" s="3" t="s">
        <v>158</v>
      </c>
      <c r="O7" s="3" t="s">
        <v>84</v>
      </c>
      <c r="P7" s="3" t="s">
        <v>271</v>
      </c>
      <c r="Q7" s="3" t="s">
        <v>341</v>
      </c>
      <c r="R7" s="3" t="s">
        <v>424</v>
      </c>
      <c r="S7" s="3" t="s">
        <v>274</v>
      </c>
      <c r="T7" s="3" t="s">
        <v>275</v>
      </c>
      <c r="U7" s="3" t="s">
        <v>22</v>
      </c>
      <c r="V7" s="3" t="s">
        <v>276</v>
      </c>
      <c r="W7" s="3" t="s">
        <v>277</v>
      </c>
      <c r="X7" t="str">
        <f>VLOOKUP(Table13[[#This Row],[Voltage - Zener (Nom) (Vz)]],Values!$A$11:'Values'!$E$20,2,0)</f>
        <v>Stock</v>
      </c>
      <c r="Y7" t="s">
        <v>20</v>
      </c>
      <c r="Z7" t="str">
        <f>CONCATENATE(Table13[[#This Row],[Voltage - Zener (Nom) (Vz)]],Table13[[#This Row],[Stock]])</f>
        <v>10VStock</v>
      </c>
    </row>
    <row r="8" spans="1:28" hidden="1">
      <c r="A8" s="3" t="s">
        <v>266</v>
      </c>
      <c r="B8" s="3" t="s">
        <v>267</v>
      </c>
      <c r="C8" s="3" t="s">
        <v>911</v>
      </c>
      <c r="D8" s="3" t="s">
        <v>912</v>
      </c>
      <c r="E8" s="3" t="s">
        <v>43</v>
      </c>
      <c r="F8" s="3" t="s">
        <v>423</v>
      </c>
      <c r="G8" s="3">
        <v>0</v>
      </c>
      <c r="H8" s="3">
        <v>0</v>
      </c>
      <c r="I8" s="3" t="s">
        <v>18</v>
      </c>
      <c r="J8" s="3">
        <v>0</v>
      </c>
      <c r="K8" s="3">
        <v>5000</v>
      </c>
      <c r="L8" s="3" t="s">
        <v>459</v>
      </c>
      <c r="M8" s="3" t="s">
        <v>16</v>
      </c>
      <c r="N8" s="3" t="s">
        <v>158</v>
      </c>
      <c r="O8" s="3" t="s">
        <v>84</v>
      </c>
      <c r="P8" s="3" t="s">
        <v>271</v>
      </c>
      <c r="Q8" s="3" t="s">
        <v>341</v>
      </c>
      <c r="R8" s="3" t="s">
        <v>424</v>
      </c>
      <c r="S8" s="3" t="s">
        <v>274</v>
      </c>
      <c r="T8" s="3" t="s">
        <v>275</v>
      </c>
      <c r="U8" s="3" t="s">
        <v>22</v>
      </c>
      <c r="V8" s="3" t="s">
        <v>276</v>
      </c>
      <c r="W8" s="3" t="s">
        <v>277</v>
      </c>
      <c r="X8" t="str">
        <f>VLOOKUP(Table13[[#This Row],[Voltage - Zener (Nom) (Vz)]],Values!$A$11:'Values'!$E$20,2,0)</f>
        <v>Stock</v>
      </c>
      <c r="Z8" t="str">
        <f>CONCATENATE(Table13[[#This Row],[Voltage - Zener (Nom) (Vz)]],Table13[[#This Row],[Stock]])</f>
        <v>10V</v>
      </c>
    </row>
    <row r="9" spans="1:28" hidden="1">
      <c r="A9" s="3" t="s">
        <v>818</v>
      </c>
      <c r="B9" s="3" t="s">
        <v>267</v>
      </c>
      <c r="C9" s="3" t="s">
        <v>819</v>
      </c>
      <c r="D9" s="3" t="s">
        <v>820</v>
      </c>
      <c r="E9" s="3" t="s">
        <v>43</v>
      </c>
      <c r="F9" s="3" t="s">
        <v>821</v>
      </c>
      <c r="G9" s="3">
        <v>0</v>
      </c>
      <c r="H9" s="3">
        <v>0</v>
      </c>
      <c r="I9" s="3" t="s">
        <v>18</v>
      </c>
      <c r="J9" s="3">
        <v>0</v>
      </c>
      <c r="K9" s="3">
        <v>8000</v>
      </c>
      <c r="L9" s="3" t="s">
        <v>459</v>
      </c>
      <c r="M9" s="3" t="s">
        <v>16</v>
      </c>
      <c r="N9" s="3" t="s">
        <v>822</v>
      </c>
      <c r="O9" s="3" t="s">
        <v>84</v>
      </c>
      <c r="P9" s="3" t="s">
        <v>271</v>
      </c>
      <c r="Q9" s="3" t="s">
        <v>823</v>
      </c>
      <c r="R9" s="3" t="s">
        <v>824</v>
      </c>
      <c r="S9" s="3" t="s">
        <v>274</v>
      </c>
      <c r="T9" s="3" t="s">
        <v>275</v>
      </c>
      <c r="U9" s="3" t="s">
        <v>22</v>
      </c>
      <c r="V9" s="3" t="s">
        <v>276</v>
      </c>
      <c r="W9" s="3" t="s">
        <v>277</v>
      </c>
      <c r="X9" t="e">
        <f>VLOOKUP(Table13[[#This Row],[Voltage - Zener (Nom) (Vz)]],Values!$A$11:'Values'!$E$20,2,0)</f>
        <v>#N/A</v>
      </c>
      <c r="Z9" t="str">
        <f>CONCATENATE(Table13[[#This Row],[Voltage - Zener (Nom) (Vz)]],Table13[[#This Row],[Stock]])</f>
        <v>110V</v>
      </c>
    </row>
    <row r="10" spans="1:28" hidden="1">
      <c r="A10" s="3" t="s">
        <v>818</v>
      </c>
      <c r="B10" s="3" t="s">
        <v>267</v>
      </c>
      <c r="C10" s="3" t="s">
        <v>949</v>
      </c>
      <c r="D10" s="3" t="s">
        <v>950</v>
      </c>
      <c r="E10" s="3" t="s">
        <v>43</v>
      </c>
      <c r="F10" s="3" t="s">
        <v>821</v>
      </c>
      <c r="G10" s="3">
        <v>0</v>
      </c>
      <c r="H10" s="3">
        <v>0</v>
      </c>
      <c r="I10" s="3" t="s">
        <v>18</v>
      </c>
      <c r="J10" s="3">
        <v>0</v>
      </c>
      <c r="K10" s="3">
        <v>8000</v>
      </c>
      <c r="L10" s="3" t="s">
        <v>459</v>
      </c>
      <c r="M10" s="3" t="s">
        <v>16</v>
      </c>
      <c r="N10" s="3" t="s">
        <v>822</v>
      </c>
      <c r="O10" s="3" t="s">
        <v>84</v>
      </c>
      <c r="P10" s="3" t="s">
        <v>271</v>
      </c>
      <c r="Q10" s="3" t="s">
        <v>823</v>
      </c>
      <c r="R10" s="3" t="s">
        <v>824</v>
      </c>
      <c r="S10" s="3" t="s">
        <v>274</v>
      </c>
      <c r="T10" s="3" t="s">
        <v>275</v>
      </c>
      <c r="U10" s="3" t="s">
        <v>22</v>
      </c>
      <c r="V10" s="3" t="s">
        <v>276</v>
      </c>
      <c r="W10" s="3" t="s">
        <v>277</v>
      </c>
      <c r="X10" t="e">
        <f>VLOOKUP(Table13[[#This Row],[Voltage - Zener (Nom) (Vz)]],Values!$A$11:'Values'!$E$20,2,0)</f>
        <v>#N/A</v>
      </c>
      <c r="Z10" t="str">
        <f>CONCATENATE(Table13[[#This Row],[Voltage - Zener (Nom) (Vz)]],Table13[[#This Row],[Stock]])</f>
        <v>110V</v>
      </c>
    </row>
    <row r="11" spans="1:28" hidden="1">
      <c r="A11" s="3" t="s">
        <v>266</v>
      </c>
      <c r="B11" s="3" t="s">
        <v>267</v>
      </c>
      <c r="C11" s="3" t="s">
        <v>380</v>
      </c>
      <c r="D11" s="3" t="s">
        <v>381</v>
      </c>
      <c r="E11" s="3" t="s">
        <v>43</v>
      </c>
      <c r="F11" s="3" t="s">
        <v>382</v>
      </c>
      <c r="G11" s="3">
        <v>11445</v>
      </c>
      <c r="H11" s="3">
        <v>0</v>
      </c>
      <c r="I11" s="3">
        <v>0.52</v>
      </c>
      <c r="J11" s="3">
        <v>0</v>
      </c>
      <c r="K11" s="3">
        <v>1</v>
      </c>
      <c r="L11" s="3" t="s">
        <v>15</v>
      </c>
      <c r="M11" s="3" t="s">
        <v>16</v>
      </c>
      <c r="N11" s="3" t="s">
        <v>167</v>
      </c>
      <c r="O11" s="3" t="s">
        <v>84</v>
      </c>
      <c r="P11" s="3" t="s">
        <v>271</v>
      </c>
      <c r="Q11" s="3" t="s">
        <v>306</v>
      </c>
      <c r="R11" s="3" t="s">
        <v>383</v>
      </c>
      <c r="S11" s="3" t="s">
        <v>274</v>
      </c>
      <c r="T11" s="3" t="s">
        <v>275</v>
      </c>
      <c r="U11" s="3" t="s">
        <v>22</v>
      </c>
      <c r="V11" s="3" t="s">
        <v>276</v>
      </c>
      <c r="W11" s="3" t="s">
        <v>277</v>
      </c>
      <c r="X11" t="e">
        <f>VLOOKUP(Table13[[#This Row],[Voltage - Zener (Nom) (Vz)]],Values!$A$11:'Values'!$E$20,2,0)</f>
        <v>#N/A</v>
      </c>
      <c r="Z11" t="str">
        <f>CONCATENATE(Table13[[#This Row],[Voltage - Zener (Nom) (Vz)]],Table13[[#This Row],[Stock]])</f>
        <v>11V</v>
      </c>
    </row>
    <row r="12" spans="1:28" hidden="1">
      <c r="A12" s="3" t="s">
        <v>266</v>
      </c>
      <c r="B12" s="3" t="s">
        <v>267</v>
      </c>
      <c r="C12" s="3" t="s">
        <v>510</v>
      </c>
      <c r="D12" s="3" t="s">
        <v>511</v>
      </c>
      <c r="E12" s="3" t="s">
        <v>43</v>
      </c>
      <c r="F12" s="3" t="s">
        <v>382</v>
      </c>
      <c r="G12" s="3">
        <v>9384</v>
      </c>
      <c r="H12" s="3">
        <v>0</v>
      </c>
      <c r="I12" s="3">
        <v>0.53</v>
      </c>
      <c r="J12" s="3">
        <v>0</v>
      </c>
      <c r="K12" s="3">
        <v>1</v>
      </c>
      <c r="L12" s="3" t="s">
        <v>459</v>
      </c>
      <c r="M12" s="3" t="s">
        <v>16</v>
      </c>
      <c r="N12" s="3" t="s">
        <v>167</v>
      </c>
      <c r="O12" s="3" t="s">
        <v>84</v>
      </c>
      <c r="P12" s="3" t="s">
        <v>271</v>
      </c>
      <c r="Q12" s="3" t="s">
        <v>306</v>
      </c>
      <c r="R12" s="3" t="s">
        <v>383</v>
      </c>
      <c r="S12" s="3" t="s">
        <v>274</v>
      </c>
      <c r="T12" s="3" t="s">
        <v>275</v>
      </c>
      <c r="U12" s="3" t="s">
        <v>22</v>
      </c>
      <c r="V12" s="3" t="s">
        <v>276</v>
      </c>
      <c r="W12" s="3" t="s">
        <v>277</v>
      </c>
      <c r="X12" t="e">
        <f>VLOOKUP(Table13[[#This Row],[Voltage - Zener (Nom) (Vz)]],Values!$A$11:'Values'!$E$20,2,0)</f>
        <v>#N/A</v>
      </c>
      <c r="Z12" t="str">
        <f>CONCATENATE(Table13[[#This Row],[Voltage - Zener (Nom) (Vz)]],Table13[[#This Row],[Stock]])</f>
        <v>11V</v>
      </c>
    </row>
    <row r="13" spans="1:28" hidden="1">
      <c r="A13" s="3" t="s">
        <v>266</v>
      </c>
      <c r="B13" s="3" t="s">
        <v>267</v>
      </c>
      <c r="C13" s="3" t="s">
        <v>797</v>
      </c>
      <c r="D13" s="3" t="s">
        <v>798</v>
      </c>
      <c r="E13" s="3" t="s">
        <v>43</v>
      </c>
      <c r="F13" s="3" t="s">
        <v>382</v>
      </c>
      <c r="G13" s="3">
        <v>0</v>
      </c>
      <c r="H13" s="3">
        <v>0</v>
      </c>
      <c r="I13" s="3" t="s">
        <v>18</v>
      </c>
      <c r="J13" s="3">
        <v>0</v>
      </c>
      <c r="K13" s="3">
        <v>1</v>
      </c>
      <c r="L13" s="3" t="s">
        <v>459</v>
      </c>
      <c r="M13" s="3" t="s">
        <v>16</v>
      </c>
      <c r="N13" s="3" t="s">
        <v>167</v>
      </c>
      <c r="O13" s="3" t="s">
        <v>84</v>
      </c>
      <c r="P13" s="3" t="s">
        <v>271</v>
      </c>
      <c r="Q13" s="3" t="s">
        <v>306</v>
      </c>
      <c r="R13" s="3" t="s">
        <v>383</v>
      </c>
      <c r="S13" s="3" t="s">
        <v>274</v>
      </c>
      <c r="T13" s="3" t="s">
        <v>275</v>
      </c>
      <c r="U13" s="3" t="s">
        <v>22</v>
      </c>
      <c r="V13" s="3" t="s">
        <v>276</v>
      </c>
      <c r="W13" s="3" t="s">
        <v>277</v>
      </c>
      <c r="X13" t="e">
        <f>VLOOKUP(Table13[[#This Row],[Voltage - Zener (Nom) (Vz)]],Values!$A$11:'Values'!$E$20,2,0)</f>
        <v>#N/A</v>
      </c>
      <c r="Z13" t="str">
        <f>CONCATENATE(Table13[[#This Row],[Voltage - Zener (Nom) (Vz)]],Table13[[#This Row],[Stock]])</f>
        <v>11V</v>
      </c>
    </row>
    <row r="14" spans="1:28" hidden="1">
      <c r="A14" s="3" t="s">
        <v>266</v>
      </c>
      <c r="B14" s="3" t="s">
        <v>267</v>
      </c>
      <c r="C14" s="3" t="s">
        <v>502</v>
      </c>
      <c r="D14" s="3" t="s">
        <v>503</v>
      </c>
      <c r="E14" s="3" t="s">
        <v>43</v>
      </c>
      <c r="F14" s="3" t="s">
        <v>504</v>
      </c>
      <c r="G14" s="3">
        <v>13229</v>
      </c>
      <c r="H14" s="3">
        <v>0</v>
      </c>
      <c r="I14" s="3">
        <v>0.53</v>
      </c>
      <c r="J14" s="3">
        <v>0</v>
      </c>
      <c r="K14" s="3">
        <v>1</v>
      </c>
      <c r="L14" s="3" t="s">
        <v>459</v>
      </c>
      <c r="M14" s="3" t="s">
        <v>16</v>
      </c>
      <c r="N14" s="3" t="s">
        <v>505</v>
      </c>
      <c r="O14" s="3" t="s">
        <v>84</v>
      </c>
      <c r="P14" s="3" t="s">
        <v>271</v>
      </c>
      <c r="Q14" s="3" t="s">
        <v>506</v>
      </c>
      <c r="R14" s="3" t="s">
        <v>507</v>
      </c>
      <c r="S14" s="3" t="s">
        <v>274</v>
      </c>
      <c r="T14" s="3" t="s">
        <v>275</v>
      </c>
      <c r="U14" s="3" t="s">
        <v>22</v>
      </c>
      <c r="V14" s="3" t="s">
        <v>276</v>
      </c>
      <c r="W14" s="3" t="s">
        <v>277</v>
      </c>
      <c r="X14" t="e">
        <f>VLOOKUP(Table13[[#This Row],[Voltage - Zener (Nom) (Vz)]],Values!$A$11:'Values'!$E$20,2,0)</f>
        <v>#N/A</v>
      </c>
      <c r="Z14" t="str">
        <f>CONCATENATE(Table13[[#This Row],[Voltage - Zener (Nom) (Vz)]],Table13[[#This Row],[Stock]])</f>
        <v>120V</v>
      </c>
    </row>
    <row r="15" spans="1:28" hidden="1">
      <c r="A15" s="3" t="s">
        <v>266</v>
      </c>
      <c r="B15" s="3" t="s">
        <v>267</v>
      </c>
      <c r="C15" s="3" t="s">
        <v>951</v>
      </c>
      <c r="D15" s="3" t="s">
        <v>952</v>
      </c>
      <c r="E15" s="3" t="s">
        <v>43</v>
      </c>
      <c r="F15" s="3" t="s">
        <v>504</v>
      </c>
      <c r="G15" s="3">
        <v>0</v>
      </c>
      <c r="H15" s="3">
        <v>0</v>
      </c>
      <c r="I15" s="3" t="s">
        <v>18</v>
      </c>
      <c r="J15" s="3">
        <v>0</v>
      </c>
      <c r="K15" s="3">
        <v>4000</v>
      </c>
      <c r="L15" s="3" t="s">
        <v>459</v>
      </c>
      <c r="M15" s="3" t="s">
        <v>16</v>
      </c>
      <c r="N15" s="3" t="s">
        <v>505</v>
      </c>
      <c r="O15" s="3" t="s">
        <v>84</v>
      </c>
      <c r="P15" s="3" t="s">
        <v>271</v>
      </c>
      <c r="Q15" s="3" t="s">
        <v>506</v>
      </c>
      <c r="R15" s="3" t="s">
        <v>507</v>
      </c>
      <c r="S15" s="3" t="s">
        <v>274</v>
      </c>
      <c r="T15" s="3" t="s">
        <v>275</v>
      </c>
      <c r="U15" s="3" t="s">
        <v>22</v>
      </c>
      <c r="V15" s="3" t="s">
        <v>276</v>
      </c>
      <c r="W15" s="3" t="s">
        <v>277</v>
      </c>
      <c r="X15" t="e">
        <f>VLOOKUP(Table13[[#This Row],[Voltage - Zener (Nom) (Vz)]],Values!$A$11:'Values'!$E$20,2,0)</f>
        <v>#N/A</v>
      </c>
      <c r="Z15" t="str">
        <f>CONCATENATE(Table13[[#This Row],[Voltage - Zener (Nom) (Vz)]],Table13[[#This Row],[Stock]])</f>
        <v>120V</v>
      </c>
    </row>
    <row r="16" spans="1:28" hidden="1">
      <c r="A16" s="3" t="s">
        <v>266</v>
      </c>
      <c r="B16" s="3" t="s">
        <v>267</v>
      </c>
      <c r="C16" s="3" t="s">
        <v>394</v>
      </c>
      <c r="D16" s="3" t="s">
        <v>395</v>
      </c>
      <c r="E16" s="3" t="s">
        <v>43</v>
      </c>
      <c r="F16" s="3" t="s">
        <v>396</v>
      </c>
      <c r="G16" s="3">
        <v>32224</v>
      </c>
      <c r="H16" s="3">
        <v>0</v>
      </c>
      <c r="I16" s="3">
        <v>0.54</v>
      </c>
      <c r="J16" s="3">
        <v>0</v>
      </c>
      <c r="K16" s="3">
        <v>1</v>
      </c>
      <c r="L16" s="3" t="s">
        <v>15</v>
      </c>
      <c r="M16" s="3" t="s">
        <v>16</v>
      </c>
      <c r="N16" s="3" t="s">
        <v>171</v>
      </c>
      <c r="O16" s="3" t="s">
        <v>84</v>
      </c>
      <c r="P16" s="3" t="s">
        <v>271</v>
      </c>
      <c r="Q16" s="3" t="s">
        <v>306</v>
      </c>
      <c r="R16" s="3" t="s">
        <v>397</v>
      </c>
      <c r="S16" s="3" t="s">
        <v>274</v>
      </c>
      <c r="T16" s="3" t="s">
        <v>275</v>
      </c>
      <c r="U16" s="3" t="s">
        <v>22</v>
      </c>
      <c r="V16" s="3" t="s">
        <v>276</v>
      </c>
      <c r="W16" s="3" t="s">
        <v>277</v>
      </c>
      <c r="X16" t="e">
        <f>VLOOKUP(Table13[[#This Row],[Voltage - Zener (Nom) (Vz)]],Values!$A$11:'Values'!$E$20,2,0)</f>
        <v>#N/A</v>
      </c>
      <c r="Z16" t="str">
        <f>CONCATENATE(Table13[[#This Row],[Voltage - Zener (Nom) (Vz)]],Table13[[#This Row],[Stock]])</f>
        <v>12V</v>
      </c>
    </row>
    <row r="17" spans="1:26" hidden="1">
      <c r="A17" s="3" t="s">
        <v>278</v>
      </c>
      <c r="B17" s="3" t="s">
        <v>279</v>
      </c>
      <c r="C17" s="3" t="s">
        <v>468</v>
      </c>
      <c r="D17" s="3" t="s">
        <v>469</v>
      </c>
      <c r="E17" s="3" t="s">
        <v>43</v>
      </c>
      <c r="F17" s="3" t="s">
        <v>470</v>
      </c>
      <c r="G17" s="3">
        <v>5536</v>
      </c>
      <c r="H17" s="3">
        <v>0</v>
      </c>
      <c r="I17" s="3">
        <v>0.43</v>
      </c>
      <c r="J17" s="3">
        <v>0</v>
      </c>
      <c r="K17" s="3">
        <v>1</v>
      </c>
      <c r="L17" s="3" t="s">
        <v>459</v>
      </c>
      <c r="M17" s="3" t="s">
        <v>16</v>
      </c>
      <c r="N17" s="3" t="s">
        <v>171</v>
      </c>
      <c r="O17" s="3" t="s">
        <v>84</v>
      </c>
      <c r="P17" s="3" t="s">
        <v>283</v>
      </c>
      <c r="Q17" s="3" t="s">
        <v>471</v>
      </c>
      <c r="R17" s="3" t="s">
        <v>472</v>
      </c>
      <c r="S17" s="3" t="s">
        <v>286</v>
      </c>
      <c r="T17" s="3" t="s">
        <v>275</v>
      </c>
      <c r="U17" s="3" t="s">
        <v>22</v>
      </c>
      <c r="V17" s="3" t="s">
        <v>33</v>
      </c>
      <c r="W17" s="3" t="s">
        <v>277</v>
      </c>
      <c r="X17" t="e">
        <f>VLOOKUP(Table13[[#This Row],[Voltage - Zener (Nom) (Vz)]],Values!$A$11:'Values'!$E$20,2,0)</f>
        <v>#N/A</v>
      </c>
      <c r="Z17" t="str">
        <f>CONCATENATE(Table13[[#This Row],[Voltage - Zener (Nom) (Vz)]],Table13[[#This Row],[Stock]])</f>
        <v>12V</v>
      </c>
    </row>
    <row r="18" spans="1:26" hidden="1">
      <c r="A18" s="3" t="s">
        <v>266</v>
      </c>
      <c r="B18" s="3" t="s">
        <v>267</v>
      </c>
      <c r="C18" s="3" t="s">
        <v>516</v>
      </c>
      <c r="D18" s="3" t="s">
        <v>517</v>
      </c>
      <c r="E18" s="3" t="s">
        <v>43</v>
      </c>
      <c r="F18" s="3" t="s">
        <v>396</v>
      </c>
      <c r="G18" s="3">
        <v>6889</v>
      </c>
      <c r="H18" s="3">
        <v>0</v>
      </c>
      <c r="I18" s="3">
        <v>0.53</v>
      </c>
      <c r="J18" s="3">
        <v>0</v>
      </c>
      <c r="K18" s="3">
        <v>1</v>
      </c>
      <c r="L18" s="3" t="s">
        <v>459</v>
      </c>
      <c r="M18" s="3" t="s">
        <v>16</v>
      </c>
      <c r="N18" s="3" t="s">
        <v>171</v>
      </c>
      <c r="O18" s="3" t="s">
        <v>84</v>
      </c>
      <c r="P18" s="3" t="s">
        <v>271</v>
      </c>
      <c r="Q18" s="3" t="s">
        <v>306</v>
      </c>
      <c r="R18" s="3" t="s">
        <v>397</v>
      </c>
      <c r="S18" s="3" t="s">
        <v>274</v>
      </c>
      <c r="T18" s="3" t="s">
        <v>275</v>
      </c>
      <c r="U18" s="3" t="s">
        <v>22</v>
      </c>
      <c r="V18" s="3" t="s">
        <v>276</v>
      </c>
      <c r="W18" s="3" t="s">
        <v>277</v>
      </c>
      <c r="X18" t="e">
        <f>VLOOKUP(Table13[[#This Row],[Voltage - Zener (Nom) (Vz)]],Values!$A$11:'Values'!$E$20,2,0)</f>
        <v>#N/A</v>
      </c>
      <c r="Z18" t="str">
        <f>CONCATENATE(Table13[[#This Row],[Voltage - Zener (Nom) (Vz)]],Table13[[#This Row],[Stock]])</f>
        <v>12V</v>
      </c>
    </row>
    <row r="19" spans="1:26" hidden="1">
      <c r="A19" s="3" t="s">
        <v>278</v>
      </c>
      <c r="B19" s="3" t="s">
        <v>279</v>
      </c>
      <c r="C19" s="3" t="s">
        <v>717</v>
      </c>
      <c r="D19" s="3" t="s">
        <v>718</v>
      </c>
      <c r="E19" s="3" t="s">
        <v>43</v>
      </c>
      <c r="F19" s="3" t="s">
        <v>470</v>
      </c>
      <c r="G19" s="3">
        <v>0</v>
      </c>
      <c r="H19" s="3">
        <v>0</v>
      </c>
      <c r="I19" s="3" t="s">
        <v>18</v>
      </c>
      <c r="J19" s="3">
        <v>0</v>
      </c>
      <c r="K19" s="3">
        <v>1</v>
      </c>
      <c r="L19" s="3" t="s">
        <v>15</v>
      </c>
      <c r="M19" s="3" t="s">
        <v>16</v>
      </c>
      <c r="N19" s="3" t="s">
        <v>171</v>
      </c>
      <c r="O19" s="3" t="s">
        <v>84</v>
      </c>
      <c r="P19" s="3" t="s">
        <v>283</v>
      </c>
      <c r="Q19" s="3" t="s">
        <v>471</v>
      </c>
      <c r="R19" s="3" t="s">
        <v>472</v>
      </c>
      <c r="S19" s="3" t="s">
        <v>286</v>
      </c>
      <c r="T19" s="3" t="s">
        <v>275</v>
      </c>
      <c r="U19" s="3" t="s">
        <v>22</v>
      </c>
      <c r="V19" s="3" t="s">
        <v>33</v>
      </c>
      <c r="W19" s="3" t="s">
        <v>277</v>
      </c>
      <c r="X19" t="e">
        <f>VLOOKUP(Table13[[#This Row],[Voltage - Zener (Nom) (Vz)]],Values!$A$11:'Values'!$E$20,2,0)</f>
        <v>#N/A</v>
      </c>
      <c r="Z19" t="str">
        <f>CONCATENATE(Table13[[#This Row],[Voltage - Zener (Nom) (Vz)]],Table13[[#This Row],[Stock]])</f>
        <v>12V</v>
      </c>
    </row>
    <row r="20" spans="1:26" hidden="1">
      <c r="A20" s="3" t="s">
        <v>266</v>
      </c>
      <c r="B20" s="3" t="s">
        <v>267</v>
      </c>
      <c r="C20" s="3" t="s">
        <v>743</v>
      </c>
      <c r="D20" s="3" t="s">
        <v>744</v>
      </c>
      <c r="E20" s="3" t="s">
        <v>43</v>
      </c>
      <c r="F20" s="3" t="s">
        <v>396</v>
      </c>
      <c r="G20" s="3">
        <v>0</v>
      </c>
      <c r="H20" s="3">
        <v>0</v>
      </c>
      <c r="I20" s="3" t="s">
        <v>18</v>
      </c>
      <c r="J20" s="3">
        <v>0</v>
      </c>
      <c r="K20" s="3">
        <v>10</v>
      </c>
      <c r="L20" s="3" t="s">
        <v>15</v>
      </c>
      <c r="M20" s="3" t="s">
        <v>16</v>
      </c>
      <c r="N20" s="3" t="s">
        <v>171</v>
      </c>
      <c r="O20" s="3" t="s">
        <v>84</v>
      </c>
      <c r="P20" s="3" t="s">
        <v>271</v>
      </c>
      <c r="Q20" s="3" t="s">
        <v>306</v>
      </c>
      <c r="R20" s="3" t="s">
        <v>397</v>
      </c>
      <c r="S20" s="3" t="s">
        <v>274</v>
      </c>
      <c r="T20" s="3" t="s">
        <v>275</v>
      </c>
      <c r="U20" s="3" t="s">
        <v>22</v>
      </c>
      <c r="V20" s="3" t="s">
        <v>276</v>
      </c>
      <c r="W20" s="3" t="s">
        <v>277</v>
      </c>
      <c r="X20" t="e">
        <f>VLOOKUP(Table13[[#This Row],[Voltage - Zener (Nom) (Vz)]],Values!$A$11:'Values'!$E$20,2,0)</f>
        <v>#N/A</v>
      </c>
      <c r="Z20" t="str">
        <f>CONCATENATE(Table13[[#This Row],[Voltage - Zener (Nom) (Vz)]],Table13[[#This Row],[Stock]])</f>
        <v>12V</v>
      </c>
    </row>
    <row r="21" spans="1:26" hidden="1">
      <c r="A21" s="3" t="s">
        <v>278</v>
      </c>
      <c r="B21" s="3" t="s">
        <v>279</v>
      </c>
      <c r="C21" s="3" t="s">
        <v>841</v>
      </c>
      <c r="D21" s="3" t="s">
        <v>842</v>
      </c>
      <c r="E21" s="3" t="s">
        <v>43</v>
      </c>
      <c r="F21" s="3" t="s">
        <v>470</v>
      </c>
      <c r="G21" s="3">
        <v>0</v>
      </c>
      <c r="H21" s="3">
        <v>0</v>
      </c>
      <c r="I21" s="3" t="s">
        <v>18</v>
      </c>
      <c r="J21" s="3">
        <v>0</v>
      </c>
      <c r="K21" s="3">
        <v>6000</v>
      </c>
      <c r="L21" s="3" t="s">
        <v>459</v>
      </c>
      <c r="M21" s="3" t="s">
        <v>16</v>
      </c>
      <c r="N21" s="3" t="s">
        <v>171</v>
      </c>
      <c r="O21" s="3" t="s">
        <v>84</v>
      </c>
      <c r="P21" s="3" t="s">
        <v>283</v>
      </c>
      <c r="Q21" s="3" t="s">
        <v>471</v>
      </c>
      <c r="R21" s="3" t="s">
        <v>472</v>
      </c>
      <c r="S21" s="3" t="s">
        <v>286</v>
      </c>
      <c r="T21" s="3" t="s">
        <v>275</v>
      </c>
      <c r="U21" s="3" t="s">
        <v>22</v>
      </c>
      <c r="V21" s="3" t="s">
        <v>33</v>
      </c>
      <c r="W21" s="3" t="s">
        <v>277</v>
      </c>
      <c r="X21" t="e">
        <f>VLOOKUP(Table13[[#This Row],[Voltage - Zener (Nom) (Vz)]],Values!$A$11:'Values'!$E$20,2,0)</f>
        <v>#N/A</v>
      </c>
      <c r="Z21" t="str">
        <f>CONCATENATE(Table13[[#This Row],[Voltage - Zener (Nom) (Vz)]],Table13[[#This Row],[Stock]])</f>
        <v>12V</v>
      </c>
    </row>
    <row r="22" spans="1:26" hidden="1">
      <c r="A22" s="3" t="s">
        <v>266</v>
      </c>
      <c r="B22" s="3" t="s">
        <v>267</v>
      </c>
      <c r="C22" s="3" t="s">
        <v>913</v>
      </c>
      <c r="D22" s="3" t="s">
        <v>914</v>
      </c>
      <c r="E22" s="3" t="s">
        <v>43</v>
      </c>
      <c r="F22" s="3" t="s">
        <v>396</v>
      </c>
      <c r="G22" s="3">
        <v>0</v>
      </c>
      <c r="H22" s="3">
        <v>0</v>
      </c>
      <c r="I22" s="3" t="s">
        <v>18</v>
      </c>
      <c r="J22" s="3">
        <v>0</v>
      </c>
      <c r="K22" s="3">
        <v>2000</v>
      </c>
      <c r="L22" s="3" t="s">
        <v>459</v>
      </c>
      <c r="M22" s="3" t="s">
        <v>16</v>
      </c>
      <c r="N22" s="3" t="s">
        <v>171</v>
      </c>
      <c r="O22" s="3" t="s">
        <v>84</v>
      </c>
      <c r="P22" s="3" t="s">
        <v>271</v>
      </c>
      <c r="Q22" s="3" t="s">
        <v>306</v>
      </c>
      <c r="R22" s="3" t="s">
        <v>397</v>
      </c>
      <c r="S22" s="3" t="s">
        <v>274</v>
      </c>
      <c r="T22" s="3" t="s">
        <v>275</v>
      </c>
      <c r="U22" s="3" t="s">
        <v>22</v>
      </c>
      <c r="V22" s="3" t="s">
        <v>276</v>
      </c>
      <c r="W22" s="3" t="s">
        <v>277</v>
      </c>
      <c r="X22" t="e">
        <f>VLOOKUP(Table13[[#This Row],[Voltage - Zener (Nom) (Vz)]],Values!$A$11:'Values'!$E$20,2,0)</f>
        <v>#N/A</v>
      </c>
      <c r="Z22" t="str">
        <f>CONCATENATE(Table13[[#This Row],[Voltage - Zener (Nom) (Vz)]],Table13[[#This Row],[Stock]])</f>
        <v>12V</v>
      </c>
    </row>
    <row r="23" spans="1:26" hidden="1">
      <c r="A23" s="3" t="s">
        <v>266</v>
      </c>
      <c r="B23" s="3" t="s">
        <v>267</v>
      </c>
      <c r="C23" s="3" t="s">
        <v>332</v>
      </c>
      <c r="D23" s="3" t="s">
        <v>333</v>
      </c>
      <c r="E23" s="3" t="s">
        <v>43</v>
      </c>
      <c r="F23" s="3" t="s">
        <v>334</v>
      </c>
      <c r="G23" s="3">
        <v>4299</v>
      </c>
      <c r="H23" s="3">
        <v>8000</v>
      </c>
      <c r="I23" s="3">
        <v>0.52</v>
      </c>
      <c r="J23" s="3">
        <v>0</v>
      </c>
      <c r="K23" s="3">
        <v>1</v>
      </c>
      <c r="L23" s="3" t="s">
        <v>15</v>
      </c>
      <c r="M23" s="3" t="s">
        <v>16</v>
      </c>
      <c r="N23" s="3" t="s">
        <v>335</v>
      </c>
      <c r="O23" s="3" t="s">
        <v>84</v>
      </c>
      <c r="P23" s="3" t="s">
        <v>271</v>
      </c>
      <c r="Q23" s="3" t="s">
        <v>336</v>
      </c>
      <c r="R23" s="3" t="s">
        <v>337</v>
      </c>
      <c r="S23" s="3" t="s">
        <v>274</v>
      </c>
      <c r="T23" s="3" t="s">
        <v>275</v>
      </c>
      <c r="U23" s="3" t="s">
        <v>22</v>
      </c>
      <c r="V23" s="3" t="s">
        <v>276</v>
      </c>
      <c r="W23" s="3" t="s">
        <v>277</v>
      </c>
      <c r="X23" t="e">
        <f>VLOOKUP(Table13[[#This Row],[Voltage - Zener (Nom) (Vz)]],Values!$A$11:'Values'!$E$20,2,0)</f>
        <v>#N/A</v>
      </c>
      <c r="Z23" t="str">
        <f>CONCATENATE(Table13[[#This Row],[Voltage - Zener (Nom) (Vz)]],Table13[[#This Row],[Stock]])</f>
        <v>130V</v>
      </c>
    </row>
    <row r="24" spans="1:26" hidden="1">
      <c r="A24" s="3" t="s">
        <v>278</v>
      </c>
      <c r="B24" s="3" t="s">
        <v>279</v>
      </c>
      <c r="C24" s="3" t="s">
        <v>719</v>
      </c>
      <c r="D24" s="3" t="s">
        <v>720</v>
      </c>
      <c r="E24" s="3" t="s">
        <v>43</v>
      </c>
      <c r="F24" s="3" t="s">
        <v>721</v>
      </c>
      <c r="G24" s="3">
        <v>0</v>
      </c>
      <c r="H24" s="3">
        <v>0</v>
      </c>
      <c r="I24" s="3" t="s">
        <v>18</v>
      </c>
      <c r="J24" s="3">
        <v>0</v>
      </c>
      <c r="K24" s="3">
        <v>1</v>
      </c>
      <c r="L24" s="3" t="s">
        <v>15</v>
      </c>
      <c r="M24" s="3" t="s">
        <v>16</v>
      </c>
      <c r="N24" s="3" t="s">
        <v>335</v>
      </c>
      <c r="O24" s="3" t="s">
        <v>84</v>
      </c>
      <c r="P24" s="3" t="s">
        <v>283</v>
      </c>
      <c r="Q24" s="3" t="s">
        <v>680</v>
      </c>
      <c r="R24" s="3" t="s">
        <v>722</v>
      </c>
      <c r="S24" s="3" t="s">
        <v>286</v>
      </c>
      <c r="T24" s="3" t="s">
        <v>275</v>
      </c>
      <c r="U24" s="3" t="s">
        <v>22</v>
      </c>
      <c r="V24" s="3" t="s">
        <v>33</v>
      </c>
      <c r="W24" s="3" t="s">
        <v>277</v>
      </c>
      <c r="X24" t="e">
        <f>VLOOKUP(Table13[[#This Row],[Voltage - Zener (Nom) (Vz)]],Values!$A$11:'Values'!$E$20,2,0)</f>
        <v>#N/A</v>
      </c>
      <c r="Z24" t="str">
        <f>CONCATENATE(Table13[[#This Row],[Voltage - Zener (Nom) (Vz)]],Table13[[#This Row],[Stock]])</f>
        <v>130V</v>
      </c>
    </row>
    <row r="25" spans="1:26" hidden="1">
      <c r="A25" s="3" t="s">
        <v>266</v>
      </c>
      <c r="B25" s="3" t="s">
        <v>267</v>
      </c>
      <c r="C25" s="3" t="s">
        <v>825</v>
      </c>
      <c r="D25" s="3" t="s">
        <v>826</v>
      </c>
      <c r="E25" s="3" t="s">
        <v>43</v>
      </c>
      <c r="F25" s="3" t="s">
        <v>334</v>
      </c>
      <c r="G25" s="3">
        <v>0</v>
      </c>
      <c r="H25" s="3">
        <v>0</v>
      </c>
      <c r="I25" s="3" t="s">
        <v>18</v>
      </c>
      <c r="J25" s="3">
        <v>0</v>
      </c>
      <c r="K25" s="3">
        <v>5000</v>
      </c>
      <c r="L25" s="3" t="s">
        <v>459</v>
      </c>
      <c r="M25" s="3" t="s">
        <v>16</v>
      </c>
      <c r="N25" s="3" t="s">
        <v>335</v>
      </c>
      <c r="O25" s="3" t="s">
        <v>84</v>
      </c>
      <c r="P25" s="3" t="s">
        <v>271</v>
      </c>
      <c r="Q25" s="3" t="s">
        <v>336</v>
      </c>
      <c r="R25" s="3" t="s">
        <v>337</v>
      </c>
      <c r="S25" s="3" t="s">
        <v>274</v>
      </c>
      <c r="T25" s="3" t="s">
        <v>275</v>
      </c>
      <c r="U25" s="3" t="s">
        <v>22</v>
      </c>
      <c r="V25" s="3" t="s">
        <v>276</v>
      </c>
      <c r="W25" s="3" t="s">
        <v>277</v>
      </c>
      <c r="X25" t="e">
        <f>VLOOKUP(Table13[[#This Row],[Voltage - Zener (Nom) (Vz)]],Values!$A$11:'Values'!$E$20,2,0)</f>
        <v>#N/A</v>
      </c>
      <c r="Z25" t="str">
        <f>CONCATENATE(Table13[[#This Row],[Voltage - Zener (Nom) (Vz)]],Table13[[#This Row],[Stock]])</f>
        <v>130V</v>
      </c>
    </row>
    <row r="26" spans="1:26" hidden="1">
      <c r="A26" s="3" t="s">
        <v>266</v>
      </c>
      <c r="B26" s="3" t="s">
        <v>267</v>
      </c>
      <c r="C26" s="3" t="s">
        <v>953</v>
      </c>
      <c r="D26" s="3" t="s">
        <v>954</v>
      </c>
      <c r="E26" s="3" t="s">
        <v>43</v>
      </c>
      <c r="F26" s="3" t="s">
        <v>334</v>
      </c>
      <c r="G26" s="3">
        <v>0</v>
      </c>
      <c r="H26" s="3">
        <v>0</v>
      </c>
      <c r="I26" s="3" t="s">
        <v>18</v>
      </c>
      <c r="J26" s="3">
        <v>0</v>
      </c>
      <c r="K26" s="3">
        <v>5000</v>
      </c>
      <c r="L26" s="3" t="s">
        <v>459</v>
      </c>
      <c r="M26" s="3" t="s">
        <v>16</v>
      </c>
      <c r="N26" s="3" t="s">
        <v>335</v>
      </c>
      <c r="O26" s="3" t="s">
        <v>84</v>
      </c>
      <c r="P26" s="3" t="s">
        <v>271</v>
      </c>
      <c r="Q26" s="3" t="s">
        <v>336</v>
      </c>
      <c r="R26" s="3" t="s">
        <v>337</v>
      </c>
      <c r="S26" s="3" t="s">
        <v>274</v>
      </c>
      <c r="T26" s="3" t="s">
        <v>275</v>
      </c>
      <c r="U26" s="3" t="s">
        <v>22</v>
      </c>
      <c r="V26" s="3" t="s">
        <v>276</v>
      </c>
      <c r="W26" s="3" t="s">
        <v>277</v>
      </c>
      <c r="X26" t="e">
        <f>VLOOKUP(Table13[[#This Row],[Voltage - Zener (Nom) (Vz)]],Values!$A$11:'Values'!$E$20,2,0)</f>
        <v>#N/A</v>
      </c>
      <c r="Z26" t="str">
        <f>CONCATENATE(Table13[[#This Row],[Voltage - Zener (Nom) (Vz)]],Table13[[#This Row],[Stock]])</f>
        <v>130V</v>
      </c>
    </row>
    <row r="27" spans="1:26" hidden="1">
      <c r="A27" s="3" t="s">
        <v>266</v>
      </c>
      <c r="B27" s="3" t="s">
        <v>267</v>
      </c>
      <c r="C27" s="3" t="s">
        <v>429</v>
      </c>
      <c r="D27" s="3" t="s">
        <v>430</v>
      </c>
      <c r="E27" s="3" t="s">
        <v>43</v>
      </c>
      <c r="F27" s="3" t="s">
        <v>431</v>
      </c>
      <c r="G27" s="3">
        <v>11853</v>
      </c>
      <c r="H27" s="3">
        <v>0</v>
      </c>
      <c r="I27" s="3">
        <v>0.54</v>
      </c>
      <c r="J27" s="3">
        <v>0</v>
      </c>
      <c r="K27" s="3">
        <v>1</v>
      </c>
      <c r="L27" s="3" t="s">
        <v>15</v>
      </c>
      <c r="M27" s="3" t="s">
        <v>16</v>
      </c>
      <c r="N27" s="3" t="s">
        <v>178</v>
      </c>
      <c r="O27" s="3" t="s">
        <v>84</v>
      </c>
      <c r="P27" s="3" t="s">
        <v>271</v>
      </c>
      <c r="Q27" s="3" t="s">
        <v>306</v>
      </c>
      <c r="R27" s="3" t="s">
        <v>432</v>
      </c>
      <c r="S27" s="3" t="s">
        <v>274</v>
      </c>
      <c r="T27" s="3" t="s">
        <v>275</v>
      </c>
      <c r="U27" s="3" t="s">
        <v>22</v>
      </c>
      <c r="V27" s="3" t="s">
        <v>276</v>
      </c>
      <c r="W27" s="3" t="s">
        <v>277</v>
      </c>
      <c r="X27" t="e">
        <f>VLOOKUP(Table13[[#This Row],[Voltage - Zener (Nom) (Vz)]],Values!$A$11:'Values'!$E$20,2,0)</f>
        <v>#N/A</v>
      </c>
      <c r="Z27" t="str">
        <f>CONCATENATE(Table13[[#This Row],[Voltage - Zener (Nom) (Vz)]],Table13[[#This Row],[Stock]])</f>
        <v>13V</v>
      </c>
    </row>
    <row r="28" spans="1:26" hidden="1">
      <c r="A28" s="3" t="s">
        <v>266</v>
      </c>
      <c r="B28" s="3" t="s">
        <v>267</v>
      </c>
      <c r="C28" s="3" t="s">
        <v>534</v>
      </c>
      <c r="D28" s="3" t="s">
        <v>535</v>
      </c>
      <c r="E28" s="3" t="s">
        <v>43</v>
      </c>
      <c r="F28" s="3" t="s">
        <v>431</v>
      </c>
      <c r="G28" s="3">
        <v>5488</v>
      </c>
      <c r="H28" s="3">
        <v>3000</v>
      </c>
      <c r="I28" s="3">
        <v>0.53</v>
      </c>
      <c r="J28" s="3">
        <v>0</v>
      </c>
      <c r="K28" s="3">
        <v>1</v>
      </c>
      <c r="L28" s="3" t="s">
        <v>459</v>
      </c>
      <c r="M28" s="3" t="s">
        <v>16</v>
      </c>
      <c r="N28" s="3" t="s">
        <v>178</v>
      </c>
      <c r="O28" s="3" t="s">
        <v>84</v>
      </c>
      <c r="P28" s="3" t="s">
        <v>271</v>
      </c>
      <c r="Q28" s="3" t="s">
        <v>306</v>
      </c>
      <c r="R28" s="3" t="s">
        <v>432</v>
      </c>
      <c r="S28" s="3" t="s">
        <v>274</v>
      </c>
      <c r="T28" s="3" t="s">
        <v>275</v>
      </c>
      <c r="U28" s="3" t="s">
        <v>22</v>
      </c>
      <c r="V28" s="3" t="s">
        <v>276</v>
      </c>
      <c r="W28" s="3" t="s">
        <v>277</v>
      </c>
      <c r="X28" t="e">
        <f>VLOOKUP(Table13[[#This Row],[Voltage - Zener (Nom) (Vz)]],Values!$A$11:'Values'!$E$20,2,0)</f>
        <v>#N/A</v>
      </c>
      <c r="Z28" t="str">
        <f>CONCATENATE(Table13[[#This Row],[Voltage - Zener (Nom) (Vz)]],Table13[[#This Row],[Stock]])</f>
        <v>13V</v>
      </c>
    </row>
    <row r="29" spans="1:26" hidden="1">
      <c r="A29" s="3" t="s">
        <v>266</v>
      </c>
      <c r="B29" s="3" t="s">
        <v>267</v>
      </c>
      <c r="C29" s="3" t="s">
        <v>745</v>
      </c>
      <c r="D29" s="3" t="s">
        <v>746</v>
      </c>
      <c r="E29" s="3" t="s">
        <v>43</v>
      </c>
      <c r="F29" s="3" t="s">
        <v>431</v>
      </c>
      <c r="G29" s="3">
        <v>0</v>
      </c>
      <c r="H29" s="3">
        <v>0</v>
      </c>
      <c r="I29" s="3" t="s">
        <v>18</v>
      </c>
      <c r="J29" s="3">
        <v>0</v>
      </c>
      <c r="K29" s="3">
        <v>10</v>
      </c>
      <c r="L29" s="3" t="s">
        <v>15</v>
      </c>
      <c r="M29" s="3" t="s">
        <v>16</v>
      </c>
      <c r="N29" s="3" t="s">
        <v>178</v>
      </c>
      <c r="O29" s="3" t="s">
        <v>84</v>
      </c>
      <c r="P29" s="3" t="s">
        <v>271</v>
      </c>
      <c r="Q29" s="3" t="s">
        <v>306</v>
      </c>
      <c r="R29" s="3" t="s">
        <v>432</v>
      </c>
      <c r="S29" s="3" t="s">
        <v>274</v>
      </c>
      <c r="T29" s="3" t="s">
        <v>275</v>
      </c>
      <c r="U29" s="3" t="s">
        <v>22</v>
      </c>
      <c r="V29" s="3" t="s">
        <v>276</v>
      </c>
      <c r="W29" s="3" t="s">
        <v>277</v>
      </c>
      <c r="X29" t="e">
        <f>VLOOKUP(Table13[[#This Row],[Voltage - Zener (Nom) (Vz)]],Values!$A$11:'Values'!$E$20,2,0)</f>
        <v>#N/A</v>
      </c>
      <c r="Z29" t="str">
        <f>CONCATENATE(Table13[[#This Row],[Voltage - Zener (Nom) (Vz)]],Table13[[#This Row],[Stock]])</f>
        <v>13V</v>
      </c>
    </row>
    <row r="30" spans="1:26" hidden="1">
      <c r="A30" s="3" t="s">
        <v>266</v>
      </c>
      <c r="B30" s="3" t="s">
        <v>267</v>
      </c>
      <c r="C30" s="3" t="s">
        <v>915</v>
      </c>
      <c r="D30" s="3" t="s">
        <v>916</v>
      </c>
      <c r="E30" s="3" t="s">
        <v>43</v>
      </c>
      <c r="F30" s="3" t="s">
        <v>431</v>
      </c>
      <c r="G30" s="3">
        <v>0</v>
      </c>
      <c r="H30" s="3">
        <v>0</v>
      </c>
      <c r="I30" s="3" t="s">
        <v>18</v>
      </c>
      <c r="J30" s="3">
        <v>0</v>
      </c>
      <c r="K30" s="3">
        <v>5000</v>
      </c>
      <c r="L30" s="3" t="s">
        <v>459</v>
      </c>
      <c r="M30" s="3" t="s">
        <v>16</v>
      </c>
      <c r="N30" s="3" t="s">
        <v>178</v>
      </c>
      <c r="O30" s="3" t="s">
        <v>84</v>
      </c>
      <c r="P30" s="3" t="s">
        <v>271</v>
      </c>
      <c r="Q30" s="3" t="s">
        <v>306</v>
      </c>
      <c r="R30" s="3" t="s">
        <v>432</v>
      </c>
      <c r="S30" s="3" t="s">
        <v>274</v>
      </c>
      <c r="T30" s="3" t="s">
        <v>275</v>
      </c>
      <c r="U30" s="3" t="s">
        <v>22</v>
      </c>
      <c r="V30" s="3" t="s">
        <v>276</v>
      </c>
      <c r="W30" s="3" t="s">
        <v>277</v>
      </c>
      <c r="X30" t="e">
        <f>VLOOKUP(Table13[[#This Row],[Voltage - Zener (Nom) (Vz)]],Values!$A$11:'Values'!$E$20,2,0)</f>
        <v>#N/A</v>
      </c>
      <c r="Z30" t="str">
        <f>CONCATENATE(Table13[[#This Row],[Voltage - Zener (Nom) (Vz)]],Table13[[#This Row],[Stock]])</f>
        <v>13V</v>
      </c>
    </row>
    <row r="31" spans="1:26" hidden="1">
      <c r="A31" s="3" t="s">
        <v>266</v>
      </c>
      <c r="B31" s="3" t="s">
        <v>267</v>
      </c>
      <c r="C31" s="3" t="s">
        <v>442</v>
      </c>
      <c r="D31" s="3" t="s">
        <v>443</v>
      </c>
      <c r="E31" s="3" t="s">
        <v>43</v>
      </c>
      <c r="F31" s="3" t="s">
        <v>444</v>
      </c>
      <c r="G31" s="3">
        <v>11101</v>
      </c>
      <c r="H31" s="3">
        <v>0</v>
      </c>
      <c r="I31" s="3">
        <v>0.54</v>
      </c>
      <c r="J31" s="3">
        <v>0</v>
      </c>
      <c r="K31" s="3">
        <v>1</v>
      </c>
      <c r="L31" s="3" t="s">
        <v>15</v>
      </c>
      <c r="M31" s="3" t="s">
        <v>16</v>
      </c>
      <c r="N31" s="3" t="s">
        <v>445</v>
      </c>
      <c r="O31" s="3" t="s">
        <v>84</v>
      </c>
      <c r="P31" s="3" t="s">
        <v>271</v>
      </c>
      <c r="Q31" s="3" t="s">
        <v>306</v>
      </c>
      <c r="R31" s="3" t="s">
        <v>446</v>
      </c>
      <c r="S31" s="3" t="s">
        <v>274</v>
      </c>
      <c r="T31" s="3" t="s">
        <v>275</v>
      </c>
      <c r="U31" s="3" t="s">
        <v>22</v>
      </c>
      <c r="V31" s="3" t="s">
        <v>276</v>
      </c>
      <c r="W31" s="3" t="s">
        <v>277</v>
      </c>
      <c r="X31" t="e">
        <f>VLOOKUP(Table13[[#This Row],[Voltage - Zener (Nom) (Vz)]],Values!$A$11:'Values'!$E$20,2,0)</f>
        <v>#N/A</v>
      </c>
      <c r="Z31" t="str">
        <f>CONCATENATE(Table13[[#This Row],[Voltage - Zener (Nom) (Vz)]],Table13[[#This Row],[Stock]])</f>
        <v>14V</v>
      </c>
    </row>
    <row r="32" spans="1:26" hidden="1">
      <c r="A32" s="3" t="s">
        <v>266</v>
      </c>
      <c r="B32" s="3" t="s">
        <v>267</v>
      </c>
      <c r="C32" s="3" t="s">
        <v>524</v>
      </c>
      <c r="D32" s="3" t="s">
        <v>525</v>
      </c>
      <c r="E32" s="3" t="s">
        <v>43</v>
      </c>
      <c r="F32" s="3" t="s">
        <v>444</v>
      </c>
      <c r="G32" s="3">
        <v>5960</v>
      </c>
      <c r="H32" s="3">
        <v>0</v>
      </c>
      <c r="I32" s="3">
        <v>0.53</v>
      </c>
      <c r="J32" s="3">
        <v>0</v>
      </c>
      <c r="K32" s="3">
        <v>1</v>
      </c>
      <c r="L32" s="3" t="s">
        <v>459</v>
      </c>
      <c r="M32" s="3" t="s">
        <v>16</v>
      </c>
      <c r="N32" s="3" t="s">
        <v>445</v>
      </c>
      <c r="O32" s="3" t="s">
        <v>84</v>
      </c>
      <c r="P32" s="3" t="s">
        <v>271</v>
      </c>
      <c r="Q32" s="3" t="s">
        <v>306</v>
      </c>
      <c r="R32" s="3" t="s">
        <v>446</v>
      </c>
      <c r="S32" s="3" t="s">
        <v>274</v>
      </c>
      <c r="T32" s="3" t="s">
        <v>275</v>
      </c>
      <c r="U32" s="3" t="s">
        <v>22</v>
      </c>
      <c r="V32" s="3" t="s">
        <v>276</v>
      </c>
      <c r="W32" s="3" t="s">
        <v>277</v>
      </c>
      <c r="X32" t="e">
        <f>VLOOKUP(Table13[[#This Row],[Voltage - Zener (Nom) (Vz)]],Values!$A$11:'Values'!$E$20,2,0)</f>
        <v>#N/A</v>
      </c>
      <c r="Z32" t="str">
        <f>CONCATENATE(Table13[[#This Row],[Voltage - Zener (Nom) (Vz)]],Table13[[#This Row],[Stock]])</f>
        <v>14V</v>
      </c>
    </row>
    <row r="33" spans="1:26" hidden="1">
      <c r="A33" s="3" t="s">
        <v>266</v>
      </c>
      <c r="B33" s="3" t="s">
        <v>267</v>
      </c>
      <c r="C33" s="3" t="s">
        <v>801</v>
      </c>
      <c r="D33" s="3" t="s">
        <v>802</v>
      </c>
      <c r="E33" s="3" t="s">
        <v>43</v>
      </c>
      <c r="F33" s="3" t="s">
        <v>444</v>
      </c>
      <c r="G33" s="3">
        <v>0</v>
      </c>
      <c r="H33" s="3">
        <v>0</v>
      </c>
      <c r="I33" s="3" t="s">
        <v>18</v>
      </c>
      <c r="J33" s="3">
        <v>0</v>
      </c>
      <c r="K33" s="3">
        <v>5000</v>
      </c>
      <c r="L33" s="3" t="s">
        <v>459</v>
      </c>
      <c r="M33" s="3" t="s">
        <v>16</v>
      </c>
      <c r="N33" s="3" t="s">
        <v>445</v>
      </c>
      <c r="O33" s="3" t="s">
        <v>84</v>
      </c>
      <c r="P33" s="3" t="s">
        <v>271</v>
      </c>
      <c r="Q33" s="3" t="s">
        <v>306</v>
      </c>
      <c r="R33" s="3" t="s">
        <v>446</v>
      </c>
      <c r="S33" s="3" t="s">
        <v>274</v>
      </c>
      <c r="T33" s="3" t="s">
        <v>275</v>
      </c>
      <c r="U33" s="3" t="s">
        <v>22</v>
      </c>
      <c r="V33" s="3" t="s">
        <v>276</v>
      </c>
      <c r="W33" s="3" t="s">
        <v>277</v>
      </c>
      <c r="X33" t="e">
        <f>VLOOKUP(Table13[[#This Row],[Voltage - Zener (Nom) (Vz)]],Values!$A$11:'Values'!$E$20,2,0)</f>
        <v>#N/A</v>
      </c>
      <c r="Z33" t="str">
        <f>CONCATENATE(Table13[[#This Row],[Voltage - Zener (Nom) (Vz)]],Table13[[#This Row],[Stock]])</f>
        <v>14V</v>
      </c>
    </row>
    <row r="34" spans="1:26" hidden="1">
      <c r="A34" s="3" t="s">
        <v>266</v>
      </c>
      <c r="B34" s="3" t="s">
        <v>267</v>
      </c>
      <c r="C34" s="3" t="s">
        <v>358</v>
      </c>
      <c r="D34" s="3" t="s">
        <v>359</v>
      </c>
      <c r="E34" s="3" t="s">
        <v>43</v>
      </c>
      <c r="F34" s="3" t="s">
        <v>360</v>
      </c>
      <c r="G34" s="3">
        <v>12639</v>
      </c>
      <c r="H34" s="3">
        <v>280000</v>
      </c>
      <c r="I34" s="3">
        <v>0.52</v>
      </c>
      <c r="J34" s="3">
        <v>0</v>
      </c>
      <c r="K34" s="3">
        <v>1</v>
      </c>
      <c r="L34" s="3" t="s">
        <v>15</v>
      </c>
      <c r="M34" s="3" t="s">
        <v>16</v>
      </c>
      <c r="N34" s="3" t="s">
        <v>361</v>
      </c>
      <c r="O34" s="3" t="s">
        <v>84</v>
      </c>
      <c r="P34" s="3" t="s">
        <v>271</v>
      </c>
      <c r="Q34" s="3" t="s">
        <v>362</v>
      </c>
      <c r="R34" s="3" t="s">
        <v>363</v>
      </c>
      <c r="S34" s="3" t="s">
        <v>274</v>
      </c>
      <c r="T34" s="3" t="s">
        <v>275</v>
      </c>
      <c r="U34" s="3" t="s">
        <v>22</v>
      </c>
      <c r="V34" s="3" t="s">
        <v>276</v>
      </c>
      <c r="W34" s="3" t="s">
        <v>277</v>
      </c>
      <c r="X34" t="e">
        <f>VLOOKUP(Table13[[#This Row],[Voltage - Zener (Nom) (Vz)]],Values!$A$11:'Values'!$E$20,2,0)</f>
        <v>#N/A</v>
      </c>
      <c r="Z34" t="str">
        <f>CONCATENATE(Table13[[#This Row],[Voltage - Zener (Nom) (Vz)]],Table13[[#This Row],[Stock]])</f>
        <v>150V</v>
      </c>
    </row>
    <row r="35" spans="1:26" hidden="1">
      <c r="A35" s="3" t="s">
        <v>266</v>
      </c>
      <c r="B35" s="3" t="s">
        <v>267</v>
      </c>
      <c r="C35" s="3" t="s">
        <v>572</v>
      </c>
      <c r="D35" s="3" t="s">
        <v>573</v>
      </c>
      <c r="E35" s="3" t="s">
        <v>43</v>
      </c>
      <c r="F35" s="3" t="s">
        <v>360</v>
      </c>
      <c r="G35" s="3">
        <v>2977</v>
      </c>
      <c r="H35" s="3">
        <v>0</v>
      </c>
      <c r="I35" s="3">
        <v>0.53</v>
      </c>
      <c r="J35" s="3">
        <v>0</v>
      </c>
      <c r="K35" s="3">
        <v>1</v>
      </c>
      <c r="L35" s="3" t="s">
        <v>459</v>
      </c>
      <c r="M35" s="3" t="s">
        <v>16</v>
      </c>
      <c r="N35" s="3" t="s">
        <v>361</v>
      </c>
      <c r="O35" s="3" t="s">
        <v>84</v>
      </c>
      <c r="P35" s="3" t="s">
        <v>271</v>
      </c>
      <c r="Q35" s="3" t="s">
        <v>362</v>
      </c>
      <c r="R35" s="3" t="s">
        <v>363</v>
      </c>
      <c r="S35" s="3" t="s">
        <v>274</v>
      </c>
      <c r="T35" s="3" t="s">
        <v>275</v>
      </c>
      <c r="U35" s="3" t="s">
        <v>22</v>
      </c>
      <c r="V35" s="3" t="s">
        <v>276</v>
      </c>
      <c r="W35" s="3" t="s">
        <v>277</v>
      </c>
      <c r="X35" t="e">
        <f>VLOOKUP(Table13[[#This Row],[Voltage - Zener (Nom) (Vz)]],Values!$A$11:'Values'!$E$20,2,0)</f>
        <v>#N/A</v>
      </c>
      <c r="Z35" t="str">
        <f>CONCATENATE(Table13[[#This Row],[Voltage - Zener (Nom) (Vz)]],Table13[[#This Row],[Stock]])</f>
        <v>150V</v>
      </c>
    </row>
    <row r="36" spans="1:26" hidden="1">
      <c r="A36" s="3" t="s">
        <v>278</v>
      </c>
      <c r="B36" s="3" t="s">
        <v>279</v>
      </c>
      <c r="C36" s="3" t="s">
        <v>649</v>
      </c>
      <c r="D36" s="3" t="s">
        <v>650</v>
      </c>
      <c r="E36" s="3" t="s">
        <v>43</v>
      </c>
      <c r="F36" s="3" t="s">
        <v>651</v>
      </c>
      <c r="G36" s="3">
        <v>3222</v>
      </c>
      <c r="H36" s="3">
        <v>0</v>
      </c>
      <c r="I36" s="3">
        <v>0.44</v>
      </c>
      <c r="J36" s="3">
        <v>0</v>
      </c>
      <c r="K36" s="3">
        <v>1</v>
      </c>
      <c r="L36" s="3" t="s">
        <v>15</v>
      </c>
      <c r="M36" s="3" t="s">
        <v>16</v>
      </c>
      <c r="N36" s="3" t="s">
        <v>361</v>
      </c>
      <c r="O36" s="3" t="s">
        <v>84</v>
      </c>
      <c r="P36" s="3" t="s">
        <v>283</v>
      </c>
      <c r="Q36" s="3" t="s">
        <v>652</v>
      </c>
      <c r="R36" s="3" t="s">
        <v>653</v>
      </c>
      <c r="S36" s="3" t="s">
        <v>286</v>
      </c>
      <c r="T36" s="3" t="s">
        <v>275</v>
      </c>
      <c r="U36" s="3" t="s">
        <v>22</v>
      </c>
      <c r="V36" s="3" t="s">
        <v>33</v>
      </c>
      <c r="W36" s="3" t="s">
        <v>277</v>
      </c>
      <c r="X36" t="e">
        <f>VLOOKUP(Table13[[#This Row],[Voltage - Zener (Nom) (Vz)]],Values!$A$11:'Values'!$E$20,2,0)</f>
        <v>#N/A</v>
      </c>
      <c r="Z36" t="str">
        <f>CONCATENATE(Table13[[#This Row],[Voltage - Zener (Nom) (Vz)]],Table13[[#This Row],[Stock]])</f>
        <v>150V</v>
      </c>
    </row>
    <row r="37" spans="1:26" hidden="1">
      <c r="A37" s="3" t="s">
        <v>278</v>
      </c>
      <c r="B37" s="3" t="s">
        <v>279</v>
      </c>
      <c r="C37" s="3" t="s">
        <v>689</v>
      </c>
      <c r="D37" s="3" t="s">
        <v>690</v>
      </c>
      <c r="E37" s="3" t="s">
        <v>43</v>
      </c>
      <c r="F37" s="3" t="s">
        <v>651</v>
      </c>
      <c r="G37" s="3">
        <v>765</v>
      </c>
      <c r="H37" s="3">
        <v>10000</v>
      </c>
      <c r="I37" s="3">
        <v>0.43</v>
      </c>
      <c r="J37" s="3">
        <v>0</v>
      </c>
      <c r="K37" s="3">
        <v>1</v>
      </c>
      <c r="L37" s="3" t="s">
        <v>459</v>
      </c>
      <c r="M37" s="3" t="s">
        <v>16</v>
      </c>
      <c r="N37" s="3" t="s">
        <v>361</v>
      </c>
      <c r="O37" s="3" t="s">
        <v>84</v>
      </c>
      <c r="P37" s="3" t="s">
        <v>283</v>
      </c>
      <c r="Q37" s="3" t="s">
        <v>652</v>
      </c>
      <c r="R37" s="3" t="s">
        <v>653</v>
      </c>
      <c r="S37" s="3" t="s">
        <v>286</v>
      </c>
      <c r="T37" s="3" t="s">
        <v>275</v>
      </c>
      <c r="U37" s="3" t="s">
        <v>22</v>
      </c>
      <c r="V37" s="3" t="s">
        <v>33</v>
      </c>
      <c r="W37" s="3" t="s">
        <v>277</v>
      </c>
      <c r="X37" t="e">
        <f>VLOOKUP(Table13[[#This Row],[Voltage - Zener (Nom) (Vz)]],Values!$A$11:'Values'!$E$20,2,0)</f>
        <v>#N/A</v>
      </c>
      <c r="Z37" t="str">
        <f>CONCATENATE(Table13[[#This Row],[Voltage - Zener (Nom) (Vz)]],Table13[[#This Row],[Stock]])</f>
        <v>150V</v>
      </c>
    </row>
    <row r="38" spans="1:26" hidden="1">
      <c r="A38" s="3" t="s">
        <v>266</v>
      </c>
      <c r="B38" s="3" t="s">
        <v>267</v>
      </c>
      <c r="C38" s="3" t="s">
        <v>767</v>
      </c>
      <c r="D38" s="3" t="s">
        <v>768</v>
      </c>
      <c r="E38" s="3" t="s">
        <v>43</v>
      </c>
      <c r="F38" s="3" t="s">
        <v>360</v>
      </c>
      <c r="G38" s="3">
        <v>0</v>
      </c>
      <c r="H38" s="3">
        <v>0</v>
      </c>
      <c r="I38" s="3" t="s">
        <v>18</v>
      </c>
      <c r="J38" s="3">
        <v>0</v>
      </c>
      <c r="K38" s="3">
        <v>10</v>
      </c>
      <c r="L38" s="3" t="s">
        <v>15</v>
      </c>
      <c r="M38" s="3" t="s">
        <v>16</v>
      </c>
      <c r="N38" s="3" t="s">
        <v>361</v>
      </c>
      <c r="O38" s="3" t="s">
        <v>84</v>
      </c>
      <c r="P38" s="3" t="s">
        <v>271</v>
      </c>
      <c r="Q38" s="3" t="s">
        <v>362</v>
      </c>
      <c r="R38" s="3" t="s">
        <v>363</v>
      </c>
      <c r="S38" s="3" t="s">
        <v>274</v>
      </c>
      <c r="T38" s="3" t="s">
        <v>275</v>
      </c>
      <c r="U38" s="3" t="s">
        <v>22</v>
      </c>
      <c r="V38" s="3" t="s">
        <v>276</v>
      </c>
      <c r="W38" s="3" t="s">
        <v>277</v>
      </c>
      <c r="X38" t="e">
        <f>VLOOKUP(Table13[[#This Row],[Voltage - Zener (Nom) (Vz)]],Values!$A$11:'Values'!$E$20,2,0)</f>
        <v>#N/A</v>
      </c>
      <c r="Z38" t="str">
        <f>CONCATENATE(Table13[[#This Row],[Voltage - Zener (Nom) (Vz)]],Table13[[#This Row],[Stock]])</f>
        <v>150V</v>
      </c>
    </row>
    <row r="39" spans="1:26" hidden="1">
      <c r="A39" s="3" t="s">
        <v>278</v>
      </c>
      <c r="B39" s="3" t="s">
        <v>279</v>
      </c>
      <c r="C39" s="3" t="s">
        <v>877</v>
      </c>
      <c r="D39" s="3" t="s">
        <v>878</v>
      </c>
      <c r="E39" s="3" t="s">
        <v>43</v>
      </c>
      <c r="F39" s="3" t="s">
        <v>651</v>
      </c>
      <c r="G39" s="3">
        <v>0</v>
      </c>
      <c r="H39" s="3">
        <v>0</v>
      </c>
      <c r="I39" s="3" t="s">
        <v>18</v>
      </c>
      <c r="J39" s="3">
        <v>0</v>
      </c>
      <c r="K39" s="3">
        <v>6000</v>
      </c>
      <c r="L39" s="3" t="s">
        <v>459</v>
      </c>
      <c r="M39" s="3" t="s">
        <v>16</v>
      </c>
      <c r="N39" s="3" t="s">
        <v>361</v>
      </c>
      <c r="O39" s="3" t="s">
        <v>84</v>
      </c>
      <c r="P39" s="3" t="s">
        <v>283</v>
      </c>
      <c r="Q39" s="3" t="s">
        <v>652</v>
      </c>
      <c r="R39" s="3" t="s">
        <v>653</v>
      </c>
      <c r="S39" s="3" t="s">
        <v>286</v>
      </c>
      <c r="T39" s="3" t="s">
        <v>275</v>
      </c>
      <c r="U39" s="3" t="s">
        <v>22</v>
      </c>
      <c r="V39" s="3" t="s">
        <v>33</v>
      </c>
      <c r="W39" s="3" t="s">
        <v>277</v>
      </c>
      <c r="X39" t="e">
        <f>VLOOKUP(Table13[[#This Row],[Voltage - Zener (Nom) (Vz)]],Values!$A$11:'Values'!$E$20,2,0)</f>
        <v>#N/A</v>
      </c>
      <c r="Z39" t="str">
        <f>CONCATENATE(Table13[[#This Row],[Voltage - Zener (Nom) (Vz)]],Table13[[#This Row],[Stock]])</f>
        <v>150V</v>
      </c>
    </row>
    <row r="40" spans="1:26" hidden="1">
      <c r="A40" s="3" t="s">
        <v>266</v>
      </c>
      <c r="B40" s="3" t="s">
        <v>267</v>
      </c>
      <c r="C40" s="3" t="s">
        <v>955</v>
      </c>
      <c r="D40" s="3" t="s">
        <v>956</v>
      </c>
      <c r="E40" s="3" t="s">
        <v>43</v>
      </c>
      <c r="F40" s="3" t="s">
        <v>360</v>
      </c>
      <c r="G40" s="3">
        <v>0</v>
      </c>
      <c r="H40" s="3">
        <v>0</v>
      </c>
      <c r="I40" s="3" t="s">
        <v>18</v>
      </c>
      <c r="J40" s="3">
        <v>0</v>
      </c>
      <c r="K40" s="3">
        <v>4000</v>
      </c>
      <c r="L40" s="3" t="s">
        <v>459</v>
      </c>
      <c r="M40" s="3" t="s">
        <v>16</v>
      </c>
      <c r="N40" s="3" t="s">
        <v>361</v>
      </c>
      <c r="O40" s="3" t="s">
        <v>84</v>
      </c>
      <c r="P40" s="3" t="s">
        <v>271</v>
      </c>
      <c r="Q40" s="3" t="s">
        <v>362</v>
      </c>
      <c r="R40" s="3" t="s">
        <v>363</v>
      </c>
      <c r="S40" s="3" t="s">
        <v>274</v>
      </c>
      <c r="T40" s="3" t="s">
        <v>275</v>
      </c>
      <c r="U40" s="3" t="s">
        <v>22</v>
      </c>
      <c r="V40" s="3" t="s">
        <v>276</v>
      </c>
      <c r="W40" s="3" t="s">
        <v>277</v>
      </c>
      <c r="X40" t="e">
        <f>VLOOKUP(Table13[[#This Row],[Voltage - Zener (Nom) (Vz)]],Values!$A$11:'Values'!$E$20,2,0)</f>
        <v>#N/A</v>
      </c>
      <c r="Z40" t="str">
        <f>CONCATENATE(Table13[[#This Row],[Voltage - Zener (Nom) (Vz)]],Table13[[#This Row],[Stock]])</f>
        <v>150V</v>
      </c>
    </row>
    <row r="41" spans="1:26" hidden="1">
      <c r="A41" s="3" t="s">
        <v>278</v>
      </c>
      <c r="B41" s="3" t="s">
        <v>279</v>
      </c>
      <c r="C41" s="3" t="s">
        <v>292</v>
      </c>
      <c r="D41" s="3" t="s">
        <v>293</v>
      </c>
      <c r="E41" s="3" t="s">
        <v>43</v>
      </c>
      <c r="F41" s="3" t="s">
        <v>294</v>
      </c>
      <c r="G41" s="3">
        <v>27032</v>
      </c>
      <c r="H41" s="3">
        <v>0</v>
      </c>
      <c r="I41" s="3">
        <v>0.41</v>
      </c>
      <c r="J41" s="3">
        <v>0</v>
      </c>
      <c r="K41" s="3">
        <v>1</v>
      </c>
      <c r="L41" s="3" t="s">
        <v>15</v>
      </c>
      <c r="M41" s="3" t="s">
        <v>16</v>
      </c>
      <c r="N41" s="3" t="s">
        <v>188</v>
      </c>
      <c r="O41" s="3" t="s">
        <v>84</v>
      </c>
      <c r="P41" s="3" t="s">
        <v>283</v>
      </c>
      <c r="Q41" s="3" t="s">
        <v>295</v>
      </c>
      <c r="R41" s="3" t="s">
        <v>296</v>
      </c>
      <c r="S41" s="3" t="s">
        <v>286</v>
      </c>
      <c r="T41" s="3" t="s">
        <v>275</v>
      </c>
      <c r="U41" s="3" t="s">
        <v>22</v>
      </c>
      <c r="V41" s="3" t="s">
        <v>33</v>
      </c>
      <c r="W41" s="3" t="s">
        <v>277</v>
      </c>
      <c r="X41" t="str">
        <f>VLOOKUP(Table13[[#This Row],[Voltage - Zener (Nom) (Vz)]],Values!$A$11:'Values'!$E$20,2,0)</f>
        <v>Stock</v>
      </c>
      <c r="Z41" t="str">
        <f>CONCATENATE(Table13[[#This Row],[Voltage - Zener (Nom) (Vz)]],Table13[[#This Row],[Stock]])</f>
        <v>15V</v>
      </c>
    </row>
    <row r="42" spans="1:26" hidden="1">
      <c r="A42" s="3" t="s">
        <v>278</v>
      </c>
      <c r="B42" s="3" t="s">
        <v>279</v>
      </c>
      <c r="C42" s="3" t="s">
        <v>460</v>
      </c>
      <c r="D42" s="3" t="s">
        <v>461</v>
      </c>
      <c r="E42" s="3" t="s">
        <v>43</v>
      </c>
      <c r="F42" s="3" t="s">
        <v>294</v>
      </c>
      <c r="G42" s="3">
        <v>4317</v>
      </c>
      <c r="H42" s="3">
        <v>4000</v>
      </c>
      <c r="I42" s="3">
        <v>0.39</v>
      </c>
      <c r="J42" s="3">
        <v>0</v>
      </c>
      <c r="K42" s="3">
        <v>1</v>
      </c>
      <c r="L42" s="3" t="s">
        <v>459</v>
      </c>
      <c r="M42" s="3" t="s">
        <v>16</v>
      </c>
      <c r="N42" s="3" t="s">
        <v>188</v>
      </c>
      <c r="O42" s="3" t="s">
        <v>84</v>
      </c>
      <c r="P42" s="3" t="s">
        <v>283</v>
      </c>
      <c r="Q42" s="3" t="s">
        <v>295</v>
      </c>
      <c r="R42" s="3" t="s">
        <v>296</v>
      </c>
      <c r="S42" s="3" t="s">
        <v>286</v>
      </c>
      <c r="T42" s="3" t="s">
        <v>275</v>
      </c>
      <c r="U42" s="3" t="s">
        <v>22</v>
      </c>
      <c r="V42" s="3" t="s">
        <v>33</v>
      </c>
      <c r="W42" s="3" t="s">
        <v>277</v>
      </c>
      <c r="X42" t="str">
        <f>VLOOKUP(Table13[[#This Row],[Voltage - Zener (Nom) (Vz)]],Values!$A$11:'Values'!$E$20,2,0)</f>
        <v>Stock</v>
      </c>
      <c r="Z42" t="str">
        <f>CONCATENATE(Table13[[#This Row],[Voltage - Zener (Nom) (Vz)]],Table13[[#This Row],[Stock]])</f>
        <v>15V</v>
      </c>
    </row>
    <row r="43" spans="1:26">
      <c r="A43" s="3" t="s">
        <v>266</v>
      </c>
      <c r="B43" s="3" t="s">
        <v>267</v>
      </c>
      <c r="C43" s="3" t="s">
        <v>530</v>
      </c>
      <c r="D43" s="3" t="s">
        <v>531</v>
      </c>
      <c r="E43" s="3" t="s">
        <v>43</v>
      </c>
      <c r="F43" s="3" t="s">
        <v>532</v>
      </c>
      <c r="G43" s="3">
        <v>5661</v>
      </c>
      <c r="H43" s="3">
        <v>0</v>
      </c>
      <c r="I43" s="3">
        <v>0.53</v>
      </c>
      <c r="J43" s="3">
        <v>0</v>
      </c>
      <c r="K43" s="3">
        <v>1</v>
      </c>
      <c r="L43" s="3" t="s">
        <v>459</v>
      </c>
      <c r="M43" s="3" t="s">
        <v>16</v>
      </c>
      <c r="N43" s="3" t="s">
        <v>188</v>
      </c>
      <c r="O43" s="3" t="s">
        <v>84</v>
      </c>
      <c r="P43" s="3" t="s">
        <v>271</v>
      </c>
      <c r="Q43" s="3" t="s">
        <v>306</v>
      </c>
      <c r="R43" s="3" t="s">
        <v>533</v>
      </c>
      <c r="S43" s="3" t="s">
        <v>274</v>
      </c>
      <c r="T43" s="3" t="s">
        <v>275</v>
      </c>
      <c r="U43" s="3" t="s">
        <v>22</v>
      </c>
      <c r="V43" s="3" t="s">
        <v>276</v>
      </c>
      <c r="W43" s="3" t="s">
        <v>277</v>
      </c>
      <c r="X43" t="str">
        <f>VLOOKUP(Table13[[#This Row],[Voltage - Zener (Nom) (Vz)]],Values!$A$11:'Values'!$E$20,2,0)</f>
        <v>Stock</v>
      </c>
      <c r="Y43" t="s">
        <v>20</v>
      </c>
      <c r="Z43" t="str">
        <f>CONCATENATE(Table13[[#This Row],[Voltage - Zener (Nom) (Vz)]],Table13[[#This Row],[Stock]])</f>
        <v>15VStock</v>
      </c>
    </row>
    <row r="44" spans="1:26" hidden="1">
      <c r="A44" s="3" t="s">
        <v>266</v>
      </c>
      <c r="B44" s="3" t="s">
        <v>267</v>
      </c>
      <c r="C44" s="3" t="s">
        <v>611</v>
      </c>
      <c r="D44" s="3" t="s">
        <v>612</v>
      </c>
      <c r="E44" s="3" t="s">
        <v>43</v>
      </c>
      <c r="F44" s="3" t="s">
        <v>532</v>
      </c>
      <c r="G44" s="3">
        <v>3575</v>
      </c>
      <c r="H44" s="3">
        <v>0</v>
      </c>
      <c r="I44" s="3">
        <v>0.54</v>
      </c>
      <c r="J44" s="3">
        <v>0</v>
      </c>
      <c r="K44" s="3">
        <v>1</v>
      </c>
      <c r="L44" s="3" t="s">
        <v>15</v>
      </c>
      <c r="M44" s="3" t="s">
        <v>16</v>
      </c>
      <c r="N44" s="3" t="s">
        <v>188</v>
      </c>
      <c r="O44" s="3" t="s">
        <v>84</v>
      </c>
      <c r="P44" s="3" t="s">
        <v>271</v>
      </c>
      <c r="Q44" s="3" t="s">
        <v>306</v>
      </c>
      <c r="R44" s="3" t="s">
        <v>533</v>
      </c>
      <c r="S44" s="3" t="s">
        <v>274</v>
      </c>
      <c r="T44" s="3" t="s">
        <v>275</v>
      </c>
      <c r="U44" s="3" t="s">
        <v>22</v>
      </c>
      <c r="V44" s="3" t="s">
        <v>276</v>
      </c>
      <c r="W44" s="3" t="s">
        <v>277</v>
      </c>
      <c r="X44" t="str">
        <f>VLOOKUP(Table13[[#This Row],[Voltage - Zener (Nom) (Vz)]],Values!$A$11:'Values'!$E$20,2,0)</f>
        <v>Stock</v>
      </c>
      <c r="Z44" t="str">
        <f>CONCATENATE(Table13[[#This Row],[Voltage - Zener (Nom) (Vz)]],Table13[[#This Row],[Stock]])</f>
        <v>15V</v>
      </c>
    </row>
    <row r="45" spans="1:26" hidden="1">
      <c r="A45" s="3" t="s">
        <v>266</v>
      </c>
      <c r="B45" s="3" t="s">
        <v>267</v>
      </c>
      <c r="C45" s="3" t="s">
        <v>747</v>
      </c>
      <c r="D45" s="3" t="s">
        <v>748</v>
      </c>
      <c r="E45" s="3" t="s">
        <v>43</v>
      </c>
      <c r="F45" s="3" t="s">
        <v>532</v>
      </c>
      <c r="G45" s="3">
        <v>0</v>
      </c>
      <c r="H45" s="3">
        <v>0</v>
      </c>
      <c r="I45" s="3" t="s">
        <v>18</v>
      </c>
      <c r="J45" s="3">
        <v>0</v>
      </c>
      <c r="K45" s="3">
        <v>10</v>
      </c>
      <c r="L45" s="3" t="s">
        <v>15</v>
      </c>
      <c r="M45" s="3" t="s">
        <v>16</v>
      </c>
      <c r="N45" s="3" t="s">
        <v>188</v>
      </c>
      <c r="O45" s="3" t="s">
        <v>84</v>
      </c>
      <c r="P45" s="3" t="s">
        <v>271</v>
      </c>
      <c r="Q45" s="3" t="s">
        <v>306</v>
      </c>
      <c r="R45" s="3" t="s">
        <v>533</v>
      </c>
      <c r="S45" s="3" t="s">
        <v>274</v>
      </c>
      <c r="T45" s="3" t="s">
        <v>275</v>
      </c>
      <c r="U45" s="3" t="s">
        <v>22</v>
      </c>
      <c r="V45" s="3" t="s">
        <v>276</v>
      </c>
      <c r="W45" s="3" t="s">
        <v>277</v>
      </c>
      <c r="X45" t="str">
        <f>VLOOKUP(Table13[[#This Row],[Voltage - Zener (Nom) (Vz)]],Values!$A$11:'Values'!$E$20,2,0)</f>
        <v>Stock</v>
      </c>
      <c r="Z45" t="str">
        <f>CONCATENATE(Table13[[#This Row],[Voltage - Zener (Nom) (Vz)]],Table13[[#This Row],[Stock]])</f>
        <v>15V</v>
      </c>
    </row>
    <row r="46" spans="1:26" hidden="1">
      <c r="A46" s="3" t="s">
        <v>278</v>
      </c>
      <c r="B46" s="3" t="s">
        <v>279</v>
      </c>
      <c r="C46" s="3" t="s">
        <v>803</v>
      </c>
      <c r="D46" s="3" t="s">
        <v>804</v>
      </c>
      <c r="E46" s="3" t="s">
        <v>43</v>
      </c>
      <c r="F46" s="3" t="s">
        <v>294</v>
      </c>
      <c r="G46" s="3">
        <v>0</v>
      </c>
      <c r="H46" s="3">
        <v>0</v>
      </c>
      <c r="I46" s="3" t="s">
        <v>18</v>
      </c>
      <c r="J46" s="3">
        <v>0</v>
      </c>
      <c r="K46" s="3">
        <v>10</v>
      </c>
      <c r="L46" s="3" t="s">
        <v>15</v>
      </c>
      <c r="M46" s="3" t="s">
        <v>16</v>
      </c>
      <c r="N46" s="3" t="s">
        <v>188</v>
      </c>
      <c r="O46" s="3" t="s">
        <v>84</v>
      </c>
      <c r="P46" s="3" t="s">
        <v>283</v>
      </c>
      <c r="Q46" s="3" t="s">
        <v>295</v>
      </c>
      <c r="R46" s="3" t="s">
        <v>296</v>
      </c>
      <c r="S46" s="3" t="s">
        <v>286</v>
      </c>
      <c r="T46" s="3" t="s">
        <v>275</v>
      </c>
      <c r="U46" s="3" t="s">
        <v>22</v>
      </c>
      <c r="V46" s="3" t="s">
        <v>33</v>
      </c>
      <c r="W46" s="3" t="s">
        <v>277</v>
      </c>
      <c r="X46" t="str">
        <f>VLOOKUP(Table13[[#This Row],[Voltage - Zener (Nom) (Vz)]],Values!$A$11:'Values'!$E$20,2,0)</f>
        <v>Stock</v>
      </c>
      <c r="Z46" t="str">
        <f>CONCATENATE(Table13[[#This Row],[Voltage - Zener (Nom) (Vz)]],Table13[[#This Row],[Stock]])</f>
        <v>15V</v>
      </c>
    </row>
    <row r="47" spans="1:26" hidden="1">
      <c r="A47" s="3" t="s">
        <v>278</v>
      </c>
      <c r="B47" s="3" t="s">
        <v>279</v>
      </c>
      <c r="C47" s="3" t="s">
        <v>843</v>
      </c>
      <c r="D47" s="3" t="s">
        <v>844</v>
      </c>
      <c r="E47" s="3" t="s">
        <v>43</v>
      </c>
      <c r="F47" s="3" t="s">
        <v>294</v>
      </c>
      <c r="G47" s="3">
        <v>0</v>
      </c>
      <c r="H47" s="3">
        <v>0</v>
      </c>
      <c r="I47" s="3" t="s">
        <v>18</v>
      </c>
      <c r="J47" s="3">
        <v>0</v>
      </c>
      <c r="K47" s="3">
        <v>6000</v>
      </c>
      <c r="L47" s="3" t="s">
        <v>459</v>
      </c>
      <c r="M47" s="3" t="s">
        <v>16</v>
      </c>
      <c r="N47" s="3" t="s">
        <v>188</v>
      </c>
      <c r="O47" s="3" t="s">
        <v>84</v>
      </c>
      <c r="P47" s="3" t="s">
        <v>283</v>
      </c>
      <c r="Q47" s="3" t="s">
        <v>295</v>
      </c>
      <c r="R47" s="3" t="s">
        <v>296</v>
      </c>
      <c r="S47" s="3" t="s">
        <v>286</v>
      </c>
      <c r="T47" s="3" t="s">
        <v>275</v>
      </c>
      <c r="U47" s="3" t="s">
        <v>22</v>
      </c>
      <c r="V47" s="3" t="s">
        <v>33</v>
      </c>
      <c r="W47" s="3" t="s">
        <v>277</v>
      </c>
      <c r="X47" t="str">
        <f>VLOOKUP(Table13[[#This Row],[Voltage - Zener (Nom) (Vz)]],Values!$A$11:'Values'!$E$20,2,0)</f>
        <v>Stock</v>
      </c>
      <c r="Z47" t="str">
        <f>CONCATENATE(Table13[[#This Row],[Voltage - Zener (Nom) (Vz)]],Table13[[#This Row],[Stock]])</f>
        <v>15V</v>
      </c>
    </row>
    <row r="48" spans="1:26" hidden="1">
      <c r="A48" s="3" t="s">
        <v>266</v>
      </c>
      <c r="B48" s="3" t="s">
        <v>267</v>
      </c>
      <c r="C48" s="3" t="s">
        <v>917</v>
      </c>
      <c r="D48" s="3" t="s">
        <v>918</v>
      </c>
      <c r="E48" s="3" t="s">
        <v>43</v>
      </c>
      <c r="F48" s="3" t="s">
        <v>532</v>
      </c>
      <c r="G48" s="3">
        <v>0</v>
      </c>
      <c r="H48" s="3">
        <v>0</v>
      </c>
      <c r="I48" s="3" t="s">
        <v>18</v>
      </c>
      <c r="J48" s="3">
        <v>0</v>
      </c>
      <c r="K48" s="3">
        <v>5000</v>
      </c>
      <c r="L48" s="3" t="s">
        <v>459</v>
      </c>
      <c r="M48" s="3" t="s">
        <v>16</v>
      </c>
      <c r="N48" s="3" t="s">
        <v>188</v>
      </c>
      <c r="O48" s="3" t="s">
        <v>84</v>
      </c>
      <c r="P48" s="3" t="s">
        <v>271</v>
      </c>
      <c r="Q48" s="3" t="s">
        <v>306</v>
      </c>
      <c r="R48" s="3" t="s">
        <v>533</v>
      </c>
      <c r="S48" s="3" t="s">
        <v>274</v>
      </c>
      <c r="T48" s="3" t="s">
        <v>275</v>
      </c>
      <c r="U48" s="3" t="s">
        <v>22</v>
      </c>
      <c r="V48" s="3" t="s">
        <v>276</v>
      </c>
      <c r="W48" s="3" t="s">
        <v>277</v>
      </c>
      <c r="X48" t="str">
        <f>VLOOKUP(Table13[[#This Row],[Voltage - Zener (Nom) (Vz)]],Values!$A$11:'Values'!$E$20,2,0)</f>
        <v>Stock</v>
      </c>
      <c r="Z48" t="str">
        <f>CONCATENATE(Table13[[#This Row],[Voltage - Zener (Nom) (Vz)]],Table13[[#This Row],[Stock]])</f>
        <v>15V</v>
      </c>
    </row>
    <row r="49" spans="1:26" hidden="1">
      <c r="A49" s="3" t="s">
        <v>266</v>
      </c>
      <c r="B49" s="3" t="s">
        <v>267</v>
      </c>
      <c r="C49" s="3" t="s">
        <v>536</v>
      </c>
      <c r="D49" s="3" t="s">
        <v>537</v>
      </c>
      <c r="E49" s="3" t="s">
        <v>43</v>
      </c>
      <c r="F49" s="3" t="s">
        <v>538</v>
      </c>
      <c r="G49" s="3">
        <v>5268</v>
      </c>
      <c r="H49" s="3">
        <v>15000</v>
      </c>
      <c r="I49" s="3">
        <v>0.53</v>
      </c>
      <c r="J49" s="3">
        <v>0</v>
      </c>
      <c r="K49" s="3">
        <v>1</v>
      </c>
      <c r="L49" s="3" t="s">
        <v>459</v>
      </c>
      <c r="M49" s="3" t="s">
        <v>16</v>
      </c>
      <c r="N49" s="3" t="s">
        <v>539</v>
      </c>
      <c r="O49" s="3" t="s">
        <v>84</v>
      </c>
      <c r="P49" s="3" t="s">
        <v>271</v>
      </c>
      <c r="Q49" s="3" t="s">
        <v>540</v>
      </c>
      <c r="R49" s="3" t="s">
        <v>541</v>
      </c>
      <c r="S49" s="3" t="s">
        <v>274</v>
      </c>
      <c r="T49" s="3" t="s">
        <v>275</v>
      </c>
      <c r="U49" s="3" t="s">
        <v>22</v>
      </c>
      <c r="V49" s="3" t="s">
        <v>276</v>
      </c>
      <c r="W49" s="3" t="s">
        <v>277</v>
      </c>
      <c r="X49" t="e">
        <f>VLOOKUP(Table13[[#This Row],[Voltage - Zener (Nom) (Vz)]],Values!$A$11:'Values'!$E$20,2,0)</f>
        <v>#N/A</v>
      </c>
      <c r="Z49" t="str">
        <f>CONCATENATE(Table13[[#This Row],[Voltage - Zener (Nom) (Vz)]],Table13[[#This Row],[Stock]])</f>
        <v>160V</v>
      </c>
    </row>
    <row r="50" spans="1:26" hidden="1">
      <c r="A50" s="3" t="s">
        <v>266</v>
      </c>
      <c r="B50" s="3" t="s">
        <v>267</v>
      </c>
      <c r="C50" s="3" t="s">
        <v>957</v>
      </c>
      <c r="D50" s="3" t="s">
        <v>958</v>
      </c>
      <c r="E50" s="3" t="s">
        <v>43</v>
      </c>
      <c r="F50" s="3" t="s">
        <v>538</v>
      </c>
      <c r="G50" s="3">
        <v>0</v>
      </c>
      <c r="H50" s="3">
        <v>0</v>
      </c>
      <c r="I50" s="3" t="s">
        <v>18</v>
      </c>
      <c r="J50" s="3">
        <v>0</v>
      </c>
      <c r="K50" s="3">
        <v>4000</v>
      </c>
      <c r="L50" s="3" t="s">
        <v>459</v>
      </c>
      <c r="M50" s="3" t="s">
        <v>16</v>
      </c>
      <c r="N50" s="3" t="s">
        <v>539</v>
      </c>
      <c r="O50" s="3" t="s">
        <v>84</v>
      </c>
      <c r="P50" s="3" t="s">
        <v>271</v>
      </c>
      <c r="Q50" s="3" t="s">
        <v>540</v>
      </c>
      <c r="R50" s="3" t="s">
        <v>541</v>
      </c>
      <c r="S50" s="3" t="s">
        <v>274</v>
      </c>
      <c r="T50" s="3" t="s">
        <v>275</v>
      </c>
      <c r="U50" s="3" t="s">
        <v>22</v>
      </c>
      <c r="V50" s="3" t="s">
        <v>276</v>
      </c>
      <c r="W50" s="3" t="s">
        <v>277</v>
      </c>
      <c r="X50" t="e">
        <f>VLOOKUP(Table13[[#This Row],[Voltage - Zener (Nom) (Vz)]],Values!$A$11:'Values'!$E$20,2,0)</f>
        <v>#N/A</v>
      </c>
      <c r="Z50" t="str">
        <f>CONCATENATE(Table13[[#This Row],[Voltage - Zener (Nom) (Vz)]],Table13[[#This Row],[Stock]])</f>
        <v>160V</v>
      </c>
    </row>
    <row r="51" spans="1:26" hidden="1">
      <c r="A51" s="3" t="s">
        <v>266</v>
      </c>
      <c r="B51" s="3" t="s">
        <v>267</v>
      </c>
      <c r="C51" s="3" t="s">
        <v>367</v>
      </c>
      <c r="D51" s="3" t="s">
        <v>368</v>
      </c>
      <c r="E51" s="3" t="s">
        <v>43</v>
      </c>
      <c r="F51" s="3" t="s">
        <v>369</v>
      </c>
      <c r="G51" s="3">
        <v>10299</v>
      </c>
      <c r="H51" s="3">
        <v>0</v>
      </c>
      <c r="I51" s="3">
        <v>0.52</v>
      </c>
      <c r="J51" s="3">
        <v>0</v>
      </c>
      <c r="K51" s="3">
        <v>1</v>
      </c>
      <c r="L51" s="3" t="s">
        <v>15</v>
      </c>
      <c r="M51" s="3" t="s">
        <v>16</v>
      </c>
      <c r="N51" s="3" t="s">
        <v>193</v>
      </c>
      <c r="O51" s="3" t="s">
        <v>84</v>
      </c>
      <c r="P51" s="3" t="s">
        <v>271</v>
      </c>
      <c r="Q51" s="3" t="s">
        <v>306</v>
      </c>
      <c r="R51" s="3" t="s">
        <v>370</v>
      </c>
      <c r="S51" s="3" t="s">
        <v>274</v>
      </c>
      <c r="T51" s="3" t="s">
        <v>275</v>
      </c>
      <c r="U51" s="3" t="s">
        <v>22</v>
      </c>
      <c r="V51" s="3" t="s">
        <v>276</v>
      </c>
      <c r="W51" s="3" t="s">
        <v>277</v>
      </c>
      <c r="X51" t="e">
        <f>VLOOKUP(Table13[[#This Row],[Voltage - Zener (Nom) (Vz)]],Values!$A$11:'Values'!$E$20,2,0)</f>
        <v>#N/A</v>
      </c>
      <c r="Z51" t="str">
        <f>CONCATENATE(Table13[[#This Row],[Voltage - Zener (Nom) (Vz)]],Table13[[#This Row],[Stock]])</f>
        <v>16V</v>
      </c>
    </row>
    <row r="52" spans="1:26" hidden="1">
      <c r="A52" s="3" t="s">
        <v>266</v>
      </c>
      <c r="B52" s="3" t="s">
        <v>267</v>
      </c>
      <c r="C52" s="3" t="s">
        <v>570</v>
      </c>
      <c r="D52" s="3" t="s">
        <v>571</v>
      </c>
      <c r="E52" s="3" t="s">
        <v>43</v>
      </c>
      <c r="F52" s="3" t="s">
        <v>369</v>
      </c>
      <c r="G52" s="3">
        <v>3083</v>
      </c>
      <c r="H52" s="3">
        <v>0</v>
      </c>
      <c r="I52" s="3">
        <v>0.53</v>
      </c>
      <c r="J52" s="3">
        <v>0</v>
      </c>
      <c r="K52" s="3">
        <v>1</v>
      </c>
      <c r="L52" s="3" t="s">
        <v>459</v>
      </c>
      <c r="M52" s="3" t="s">
        <v>16</v>
      </c>
      <c r="N52" s="3" t="s">
        <v>193</v>
      </c>
      <c r="O52" s="3" t="s">
        <v>84</v>
      </c>
      <c r="P52" s="3" t="s">
        <v>271</v>
      </c>
      <c r="Q52" s="3" t="s">
        <v>306</v>
      </c>
      <c r="R52" s="3" t="s">
        <v>370</v>
      </c>
      <c r="S52" s="3" t="s">
        <v>274</v>
      </c>
      <c r="T52" s="3" t="s">
        <v>275</v>
      </c>
      <c r="U52" s="3" t="s">
        <v>22</v>
      </c>
      <c r="V52" s="3" t="s">
        <v>276</v>
      </c>
      <c r="W52" s="3" t="s">
        <v>277</v>
      </c>
      <c r="X52" t="e">
        <f>VLOOKUP(Table13[[#This Row],[Voltage - Zener (Nom) (Vz)]],Values!$A$11:'Values'!$E$20,2,0)</f>
        <v>#N/A</v>
      </c>
      <c r="Z52" t="str">
        <f>CONCATENATE(Table13[[#This Row],[Voltage - Zener (Nom) (Vz)]],Table13[[#This Row],[Stock]])</f>
        <v>16V</v>
      </c>
    </row>
    <row r="53" spans="1:26" hidden="1">
      <c r="A53" s="3" t="s">
        <v>723</v>
      </c>
      <c r="B53" s="3" t="s">
        <v>279</v>
      </c>
      <c r="C53" s="3" t="s">
        <v>724</v>
      </c>
      <c r="D53" s="3" t="s">
        <v>725</v>
      </c>
      <c r="E53" s="3" t="s">
        <v>43</v>
      </c>
      <c r="F53" s="3" t="s">
        <v>726</v>
      </c>
      <c r="G53" s="3">
        <v>0</v>
      </c>
      <c r="H53" s="3">
        <v>0</v>
      </c>
      <c r="I53" s="3" t="s">
        <v>18</v>
      </c>
      <c r="J53" s="3">
        <v>0</v>
      </c>
      <c r="K53" s="3">
        <v>1</v>
      </c>
      <c r="L53" s="3" t="s">
        <v>15</v>
      </c>
      <c r="M53" s="3" t="s">
        <v>16</v>
      </c>
      <c r="N53" s="3" t="s">
        <v>193</v>
      </c>
      <c r="O53" s="3" t="s">
        <v>84</v>
      </c>
      <c r="P53" s="3" t="s">
        <v>283</v>
      </c>
      <c r="Q53" s="3" t="s">
        <v>727</v>
      </c>
      <c r="R53" s="3" t="s">
        <v>728</v>
      </c>
      <c r="S53" s="3" t="s">
        <v>286</v>
      </c>
      <c r="T53" s="3" t="s">
        <v>275</v>
      </c>
      <c r="U53" s="3" t="s">
        <v>22</v>
      </c>
      <c r="V53" s="3" t="s">
        <v>33</v>
      </c>
      <c r="W53" s="3" t="s">
        <v>277</v>
      </c>
      <c r="X53" t="e">
        <f>VLOOKUP(Table13[[#This Row],[Voltage - Zener (Nom) (Vz)]],Values!$A$11:'Values'!$E$20,2,0)</f>
        <v>#N/A</v>
      </c>
      <c r="Z53" t="str">
        <f>CONCATENATE(Table13[[#This Row],[Voltage - Zener (Nom) (Vz)]],Table13[[#This Row],[Stock]])</f>
        <v>16V</v>
      </c>
    </row>
    <row r="54" spans="1:26" hidden="1">
      <c r="A54" s="3" t="s">
        <v>266</v>
      </c>
      <c r="B54" s="3" t="s">
        <v>267</v>
      </c>
      <c r="C54" s="3" t="s">
        <v>919</v>
      </c>
      <c r="D54" s="3" t="s">
        <v>920</v>
      </c>
      <c r="E54" s="3" t="s">
        <v>43</v>
      </c>
      <c r="F54" s="3" t="s">
        <v>369</v>
      </c>
      <c r="G54" s="3">
        <v>0</v>
      </c>
      <c r="H54" s="3">
        <v>0</v>
      </c>
      <c r="I54" s="3" t="s">
        <v>18</v>
      </c>
      <c r="J54" s="3">
        <v>0</v>
      </c>
      <c r="K54" s="3">
        <v>2000</v>
      </c>
      <c r="L54" s="3" t="s">
        <v>459</v>
      </c>
      <c r="M54" s="3" t="s">
        <v>16</v>
      </c>
      <c r="N54" s="3" t="s">
        <v>193</v>
      </c>
      <c r="O54" s="3" t="s">
        <v>84</v>
      </c>
      <c r="P54" s="3" t="s">
        <v>271</v>
      </c>
      <c r="Q54" s="3" t="s">
        <v>306</v>
      </c>
      <c r="R54" s="3" t="s">
        <v>370</v>
      </c>
      <c r="S54" s="3" t="s">
        <v>274</v>
      </c>
      <c r="T54" s="3" t="s">
        <v>275</v>
      </c>
      <c r="U54" s="3" t="s">
        <v>22</v>
      </c>
      <c r="V54" s="3" t="s">
        <v>276</v>
      </c>
      <c r="W54" s="3" t="s">
        <v>277</v>
      </c>
      <c r="X54" t="e">
        <f>VLOOKUP(Table13[[#This Row],[Voltage - Zener (Nom) (Vz)]],Values!$A$11:'Values'!$E$20,2,0)</f>
        <v>#N/A</v>
      </c>
      <c r="Z54" t="str">
        <f>CONCATENATE(Table13[[#This Row],[Voltage - Zener (Nom) (Vz)]],Table13[[#This Row],[Stock]])</f>
        <v>16V</v>
      </c>
    </row>
    <row r="55" spans="1:26" hidden="1">
      <c r="A55" s="3" t="s">
        <v>266</v>
      </c>
      <c r="B55" s="3" t="s">
        <v>267</v>
      </c>
      <c r="C55" s="3" t="s">
        <v>416</v>
      </c>
      <c r="D55" s="3" t="s">
        <v>417</v>
      </c>
      <c r="E55" s="3" t="s">
        <v>43</v>
      </c>
      <c r="F55" s="3" t="s">
        <v>418</v>
      </c>
      <c r="G55" s="3">
        <v>15840</v>
      </c>
      <c r="H55" s="3">
        <v>0</v>
      </c>
      <c r="I55" s="3">
        <v>0.54</v>
      </c>
      <c r="J55" s="3">
        <v>0</v>
      </c>
      <c r="K55" s="3">
        <v>1</v>
      </c>
      <c r="L55" s="3" t="s">
        <v>15</v>
      </c>
      <c r="M55" s="3" t="s">
        <v>16</v>
      </c>
      <c r="N55" s="3" t="s">
        <v>419</v>
      </c>
      <c r="O55" s="3" t="s">
        <v>84</v>
      </c>
      <c r="P55" s="3" t="s">
        <v>271</v>
      </c>
      <c r="Q55" s="3" t="s">
        <v>306</v>
      </c>
      <c r="R55" s="3" t="s">
        <v>420</v>
      </c>
      <c r="S55" s="3" t="s">
        <v>274</v>
      </c>
      <c r="T55" s="3" t="s">
        <v>275</v>
      </c>
      <c r="U55" s="3" t="s">
        <v>22</v>
      </c>
      <c r="V55" s="3" t="s">
        <v>276</v>
      </c>
      <c r="W55" s="3" t="s">
        <v>277</v>
      </c>
      <c r="X55" t="e">
        <f>VLOOKUP(Table13[[#This Row],[Voltage - Zener (Nom) (Vz)]],Values!$A$11:'Values'!$E$20,2,0)</f>
        <v>#N/A</v>
      </c>
      <c r="Z55" t="str">
        <f>CONCATENATE(Table13[[#This Row],[Voltage - Zener (Nom) (Vz)]],Table13[[#This Row],[Stock]])</f>
        <v>17V</v>
      </c>
    </row>
    <row r="56" spans="1:26" hidden="1">
      <c r="A56" s="3" t="s">
        <v>266</v>
      </c>
      <c r="B56" s="3" t="s">
        <v>267</v>
      </c>
      <c r="C56" s="3" t="s">
        <v>607</v>
      </c>
      <c r="D56" s="3" t="s">
        <v>608</v>
      </c>
      <c r="E56" s="3" t="s">
        <v>43</v>
      </c>
      <c r="F56" s="3" t="s">
        <v>418</v>
      </c>
      <c r="G56" s="3">
        <v>1479</v>
      </c>
      <c r="H56" s="3">
        <v>1000</v>
      </c>
      <c r="I56" s="3">
        <v>0.53</v>
      </c>
      <c r="J56" s="3">
        <v>0</v>
      </c>
      <c r="K56" s="3">
        <v>1</v>
      </c>
      <c r="L56" s="3" t="s">
        <v>459</v>
      </c>
      <c r="M56" s="3" t="s">
        <v>16</v>
      </c>
      <c r="N56" s="3" t="s">
        <v>419</v>
      </c>
      <c r="O56" s="3" t="s">
        <v>84</v>
      </c>
      <c r="P56" s="3" t="s">
        <v>271</v>
      </c>
      <c r="Q56" s="3" t="s">
        <v>306</v>
      </c>
      <c r="R56" s="3" t="s">
        <v>420</v>
      </c>
      <c r="S56" s="3" t="s">
        <v>274</v>
      </c>
      <c r="T56" s="3" t="s">
        <v>275</v>
      </c>
      <c r="U56" s="3" t="s">
        <v>22</v>
      </c>
      <c r="V56" s="3" t="s">
        <v>276</v>
      </c>
      <c r="W56" s="3" t="s">
        <v>277</v>
      </c>
      <c r="X56" t="e">
        <f>VLOOKUP(Table13[[#This Row],[Voltage - Zener (Nom) (Vz)]],Values!$A$11:'Values'!$E$20,2,0)</f>
        <v>#N/A</v>
      </c>
      <c r="Z56" t="str">
        <f>CONCATENATE(Table13[[#This Row],[Voltage - Zener (Nom) (Vz)]],Table13[[#This Row],[Stock]])</f>
        <v>17V</v>
      </c>
    </row>
    <row r="57" spans="1:26" hidden="1">
      <c r="A57" s="3" t="s">
        <v>266</v>
      </c>
      <c r="B57" s="3" t="s">
        <v>267</v>
      </c>
      <c r="C57" s="3" t="s">
        <v>921</v>
      </c>
      <c r="D57" s="3" t="s">
        <v>922</v>
      </c>
      <c r="E57" s="3" t="s">
        <v>43</v>
      </c>
      <c r="F57" s="3" t="s">
        <v>418</v>
      </c>
      <c r="G57" s="3">
        <v>0</v>
      </c>
      <c r="H57" s="3">
        <v>0</v>
      </c>
      <c r="I57" s="3" t="s">
        <v>18</v>
      </c>
      <c r="J57" s="3">
        <v>0</v>
      </c>
      <c r="K57" s="3">
        <v>4000</v>
      </c>
      <c r="L57" s="3" t="s">
        <v>459</v>
      </c>
      <c r="M57" s="3" t="s">
        <v>16</v>
      </c>
      <c r="N57" s="3" t="s">
        <v>419</v>
      </c>
      <c r="O57" s="3" t="s">
        <v>84</v>
      </c>
      <c r="P57" s="3" t="s">
        <v>271</v>
      </c>
      <c r="Q57" s="3" t="s">
        <v>306</v>
      </c>
      <c r="R57" s="3" t="s">
        <v>420</v>
      </c>
      <c r="S57" s="3" t="s">
        <v>274</v>
      </c>
      <c r="T57" s="3" t="s">
        <v>275</v>
      </c>
      <c r="U57" s="3" t="s">
        <v>22</v>
      </c>
      <c r="V57" s="3" t="s">
        <v>276</v>
      </c>
      <c r="W57" s="3" t="s">
        <v>277</v>
      </c>
      <c r="X57" t="e">
        <f>VLOOKUP(Table13[[#This Row],[Voltage - Zener (Nom) (Vz)]],Values!$A$11:'Values'!$E$20,2,0)</f>
        <v>#N/A</v>
      </c>
      <c r="Z57" t="str">
        <f>CONCATENATE(Table13[[#This Row],[Voltage - Zener (Nom) (Vz)]],Table13[[#This Row],[Stock]])</f>
        <v>17V</v>
      </c>
    </row>
    <row r="58" spans="1:26" hidden="1">
      <c r="A58" s="3" t="s">
        <v>278</v>
      </c>
      <c r="B58" s="3" t="s">
        <v>279</v>
      </c>
      <c r="C58" s="3" t="s">
        <v>486</v>
      </c>
      <c r="D58" s="3" t="s">
        <v>487</v>
      </c>
      <c r="E58" s="3" t="s">
        <v>43</v>
      </c>
      <c r="F58" s="3" t="s">
        <v>488</v>
      </c>
      <c r="G58" s="3">
        <v>4896</v>
      </c>
      <c r="H58" s="3">
        <v>0</v>
      </c>
      <c r="I58" s="3">
        <v>0.44</v>
      </c>
      <c r="J58" s="3">
        <v>0</v>
      </c>
      <c r="K58" s="3">
        <v>1</v>
      </c>
      <c r="L58" s="3" t="s">
        <v>15</v>
      </c>
      <c r="M58" s="3" t="s">
        <v>16</v>
      </c>
      <c r="N58" s="3" t="s">
        <v>489</v>
      </c>
      <c r="O58" s="3" t="s">
        <v>84</v>
      </c>
      <c r="P58" s="3" t="s">
        <v>283</v>
      </c>
      <c r="Q58" s="3" t="s">
        <v>490</v>
      </c>
      <c r="R58" s="3" t="s">
        <v>491</v>
      </c>
      <c r="S58" s="3" t="s">
        <v>286</v>
      </c>
      <c r="T58" s="3" t="s">
        <v>275</v>
      </c>
      <c r="U58" s="3" t="s">
        <v>22</v>
      </c>
      <c r="V58" s="3" t="s">
        <v>33</v>
      </c>
      <c r="W58" s="3" t="s">
        <v>277</v>
      </c>
      <c r="X58" t="e">
        <f>VLOOKUP(Table13[[#This Row],[Voltage - Zener (Nom) (Vz)]],Values!$A$11:'Values'!$E$20,2,0)</f>
        <v>#N/A</v>
      </c>
      <c r="Z58" t="str">
        <f>CONCATENATE(Table13[[#This Row],[Voltage - Zener (Nom) (Vz)]],Table13[[#This Row],[Stock]])</f>
        <v>180V</v>
      </c>
    </row>
    <row r="59" spans="1:26" hidden="1">
      <c r="A59" s="3" t="s">
        <v>266</v>
      </c>
      <c r="B59" s="3" t="s">
        <v>267</v>
      </c>
      <c r="C59" s="3" t="s">
        <v>550</v>
      </c>
      <c r="D59" s="3" t="s">
        <v>551</v>
      </c>
      <c r="E59" s="3" t="s">
        <v>43</v>
      </c>
      <c r="F59" s="3" t="s">
        <v>552</v>
      </c>
      <c r="G59" s="3">
        <v>4062</v>
      </c>
      <c r="H59" s="3">
        <v>6000</v>
      </c>
      <c r="I59" s="3">
        <v>0.53</v>
      </c>
      <c r="J59" s="3">
        <v>0</v>
      </c>
      <c r="K59" s="3">
        <v>1</v>
      </c>
      <c r="L59" s="3" t="s">
        <v>459</v>
      </c>
      <c r="M59" s="3" t="s">
        <v>16</v>
      </c>
      <c r="N59" s="3" t="s">
        <v>489</v>
      </c>
      <c r="O59" s="3" t="s">
        <v>84</v>
      </c>
      <c r="P59" s="3" t="s">
        <v>271</v>
      </c>
      <c r="Q59" s="3" t="s">
        <v>553</v>
      </c>
      <c r="R59" s="3" t="s">
        <v>554</v>
      </c>
      <c r="S59" s="3" t="s">
        <v>274</v>
      </c>
      <c r="T59" s="3" t="s">
        <v>275</v>
      </c>
      <c r="U59" s="3" t="s">
        <v>22</v>
      </c>
      <c r="V59" s="3" t="s">
        <v>276</v>
      </c>
      <c r="W59" s="3" t="s">
        <v>277</v>
      </c>
      <c r="X59" t="e">
        <f>VLOOKUP(Table13[[#This Row],[Voltage - Zener (Nom) (Vz)]],Values!$A$11:'Values'!$E$20,2,0)</f>
        <v>#N/A</v>
      </c>
      <c r="Z59" t="str">
        <f>CONCATENATE(Table13[[#This Row],[Voltage - Zener (Nom) (Vz)]],Table13[[#This Row],[Stock]])</f>
        <v>180V</v>
      </c>
    </row>
    <row r="60" spans="1:26" hidden="1">
      <c r="A60" s="3" t="s">
        <v>266</v>
      </c>
      <c r="B60" s="3" t="s">
        <v>267</v>
      </c>
      <c r="C60" s="3" t="s">
        <v>638</v>
      </c>
      <c r="D60" s="3" t="s">
        <v>639</v>
      </c>
      <c r="E60" s="3" t="s">
        <v>43</v>
      </c>
      <c r="F60" s="3" t="s">
        <v>552</v>
      </c>
      <c r="G60" s="3">
        <v>7228</v>
      </c>
      <c r="H60" s="3">
        <v>0</v>
      </c>
      <c r="I60" s="3">
        <v>0.54</v>
      </c>
      <c r="J60" s="3">
        <v>0</v>
      </c>
      <c r="K60" s="3">
        <v>1</v>
      </c>
      <c r="L60" s="3" t="s">
        <v>15</v>
      </c>
      <c r="M60" s="3" t="s">
        <v>16</v>
      </c>
      <c r="N60" s="3" t="s">
        <v>489</v>
      </c>
      <c r="O60" s="3" t="s">
        <v>84</v>
      </c>
      <c r="P60" s="3" t="s">
        <v>271</v>
      </c>
      <c r="Q60" s="3" t="s">
        <v>553</v>
      </c>
      <c r="R60" s="3" t="s">
        <v>554</v>
      </c>
      <c r="S60" s="3" t="s">
        <v>274</v>
      </c>
      <c r="T60" s="3" t="s">
        <v>275</v>
      </c>
      <c r="U60" s="3" t="s">
        <v>22</v>
      </c>
      <c r="V60" s="3" t="s">
        <v>276</v>
      </c>
      <c r="W60" s="3" t="s">
        <v>277</v>
      </c>
      <c r="X60" t="e">
        <f>VLOOKUP(Table13[[#This Row],[Voltage - Zener (Nom) (Vz)]],Values!$A$11:'Values'!$E$20,2,0)</f>
        <v>#N/A</v>
      </c>
      <c r="Z60" t="str">
        <f>CONCATENATE(Table13[[#This Row],[Voltage - Zener (Nom) (Vz)]],Table13[[#This Row],[Stock]])</f>
        <v>180V</v>
      </c>
    </row>
    <row r="61" spans="1:26" hidden="1">
      <c r="A61" s="3" t="s">
        <v>266</v>
      </c>
      <c r="B61" s="3" t="s">
        <v>267</v>
      </c>
      <c r="C61" s="3" t="s">
        <v>777</v>
      </c>
      <c r="D61" s="3" t="s">
        <v>778</v>
      </c>
      <c r="E61" s="3" t="s">
        <v>43</v>
      </c>
      <c r="F61" s="3" t="s">
        <v>552</v>
      </c>
      <c r="G61" s="3">
        <v>0</v>
      </c>
      <c r="H61" s="3">
        <v>0</v>
      </c>
      <c r="I61" s="3" t="s">
        <v>18</v>
      </c>
      <c r="J61" s="3">
        <v>0</v>
      </c>
      <c r="K61" s="3">
        <v>4000</v>
      </c>
      <c r="L61" s="3" t="s">
        <v>459</v>
      </c>
      <c r="M61" s="3" t="s">
        <v>16</v>
      </c>
      <c r="N61" s="3" t="s">
        <v>489</v>
      </c>
      <c r="O61" s="3" t="s">
        <v>84</v>
      </c>
      <c r="P61" s="3" t="s">
        <v>271</v>
      </c>
      <c r="Q61" s="3" t="s">
        <v>553</v>
      </c>
      <c r="R61" s="3" t="s">
        <v>554</v>
      </c>
      <c r="S61" s="3" t="s">
        <v>274</v>
      </c>
      <c r="T61" s="3" t="s">
        <v>275</v>
      </c>
      <c r="U61" s="3" t="s">
        <v>22</v>
      </c>
      <c r="V61" s="3" t="s">
        <v>276</v>
      </c>
      <c r="W61" s="3" t="s">
        <v>277</v>
      </c>
      <c r="X61" t="e">
        <f>VLOOKUP(Table13[[#This Row],[Voltage - Zener (Nom) (Vz)]],Values!$A$11:'Values'!$E$20,2,0)</f>
        <v>#N/A</v>
      </c>
      <c r="Z61" t="str">
        <f>CONCATENATE(Table13[[#This Row],[Voltage - Zener (Nom) (Vz)]],Table13[[#This Row],[Stock]])</f>
        <v>180V</v>
      </c>
    </row>
    <row r="62" spans="1:26" hidden="1">
      <c r="A62" s="3" t="s">
        <v>278</v>
      </c>
      <c r="B62" s="3" t="s">
        <v>279</v>
      </c>
      <c r="C62" s="3" t="s">
        <v>879</v>
      </c>
      <c r="D62" s="3" t="s">
        <v>880</v>
      </c>
      <c r="E62" s="3" t="s">
        <v>43</v>
      </c>
      <c r="F62" s="3" t="s">
        <v>488</v>
      </c>
      <c r="G62" s="3">
        <v>0</v>
      </c>
      <c r="H62" s="3">
        <v>0</v>
      </c>
      <c r="I62" s="3" t="s">
        <v>18</v>
      </c>
      <c r="J62" s="3">
        <v>0</v>
      </c>
      <c r="K62" s="3">
        <v>6000</v>
      </c>
      <c r="L62" s="3" t="s">
        <v>459</v>
      </c>
      <c r="M62" s="3" t="s">
        <v>16</v>
      </c>
      <c r="N62" s="3" t="s">
        <v>489</v>
      </c>
      <c r="O62" s="3" t="s">
        <v>84</v>
      </c>
      <c r="P62" s="3" t="s">
        <v>283</v>
      </c>
      <c r="Q62" s="3" t="s">
        <v>490</v>
      </c>
      <c r="R62" s="3" t="s">
        <v>491</v>
      </c>
      <c r="S62" s="3" t="s">
        <v>286</v>
      </c>
      <c r="T62" s="3" t="s">
        <v>275</v>
      </c>
      <c r="U62" s="3" t="s">
        <v>22</v>
      </c>
      <c r="V62" s="3" t="s">
        <v>33</v>
      </c>
      <c r="W62" s="3" t="s">
        <v>277</v>
      </c>
      <c r="X62" t="e">
        <f>VLOOKUP(Table13[[#This Row],[Voltage - Zener (Nom) (Vz)]],Values!$A$11:'Values'!$E$20,2,0)</f>
        <v>#N/A</v>
      </c>
      <c r="Z62" t="str">
        <f>CONCATENATE(Table13[[#This Row],[Voltage - Zener (Nom) (Vz)]],Table13[[#This Row],[Stock]])</f>
        <v>180V</v>
      </c>
    </row>
    <row r="63" spans="1:26" hidden="1">
      <c r="A63" s="3" t="s">
        <v>278</v>
      </c>
      <c r="B63" s="3" t="s">
        <v>279</v>
      </c>
      <c r="C63" s="3" t="s">
        <v>881</v>
      </c>
      <c r="D63" s="3" t="s">
        <v>882</v>
      </c>
      <c r="E63" s="3" t="s">
        <v>43</v>
      </c>
      <c r="F63" s="3" t="s">
        <v>488</v>
      </c>
      <c r="G63" s="3">
        <v>0</v>
      </c>
      <c r="H63" s="3">
        <v>0</v>
      </c>
      <c r="I63" s="3" t="s">
        <v>18</v>
      </c>
      <c r="J63" s="3">
        <v>0</v>
      </c>
      <c r="K63" s="3">
        <v>6000</v>
      </c>
      <c r="L63" s="3" t="s">
        <v>459</v>
      </c>
      <c r="M63" s="3" t="s">
        <v>16</v>
      </c>
      <c r="N63" s="3" t="s">
        <v>489</v>
      </c>
      <c r="O63" s="3" t="s">
        <v>84</v>
      </c>
      <c r="P63" s="3" t="s">
        <v>283</v>
      </c>
      <c r="Q63" s="3" t="s">
        <v>490</v>
      </c>
      <c r="R63" s="3" t="s">
        <v>491</v>
      </c>
      <c r="S63" s="3" t="s">
        <v>286</v>
      </c>
      <c r="T63" s="3" t="s">
        <v>275</v>
      </c>
      <c r="U63" s="3" t="s">
        <v>22</v>
      </c>
      <c r="V63" s="3" t="s">
        <v>33</v>
      </c>
      <c r="W63" s="3" t="s">
        <v>277</v>
      </c>
      <c r="X63" t="e">
        <f>VLOOKUP(Table13[[#This Row],[Voltage - Zener (Nom) (Vz)]],Values!$A$11:'Values'!$E$20,2,0)</f>
        <v>#N/A</v>
      </c>
      <c r="Z63" t="str">
        <f>CONCATENATE(Table13[[#This Row],[Voltage - Zener (Nom) (Vz)]],Table13[[#This Row],[Stock]])</f>
        <v>180V</v>
      </c>
    </row>
    <row r="64" spans="1:26" hidden="1">
      <c r="A64" s="3" t="s">
        <v>278</v>
      </c>
      <c r="B64" s="3" t="s">
        <v>279</v>
      </c>
      <c r="C64" s="3" t="s">
        <v>287</v>
      </c>
      <c r="D64" s="3" t="s">
        <v>288</v>
      </c>
      <c r="E64" s="3" t="s">
        <v>43</v>
      </c>
      <c r="F64" s="3" t="s">
        <v>289</v>
      </c>
      <c r="G64" s="3">
        <v>30733</v>
      </c>
      <c r="H64" s="3">
        <v>0</v>
      </c>
      <c r="I64" s="3">
        <v>0.41</v>
      </c>
      <c r="J64" s="3">
        <v>0</v>
      </c>
      <c r="K64" s="3">
        <v>1</v>
      </c>
      <c r="L64" s="3" t="s">
        <v>15</v>
      </c>
      <c r="M64" s="3" t="s">
        <v>16</v>
      </c>
      <c r="N64" s="3" t="s">
        <v>202</v>
      </c>
      <c r="O64" s="3" t="s">
        <v>84</v>
      </c>
      <c r="P64" s="3" t="s">
        <v>283</v>
      </c>
      <c r="Q64" s="3" t="s">
        <v>290</v>
      </c>
      <c r="R64" s="3" t="s">
        <v>291</v>
      </c>
      <c r="S64" s="3" t="s">
        <v>286</v>
      </c>
      <c r="T64" s="3" t="s">
        <v>275</v>
      </c>
      <c r="U64" s="3" t="s">
        <v>22</v>
      </c>
      <c r="V64" s="3" t="s">
        <v>33</v>
      </c>
      <c r="W64" s="3" t="s">
        <v>277</v>
      </c>
      <c r="X64" t="e">
        <f>VLOOKUP(Table13[[#This Row],[Voltage - Zener (Nom) (Vz)]],Values!$A$11:'Values'!$E$20,2,0)</f>
        <v>#N/A</v>
      </c>
      <c r="Z64" t="str">
        <f>CONCATENATE(Table13[[#This Row],[Voltage - Zener (Nom) (Vz)]],Table13[[#This Row],[Stock]])</f>
        <v>18V</v>
      </c>
    </row>
    <row r="65" spans="1:26" hidden="1">
      <c r="A65" s="3" t="s">
        <v>266</v>
      </c>
      <c r="B65" s="3" t="s">
        <v>267</v>
      </c>
      <c r="C65" s="3" t="s">
        <v>402</v>
      </c>
      <c r="D65" s="3" t="s">
        <v>403</v>
      </c>
      <c r="E65" s="3" t="s">
        <v>43</v>
      </c>
      <c r="F65" s="3" t="s">
        <v>404</v>
      </c>
      <c r="G65" s="3">
        <v>14401</v>
      </c>
      <c r="H65" s="3">
        <v>0</v>
      </c>
      <c r="I65" s="3">
        <v>0.54</v>
      </c>
      <c r="J65" s="3">
        <v>0</v>
      </c>
      <c r="K65" s="3">
        <v>1</v>
      </c>
      <c r="L65" s="3" t="s">
        <v>15</v>
      </c>
      <c r="M65" s="3" t="s">
        <v>16</v>
      </c>
      <c r="N65" s="3" t="s">
        <v>202</v>
      </c>
      <c r="O65" s="3" t="s">
        <v>84</v>
      </c>
      <c r="P65" s="3" t="s">
        <v>271</v>
      </c>
      <c r="Q65" s="3" t="s">
        <v>306</v>
      </c>
      <c r="R65" s="3" t="s">
        <v>405</v>
      </c>
      <c r="S65" s="3" t="s">
        <v>274</v>
      </c>
      <c r="T65" s="3" t="s">
        <v>275</v>
      </c>
      <c r="U65" s="3" t="s">
        <v>22</v>
      </c>
      <c r="V65" s="3" t="s">
        <v>276</v>
      </c>
      <c r="W65" s="3" t="s">
        <v>277</v>
      </c>
      <c r="X65" t="e">
        <f>VLOOKUP(Table13[[#This Row],[Voltage - Zener (Nom) (Vz)]],Values!$A$11:'Values'!$E$20,2,0)</f>
        <v>#N/A</v>
      </c>
      <c r="Z65" t="str">
        <f>CONCATENATE(Table13[[#This Row],[Voltage - Zener (Nom) (Vz)]],Table13[[#This Row],[Stock]])</f>
        <v>18V</v>
      </c>
    </row>
    <row r="66" spans="1:26" hidden="1">
      <c r="A66" s="3" t="s">
        <v>266</v>
      </c>
      <c r="B66" s="3" t="s">
        <v>267</v>
      </c>
      <c r="C66" s="3" t="s">
        <v>587</v>
      </c>
      <c r="D66" s="3" t="s">
        <v>588</v>
      </c>
      <c r="E66" s="3" t="s">
        <v>43</v>
      </c>
      <c r="F66" s="3" t="s">
        <v>404</v>
      </c>
      <c r="G66" s="3">
        <v>2322</v>
      </c>
      <c r="H66" s="3">
        <v>0</v>
      </c>
      <c r="I66" s="3">
        <v>0.53</v>
      </c>
      <c r="J66" s="3">
        <v>0</v>
      </c>
      <c r="K66" s="3">
        <v>1</v>
      </c>
      <c r="L66" s="3" t="s">
        <v>459</v>
      </c>
      <c r="M66" s="3" t="s">
        <v>16</v>
      </c>
      <c r="N66" s="3" t="s">
        <v>202</v>
      </c>
      <c r="O66" s="3" t="s">
        <v>84</v>
      </c>
      <c r="P66" s="3" t="s">
        <v>271</v>
      </c>
      <c r="Q66" s="3" t="s">
        <v>306</v>
      </c>
      <c r="R66" s="3" t="s">
        <v>405</v>
      </c>
      <c r="S66" s="3" t="s">
        <v>274</v>
      </c>
      <c r="T66" s="3" t="s">
        <v>275</v>
      </c>
      <c r="U66" s="3" t="s">
        <v>22</v>
      </c>
      <c r="V66" s="3" t="s">
        <v>276</v>
      </c>
      <c r="W66" s="3" t="s">
        <v>277</v>
      </c>
      <c r="X66" t="e">
        <f>VLOOKUP(Table13[[#This Row],[Voltage - Zener (Nom) (Vz)]],Values!$A$11:'Values'!$E$20,2,0)</f>
        <v>#N/A</v>
      </c>
      <c r="Z66" t="str">
        <f>CONCATENATE(Table13[[#This Row],[Voltage - Zener (Nom) (Vz)]],Table13[[#This Row],[Stock]])</f>
        <v>18V</v>
      </c>
    </row>
    <row r="67" spans="1:26" hidden="1">
      <c r="A67" s="3" t="s">
        <v>723</v>
      </c>
      <c r="B67" s="3" t="s">
        <v>279</v>
      </c>
      <c r="C67" s="3" t="s">
        <v>729</v>
      </c>
      <c r="D67" s="3" t="s">
        <v>730</v>
      </c>
      <c r="E67" s="3" t="s">
        <v>43</v>
      </c>
      <c r="F67" s="3" t="s">
        <v>289</v>
      </c>
      <c r="G67" s="3">
        <v>0</v>
      </c>
      <c r="H67" s="3">
        <v>0</v>
      </c>
      <c r="I67" s="3" t="s">
        <v>18</v>
      </c>
      <c r="J67" s="3">
        <v>0</v>
      </c>
      <c r="K67" s="3">
        <v>1</v>
      </c>
      <c r="L67" s="3" t="s">
        <v>15</v>
      </c>
      <c r="M67" s="3" t="s">
        <v>16</v>
      </c>
      <c r="N67" s="3" t="s">
        <v>202</v>
      </c>
      <c r="O67" s="3" t="s">
        <v>84</v>
      </c>
      <c r="P67" s="3" t="s">
        <v>283</v>
      </c>
      <c r="Q67" s="3" t="s">
        <v>455</v>
      </c>
      <c r="R67" s="3" t="s">
        <v>405</v>
      </c>
      <c r="S67" s="3" t="s">
        <v>286</v>
      </c>
      <c r="T67" s="3" t="s">
        <v>275</v>
      </c>
      <c r="U67" s="3" t="s">
        <v>22</v>
      </c>
      <c r="V67" s="3" t="s">
        <v>33</v>
      </c>
      <c r="W67" s="3" t="s">
        <v>277</v>
      </c>
      <c r="X67" t="e">
        <f>VLOOKUP(Table13[[#This Row],[Voltage - Zener (Nom) (Vz)]],Values!$A$11:'Values'!$E$20,2,0)</f>
        <v>#N/A</v>
      </c>
      <c r="Z67" t="str">
        <f>CONCATENATE(Table13[[#This Row],[Voltage - Zener (Nom) (Vz)]],Table13[[#This Row],[Stock]])</f>
        <v>18V</v>
      </c>
    </row>
    <row r="68" spans="1:26" hidden="1">
      <c r="A68" s="3" t="s">
        <v>278</v>
      </c>
      <c r="B68" s="3" t="s">
        <v>279</v>
      </c>
      <c r="C68" s="3" t="s">
        <v>805</v>
      </c>
      <c r="D68" s="3" t="s">
        <v>806</v>
      </c>
      <c r="E68" s="3" t="s">
        <v>43</v>
      </c>
      <c r="F68" s="3" t="s">
        <v>289</v>
      </c>
      <c r="G68" s="3">
        <v>0</v>
      </c>
      <c r="H68" s="3">
        <v>0</v>
      </c>
      <c r="I68" s="3" t="s">
        <v>18</v>
      </c>
      <c r="J68" s="3">
        <v>0</v>
      </c>
      <c r="K68" s="3">
        <v>2000</v>
      </c>
      <c r="L68" s="3" t="s">
        <v>459</v>
      </c>
      <c r="M68" s="3" t="s">
        <v>16</v>
      </c>
      <c r="N68" s="3" t="s">
        <v>202</v>
      </c>
      <c r="O68" s="3" t="s">
        <v>84</v>
      </c>
      <c r="P68" s="3" t="s">
        <v>283</v>
      </c>
      <c r="Q68" s="3" t="s">
        <v>290</v>
      </c>
      <c r="R68" s="3" t="s">
        <v>291</v>
      </c>
      <c r="S68" s="3" t="s">
        <v>286</v>
      </c>
      <c r="T68" s="3" t="s">
        <v>275</v>
      </c>
      <c r="U68" s="3" t="s">
        <v>22</v>
      </c>
      <c r="V68" s="3" t="s">
        <v>33</v>
      </c>
      <c r="W68" s="3" t="s">
        <v>277</v>
      </c>
      <c r="X68" t="e">
        <f>VLOOKUP(Table13[[#This Row],[Voltage - Zener (Nom) (Vz)]],Values!$A$11:'Values'!$E$20,2,0)</f>
        <v>#N/A</v>
      </c>
      <c r="Z68" t="str">
        <f>CONCATENATE(Table13[[#This Row],[Voltage - Zener (Nom) (Vz)]],Table13[[#This Row],[Stock]])</f>
        <v>18V</v>
      </c>
    </row>
    <row r="69" spans="1:26" hidden="1">
      <c r="A69" s="3" t="s">
        <v>278</v>
      </c>
      <c r="B69" s="3" t="s">
        <v>279</v>
      </c>
      <c r="C69" s="3" t="s">
        <v>809</v>
      </c>
      <c r="D69" s="3" t="s">
        <v>810</v>
      </c>
      <c r="E69" s="3" t="s">
        <v>43</v>
      </c>
      <c r="F69" s="3" t="s">
        <v>289</v>
      </c>
      <c r="G69" s="3">
        <v>0</v>
      </c>
      <c r="H69" s="3">
        <v>0</v>
      </c>
      <c r="I69" s="3" t="s">
        <v>18</v>
      </c>
      <c r="J69" s="3">
        <v>0</v>
      </c>
      <c r="K69" s="3">
        <v>6000</v>
      </c>
      <c r="L69" s="3" t="s">
        <v>459</v>
      </c>
      <c r="M69" s="3" t="s">
        <v>16</v>
      </c>
      <c r="N69" s="3" t="s">
        <v>202</v>
      </c>
      <c r="O69" s="3" t="s">
        <v>84</v>
      </c>
      <c r="P69" s="3" t="s">
        <v>283</v>
      </c>
      <c r="Q69" s="3" t="s">
        <v>290</v>
      </c>
      <c r="R69" s="3" t="s">
        <v>291</v>
      </c>
      <c r="S69" s="3" t="s">
        <v>286</v>
      </c>
      <c r="T69" s="3" t="s">
        <v>275</v>
      </c>
      <c r="U69" s="3" t="s">
        <v>22</v>
      </c>
      <c r="V69" s="3" t="s">
        <v>33</v>
      </c>
      <c r="W69" s="3" t="s">
        <v>277</v>
      </c>
      <c r="X69" t="e">
        <f>VLOOKUP(Table13[[#This Row],[Voltage - Zener (Nom) (Vz)]],Values!$A$11:'Values'!$E$20,2,0)</f>
        <v>#N/A</v>
      </c>
      <c r="Z69" t="str">
        <f>CONCATENATE(Table13[[#This Row],[Voltage - Zener (Nom) (Vz)]],Table13[[#This Row],[Stock]])</f>
        <v>18V</v>
      </c>
    </row>
    <row r="70" spans="1:26" hidden="1">
      <c r="A70" s="3" t="s">
        <v>266</v>
      </c>
      <c r="B70" s="3" t="s">
        <v>267</v>
      </c>
      <c r="C70" s="3" t="s">
        <v>923</v>
      </c>
      <c r="D70" s="3" t="s">
        <v>924</v>
      </c>
      <c r="E70" s="3" t="s">
        <v>43</v>
      </c>
      <c r="F70" s="3" t="s">
        <v>404</v>
      </c>
      <c r="G70" s="3">
        <v>0</v>
      </c>
      <c r="H70" s="3">
        <v>0</v>
      </c>
      <c r="I70" s="3" t="s">
        <v>18</v>
      </c>
      <c r="J70" s="3">
        <v>0</v>
      </c>
      <c r="K70" s="3">
        <v>4000</v>
      </c>
      <c r="L70" s="3" t="s">
        <v>459</v>
      </c>
      <c r="M70" s="3" t="s">
        <v>16</v>
      </c>
      <c r="N70" s="3" t="s">
        <v>202</v>
      </c>
      <c r="O70" s="3" t="s">
        <v>84</v>
      </c>
      <c r="P70" s="3" t="s">
        <v>271</v>
      </c>
      <c r="Q70" s="3" t="s">
        <v>306</v>
      </c>
      <c r="R70" s="3" t="s">
        <v>405</v>
      </c>
      <c r="S70" s="3" t="s">
        <v>274</v>
      </c>
      <c r="T70" s="3" t="s">
        <v>275</v>
      </c>
      <c r="U70" s="3" t="s">
        <v>22</v>
      </c>
      <c r="V70" s="3" t="s">
        <v>276</v>
      </c>
      <c r="W70" s="3" t="s">
        <v>277</v>
      </c>
      <c r="X70" t="e">
        <f>VLOOKUP(Table13[[#This Row],[Voltage - Zener (Nom) (Vz)]],Values!$A$11:'Values'!$E$20,2,0)</f>
        <v>#N/A</v>
      </c>
      <c r="Z70" t="str">
        <f>CONCATENATE(Table13[[#This Row],[Voltage - Zener (Nom) (Vz)]],Table13[[#This Row],[Stock]])</f>
        <v>18V</v>
      </c>
    </row>
    <row r="71" spans="1:26" hidden="1">
      <c r="A71" s="3" t="s">
        <v>961</v>
      </c>
      <c r="B71" s="3" t="s">
        <v>279</v>
      </c>
      <c r="C71" s="3" t="s">
        <v>969</v>
      </c>
      <c r="D71" s="3" t="s">
        <v>970</v>
      </c>
      <c r="E71" s="3" t="s">
        <v>43</v>
      </c>
      <c r="F71" s="3" t="s">
        <v>971</v>
      </c>
      <c r="G71" s="3">
        <v>0</v>
      </c>
      <c r="H71" s="3">
        <v>0</v>
      </c>
      <c r="I71" s="3" t="s">
        <v>18</v>
      </c>
      <c r="J71" s="3">
        <v>0</v>
      </c>
      <c r="K71" s="3">
        <v>1</v>
      </c>
      <c r="L71" s="3" t="s">
        <v>15</v>
      </c>
      <c r="M71" s="3" t="s">
        <v>16</v>
      </c>
      <c r="N71" s="3" t="s">
        <v>202</v>
      </c>
      <c r="O71" s="3" t="s">
        <v>84</v>
      </c>
      <c r="P71" s="3" t="s">
        <v>967</v>
      </c>
      <c r="Q71" s="3" t="s">
        <v>162</v>
      </c>
      <c r="R71" s="3" t="s">
        <v>972</v>
      </c>
      <c r="S71" s="3" t="s">
        <v>286</v>
      </c>
      <c r="T71" s="3" t="s">
        <v>275</v>
      </c>
      <c r="U71" s="3" t="s">
        <v>22</v>
      </c>
      <c r="V71" s="3" t="s">
        <v>33</v>
      </c>
      <c r="W71" s="3" t="s">
        <v>277</v>
      </c>
      <c r="X71" t="e">
        <f>VLOOKUP(Table13[[#This Row],[Voltage - Zener (Nom) (Vz)]],Values!$A$11:'Values'!$E$20,2,0)</f>
        <v>#N/A</v>
      </c>
      <c r="Z71" t="str">
        <f>CONCATENATE(Table13[[#This Row],[Voltage - Zener (Nom) (Vz)]],Table13[[#This Row],[Stock]])</f>
        <v>18V</v>
      </c>
    </row>
    <row r="72" spans="1:26" hidden="1">
      <c r="A72" s="3" t="s">
        <v>266</v>
      </c>
      <c r="B72" s="3" t="s">
        <v>267</v>
      </c>
      <c r="C72" s="3" t="s">
        <v>676</v>
      </c>
      <c r="D72" s="3" t="s">
        <v>677</v>
      </c>
      <c r="E72" s="3" t="s">
        <v>43</v>
      </c>
      <c r="F72" s="3" t="s">
        <v>678</v>
      </c>
      <c r="G72" s="3">
        <v>3709</v>
      </c>
      <c r="H72" s="3">
        <v>4000</v>
      </c>
      <c r="I72" s="3">
        <v>0.59</v>
      </c>
      <c r="J72" s="3">
        <v>0</v>
      </c>
      <c r="K72" s="3">
        <v>1</v>
      </c>
      <c r="L72" s="3" t="s">
        <v>15</v>
      </c>
      <c r="M72" s="3" t="s">
        <v>16</v>
      </c>
      <c r="N72" s="3" t="s">
        <v>679</v>
      </c>
      <c r="O72" s="3" t="s">
        <v>84</v>
      </c>
      <c r="P72" s="3" t="s">
        <v>271</v>
      </c>
      <c r="Q72" s="3" t="s">
        <v>680</v>
      </c>
      <c r="R72" s="3" t="s">
        <v>681</v>
      </c>
      <c r="S72" s="3" t="s">
        <v>274</v>
      </c>
      <c r="T72" s="3" t="s">
        <v>275</v>
      </c>
      <c r="U72" s="3" t="s">
        <v>22</v>
      </c>
      <c r="V72" s="3" t="s">
        <v>276</v>
      </c>
      <c r="W72" s="3" t="s">
        <v>277</v>
      </c>
      <c r="X72" t="e">
        <f>VLOOKUP(Table13[[#This Row],[Voltage - Zener (Nom) (Vz)]],Values!$A$11:'Values'!$E$20,2,0)</f>
        <v>#N/A</v>
      </c>
      <c r="Z72" t="str">
        <f>CONCATENATE(Table13[[#This Row],[Voltage - Zener (Nom) (Vz)]],Table13[[#This Row],[Stock]])</f>
        <v>190V</v>
      </c>
    </row>
    <row r="73" spans="1:26" hidden="1">
      <c r="A73" s="3" t="s">
        <v>266</v>
      </c>
      <c r="B73" s="3" t="s">
        <v>267</v>
      </c>
      <c r="C73" s="3" t="s">
        <v>813</v>
      </c>
      <c r="D73" s="3" t="s">
        <v>814</v>
      </c>
      <c r="E73" s="3" t="s">
        <v>43</v>
      </c>
      <c r="F73" s="3" t="s">
        <v>815</v>
      </c>
      <c r="G73" s="3">
        <v>0</v>
      </c>
      <c r="H73" s="3">
        <v>0</v>
      </c>
      <c r="I73" s="3" t="s">
        <v>18</v>
      </c>
      <c r="J73" s="3">
        <v>0</v>
      </c>
      <c r="K73" s="3">
        <v>5000</v>
      </c>
      <c r="L73" s="3" t="s">
        <v>459</v>
      </c>
      <c r="M73" s="3" t="s">
        <v>16</v>
      </c>
      <c r="N73" s="3" t="s">
        <v>816</v>
      </c>
      <c r="O73" s="3" t="s">
        <v>84</v>
      </c>
      <c r="P73" s="3" t="s">
        <v>271</v>
      </c>
      <c r="Q73" s="3" t="s">
        <v>436</v>
      </c>
      <c r="R73" s="3" t="s">
        <v>817</v>
      </c>
      <c r="S73" s="3" t="s">
        <v>274</v>
      </c>
      <c r="T73" s="3" t="s">
        <v>275</v>
      </c>
      <c r="U73" s="3" t="s">
        <v>22</v>
      </c>
      <c r="V73" s="3" t="s">
        <v>276</v>
      </c>
      <c r="W73" s="3" t="s">
        <v>277</v>
      </c>
      <c r="X73" t="e">
        <f>VLOOKUP(Table13[[#This Row],[Voltage - Zener (Nom) (Vz)]],Values!$A$11:'Values'!$E$20,2,0)</f>
        <v>#N/A</v>
      </c>
      <c r="Z73" t="str">
        <f>CONCATENATE(Table13[[#This Row],[Voltage - Zener (Nom) (Vz)]],Table13[[#This Row],[Stock]])</f>
        <v>19V</v>
      </c>
    </row>
    <row r="74" spans="1:26" hidden="1">
      <c r="A74" s="3" t="s">
        <v>266</v>
      </c>
      <c r="B74" s="3" t="s">
        <v>267</v>
      </c>
      <c r="C74" s="3" t="s">
        <v>925</v>
      </c>
      <c r="D74" s="3" t="s">
        <v>926</v>
      </c>
      <c r="E74" s="3" t="s">
        <v>43</v>
      </c>
      <c r="F74" s="3" t="s">
        <v>815</v>
      </c>
      <c r="G74" s="3">
        <v>0</v>
      </c>
      <c r="H74" s="3">
        <v>0</v>
      </c>
      <c r="I74" s="3" t="s">
        <v>18</v>
      </c>
      <c r="J74" s="3">
        <v>0</v>
      </c>
      <c r="K74" s="3">
        <v>5000</v>
      </c>
      <c r="L74" s="3" t="s">
        <v>459</v>
      </c>
      <c r="M74" s="3" t="s">
        <v>16</v>
      </c>
      <c r="N74" s="3" t="s">
        <v>816</v>
      </c>
      <c r="O74" s="3" t="s">
        <v>84</v>
      </c>
      <c r="P74" s="3" t="s">
        <v>271</v>
      </c>
      <c r="Q74" s="3" t="s">
        <v>436</v>
      </c>
      <c r="R74" s="3" t="s">
        <v>817</v>
      </c>
      <c r="S74" s="3" t="s">
        <v>274</v>
      </c>
      <c r="T74" s="3" t="s">
        <v>275</v>
      </c>
      <c r="U74" s="3" t="s">
        <v>22</v>
      </c>
      <c r="V74" s="3" t="s">
        <v>276</v>
      </c>
      <c r="W74" s="3" t="s">
        <v>277</v>
      </c>
      <c r="X74" t="e">
        <f>VLOOKUP(Table13[[#This Row],[Voltage - Zener (Nom) (Vz)]],Values!$A$11:'Values'!$E$20,2,0)</f>
        <v>#N/A</v>
      </c>
      <c r="Z74" t="str">
        <f>CONCATENATE(Table13[[#This Row],[Voltage - Zener (Nom) (Vz)]],Table13[[#This Row],[Stock]])</f>
        <v>19V</v>
      </c>
    </row>
    <row r="75" spans="1:26" hidden="1">
      <c r="A75" s="3" t="s">
        <v>278</v>
      </c>
      <c r="B75" s="3" t="s">
        <v>279</v>
      </c>
      <c r="C75" s="3" t="s">
        <v>297</v>
      </c>
      <c r="D75" s="3" t="s">
        <v>298</v>
      </c>
      <c r="E75" s="3" t="s">
        <v>43</v>
      </c>
      <c r="F75" s="3" t="s">
        <v>299</v>
      </c>
      <c r="G75" s="3">
        <v>16713</v>
      </c>
      <c r="H75" s="3">
        <v>0</v>
      </c>
      <c r="I75" s="3">
        <v>0.41</v>
      </c>
      <c r="J75" s="3">
        <v>0</v>
      </c>
      <c r="K75" s="3">
        <v>1</v>
      </c>
      <c r="L75" s="3" t="s">
        <v>15</v>
      </c>
      <c r="M75" s="3" t="s">
        <v>16</v>
      </c>
      <c r="N75" s="3" t="s">
        <v>300</v>
      </c>
      <c r="O75" s="3" t="s">
        <v>84</v>
      </c>
      <c r="P75" s="3" t="s">
        <v>283</v>
      </c>
      <c r="Q75" s="3" t="s">
        <v>301</v>
      </c>
      <c r="R75" s="3" t="s">
        <v>302</v>
      </c>
      <c r="S75" s="3" t="s">
        <v>286</v>
      </c>
      <c r="T75" s="3" t="s">
        <v>275</v>
      </c>
      <c r="U75" s="3" t="s">
        <v>22</v>
      </c>
      <c r="V75" s="3" t="s">
        <v>33</v>
      </c>
      <c r="W75" s="3" t="s">
        <v>277</v>
      </c>
      <c r="X75" t="e">
        <f>VLOOKUP(Table13[[#This Row],[Voltage - Zener (Nom) (Vz)]],Values!$A$11:'Values'!$E$20,2,0)</f>
        <v>#N/A</v>
      </c>
      <c r="Z75" t="str">
        <f>CONCATENATE(Table13[[#This Row],[Voltage - Zener (Nom) (Vz)]],Table13[[#This Row],[Stock]])</f>
        <v>200V</v>
      </c>
    </row>
    <row r="76" spans="1:26" hidden="1">
      <c r="A76" s="3" t="s">
        <v>266</v>
      </c>
      <c r="B76" s="3" t="s">
        <v>267</v>
      </c>
      <c r="C76" s="3" t="s">
        <v>348</v>
      </c>
      <c r="D76" s="3" t="s">
        <v>349</v>
      </c>
      <c r="E76" s="3" t="s">
        <v>43</v>
      </c>
      <c r="F76" s="3" t="s">
        <v>350</v>
      </c>
      <c r="G76" s="3">
        <v>20722</v>
      </c>
      <c r="H76" s="3">
        <v>0</v>
      </c>
      <c r="I76" s="3">
        <v>0.52</v>
      </c>
      <c r="J76" s="3">
        <v>0</v>
      </c>
      <c r="K76" s="3">
        <v>1</v>
      </c>
      <c r="L76" s="3" t="s">
        <v>15</v>
      </c>
      <c r="M76" s="3" t="s">
        <v>16</v>
      </c>
      <c r="N76" s="3" t="s">
        <v>300</v>
      </c>
      <c r="O76" s="3" t="s">
        <v>84</v>
      </c>
      <c r="P76" s="3" t="s">
        <v>271</v>
      </c>
      <c r="Q76" s="3" t="s">
        <v>351</v>
      </c>
      <c r="R76" s="3" t="s">
        <v>352</v>
      </c>
      <c r="S76" s="3" t="s">
        <v>274</v>
      </c>
      <c r="T76" s="3" t="s">
        <v>275</v>
      </c>
      <c r="U76" s="3" t="s">
        <v>22</v>
      </c>
      <c r="V76" s="3" t="s">
        <v>276</v>
      </c>
      <c r="W76" s="3" t="s">
        <v>277</v>
      </c>
      <c r="X76" t="e">
        <f>VLOOKUP(Table13[[#This Row],[Voltage - Zener (Nom) (Vz)]],Values!$A$11:'Values'!$E$20,2,0)</f>
        <v>#N/A</v>
      </c>
      <c r="Z76" t="str">
        <f>CONCATENATE(Table13[[#This Row],[Voltage - Zener (Nom) (Vz)]],Table13[[#This Row],[Stock]])</f>
        <v>200V</v>
      </c>
    </row>
    <row r="77" spans="1:26" hidden="1">
      <c r="A77" s="3" t="s">
        <v>278</v>
      </c>
      <c r="B77" s="3" t="s">
        <v>279</v>
      </c>
      <c r="C77" s="3" t="s">
        <v>462</v>
      </c>
      <c r="D77" s="3" t="s">
        <v>463</v>
      </c>
      <c r="E77" s="3" t="s">
        <v>43</v>
      </c>
      <c r="F77" s="3" t="s">
        <v>299</v>
      </c>
      <c r="G77" s="3">
        <v>3240</v>
      </c>
      <c r="H77" s="3">
        <v>4000</v>
      </c>
      <c r="I77" s="3">
        <v>0.39</v>
      </c>
      <c r="J77" s="3">
        <v>0</v>
      </c>
      <c r="K77" s="3">
        <v>1</v>
      </c>
      <c r="L77" s="3" t="s">
        <v>459</v>
      </c>
      <c r="M77" s="3" t="s">
        <v>16</v>
      </c>
      <c r="N77" s="3" t="s">
        <v>300</v>
      </c>
      <c r="O77" s="3" t="s">
        <v>84</v>
      </c>
      <c r="P77" s="3" t="s">
        <v>283</v>
      </c>
      <c r="Q77" s="3" t="s">
        <v>301</v>
      </c>
      <c r="R77" s="3" t="s">
        <v>302</v>
      </c>
      <c r="S77" s="3" t="s">
        <v>286</v>
      </c>
      <c r="T77" s="3" t="s">
        <v>275</v>
      </c>
      <c r="U77" s="3" t="s">
        <v>22</v>
      </c>
      <c r="V77" s="3" t="s">
        <v>33</v>
      </c>
      <c r="W77" s="3" t="s">
        <v>277</v>
      </c>
      <c r="X77" t="e">
        <f>VLOOKUP(Table13[[#This Row],[Voltage - Zener (Nom) (Vz)]],Values!$A$11:'Values'!$E$20,2,0)</f>
        <v>#N/A</v>
      </c>
      <c r="Z77" t="str">
        <f>CONCATENATE(Table13[[#This Row],[Voltage - Zener (Nom) (Vz)]],Table13[[#This Row],[Stock]])</f>
        <v>200V</v>
      </c>
    </row>
    <row r="78" spans="1:26" hidden="1">
      <c r="A78" s="3" t="s">
        <v>266</v>
      </c>
      <c r="B78" s="3" t="s">
        <v>267</v>
      </c>
      <c r="C78" s="3" t="s">
        <v>576</v>
      </c>
      <c r="D78" s="3" t="s">
        <v>577</v>
      </c>
      <c r="E78" s="3" t="s">
        <v>43</v>
      </c>
      <c r="F78" s="3" t="s">
        <v>350</v>
      </c>
      <c r="G78" s="3">
        <v>2932</v>
      </c>
      <c r="H78" s="3">
        <v>0</v>
      </c>
      <c r="I78" s="3">
        <v>0.53</v>
      </c>
      <c r="J78" s="3">
        <v>0</v>
      </c>
      <c r="K78" s="3">
        <v>1</v>
      </c>
      <c r="L78" s="3" t="s">
        <v>459</v>
      </c>
      <c r="M78" s="3" t="s">
        <v>16</v>
      </c>
      <c r="N78" s="3" t="s">
        <v>300</v>
      </c>
      <c r="O78" s="3" t="s">
        <v>84</v>
      </c>
      <c r="P78" s="3" t="s">
        <v>271</v>
      </c>
      <c r="Q78" s="3" t="s">
        <v>351</v>
      </c>
      <c r="R78" s="3" t="s">
        <v>352</v>
      </c>
      <c r="S78" s="3" t="s">
        <v>274</v>
      </c>
      <c r="T78" s="3" t="s">
        <v>275</v>
      </c>
      <c r="U78" s="3" t="s">
        <v>22</v>
      </c>
      <c r="V78" s="3" t="s">
        <v>276</v>
      </c>
      <c r="W78" s="3" t="s">
        <v>277</v>
      </c>
      <c r="X78" t="e">
        <f>VLOOKUP(Table13[[#This Row],[Voltage - Zener (Nom) (Vz)]],Values!$A$11:'Values'!$E$20,2,0)</f>
        <v>#N/A</v>
      </c>
      <c r="Z78" t="str">
        <f>CONCATENATE(Table13[[#This Row],[Voltage - Zener (Nom) (Vz)]],Table13[[#This Row],[Stock]])</f>
        <v>200V</v>
      </c>
    </row>
    <row r="79" spans="1:26" hidden="1">
      <c r="A79" s="3" t="s">
        <v>266</v>
      </c>
      <c r="B79" s="3" t="s">
        <v>267</v>
      </c>
      <c r="C79" s="3" t="s">
        <v>769</v>
      </c>
      <c r="D79" s="3" t="s">
        <v>770</v>
      </c>
      <c r="E79" s="3" t="s">
        <v>43</v>
      </c>
      <c r="F79" s="3" t="s">
        <v>350</v>
      </c>
      <c r="G79" s="3">
        <v>0</v>
      </c>
      <c r="H79" s="3">
        <v>0</v>
      </c>
      <c r="I79" s="3" t="s">
        <v>18</v>
      </c>
      <c r="J79" s="3">
        <v>0</v>
      </c>
      <c r="K79" s="3">
        <v>10</v>
      </c>
      <c r="L79" s="3" t="s">
        <v>15</v>
      </c>
      <c r="M79" s="3" t="s">
        <v>16</v>
      </c>
      <c r="N79" s="3" t="s">
        <v>300</v>
      </c>
      <c r="O79" s="3" t="s">
        <v>84</v>
      </c>
      <c r="P79" s="3" t="s">
        <v>271</v>
      </c>
      <c r="Q79" s="3" t="s">
        <v>351</v>
      </c>
      <c r="R79" s="3" t="s">
        <v>352</v>
      </c>
      <c r="S79" s="3" t="s">
        <v>274</v>
      </c>
      <c r="T79" s="3" t="s">
        <v>275</v>
      </c>
      <c r="U79" s="3" t="s">
        <v>22</v>
      </c>
      <c r="V79" s="3" t="s">
        <v>276</v>
      </c>
      <c r="W79" s="3" t="s">
        <v>277</v>
      </c>
      <c r="X79" t="e">
        <f>VLOOKUP(Table13[[#This Row],[Voltage - Zener (Nom) (Vz)]],Values!$A$11:'Values'!$E$20,2,0)</f>
        <v>#N/A</v>
      </c>
      <c r="Z79" t="str">
        <f>CONCATENATE(Table13[[#This Row],[Voltage - Zener (Nom) (Vz)]],Table13[[#This Row],[Stock]])</f>
        <v>200V</v>
      </c>
    </row>
    <row r="80" spans="1:26" hidden="1">
      <c r="A80" s="3" t="s">
        <v>278</v>
      </c>
      <c r="B80" s="3" t="s">
        <v>279</v>
      </c>
      <c r="C80" s="3" t="s">
        <v>883</v>
      </c>
      <c r="D80" s="3" t="s">
        <v>884</v>
      </c>
      <c r="E80" s="3" t="s">
        <v>43</v>
      </c>
      <c r="F80" s="3" t="s">
        <v>299</v>
      </c>
      <c r="G80" s="3">
        <v>0</v>
      </c>
      <c r="H80" s="3">
        <v>0</v>
      </c>
      <c r="I80" s="3" t="s">
        <v>18</v>
      </c>
      <c r="J80" s="3">
        <v>0</v>
      </c>
      <c r="K80" s="3">
        <v>6000</v>
      </c>
      <c r="L80" s="3" t="s">
        <v>459</v>
      </c>
      <c r="M80" s="3" t="s">
        <v>16</v>
      </c>
      <c r="N80" s="3" t="s">
        <v>300</v>
      </c>
      <c r="O80" s="3" t="s">
        <v>84</v>
      </c>
      <c r="P80" s="3" t="s">
        <v>283</v>
      </c>
      <c r="Q80" s="3" t="s">
        <v>301</v>
      </c>
      <c r="R80" s="3" t="s">
        <v>302</v>
      </c>
      <c r="S80" s="3" t="s">
        <v>286</v>
      </c>
      <c r="T80" s="3" t="s">
        <v>275</v>
      </c>
      <c r="U80" s="3" t="s">
        <v>22</v>
      </c>
      <c r="V80" s="3" t="s">
        <v>33</v>
      </c>
      <c r="W80" s="3" t="s">
        <v>277</v>
      </c>
      <c r="X80" t="e">
        <f>VLOOKUP(Table13[[#This Row],[Voltage - Zener (Nom) (Vz)]],Values!$A$11:'Values'!$E$20,2,0)</f>
        <v>#N/A</v>
      </c>
      <c r="Z80" t="str">
        <f>CONCATENATE(Table13[[#This Row],[Voltage - Zener (Nom) (Vz)]],Table13[[#This Row],[Stock]])</f>
        <v>200V</v>
      </c>
    </row>
    <row r="81" spans="1:26" hidden="1">
      <c r="A81" s="3" t="s">
        <v>266</v>
      </c>
      <c r="B81" s="3" t="s">
        <v>267</v>
      </c>
      <c r="C81" s="3" t="s">
        <v>959</v>
      </c>
      <c r="D81" s="3" t="s">
        <v>960</v>
      </c>
      <c r="E81" s="3" t="s">
        <v>43</v>
      </c>
      <c r="F81" s="3" t="s">
        <v>350</v>
      </c>
      <c r="G81" s="3">
        <v>0</v>
      </c>
      <c r="H81" s="3">
        <v>0</v>
      </c>
      <c r="I81" s="3" t="s">
        <v>18</v>
      </c>
      <c r="J81" s="3">
        <v>0</v>
      </c>
      <c r="K81" s="3">
        <v>4000</v>
      </c>
      <c r="L81" s="3" t="s">
        <v>459</v>
      </c>
      <c r="M81" s="3" t="s">
        <v>16</v>
      </c>
      <c r="N81" s="3" t="s">
        <v>300</v>
      </c>
      <c r="O81" s="3" t="s">
        <v>84</v>
      </c>
      <c r="P81" s="3" t="s">
        <v>271</v>
      </c>
      <c r="Q81" s="3" t="s">
        <v>351</v>
      </c>
      <c r="R81" s="3" t="s">
        <v>352</v>
      </c>
      <c r="S81" s="3" t="s">
        <v>274</v>
      </c>
      <c r="T81" s="3" t="s">
        <v>275</v>
      </c>
      <c r="U81" s="3" t="s">
        <v>22</v>
      </c>
      <c r="V81" s="3" t="s">
        <v>276</v>
      </c>
      <c r="W81" s="3" t="s">
        <v>277</v>
      </c>
      <c r="X81" t="e">
        <f>VLOOKUP(Table13[[#This Row],[Voltage - Zener (Nom) (Vz)]],Values!$A$11:'Values'!$E$20,2,0)</f>
        <v>#N/A</v>
      </c>
      <c r="Z81" t="str">
        <f>CONCATENATE(Table13[[#This Row],[Voltage - Zener (Nom) (Vz)]],Table13[[#This Row],[Stock]])</f>
        <v>200V</v>
      </c>
    </row>
    <row r="82" spans="1:26" hidden="1">
      <c r="A82" s="3" t="s">
        <v>266</v>
      </c>
      <c r="B82" s="3" t="s">
        <v>267</v>
      </c>
      <c r="C82" s="3" t="s">
        <v>433</v>
      </c>
      <c r="D82" s="3" t="s">
        <v>434</v>
      </c>
      <c r="E82" s="3" t="s">
        <v>43</v>
      </c>
      <c r="F82" s="3" t="s">
        <v>435</v>
      </c>
      <c r="G82" s="3">
        <v>8645</v>
      </c>
      <c r="H82" s="3">
        <v>0</v>
      </c>
      <c r="I82" s="3">
        <v>0.54</v>
      </c>
      <c r="J82" s="3">
        <v>0</v>
      </c>
      <c r="K82" s="3">
        <v>1</v>
      </c>
      <c r="L82" s="3" t="s">
        <v>15</v>
      </c>
      <c r="M82" s="3" t="s">
        <v>16</v>
      </c>
      <c r="N82" s="3" t="s">
        <v>17</v>
      </c>
      <c r="O82" s="3" t="s">
        <v>84</v>
      </c>
      <c r="P82" s="3" t="s">
        <v>271</v>
      </c>
      <c r="Q82" s="3" t="s">
        <v>436</v>
      </c>
      <c r="R82" s="3" t="s">
        <v>437</v>
      </c>
      <c r="S82" s="3" t="s">
        <v>274</v>
      </c>
      <c r="T82" s="3" t="s">
        <v>275</v>
      </c>
      <c r="U82" s="3" t="s">
        <v>22</v>
      </c>
      <c r="V82" s="3" t="s">
        <v>276</v>
      </c>
      <c r="W82" s="3" t="s">
        <v>277</v>
      </c>
      <c r="X82" t="str">
        <f>VLOOKUP(Table13[[#This Row],[Voltage - Zener (Nom) (Vz)]],Values!$A$11:'Values'!$E$20,2,0)</f>
        <v>Stock</v>
      </c>
      <c r="Z82" t="str">
        <f>CONCATENATE(Table13[[#This Row],[Voltage - Zener (Nom) (Vz)]],Table13[[#This Row],[Stock]])</f>
        <v>20V</v>
      </c>
    </row>
    <row r="83" spans="1:26">
      <c r="A83" s="3" t="s">
        <v>266</v>
      </c>
      <c r="B83" s="3" t="s">
        <v>267</v>
      </c>
      <c r="C83" s="3" t="s">
        <v>585</v>
      </c>
      <c r="D83" s="3" t="s">
        <v>586</v>
      </c>
      <c r="E83" s="3" t="s">
        <v>43</v>
      </c>
      <c r="F83" s="3" t="s">
        <v>435</v>
      </c>
      <c r="G83" s="3">
        <v>2524</v>
      </c>
      <c r="H83" s="3">
        <v>0</v>
      </c>
      <c r="I83" s="3">
        <v>0.53</v>
      </c>
      <c r="J83" s="3">
        <v>0</v>
      </c>
      <c r="K83" s="3">
        <v>1</v>
      </c>
      <c r="L83" s="3" t="s">
        <v>459</v>
      </c>
      <c r="M83" s="3" t="s">
        <v>16</v>
      </c>
      <c r="N83" s="3" t="s">
        <v>17</v>
      </c>
      <c r="O83" s="3" t="s">
        <v>84</v>
      </c>
      <c r="P83" s="3" t="s">
        <v>271</v>
      </c>
      <c r="Q83" s="3" t="s">
        <v>436</v>
      </c>
      <c r="R83" s="3" t="s">
        <v>437</v>
      </c>
      <c r="S83" s="3" t="s">
        <v>274</v>
      </c>
      <c r="T83" s="3" t="s">
        <v>275</v>
      </c>
      <c r="U83" s="3" t="s">
        <v>22</v>
      </c>
      <c r="V83" s="3" t="s">
        <v>276</v>
      </c>
      <c r="W83" s="3" t="s">
        <v>277</v>
      </c>
      <c r="X83" t="str">
        <f>VLOOKUP(Table13[[#This Row],[Voltage - Zener (Nom) (Vz)]],Values!$A$11:'Values'!$E$20,2,0)</f>
        <v>Stock</v>
      </c>
      <c r="Y83" t="s">
        <v>20</v>
      </c>
      <c r="Z83" t="str">
        <f>CONCATENATE(Table13[[#This Row],[Voltage - Zener (Nom) (Vz)]],Table13[[#This Row],[Stock]])</f>
        <v>20VStock</v>
      </c>
    </row>
    <row r="84" spans="1:26" hidden="1">
      <c r="A84" s="3" t="s">
        <v>278</v>
      </c>
      <c r="B84" s="3" t="s">
        <v>279</v>
      </c>
      <c r="C84" s="3" t="s">
        <v>654</v>
      </c>
      <c r="D84" s="3" t="s">
        <v>655</v>
      </c>
      <c r="E84" s="3" t="s">
        <v>43</v>
      </c>
      <c r="F84" s="3" t="s">
        <v>656</v>
      </c>
      <c r="G84" s="3">
        <v>2135</v>
      </c>
      <c r="H84" s="3">
        <v>6000</v>
      </c>
      <c r="I84" s="3">
        <v>0.5</v>
      </c>
      <c r="J84" s="3">
        <v>0</v>
      </c>
      <c r="K84" s="3">
        <v>1</v>
      </c>
      <c r="L84" s="3" t="s">
        <v>15</v>
      </c>
      <c r="M84" s="3" t="s">
        <v>16</v>
      </c>
      <c r="N84" s="3" t="s">
        <v>17</v>
      </c>
      <c r="O84" s="3" t="s">
        <v>84</v>
      </c>
      <c r="P84" s="3" t="s">
        <v>283</v>
      </c>
      <c r="Q84" s="3" t="s">
        <v>522</v>
      </c>
      <c r="R84" s="3" t="s">
        <v>657</v>
      </c>
      <c r="S84" s="3" t="s">
        <v>286</v>
      </c>
      <c r="T84" s="3" t="s">
        <v>275</v>
      </c>
      <c r="U84" s="3" t="s">
        <v>22</v>
      </c>
      <c r="V84" s="3" t="s">
        <v>33</v>
      </c>
      <c r="W84" s="3" t="s">
        <v>277</v>
      </c>
      <c r="X84" t="str">
        <f>VLOOKUP(Table13[[#This Row],[Voltage - Zener (Nom) (Vz)]],Values!$A$11:'Values'!$E$20,2,0)</f>
        <v>Stock</v>
      </c>
      <c r="Z84" t="str">
        <f>CONCATENATE(Table13[[#This Row],[Voltage - Zener (Nom) (Vz)]],Table13[[#This Row],[Stock]])</f>
        <v>20V</v>
      </c>
    </row>
    <row r="85" spans="1:26" hidden="1">
      <c r="A85" s="3" t="s">
        <v>266</v>
      </c>
      <c r="B85" s="3" t="s">
        <v>267</v>
      </c>
      <c r="C85" s="3" t="s">
        <v>749</v>
      </c>
      <c r="D85" s="3" t="s">
        <v>750</v>
      </c>
      <c r="E85" s="3" t="s">
        <v>43</v>
      </c>
      <c r="F85" s="3" t="s">
        <v>435</v>
      </c>
      <c r="G85" s="3">
        <v>0</v>
      </c>
      <c r="H85" s="3">
        <v>0</v>
      </c>
      <c r="I85" s="3" t="s">
        <v>18</v>
      </c>
      <c r="J85" s="3">
        <v>0</v>
      </c>
      <c r="K85" s="3">
        <v>10</v>
      </c>
      <c r="L85" s="3" t="s">
        <v>15</v>
      </c>
      <c r="M85" s="3" t="s">
        <v>16</v>
      </c>
      <c r="N85" s="3" t="s">
        <v>17</v>
      </c>
      <c r="O85" s="3" t="s">
        <v>84</v>
      </c>
      <c r="P85" s="3" t="s">
        <v>271</v>
      </c>
      <c r="Q85" s="3" t="s">
        <v>436</v>
      </c>
      <c r="R85" s="3" t="s">
        <v>437</v>
      </c>
      <c r="S85" s="3" t="s">
        <v>274</v>
      </c>
      <c r="T85" s="3" t="s">
        <v>275</v>
      </c>
      <c r="U85" s="3" t="s">
        <v>22</v>
      </c>
      <c r="V85" s="3" t="s">
        <v>276</v>
      </c>
      <c r="W85" s="3" t="s">
        <v>277</v>
      </c>
      <c r="X85" t="str">
        <f>VLOOKUP(Table13[[#This Row],[Voltage - Zener (Nom) (Vz)]],Values!$A$11:'Values'!$E$20,2,0)</f>
        <v>Stock</v>
      </c>
      <c r="Z85" t="str">
        <f>CONCATENATE(Table13[[#This Row],[Voltage - Zener (Nom) (Vz)]],Table13[[#This Row],[Stock]])</f>
        <v>20V</v>
      </c>
    </row>
    <row r="86" spans="1:26" hidden="1">
      <c r="A86" s="3" t="s">
        <v>266</v>
      </c>
      <c r="B86" s="3" t="s">
        <v>267</v>
      </c>
      <c r="C86" s="3" t="s">
        <v>927</v>
      </c>
      <c r="D86" s="3" t="s">
        <v>928</v>
      </c>
      <c r="E86" s="3" t="s">
        <v>43</v>
      </c>
      <c r="F86" s="3" t="s">
        <v>435</v>
      </c>
      <c r="G86" s="3">
        <v>0</v>
      </c>
      <c r="H86" s="3">
        <v>0</v>
      </c>
      <c r="I86" s="3" t="s">
        <v>18</v>
      </c>
      <c r="J86" s="3">
        <v>0</v>
      </c>
      <c r="K86" s="3">
        <v>4000</v>
      </c>
      <c r="L86" s="3" t="s">
        <v>459</v>
      </c>
      <c r="M86" s="3" t="s">
        <v>16</v>
      </c>
      <c r="N86" s="3" t="s">
        <v>17</v>
      </c>
      <c r="O86" s="3" t="s">
        <v>84</v>
      </c>
      <c r="P86" s="3" t="s">
        <v>271</v>
      </c>
      <c r="Q86" s="3" t="s">
        <v>436</v>
      </c>
      <c r="R86" s="3" t="s">
        <v>437</v>
      </c>
      <c r="S86" s="3" t="s">
        <v>274</v>
      </c>
      <c r="T86" s="3" t="s">
        <v>275</v>
      </c>
      <c r="U86" s="3" t="s">
        <v>22</v>
      </c>
      <c r="V86" s="3" t="s">
        <v>276</v>
      </c>
      <c r="W86" s="3" t="s">
        <v>277</v>
      </c>
      <c r="X86" t="str">
        <f>VLOOKUP(Table13[[#This Row],[Voltage - Zener (Nom) (Vz)]],Values!$A$11:'Values'!$E$20,2,0)</f>
        <v>Stock</v>
      </c>
      <c r="Z86" t="str">
        <f>CONCATENATE(Table13[[#This Row],[Voltage - Zener (Nom) (Vz)]],Table13[[#This Row],[Stock]])</f>
        <v>20V</v>
      </c>
    </row>
    <row r="87" spans="1:26" hidden="1">
      <c r="A87" s="3" t="s">
        <v>266</v>
      </c>
      <c r="B87" s="3" t="s">
        <v>267</v>
      </c>
      <c r="C87" s="3" t="s">
        <v>342</v>
      </c>
      <c r="D87" s="3" t="s">
        <v>343</v>
      </c>
      <c r="E87" s="3" t="s">
        <v>43</v>
      </c>
      <c r="F87" s="3" t="s">
        <v>344</v>
      </c>
      <c r="G87" s="3">
        <v>20988</v>
      </c>
      <c r="H87" s="3">
        <v>0</v>
      </c>
      <c r="I87" s="3">
        <v>0.52</v>
      </c>
      <c r="J87" s="3">
        <v>0</v>
      </c>
      <c r="K87" s="3">
        <v>1</v>
      </c>
      <c r="L87" s="3" t="s">
        <v>15</v>
      </c>
      <c r="M87" s="3" t="s">
        <v>16</v>
      </c>
      <c r="N87" s="3" t="s">
        <v>345</v>
      </c>
      <c r="O87" s="3" t="s">
        <v>84</v>
      </c>
      <c r="P87" s="3" t="s">
        <v>271</v>
      </c>
      <c r="Q87" s="3" t="s">
        <v>346</v>
      </c>
      <c r="R87" s="3" t="s">
        <v>347</v>
      </c>
      <c r="S87" s="3" t="s">
        <v>274</v>
      </c>
      <c r="T87" s="3" t="s">
        <v>275</v>
      </c>
      <c r="U87" s="3" t="s">
        <v>22</v>
      </c>
      <c r="V87" s="3" t="s">
        <v>276</v>
      </c>
      <c r="W87" s="3" t="s">
        <v>277</v>
      </c>
      <c r="X87" t="e">
        <f>VLOOKUP(Table13[[#This Row],[Voltage - Zener (Nom) (Vz)]],Values!$A$11:'Values'!$E$20,2,0)</f>
        <v>#N/A</v>
      </c>
      <c r="Z87" t="str">
        <f>CONCATENATE(Table13[[#This Row],[Voltage - Zener (Nom) (Vz)]],Table13[[#This Row],[Stock]])</f>
        <v>22V</v>
      </c>
    </row>
    <row r="88" spans="1:26" hidden="1">
      <c r="A88" s="3" t="s">
        <v>266</v>
      </c>
      <c r="B88" s="3" t="s">
        <v>267</v>
      </c>
      <c r="C88" s="3" t="s">
        <v>514</v>
      </c>
      <c r="D88" s="3" t="s">
        <v>515</v>
      </c>
      <c r="E88" s="3" t="s">
        <v>43</v>
      </c>
      <c r="F88" s="3" t="s">
        <v>344</v>
      </c>
      <c r="G88" s="3">
        <v>7435</v>
      </c>
      <c r="H88" s="3">
        <v>0</v>
      </c>
      <c r="I88" s="3">
        <v>0.53</v>
      </c>
      <c r="J88" s="3">
        <v>0</v>
      </c>
      <c r="K88" s="3">
        <v>1</v>
      </c>
      <c r="L88" s="3" t="s">
        <v>459</v>
      </c>
      <c r="M88" s="3" t="s">
        <v>16</v>
      </c>
      <c r="N88" s="3" t="s">
        <v>345</v>
      </c>
      <c r="O88" s="3" t="s">
        <v>84</v>
      </c>
      <c r="P88" s="3" t="s">
        <v>271</v>
      </c>
      <c r="Q88" s="3" t="s">
        <v>346</v>
      </c>
      <c r="R88" s="3" t="s">
        <v>347</v>
      </c>
      <c r="S88" s="3" t="s">
        <v>274</v>
      </c>
      <c r="T88" s="3" t="s">
        <v>275</v>
      </c>
      <c r="U88" s="3" t="s">
        <v>22</v>
      </c>
      <c r="V88" s="3" t="s">
        <v>276</v>
      </c>
      <c r="W88" s="3" t="s">
        <v>277</v>
      </c>
      <c r="X88" t="e">
        <f>VLOOKUP(Table13[[#This Row],[Voltage - Zener (Nom) (Vz)]],Values!$A$11:'Values'!$E$20,2,0)</f>
        <v>#N/A</v>
      </c>
      <c r="Z88" t="str">
        <f>CONCATENATE(Table13[[#This Row],[Voltage - Zener (Nom) (Vz)]],Table13[[#This Row],[Stock]])</f>
        <v>22V</v>
      </c>
    </row>
    <row r="89" spans="1:26" hidden="1">
      <c r="A89" s="3" t="s">
        <v>266</v>
      </c>
      <c r="B89" s="3" t="s">
        <v>267</v>
      </c>
      <c r="C89" s="3" t="s">
        <v>929</v>
      </c>
      <c r="D89" s="3" t="s">
        <v>930</v>
      </c>
      <c r="E89" s="3" t="s">
        <v>43</v>
      </c>
      <c r="F89" s="3" t="s">
        <v>344</v>
      </c>
      <c r="G89" s="3">
        <v>0</v>
      </c>
      <c r="H89" s="3">
        <v>0</v>
      </c>
      <c r="I89" s="3" t="s">
        <v>18</v>
      </c>
      <c r="J89" s="3">
        <v>0</v>
      </c>
      <c r="K89" s="3">
        <v>4000</v>
      </c>
      <c r="L89" s="3" t="s">
        <v>459</v>
      </c>
      <c r="M89" s="3" t="s">
        <v>16</v>
      </c>
      <c r="N89" s="3" t="s">
        <v>345</v>
      </c>
      <c r="O89" s="3" t="s">
        <v>84</v>
      </c>
      <c r="P89" s="3" t="s">
        <v>271</v>
      </c>
      <c r="Q89" s="3" t="s">
        <v>346</v>
      </c>
      <c r="R89" s="3" t="s">
        <v>347</v>
      </c>
      <c r="S89" s="3" t="s">
        <v>274</v>
      </c>
      <c r="T89" s="3" t="s">
        <v>275</v>
      </c>
      <c r="U89" s="3" t="s">
        <v>22</v>
      </c>
      <c r="V89" s="3" t="s">
        <v>276</v>
      </c>
      <c r="W89" s="3" t="s">
        <v>277</v>
      </c>
      <c r="X89" t="e">
        <f>VLOOKUP(Table13[[#This Row],[Voltage - Zener (Nom) (Vz)]],Values!$A$11:'Values'!$E$20,2,0)</f>
        <v>#N/A</v>
      </c>
      <c r="Z89" t="str">
        <f>CONCATENATE(Table13[[#This Row],[Voltage - Zener (Nom) (Vz)]],Table13[[#This Row],[Stock]])</f>
        <v>22V</v>
      </c>
    </row>
    <row r="90" spans="1:26" hidden="1">
      <c r="A90" s="3" t="s">
        <v>278</v>
      </c>
      <c r="B90" s="3" t="s">
        <v>279</v>
      </c>
      <c r="C90" s="3" t="s">
        <v>313</v>
      </c>
      <c r="D90" s="3" t="s">
        <v>314</v>
      </c>
      <c r="E90" s="3" t="s">
        <v>43</v>
      </c>
      <c r="F90" s="3" t="s">
        <v>315</v>
      </c>
      <c r="G90" s="3">
        <v>18600</v>
      </c>
      <c r="H90" s="3">
        <v>0</v>
      </c>
      <c r="I90" s="3">
        <v>0.44</v>
      </c>
      <c r="J90" s="3">
        <v>0</v>
      </c>
      <c r="K90" s="3">
        <v>1</v>
      </c>
      <c r="L90" s="3" t="s">
        <v>15</v>
      </c>
      <c r="M90" s="3" t="s">
        <v>16</v>
      </c>
      <c r="N90" s="3" t="s">
        <v>215</v>
      </c>
      <c r="O90" s="3" t="s">
        <v>84</v>
      </c>
      <c r="P90" s="3" t="s">
        <v>283</v>
      </c>
      <c r="Q90" s="3" t="s">
        <v>316</v>
      </c>
      <c r="R90" s="3" t="s">
        <v>317</v>
      </c>
      <c r="S90" s="3" t="s">
        <v>286</v>
      </c>
      <c r="T90" s="3" t="s">
        <v>275</v>
      </c>
      <c r="U90" s="3" t="s">
        <v>22</v>
      </c>
      <c r="V90" s="3" t="s">
        <v>33</v>
      </c>
      <c r="W90" s="3" t="s">
        <v>277</v>
      </c>
      <c r="X90" t="e">
        <f>VLOOKUP(Table13[[#This Row],[Voltage - Zener (Nom) (Vz)]],Values!$A$11:'Values'!$E$20,2,0)</f>
        <v>#N/A</v>
      </c>
      <c r="Z90" t="str">
        <f>CONCATENATE(Table13[[#This Row],[Voltage - Zener (Nom) (Vz)]],Table13[[#This Row],[Stock]])</f>
        <v>24V</v>
      </c>
    </row>
    <row r="91" spans="1:26" hidden="1">
      <c r="A91" s="3" t="s">
        <v>266</v>
      </c>
      <c r="B91" s="3" t="s">
        <v>267</v>
      </c>
      <c r="C91" s="3" t="s">
        <v>438</v>
      </c>
      <c r="D91" s="3" t="s">
        <v>439</v>
      </c>
      <c r="E91" s="3" t="s">
        <v>43</v>
      </c>
      <c r="F91" s="3" t="s">
        <v>440</v>
      </c>
      <c r="G91" s="3">
        <v>12826</v>
      </c>
      <c r="H91" s="3">
        <v>0</v>
      </c>
      <c r="I91" s="3">
        <v>0.54</v>
      </c>
      <c r="J91" s="3">
        <v>0</v>
      </c>
      <c r="K91" s="3">
        <v>1</v>
      </c>
      <c r="L91" s="3" t="s">
        <v>15</v>
      </c>
      <c r="M91" s="3" t="s">
        <v>16</v>
      </c>
      <c r="N91" s="3" t="s">
        <v>215</v>
      </c>
      <c r="O91" s="3" t="s">
        <v>84</v>
      </c>
      <c r="P91" s="3" t="s">
        <v>271</v>
      </c>
      <c r="Q91" s="3" t="s">
        <v>346</v>
      </c>
      <c r="R91" s="3" t="s">
        <v>441</v>
      </c>
      <c r="S91" s="3" t="s">
        <v>274</v>
      </c>
      <c r="T91" s="3" t="s">
        <v>275</v>
      </c>
      <c r="U91" s="3" t="s">
        <v>22</v>
      </c>
      <c r="V91" s="3" t="s">
        <v>276</v>
      </c>
      <c r="W91" s="3" t="s">
        <v>277</v>
      </c>
      <c r="X91" t="e">
        <f>VLOOKUP(Table13[[#This Row],[Voltage - Zener (Nom) (Vz)]],Values!$A$11:'Values'!$E$20,2,0)</f>
        <v>#N/A</v>
      </c>
      <c r="Z91" t="str">
        <f>CONCATENATE(Table13[[#This Row],[Voltage - Zener (Nom) (Vz)]],Table13[[#This Row],[Stock]])</f>
        <v>24V</v>
      </c>
    </row>
    <row r="92" spans="1:26" hidden="1">
      <c r="A92" s="3" t="s">
        <v>278</v>
      </c>
      <c r="B92" s="3" t="s">
        <v>279</v>
      </c>
      <c r="C92" s="3" t="s">
        <v>457</v>
      </c>
      <c r="D92" s="3" t="s">
        <v>458</v>
      </c>
      <c r="E92" s="3" t="s">
        <v>43</v>
      </c>
      <c r="F92" s="3" t="s">
        <v>315</v>
      </c>
      <c r="G92" s="3">
        <v>17586</v>
      </c>
      <c r="H92" s="3">
        <v>14000</v>
      </c>
      <c r="I92" s="3">
        <v>0.39</v>
      </c>
      <c r="J92" s="3">
        <v>0</v>
      </c>
      <c r="K92" s="3">
        <v>1</v>
      </c>
      <c r="L92" s="3" t="s">
        <v>459</v>
      </c>
      <c r="M92" s="3" t="s">
        <v>16</v>
      </c>
      <c r="N92" s="3" t="s">
        <v>215</v>
      </c>
      <c r="O92" s="3" t="s">
        <v>84</v>
      </c>
      <c r="P92" s="3" t="s">
        <v>283</v>
      </c>
      <c r="Q92" s="3" t="s">
        <v>316</v>
      </c>
      <c r="R92" s="3" t="s">
        <v>317</v>
      </c>
      <c r="S92" s="3" t="s">
        <v>286</v>
      </c>
      <c r="T92" s="3" t="s">
        <v>275</v>
      </c>
      <c r="U92" s="3" t="s">
        <v>22</v>
      </c>
      <c r="V92" s="3" t="s">
        <v>33</v>
      </c>
      <c r="W92" s="3" t="s">
        <v>277</v>
      </c>
      <c r="X92" t="e">
        <f>VLOOKUP(Table13[[#This Row],[Voltage - Zener (Nom) (Vz)]],Values!$A$11:'Values'!$E$20,2,0)</f>
        <v>#N/A</v>
      </c>
      <c r="Z92" t="str">
        <f>CONCATENATE(Table13[[#This Row],[Voltage - Zener (Nom) (Vz)]],Table13[[#This Row],[Stock]])</f>
        <v>24V</v>
      </c>
    </row>
    <row r="93" spans="1:26" hidden="1">
      <c r="A93" s="3" t="s">
        <v>266</v>
      </c>
      <c r="B93" s="3" t="s">
        <v>267</v>
      </c>
      <c r="C93" s="3" t="s">
        <v>566</v>
      </c>
      <c r="D93" s="3" t="s">
        <v>567</v>
      </c>
      <c r="E93" s="3" t="s">
        <v>43</v>
      </c>
      <c r="F93" s="3" t="s">
        <v>440</v>
      </c>
      <c r="G93" s="3">
        <v>2823</v>
      </c>
      <c r="H93" s="3">
        <v>0</v>
      </c>
      <c r="I93" s="3">
        <v>0.53</v>
      </c>
      <c r="J93" s="3">
        <v>0</v>
      </c>
      <c r="K93" s="3">
        <v>1</v>
      </c>
      <c r="L93" s="3" t="s">
        <v>459</v>
      </c>
      <c r="M93" s="3" t="s">
        <v>16</v>
      </c>
      <c r="N93" s="3" t="s">
        <v>215</v>
      </c>
      <c r="O93" s="3" t="s">
        <v>84</v>
      </c>
      <c r="P93" s="3" t="s">
        <v>271</v>
      </c>
      <c r="Q93" s="3" t="s">
        <v>346</v>
      </c>
      <c r="R93" s="3" t="s">
        <v>441</v>
      </c>
      <c r="S93" s="3" t="s">
        <v>274</v>
      </c>
      <c r="T93" s="3" t="s">
        <v>275</v>
      </c>
      <c r="U93" s="3" t="s">
        <v>22</v>
      </c>
      <c r="V93" s="3" t="s">
        <v>276</v>
      </c>
      <c r="W93" s="3" t="s">
        <v>277</v>
      </c>
      <c r="X93" t="e">
        <f>VLOOKUP(Table13[[#This Row],[Voltage - Zener (Nom) (Vz)]],Values!$A$11:'Values'!$E$20,2,0)</f>
        <v>#N/A</v>
      </c>
      <c r="Z93" t="str">
        <f>CONCATENATE(Table13[[#This Row],[Voltage - Zener (Nom) (Vz)]],Table13[[#This Row],[Stock]])</f>
        <v>24V</v>
      </c>
    </row>
    <row r="94" spans="1:26" hidden="1">
      <c r="A94" s="3" t="s">
        <v>266</v>
      </c>
      <c r="B94" s="3" t="s">
        <v>267</v>
      </c>
      <c r="C94" s="3" t="s">
        <v>751</v>
      </c>
      <c r="D94" s="3" t="s">
        <v>752</v>
      </c>
      <c r="E94" s="3" t="s">
        <v>43</v>
      </c>
      <c r="F94" s="3" t="s">
        <v>440</v>
      </c>
      <c r="G94" s="3">
        <v>0</v>
      </c>
      <c r="H94" s="3">
        <v>0</v>
      </c>
      <c r="I94" s="3" t="s">
        <v>18</v>
      </c>
      <c r="J94" s="3">
        <v>0</v>
      </c>
      <c r="K94" s="3">
        <v>10</v>
      </c>
      <c r="L94" s="3" t="s">
        <v>15</v>
      </c>
      <c r="M94" s="3" t="s">
        <v>16</v>
      </c>
      <c r="N94" s="3" t="s">
        <v>215</v>
      </c>
      <c r="O94" s="3" t="s">
        <v>84</v>
      </c>
      <c r="P94" s="3" t="s">
        <v>271</v>
      </c>
      <c r="Q94" s="3" t="s">
        <v>346</v>
      </c>
      <c r="R94" s="3" t="s">
        <v>441</v>
      </c>
      <c r="S94" s="3" t="s">
        <v>274</v>
      </c>
      <c r="T94" s="3" t="s">
        <v>275</v>
      </c>
      <c r="U94" s="3" t="s">
        <v>22</v>
      </c>
      <c r="V94" s="3" t="s">
        <v>276</v>
      </c>
      <c r="W94" s="3" t="s">
        <v>277</v>
      </c>
      <c r="X94" t="e">
        <f>VLOOKUP(Table13[[#This Row],[Voltage - Zener (Nom) (Vz)]],Values!$A$11:'Values'!$E$20,2,0)</f>
        <v>#N/A</v>
      </c>
      <c r="Z94" t="str">
        <f>CONCATENATE(Table13[[#This Row],[Voltage - Zener (Nom) (Vz)]],Table13[[#This Row],[Stock]])</f>
        <v>24V</v>
      </c>
    </row>
    <row r="95" spans="1:26" hidden="1">
      <c r="A95" s="3" t="s">
        <v>278</v>
      </c>
      <c r="B95" s="3" t="s">
        <v>279</v>
      </c>
      <c r="C95" s="3" t="s">
        <v>845</v>
      </c>
      <c r="D95" s="3" t="s">
        <v>846</v>
      </c>
      <c r="E95" s="3" t="s">
        <v>43</v>
      </c>
      <c r="F95" s="3" t="s">
        <v>315</v>
      </c>
      <c r="G95" s="3">
        <v>0</v>
      </c>
      <c r="H95" s="3">
        <v>0</v>
      </c>
      <c r="I95" s="3" t="s">
        <v>18</v>
      </c>
      <c r="J95" s="3">
        <v>0</v>
      </c>
      <c r="K95" s="3">
        <v>6000</v>
      </c>
      <c r="L95" s="3" t="s">
        <v>459</v>
      </c>
      <c r="M95" s="3" t="s">
        <v>16</v>
      </c>
      <c r="N95" s="3" t="s">
        <v>215</v>
      </c>
      <c r="O95" s="3" t="s">
        <v>84</v>
      </c>
      <c r="P95" s="3" t="s">
        <v>283</v>
      </c>
      <c r="Q95" s="3" t="s">
        <v>316</v>
      </c>
      <c r="R95" s="3" t="s">
        <v>317</v>
      </c>
      <c r="S95" s="3" t="s">
        <v>286</v>
      </c>
      <c r="T95" s="3" t="s">
        <v>275</v>
      </c>
      <c r="U95" s="3" t="s">
        <v>22</v>
      </c>
      <c r="V95" s="3" t="s">
        <v>33</v>
      </c>
      <c r="W95" s="3" t="s">
        <v>277</v>
      </c>
      <c r="X95" t="e">
        <f>VLOOKUP(Table13[[#This Row],[Voltage - Zener (Nom) (Vz)]],Values!$A$11:'Values'!$E$20,2,0)</f>
        <v>#N/A</v>
      </c>
      <c r="Z95" t="str">
        <f>CONCATENATE(Table13[[#This Row],[Voltage - Zener (Nom) (Vz)]],Table13[[#This Row],[Stock]])</f>
        <v>24V</v>
      </c>
    </row>
    <row r="96" spans="1:26" hidden="1">
      <c r="A96" s="3" t="s">
        <v>266</v>
      </c>
      <c r="B96" s="3" t="s">
        <v>267</v>
      </c>
      <c r="C96" s="3" t="s">
        <v>931</v>
      </c>
      <c r="D96" s="3" t="s">
        <v>932</v>
      </c>
      <c r="E96" s="3" t="s">
        <v>43</v>
      </c>
      <c r="F96" s="3" t="s">
        <v>440</v>
      </c>
      <c r="G96" s="3">
        <v>0</v>
      </c>
      <c r="H96" s="3">
        <v>0</v>
      </c>
      <c r="I96" s="3" t="s">
        <v>18</v>
      </c>
      <c r="J96" s="3">
        <v>0</v>
      </c>
      <c r="K96" s="3">
        <v>4000</v>
      </c>
      <c r="L96" s="3" t="s">
        <v>459</v>
      </c>
      <c r="M96" s="3" t="s">
        <v>16</v>
      </c>
      <c r="N96" s="3" t="s">
        <v>215</v>
      </c>
      <c r="O96" s="3" t="s">
        <v>84</v>
      </c>
      <c r="P96" s="3" t="s">
        <v>271</v>
      </c>
      <c r="Q96" s="3" t="s">
        <v>346</v>
      </c>
      <c r="R96" s="3" t="s">
        <v>441</v>
      </c>
      <c r="S96" s="3" t="s">
        <v>274</v>
      </c>
      <c r="T96" s="3" t="s">
        <v>275</v>
      </c>
      <c r="U96" s="3" t="s">
        <v>22</v>
      </c>
      <c r="V96" s="3" t="s">
        <v>276</v>
      </c>
      <c r="W96" s="3" t="s">
        <v>277</v>
      </c>
      <c r="X96" t="e">
        <f>VLOOKUP(Table13[[#This Row],[Voltage - Zener (Nom) (Vz)]],Values!$A$11:'Values'!$E$20,2,0)</f>
        <v>#N/A</v>
      </c>
      <c r="Z96" t="str">
        <f>CONCATENATE(Table13[[#This Row],[Voltage - Zener (Nom) (Vz)]],Table13[[#This Row],[Stock]])</f>
        <v>24V</v>
      </c>
    </row>
    <row r="97" spans="1:26" hidden="1">
      <c r="A97" s="3" t="s">
        <v>961</v>
      </c>
      <c r="B97" s="3" t="s">
        <v>279</v>
      </c>
      <c r="C97" s="3" t="s">
        <v>973</v>
      </c>
      <c r="D97" s="3" t="s">
        <v>974</v>
      </c>
      <c r="E97" s="3" t="s">
        <v>43</v>
      </c>
      <c r="F97" s="3" t="s">
        <v>975</v>
      </c>
      <c r="G97" s="3">
        <v>0</v>
      </c>
      <c r="H97" s="3">
        <v>0</v>
      </c>
      <c r="I97" s="3" t="s">
        <v>18</v>
      </c>
      <c r="J97" s="3">
        <v>0</v>
      </c>
      <c r="K97" s="3">
        <v>1</v>
      </c>
      <c r="L97" s="3" t="s">
        <v>15</v>
      </c>
      <c r="M97" s="3" t="s">
        <v>16</v>
      </c>
      <c r="N97" s="3" t="s">
        <v>215</v>
      </c>
      <c r="O97" s="3" t="s">
        <v>84</v>
      </c>
      <c r="P97" s="3" t="s">
        <v>967</v>
      </c>
      <c r="Q97" s="3" t="s">
        <v>172</v>
      </c>
      <c r="R97" s="3" t="s">
        <v>976</v>
      </c>
      <c r="S97" s="3" t="s">
        <v>286</v>
      </c>
      <c r="T97" s="3" t="s">
        <v>275</v>
      </c>
      <c r="U97" s="3" t="s">
        <v>22</v>
      </c>
      <c r="V97" s="3" t="s">
        <v>33</v>
      </c>
      <c r="W97" s="3" t="s">
        <v>277</v>
      </c>
      <c r="X97" t="e">
        <f>VLOOKUP(Table13[[#This Row],[Voltage - Zener (Nom) (Vz)]],Values!$A$11:'Values'!$E$20,2,0)</f>
        <v>#N/A</v>
      </c>
      <c r="Z97" t="str">
        <f>CONCATENATE(Table13[[#This Row],[Voltage - Zener (Nom) (Vz)]],Table13[[#This Row],[Stock]])</f>
        <v>24V</v>
      </c>
    </row>
    <row r="98" spans="1:26" hidden="1">
      <c r="A98" s="3" t="s">
        <v>961</v>
      </c>
      <c r="B98" s="3" t="s">
        <v>279</v>
      </c>
      <c r="C98" s="3" t="s">
        <v>977</v>
      </c>
      <c r="D98" s="3" t="s">
        <v>978</v>
      </c>
      <c r="E98" s="3" t="s">
        <v>43</v>
      </c>
      <c r="F98" s="3" t="s">
        <v>975</v>
      </c>
      <c r="G98" s="3">
        <v>0</v>
      </c>
      <c r="H98" s="3">
        <v>0</v>
      </c>
      <c r="I98" s="3" t="s">
        <v>18</v>
      </c>
      <c r="J98" s="3">
        <v>0</v>
      </c>
      <c r="K98" s="3">
        <v>1</v>
      </c>
      <c r="L98" s="3" t="s">
        <v>15</v>
      </c>
      <c r="M98" s="3" t="s">
        <v>16</v>
      </c>
      <c r="N98" s="3" t="s">
        <v>215</v>
      </c>
      <c r="O98" s="3" t="s">
        <v>84</v>
      </c>
      <c r="P98" s="3" t="s">
        <v>967</v>
      </c>
      <c r="Q98" s="3" t="s">
        <v>172</v>
      </c>
      <c r="R98" s="3" t="s">
        <v>976</v>
      </c>
      <c r="S98" s="3" t="s">
        <v>286</v>
      </c>
      <c r="T98" s="3" t="s">
        <v>275</v>
      </c>
      <c r="U98" s="3" t="s">
        <v>22</v>
      </c>
      <c r="V98" s="3" t="s">
        <v>33</v>
      </c>
      <c r="W98" s="3" t="s">
        <v>277</v>
      </c>
      <c r="X98" t="e">
        <f>VLOOKUP(Table13[[#This Row],[Voltage - Zener (Nom) (Vz)]],Values!$A$11:'Values'!$E$20,2,0)</f>
        <v>#N/A</v>
      </c>
      <c r="Z98" t="str">
        <f>CONCATENATE(Table13[[#This Row],[Voltage - Zener (Nom) (Vz)]],Table13[[#This Row],[Stock]])</f>
        <v>24V</v>
      </c>
    </row>
    <row r="99" spans="1:26" hidden="1">
      <c r="A99" s="3" t="s">
        <v>266</v>
      </c>
      <c r="B99" s="3" t="s">
        <v>267</v>
      </c>
      <c r="C99" s="3" t="s">
        <v>389</v>
      </c>
      <c r="D99" s="3" t="s">
        <v>390</v>
      </c>
      <c r="E99" s="3" t="s">
        <v>43</v>
      </c>
      <c r="F99" s="3" t="s">
        <v>391</v>
      </c>
      <c r="G99" s="3">
        <v>4100</v>
      </c>
      <c r="H99" s="3">
        <v>4000</v>
      </c>
      <c r="I99" s="3">
        <v>0.52</v>
      </c>
      <c r="J99" s="3">
        <v>0</v>
      </c>
      <c r="K99" s="3">
        <v>1</v>
      </c>
      <c r="L99" s="3" t="s">
        <v>15</v>
      </c>
      <c r="M99" s="3" t="s">
        <v>16</v>
      </c>
      <c r="N99" s="3" t="s">
        <v>392</v>
      </c>
      <c r="O99" s="3" t="s">
        <v>84</v>
      </c>
      <c r="P99" s="3" t="s">
        <v>271</v>
      </c>
      <c r="Q99" s="3" t="s">
        <v>284</v>
      </c>
      <c r="R99" s="3" t="s">
        <v>393</v>
      </c>
      <c r="S99" s="3" t="s">
        <v>274</v>
      </c>
      <c r="T99" s="3" t="s">
        <v>275</v>
      </c>
      <c r="U99" s="3" t="s">
        <v>22</v>
      </c>
      <c r="V99" s="3" t="s">
        <v>276</v>
      </c>
      <c r="W99" s="3" t="s">
        <v>277</v>
      </c>
      <c r="X99" t="e">
        <f>VLOOKUP(Table13[[#This Row],[Voltage - Zener (Nom) (Vz)]],Values!$A$11:'Values'!$E$20,2,0)</f>
        <v>#N/A</v>
      </c>
      <c r="Z99" t="str">
        <f>CONCATENATE(Table13[[#This Row],[Voltage - Zener (Nom) (Vz)]],Table13[[#This Row],[Stock]])</f>
        <v>25V</v>
      </c>
    </row>
    <row r="100" spans="1:26" hidden="1">
      <c r="A100" s="3" t="s">
        <v>266</v>
      </c>
      <c r="B100" s="3" t="s">
        <v>267</v>
      </c>
      <c r="C100" s="3" t="s">
        <v>528</v>
      </c>
      <c r="D100" s="3" t="s">
        <v>529</v>
      </c>
      <c r="E100" s="3" t="s">
        <v>43</v>
      </c>
      <c r="F100" s="3" t="s">
        <v>391</v>
      </c>
      <c r="G100" s="3">
        <v>5804</v>
      </c>
      <c r="H100" s="3">
        <v>0</v>
      </c>
      <c r="I100" s="3">
        <v>0.53</v>
      </c>
      <c r="J100" s="3">
        <v>0</v>
      </c>
      <c r="K100" s="3">
        <v>1</v>
      </c>
      <c r="L100" s="3" t="s">
        <v>459</v>
      </c>
      <c r="M100" s="3" t="s">
        <v>16</v>
      </c>
      <c r="N100" s="3" t="s">
        <v>392</v>
      </c>
      <c r="O100" s="3" t="s">
        <v>84</v>
      </c>
      <c r="P100" s="3" t="s">
        <v>271</v>
      </c>
      <c r="Q100" s="3" t="s">
        <v>284</v>
      </c>
      <c r="R100" s="3" t="s">
        <v>393</v>
      </c>
      <c r="S100" s="3" t="s">
        <v>274</v>
      </c>
      <c r="T100" s="3" t="s">
        <v>275</v>
      </c>
      <c r="U100" s="3" t="s">
        <v>22</v>
      </c>
      <c r="V100" s="3" t="s">
        <v>276</v>
      </c>
      <c r="W100" s="3" t="s">
        <v>277</v>
      </c>
      <c r="X100" t="e">
        <f>VLOOKUP(Table13[[#This Row],[Voltage - Zener (Nom) (Vz)]],Values!$A$11:'Values'!$E$20,2,0)</f>
        <v>#N/A</v>
      </c>
      <c r="Z100" t="str">
        <f>CONCATENATE(Table13[[#This Row],[Voltage - Zener (Nom) (Vz)]],Table13[[#This Row],[Stock]])</f>
        <v>25V</v>
      </c>
    </row>
    <row r="101" spans="1:26" hidden="1">
      <c r="A101" s="3" t="s">
        <v>266</v>
      </c>
      <c r="B101" s="3" t="s">
        <v>267</v>
      </c>
      <c r="C101" s="3" t="s">
        <v>789</v>
      </c>
      <c r="D101" s="3" t="s">
        <v>790</v>
      </c>
      <c r="E101" s="3" t="s">
        <v>43</v>
      </c>
      <c r="F101" s="3" t="s">
        <v>391</v>
      </c>
      <c r="G101" s="3">
        <v>0</v>
      </c>
      <c r="H101" s="3">
        <v>0</v>
      </c>
      <c r="I101" s="3" t="s">
        <v>18</v>
      </c>
      <c r="J101" s="3">
        <v>0</v>
      </c>
      <c r="K101" s="3">
        <v>4000</v>
      </c>
      <c r="L101" s="3" t="s">
        <v>459</v>
      </c>
      <c r="M101" s="3" t="s">
        <v>16</v>
      </c>
      <c r="N101" s="3" t="s">
        <v>392</v>
      </c>
      <c r="O101" s="3" t="s">
        <v>84</v>
      </c>
      <c r="P101" s="3" t="s">
        <v>271</v>
      </c>
      <c r="Q101" s="3" t="s">
        <v>284</v>
      </c>
      <c r="R101" s="3" t="s">
        <v>393</v>
      </c>
      <c r="S101" s="3" t="s">
        <v>274</v>
      </c>
      <c r="T101" s="3" t="s">
        <v>275</v>
      </c>
      <c r="U101" s="3" t="s">
        <v>22</v>
      </c>
      <c r="V101" s="3" t="s">
        <v>276</v>
      </c>
      <c r="W101" s="3" t="s">
        <v>277</v>
      </c>
      <c r="X101" t="e">
        <f>VLOOKUP(Table13[[#This Row],[Voltage - Zener (Nom) (Vz)]],Values!$A$11:'Values'!$E$20,2,0)</f>
        <v>#N/A</v>
      </c>
      <c r="Z101" t="str">
        <f>CONCATENATE(Table13[[#This Row],[Voltage - Zener (Nom) (Vz)]],Table13[[#This Row],[Stock]])</f>
        <v>25V</v>
      </c>
    </row>
    <row r="102" spans="1:26" hidden="1">
      <c r="A102" s="3" t="s">
        <v>266</v>
      </c>
      <c r="B102" s="3" t="s">
        <v>267</v>
      </c>
      <c r="C102" s="3" t="s">
        <v>406</v>
      </c>
      <c r="D102" s="3" t="s">
        <v>407</v>
      </c>
      <c r="E102" s="3" t="s">
        <v>43</v>
      </c>
      <c r="F102" s="3" t="s">
        <v>408</v>
      </c>
      <c r="G102" s="3">
        <v>14187</v>
      </c>
      <c r="H102" s="3">
        <v>0</v>
      </c>
      <c r="I102" s="3">
        <v>0.54</v>
      </c>
      <c r="J102" s="3">
        <v>0</v>
      </c>
      <c r="K102" s="3">
        <v>1</v>
      </c>
      <c r="L102" s="3" t="s">
        <v>15</v>
      </c>
      <c r="M102" s="3" t="s">
        <v>16</v>
      </c>
      <c r="N102" s="3" t="s">
        <v>221</v>
      </c>
      <c r="O102" s="3" t="s">
        <v>84</v>
      </c>
      <c r="P102" s="3" t="s">
        <v>271</v>
      </c>
      <c r="Q102" s="3" t="s">
        <v>409</v>
      </c>
      <c r="R102" s="3" t="s">
        <v>410</v>
      </c>
      <c r="S102" s="3" t="s">
        <v>274</v>
      </c>
      <c r="T102" s="3" t="s">
        <v>275</v>
      </c>
      <c r="U102" s="3" t="s">
        <v>22</v>
      </c>
      <c r="V102" s="3" t="s">
        <v>276</v>
      </c>
      <c r="W102" s="3" t="s">
        <v>277</v>
      </c>
      <c r="X102" t="e">
        <f>VLOOKUP(Table13[[#This Row],[Voltage - Zener (Nom) (Vz)]],Values!$A$11:'Values'!$E$20,2,0)</f>
        <v>#N/A</v>
      </c>
      <c r="Z102" t="str">
        <f>CONCATENATE(Table13[[#This Row],[Voltage - Zener (Nom) (Vz)]],Table13[[#This Row],[Stock]])</f>
        <v>27V</v>
      </c>
    </row>
    <row r="103" spans="1:26" hidden="1">
      <c r="A103" s="3" t="s">
        <v>266</v>
      </c>
      <c r="B103" s="3" t="s">
        <v>267</v>
      </c>
      <c r="C103" s="3" t="s">
        <v>605</v>
      </c>
      <c r="D103" s="3" t="s">
        <v>606</v>
      </c>
      <c r="E103" s="3" t="s">
        <v>43</v>
      </c>
      <c r="F103" s="3" t="s">
        <v>408</v>
      </c>
      <c r="G103" s="3">
        <v>5492</v>
      </c>
      <c r="H103" s="3">
        <v>0</v>
      </c>
      <c r="I103" s="3">
        <v>0.53</v>
      </c>
      <c r="J103" s="3">
        <v>0</v>
      </c>
      <c r="K103" s="3">
        <v>1</v>
      </c>
      <c r="L103" s="3" t="s">
        <v>459</v>
      </c>
      <c r="M103" s="3" t="s">
        <v>16</v>
      </c>
      <c r="N103" s="3" t="s">
        <v>221</v>
      </c>
      <c r="O103" s="3" t="s">
        <v>84</v>
      </c>
      <c r="P103" s="3" t="s">
        <v>271</v>
      </c>
      <c r="Q103" s="3" t="s">
        <v>409</v>
      </c>
      <c r="R103" s="3" t="s">
        <v>410</v>
      </c>
      <c r="S103" s="3" t="s">
        <v>274</v>
      </c>
      <c r="T103" s="3" t="s">
        <v>275</v>
      </c>
      <c r="U103" s="3" t="s">
        <v>22</v>
      </c>
      <c r="V103" s="3" t="s">
        <v>276</v>
      </c>
      <c r="W103" s="3" t="s">
        <v>277</v>
      </c>
      <c r="X103" t="e">
        <f>VLOOKUP(Table13[[#This Row],[Voltage - Zener (Nom) (Vz)]],Values!$A$11:'Values'!$E$20,2,0)</f>
        <v>#N/A</v>
      </c>
      <c r="Z103" t="str">
        <f>CONCATENATE(Table13[[#This Row],[Voltage - Zener (Nom) (Vz)]],Table13[[#This Row],[Stock]])</f>
        <v>27V</v>
      </c>
    </row>
    <row r="104" spans="1:26" hidden="1">
      <c r="A104" s="3" t="s">
        <v>278</v>
      </c>
      <c r="B104" s="3" t="s">
        <v>279</v>
      </c>
      <c r="C104" s="3" t="s">
        <v>629</v>
      </c>
      <c r="D104" s="3" t="s">
        <v>630</v>
      </c>
      <c r="E104" s="3" t="s">
        <v>43</v>
      </c>
      <c r="F104" s="3" t="s">
        <v>631</v>
      </c>
      <c r="G104" s="3">
        <v>6882</v>
      </c>
      <c r="H104" s="3">
        <v>18000</v>
      </c>
      <c r="I104" s="3">
        <v>0.53</v>
      </c>
      <c r="J104" s="3">
        <v>0</v>
      </c>
      <c r="K104" s="3">
        <v>1</v>
      </c>
      <c r="L104" s="3" t="s">
        <v>15</v>
      </c>
      <c r="M104" s="3" t="s">
        <v>16</v>
      </c>
      <c r="N104" s="3" t="s">
        <v>221</v>
      </c>
      <c r="O104" s="3" t="s">
        <v>84</v>
      </c>
      <c r="P104" s="3" t="s">
        <v>283</v>
      </c>
      <c r="Q104" s="3" t="s">
        <v>632</v>
      </c>
      <c r="R104" s="3" t="s">
        <v>633</v>
      </c>
      <c r="S104" s="3" t="s">
        <v>286</v>
      </c>
      <c r="T104" s="3" t="s">
        <v>275</v>
      </c>
      <c r="U104" s="3" t="s">
        <v>22</v>
      </c>
      <c r="V104" s="3" t="s">
        <v>33</v>
      </c>
      <c r="W104" s="3" t="s">
        <v>277</v>
      </c>
      <c r="X104" t="e">
        <f>VLOOKUP(Table13[[#This Row],[Voltage - Zener (Nom) (Vz)]],Values!$A$11:'Values'!$E$20,2,0)</f>
        <v>#N/A</v>
      </c>
      <c r="Z104" t="str">
        <f>CONCATENATE(Table13[[#This Row],[Voltage - Zener (Nom) (Vz)]],Table13[[#This Row],[Stock]])</f>
        <v>27V</v>
      </c>
    </row>
    <row r="105" spans="1:26" hidden="1">
      <c r="A105" s="3" t="s">
        <v>266</v>
      </c>
      <c r="B105" s="3" t="s">
        <v>267</v>
      </c>
      <c r="C105" s="3" t="s">
        <v>753</v>
      </c>
      <c r="D105" s="3" t="s">
        <v>754</v>
      </c>
      <c r="E105" s="3" t="s">
        <v>43</v>
      </c>
      <c r="F105" s="3" t="s">
        <v>408</v>
      </c>
      <c r="G105" s="3">
        <v>0</v>
      </c>
      <c r="H105" s="3">
        <v>0</v>
      </c>
      <c r="I105" s="3" t="s">
        <v>18</v>
      </c>
      <c r="J105" s="3">
        <v>0</v>
      </c>
      <c r="K105" s="3">
        <v>10</v>
      </c>
      <c r="L105" s="3" t="s">
        <v>15</v>
      </c>
      <c r="M105" s="3" t="s">
        <v>16</v>
      </c>
      <c r="N105" s="3" t="s">
        <v>221</v>
      </c>
      <c r="O105" s="3" t="s">
        <v>84</v>
      </c>
      <c r="P105" s="3" t="s">
        <v>271</v>
      </c>
      <c r="Q105" s="3" t="s">
        <v>409</v>
      </c>
      <c r="R105" s="3" t="s">
        <v>410</v>
      </c>
      <c r="S105" s="3" t="s">
        <v>274</v>
      </c>
      <c r="T105" s="3" t="s">
        <v>275</v>
      </c>
      <c r="U105" s="3" t="s">
        <v>22</v>
      </c>
      <c r="V105" s="3" t="s">
        <v>276</v>
      </c>
      <c r="W105" s="3" t="s">
        <v>277</v>
      </c>
      <c r="X105" t="e">
        <f>VLOOKUP(Table13[[#This Row],[Voltage - Zener (Nom) (Vz)]],Values!$A$11:'Values'!$E$20,2,0)</f>
        <v>#N/A</v>
      </c>
      <c r="Z105" t="str">
        <f>CONCATENATE(Table13[[#This Row],[Voltage - Zener (Nom) (Vz)]],Table13[[#This Row],[Stock]])</f>
        <v>27V</v>
      </c>
    </row>
    <row r="106" spans="1:26" hidden="1">
      <c r="A106" s="3" t="s">
        <v>278</v>
      </c>
      <c r="B106" s="3" t="s">
        <v>279</v>
      </c>
      <c r="C106" s="3" t="s">
        <v>847</v>
      </c>
      <c r="D106" s="3" t="s">
        <v>848</v>
      </c>
      <c r="E106" s="3" t="s">
        <v>43</v>
      </c>
      <c r="F106" s="3" t="s">
        <v>631</v>
      </c>
      <c r="G106" s="3">
        <v>0</v>
      </c>
      <c r="H106" s="3">
        <v>0</v>
      </c>
      <c r="I106" s="3" t="s">
        <v>18</v>
      </c>
      <c r="J106" s="3">
        <v>0</v>
      </c>
      <c r="K106" s="3">
        <v>6000</v>
      </c>
      <c r="L106" s="3" t="s">
        <v>459</v>
      </c>
      <c r="M106" s="3" t="s">
        <v>16</v>
      </c>
      <c r="N106" s="3" t="s">
        <v>221</v>
      </c>
      <c r="O106" s="3" t="s">
        <v>84</v>
      </c>
      <c r="P106" s="3" t="s">
        <v>283</v>
      </c>
      <c r="Q106" s="3" t="s">
        <v>632</v>
      </c>
      <c r="R106" s="3" t="s">
        <v>633</v>
      </c>
      <c r="S106" s="3" t="s">
        <v>286</v>
      </c>
      <c r="T106" s="3" t="s">
        <v>275</v>
      </c>
      <c r="U106" s="3" t="s">
        <v>22</v>
      </c>
      <c r="V106" s="3" t="s">
        <v>33</v>
      </c>
      <c r="W106" s="3" t="s">
        <v>277</v>
      </c>
      <c r="X106" t="e">
        <f>VLOOKUP(Table13[[#This Row],[Voltage - Zener (Nom) (Vz)]],Values!$A$11:'Values'!$E$20,2,0)</f>
        <v>#N/A</v>
      </c>
      <c r="Z106" t="str">
        <f>CONCATENATE(Table13[[#This Row],[Voltage - Zener (Nom) (Vz)]],Table13[[#This Row],[Stock]])</f>
        <v>27V</v>
      </c>
    </row>
    <row r="107" spans="1:26" hidden="1">
      <c r="A107" s="3" t="s">
        <v>278</v>
      </c>
      <c r="B107" s="3" t="s">
        <v>279</v>
      </c>
      <c r="C107" s="3" t="s">
        <v>849</v>
      </c>
      <c r="D107" s="3" t="s">
        <v>850</v>
      </c>
      <c r="E107" s="3" t="s">
        <v>43</v>
      </c>
      <c r="F107" s="3" t="s">
        <v>631</v>
      </c>
      <c r="G107" s="3">
        <v>0</v>
      </c>
      <c r="H107" s="3">
        <v>0</v>
      </c>
      <c r="I107" s="3" t="s">
        <v>18</v>
      </c>
      <c r="J107" s="3">
        <v>0</v>
      </c>
      <c r="K107" s="3">
        <v>6000</v>
      </c>
      <c r="L107" s="3" t="s">
        <v>459</v>
      </c>
      <c r="M107" s="3" t="s">
        <v>16</v>
      </c>
      <c r="N107" s="3" t="s">
        <v>221</v>
      </c>
      <c r="O107" s="3" t="s">
        <v>84</v>
      </c>
      <c r="P107" s="3" t="s">
        <v>283</v>
      </c>
      <c r="Q107" s="3" t="s">
        <v>632</v>
      </c>
      <c r="R107" s="3" t="s">
        <v>633</v>
      </c>
      <c r="S107" s="3" t="s">
        <v>286</v>
      </c>
      <c r="T107" s="3" t="s">
        <v>275</v>
      </c>
      <c r="U107" s="3" t="s">
        <v>22</v>
      </c>
      <c r="V107" s="3" t="s">
        <v>33</v>
      </c>
      <c r="W107" s="3" t="s">
        <v>277</v>
      </c>
      <c r="X107" t="e">
        <f>VLOOKUP(Table13[[#This Row],[Voltage - Zener (Nom) (Vz)]],Values!$A$11:'Values'!$E$20,2,0)</f>
        <v>#N/A</v>
      </c>
      <c r="Z107" t="str">
        <f>CONCATENATE(Table13[[#This Row],[Voltage - Zener (Nom) (Vz)]],Table13[[#This Row],[Stock]])</f>
        <v>27V</v>
      </c>
    </row>
    <row r="108" spans="1:26" hidden="1">
      <c r="A108" s="3" t="s">
        <v>266</v>
      </c>
      <c r="B108" s="3" t="s">
        <v>267</v>
      </c>
      <c r="C108" s="3" t="s">
        <v>933</v>
      </c>
      <c r="D108" s="3" t="s">
        <v>934</v>
      </c>
      <c r="E108" s="3" t="s">
        <v>43</v>
      </c>
      <c r="F108" s="3" t="s">
        <v>408</v>
      </c>
      <c r="G108" s="3">
        <v>0</v>
      </c>
      <c r="H108" s="3">
        <v>0</v>
      </c>
      <c r="I108" s="3" t="s">
        <v>18</v>
      </c>
      <c r="J108" s="3">
        <v>0</v>
      </c>
      <c r="K108" s="3">
        <v>4000</v>
      </c>
      <c r="L108" s="3" t="s">
        <v>459</v>
      </c>
      <c r="M108" s="3" t="s">
        <v>16</v>
      </c>
      <c r="N108" s="3" t="s">
        <v>221</v>
      </c>
      <c r="O108" s="3" t="s">
        <v>84</v>
      </c>
      <c r="P108" s="3" t="s">
        <v>271</v>
      </c>
      <c r="Q108" s="3" t="s">
        <v>409</v>
      </c>
      <c r="R108" s="3" t="s">
        <v>410</v>
      </c>
      <c r="S108" s="3" t="s">
        <v>274</v>
      </c>
      <c r="T108" s="3" t="s">
        <v>275</v>
      </c>
      <c r="U108" s="3" t="s">
        <v>22</v>
      </c>
      <c r="V108" s="3" t="s">
        <v>276</v>
      </c>
      <c r="W108" s="3" t="s">
        <v>277</v>
      </c>
      <c r="X108" t="e">
        <f>VLOOKUP(Table13[[#This Row],[Voltage - Zener (Nom) (Vz)]],Values!$A$11:'Values'!$E$20,2,0)</f>
        <v>#N/A</v>
      </c>
      <c r="Z108" t="str">
        <f>CONCATENATE(Table13[[#This Row],[Voltage - Zener (Nom) (Vz)]],Table13[[#This Row],[Stock]])</f>
        <v>27V</v>
      </c>
    </row>
    <row r="109" spans="1:26" hidden="1">
      <c r="A109" s="3" t="s">
        <v>266</v>
      </c>
      <c r="B109" s="3" t="s">
        <v>267</v>
      </c>
      <c r="C109" s="3" t="s">
        <v>451</v>
      </c>
      <c r="D109" s="3" t="s">
        <v>452</v>
      </c>
      <c r="E109" s="3" t="s">
        <v>43</v>
      </c>
      <c r="F109" s="3" t="s">
        <v>453</v>
      </c>
      <c r="G109" s="3">
        <v>5946</v>
      </c>
      <c r="H109" s="3">
        <v>0</v>
      </c>
      <c r="I109" s="3">
        <v>0.54</v>
      </c>
      <c r="J109" s="3">
        <v>0</v>
      </c>
      <c r="K109" s="3">
        <v>1</v>
      </c>
      <c r="L109" s="3" t="s">
        <v>15</v>
      </c>
      <c r="M109" s="3" t="s">
        <v>16</v>
      </c>
      <c r="N109" s="3" t="s">
        <v>454</v>
      </c>
      <c r="O109" s="3" t="s">
        <v>84</v>
      </c>
      <c r="P109" s="3" t="s">
        <v>271</v>
      </c>
      <c r="Q109" s="3" t="s">
        <v>455</v>
      </c>
      <c r="R109" s="3" t="s">
        <v>456</v>
      </c>
      <c r="S109" s="3" t="s">
        <v>274</v>
      </c>
      <c r="T109" s="3" t="s">
        <v>275</v>
      </c>
      <c r="U109" s="3" t="s">
        <v>22</v>
      </c>
      <c r="V109" s="3" t="s">
        <v>276</v>
      </c>
      <c r="W109" s="3" t="s">
        <v>277</v>
      </c>
      <c r="X109" t="e">
        <f>VLOOKUP(Table13[[#This Row],[Voltage - Zener (Nom) (Vz)]],Values!$A$11:'Values'!$E$20,2,0)</f>
        <v>#N/A</v>
      </c>
      <c r="Z109" t="str">
        <f>CONCATENATE(Table13[[#This Row],[Voltage - Zener (Nom) (Vz)]],Table13[[#This Row],[Stock]])</f>
        <v>28V</v>
      </c>
    </row>
    <row r="110" spans="1:26" hidden="1">
      <c r="A110" s="3" t="s">
        <v>266</v>
      </c>
      <c r="B110" s="3" t="s">
        <v>267</v>
      </c>
      <c r="C110" s="3" t="s">
        <v>589</v>
      </c>
      <c r="D110" s="3" t="s">
        <v>590</v>
      </c>
      <c r="E110" s="3" t="s">
        <v>43</v>
      </c>
      <c r="F110" s="3" t="s">
        <v>453</v>
      </c>
      <c r="G110" s="3">
        <v>2210</v>
      </c>
      <c r="H110" s="3">
        <v>17000</v>
      </c>
      <c r="I110" s="3">
        <v>0.53</v>
      </c>
      <c r="J110" s="3">
        <v>0</v>
      </c>
      <c r="K110" s="3">
        <v>1</v>
      </c>
      <c r="L110" s="3" t="s">
        <v>459</v>
      </c>
      <c r="M110" s="3" t="s">
        <v>16</v>
      </c>
      <c r="N110" s="3" t="s">
        <v>454</v>
      </c>
      <c r="O110" s="3" t="s">
        <v>84</v>
      </c>
      <c r="P110" s="3" t="s">
        <v>271</v>
      </c>
      <c r="Q110" s="3" t="s">
        <v>455</v>
      </c>
      <c r="R110" s="3" t="s">
        <v>456</v>
      </c>
      <c r="S110" s="3" t="s">
        <v>274</v>
      </c>
      <c r="T110" s="3" t="s">
        <v>275</v>
      </c>
      <c r="U110" s="3" t="s">
        <v>22</v>
      </c>
      <c r="V110" s="3" t="s">
        <v>276</v>
      </c>
      <c r="W110" s="3" t="s">
        <v>277</v>
      </c>
      <c r="X110" t="e">
        <f>VLOOKUP(Table13[[#This Row],[Voltage - Zener (Nom) (Vz)]],Values!$A$11:'Values'!$E$20,2,0)</f>
        <v>#N/A</v>
      </c>
      <c r="Z110" t="str">
        <f>CONCATENATE(Table13[[#This Row],[Voltage - Zener (Nom) (Vz)]],Table13[[#This Row],[Stock]])</f>
        <v>28V</v>
      </c>
    </row>
    <row r="111" spans="1:26" hidden="1">
      <c r="A111" s="3" t="s">
        <v>266</v>
      </c>
      <c r="B111" s="3" t="s">
        <v>267</v>
      </c>
      <c r="C111" s="3" t="s">
        <v>755</v>
      </c>
      <c r="D111" s="3" t="s">
        <v>756</v>
      </c>
      <c r="E111" s="3" t="s">
        <v>43</v>
      </c>
      <c r="F111" s="3" t="s">
        <v>453</v>
      </c>
      <c r="G111" s="3">
        <v>0</v>
      </c>
      <c r="H111" s="3">
        <v>0</v>
      </c>
      <c r="I111" s="3" t="s">
        <v>18</v>
      </c>
      <c r="J111" s="3">
        <v>0</v>
      </c>
      <c r="K111" s="3">
        <v>10</v>
      </c>
      <c r="L111" s="3" t="s">
        <v>15</v>
      </c>
      <c r="M111" s="3" t="s">
        <v>16</v>
      </c>
      <c r="N111" s="3" t="s">
        <v>454</v>
      </c>
      <c r="O111" s="3" t="s">
        <v>84</v>
      </c>
      <c r="P111" s="3" t="s">
        <v>271</v>
      </c>
      <c r="Q111" s="3" t="s">
        <v>455</v>
      </c>
      <c r="R111" s="3" t="s">
        <v>456</v>
      </c>
      <c r="S111" s="3" t="s">
        <v>274</v>
      </c>
      <c r="T111" s="3" t="s">
        <v>275</v>
      </c>
      <c r="U111" s="3" t="s">
        <v>22</v>
      </c>
      <c r="V111" s="3" t="s">
        <v>276</v>
      </c>
      <c r="W111" s="3" t="s">
        <v>277</v>
      </c>
      <c r="X111" t="e">
        <f>VLOOKUP(Table13[[#This Row],[Voltage - Zener (Nom) (Vz)]],Values!$A$11:'Values'!$E$20,2,0)</f>
        <v>#N/A</v>
      </c>
      <c r="Z111" t="str">
        <f>CONCATENATE(Table13[[#This Row],[Voltage - Zener (Nom) (Vz)]],Table13[[#This Row],[Stock]])</f>
        <v>28V</v>
      </c>
    </row>
    <row r="112" spans="1:26" hidden="1">
      <c r="A112" s="3" t="s">
        <v>266</v>
      </c>
      <c r="B112" s="3" t="s">
        <v>267</v>
      </c>
      <c r="C112" s="3" t="s">
        <v>935</v>
      </c>
      <c r="D112" s="3" t="s">
        <v>936</v>
      </c>
      <c r="E112" s="3" t="s">
        <v>43</v>
      </c>
      <c r="F112" s="3" t="s">
        <v>453</v>
      </c>
      <c r="G112" s="3">
        <v>0</v>
      </c>
      <c r="H112" s="3">
        <v>0</v>
      </c>
      <c r="I112" s="3" t="s">
        <v>18</v>
      </c>
      <c r="J112" s="3">
        <v>0</v>
      </c>
      <c r="K112" s="3">
        <v>4000</v>
      </c>
      <c r="L112" s="3" t="s">
        <v>459</v>
      </c>
      <c r="M112" s="3" t="s">
        <v>16</v>
      </c>
      <c r="N112" s="3" t="s">
        <v>454</v>
      </c>
      <c r="O112" s="3" t="s">
        <v>84</v>
      </c>
      <c r="P112" s="3" t="s">
        <v>271</v>
      </c>
      <c r="Q112" s="3" t="s">
        <v>455</v>
      </c>
      <c r="R112" s="3" t="s">
        <v>456</v>
      </c>
      <c r="S112" s="3" t="s">
        <v>274</v>
      </c>
      <c r="T112" s="3" t="s">
        <v>275</v>
      </c>
      <c r="U112" s="3" t="s">
        <v>22</v>
      </c>
      <c r="V112" s="3" t="s">
        <v>276</v>
      </c>
      <c r="W112" s="3" t="s">
        <v>277</v>
      </c>
      <c r="X112" t="e">
        <f>VLOOKUP(Table13[[#This Row],[Voltage - Zener (Nom) (Vz)]],Values!$A$11:'Values'!$E$20,2,0)</f>
        <v>#N/A</v>
      </c>
      <c r="Z112" t="str">
        <f>CONCATENATE(Table13[[#This Row],[Voltage - Zener (Nom) (Vz)]],Table13[[#This Row],[Stock]])</f>
        <v>28V</v>
      </c>
    </row>
    <row r="113" spans="1:26">
      <c r="A113" s="3" t="s">
        <v>266</v>
      </c>
      <c r="B113" s="3" t="s">
        <v>267</v>
      </c>
      <c r="C113" s="3" t="s">
        <v>698</v>
      </c>
      <c r="D113" s="3" t="s">
        <v>699</v>
      </c>
      <c r="E113" s="3" t="s">
        <v>43</v>
      </c>
      <c r="F113" s="3" t="s">
        <v>700</v>
      </c>
      <c r="G113" s="3">
        <v>0</v>
      </c>
      <c r="H113" s="3">
        <v>0</v>
      </c>
      <c r="I113" s="3">
        <v>0.53</v>
      </c>
      <c r="J113" s="3">
        <v>0</v>
      </c>
      <c r="K113" s="3">
        <v>1</v>
      </c>
      <c r="L113" s="3" t="s">
        <v>459</v>
      </c>
      <c r="M113" s="3" t="s">
        <v>16</v>
      </c>
      <c r="N113" s="3" t="s">
        <v>66</v>
      </c>
      <c r="O113" s="3" t="s">
        <v>84</v>
      </c>
      <c r="P113" s="3" t="s">
        <v>271</v>
      </c>
      <c r="Q113" s="3" t="s">
        <v>436</v>
      </c>
      <c r="R113" s="3" t="s">
        <v>701</v>
      </c>
      <c r="S113" s="3" t="s">
        <v>274</v>
      </c>
      <c r="T113" s="3" t="s">
        <v>275</v>
      </c>
      <c r="U113" s="3" t="s">
        <v>22</v>
      </c>
      <c r="V113" s="3" t="s">
        <v>276</v>
      </c>
      <c r="W113" s="3" t="s">
        <v>277</v>
      </c>
      <c r="X113" t="str">
        <f>VLOOKUP(Table13[[#This Row],[Voltage - Zener (Nom) (Vz)]],Values!$A$11:'Values'!$E$20,2,0)</f>
        <v>Stock</v>
      </c>
      <c r="Y113" t="s">
        <v>20</v>
      </c>
      <c r="Z113" t="str">
        <f>CONCATENATE(Table13[[#This Row],[Voltage - Zener (Nom) (Vz)]],Table13[[#This Row],[Stock]])</f>
        <v>3.3VStock</v>
      </c>
    </row>
    <row r="114" spans="1:26" hidden="1">
      <c r="A114" s="3" t="s">
        <v>266</v>
      </c>
      <c r="B114" s="3" t="s">
        <v>267</v>
      </c>
      <c r="C114" s="3" t="s">
        <v>702</v>
      </c>
      <c r="D114" s="3" t="s">
        <v>703</v>
      </c>
      <c r="E114" s="3" t="s">
        <v>43</v>
      </c>
      <c r="F114" s="3" t="s">
        <v>700</v>
      </c>
      <c r="G114" s="3">
        <v>0</v>
      </c>
      <c r="H114" s="3">
        <v>0</v>
      </c>
      <c r="I114" s="3">
        <v>0.52</v>
      </c>
      <c r="J114" s="3">
        <v>0</v>
      </c>
      <c r="K114" s="3">
        <v>1</v>
      </c>
      <c r="L114" s="3" t="s">
        <v>15</v>
      </c>
      <c r="M114" s="3" t="s">
        <v>16</v>
      </c>
      <c r="N114" s="3" t="s">
        <v>66</v>
      </c>
      <c r="O114" s="3" t="s">
        <v>84</v>
      </c>
      <c r="P114" s="3" t="s">
        <v>271</v>
      </c>
      <c r="Q114" s="3" t="s">
        <v>436</v>
      </c>
      <c r="R114" s="3" t="s">
        <v>701</v>
      </c>
      <c r="S114" s="3" t="s">
        <v>274</v>
      </c>
      <c r="T114" s="3" t="s">
        <v>275</v>
      </c>
      <c r="U114" s="3" t="s">
        <v>22</v>
      </c>
      <c r="V114" s="3" t="s">
        <v>276</v>
      </c>
      <c r="W114" s="3" t="s">
        <v>277</v>
      </c>
      <c r="X114" t="str">
        <f>VLOOKUP(Table13[[#This Row],[Voltage - Zener (Nom) (Vz)]],Values!$A$11:'Values'!$E$20,2,0)</f>
        <v>Stock</v>
      </c>
      <c r="Z114" t="str">
        <f>CONCATENATE(Table13[[#This Row],[Voltage - Zener (Nom) (Vz)]],Table13[[#This Row],[Stock]])</f>
        <v>3.3V</v>
      </c>
    </row>
    <row r="115" spans="1:26" hidden="1">
      <c r="A115" s="3" t="s">
        <v>278</v>
      </c>
      <c r="B115" s="3" t="s">
        <v>279</v>
      </c>
      <c r="C115" s="3" t="s">
        <v>711</v>
      </c>
      <c r="D115" s="3" t="s">
        <v>712</v>
      </c>
      <c r="E115" s="3" t="s">
        <v>43</v>
      </c>
      <c r="F115" s="3" t="s">
        <v>713</v>
      </c>
      <c r="G115" s="3">
        <v>0</v>
      </c>
      <c r="H115" s="3">
        <v>0</v>
      </c>
      <c r="I115" s="3" t="s">
        <v>18</v>
      </c>
      <c r="J115" s="3">
        <v>0</v>
      </c>
      <c r="K115" s="3">
        <v>1</v>
      </c>
      <c r="L115" s="3" t="s">
        <v>15</v>
      </c>
      <c r="M115" s="3" t="s">
        <v>16</v>
      </c>
      <c r="N115" s="3" t="s">
        <v>66</v>
      </c>
      <c r="O115" s="3" t="s">
        <v>84</v>
      </c>
      <c r="P115" s="3" t="s">
        <v>283</v>
      </c>
      <c r="Q115" s="3" t="s">
        <v>121</v>
      </c>
      <c r="R115" s="3" t="s">
        <v>714</v>
      </c>
      <c r="S115" s="3" t="s">
        <v>286</v>
      </c>
      <c r="T115" s="3" t="s">
        <v>275</v>
      </c>
      <c r="U115" s="3" t="s">
        <v>22</v>
      </c>
      <c r="V115" s="3" t="s">
        <v>33</v>
      </c>
      <c r="W115" s="3" t="s">
        <v>277</v>
      </c>
      <c r="X115" t="str">
        <f>VLOOKUP(Table13[[#This Row],[Voltage - Zener (Nom) (Vz)]],Values!$A$11:'Values'!$E$20,2,0)</f>
        <v>Stock</v>
      </c>
      <c r="Z115" t="str">
        <f>CONCATENATE(Table13[[#This Row],[Voltage - Zener (Nom) (Vz)]],Table13[[#This Row],[Stock]])</f>
        <v>3.3V</v>
      </c>
    </row>
    <row r="116" spans="1:26" hidden="1">
      <c r="A116" s="3" t="s">
        <v>266</v>
      </c>
      <c r="B116" s="3" t="s">
        <v>267</v>
      </c>
      <c r="C116" s="3" t="s">
        <v>733</v>
      </c>
      <c r="D116" s="3" t="s">
        <v>734</v>
      </c>
      <c r="E116" s="3" t="s">
        <v>43</v>
      </c>
      <c r="F116" s="3" t="s">
        <v>700</v>
      </c>
      <c r="G116" s="3">
        <v>0</v>
      </c>
      <c r="H116" s="3">
        <v>0</v>
      </c>
      <c r="I116" s="3" t="s">
        <v>18</v>
      </c>
      <c r="J116" s="3">
        <v>0</v>
      </c>
      <c r="K116" s="3">
        <v>10</v>
      </c>
      <c r="L116" s="3" t="s">
        <v>15</v>
      </c>
      <c r="M116" s="3" t="s">
        <v>16</v>
      </c>
      <c r="N116" s="3" t="s">
        <v>66</v>
      </c>
      <c r="O116" s="3" t="s">
        <v>84</v>
      </c>
      <c r="P116" s="3" t="s">
        <v>271</v>
      </c>
      <c r="Q116" s="3" t="s">
        <v>436</v>
      </c>
      <c r="R116" s="3" t="s">
        <v>701</v>
      </c>
      <c r="S116" s="3" t="s">
        <v>274</v>
      </c>
      <c r="T116" s="3" t="s">
        <v>275</v>
      </c>
      <c r="U116" s="3" t="s">
        <v>22</v>
      </c>
      <c r="V116" s="3" t="s">
        <v>276</v>
      </c>
      <c r="W116" s="3" t="s">
        <v>277</v>
      </c>
      <c r="X116" t="str">
        <f>VLOOKUP(Table13[[#This Row],[Voltage - Zener (Nom) (Vz)]],Values!$A$11:'Values'!$E$20,2,0)</f>
        <v>Stock</v>
      </c>
      <c r="Z116" t="str">
        <f>CONCATENATE(Table13[[#This Row],[Voltage - Zener (Nom) (Vz)]],Table13[[#This Row],[Stock]])</f>
        <v>3.3V</v>
      </c>
    </row>
    <row r="117" spans="1:26" hidden="1">
      <c r="A117" s="3" t="s">
        <v>278</v>
      </c>
      <c r="B117" s="3" t="s">
        <v>279</v>
      </c>
      <c r="C117" s="3" t="s">
        <v>827</v>
      </c>
      <c r="D117" s="3" t="s">
        <v>828</v>
      </c>
      <c r="E117" s="3" t="s">
        <v>43</v>
      </c>
      <c r="F117" s="3" t="s">
        <v>713</v>
      </c>
      <c r="G117" s="3">
        <v>0</v>
      </c>
      <c r="H117" s="3">
        <v>0</v>
      </c>
      <c r="I117" s="3" t="s">
        <v>18</v>
      </c>
      <c r="J117" s="3">
        <v>0</v>
      </c>
      <c r="K117" s="3">
        <v>6000</v>
      </c>
      <c r="L117" s="3" t="s">
        <v>459</v>
      </c>
      <c r="M117" s="3" t="s">
        <v>16</v>
      </c>
      <c r="N117" s="3" t="s">
        <v>66</v>
      </c>
      <c r="O117" s="3" t="s">
        <v>84</v>
      </c>
      <c r="P117" s="3" t="s">
        <v>283</v>
      </c>
      <c r="Q117" s="3" t="s">
        <v>121</v>
      </c>
      <c r="R117" s="3" t="s">
        <v>714</v>
      </c>
      <c r="S117" s="3" t="s">
        <v>286</v>
      </c>
      <c r="T117" s="3" t="s">
        <v>275</v>
      </c>
      <c r="U117" s="3" t="s">
        <v>22</v>
      </c>
      <c r="V117" s="3" t="s">
        <v>33</v>
      </c>
      <c r="W117" s="3" t="s">
        <v>277</v>
      </c>
      <c r="X117" t="str">
        <f>VLOOKUP(Table13[[#This Row],[Voltage - Zener (Nom) (Vz)]],Values!$A$11:'Values'!$E$20,2,0)</f>
        <v>Stock</v>
      </c>
      <c r="Z117" t="str">
        <f>CONCATENATE(Table13[[#This Row],[Voltage - Zener (Nom) (Vz)]],Table13[[#This Row],[Stock]])</f>
        <v>3.3V</v>
      </c>
    </row>
    <row r="118" spans="1:26" hidden="1">
      <c r="A118" s="3" t="s">
        <v>278</v>
      </c>
      <c r="B118" s="3" t="s">
        <v>279</v>
      </c>
      <c r="C118" s="3" t="s">
        <v>829</v>
      </c>
      <c r="D118" s="3" t="s">
        <v>830</v>
      </c>
      <c r="E118" s="3" t="s">
        <v>43</v>
      </c>
      <c r="F118" s="3" t="s">
        <v>713</v>
      </c>
      <c r="G118" s="3">
        <v>0</v>
      </c>
      <c r="H118" s="3">
        <v>0</v>
      </c>
      <c r="I118" s="3" t="s">
        <v>18</v>
      </c>
      <c r="J118" s="3">
        <v>0</v>
      </c>
      <c r="K118" s="3">
        <v>6000</v>
      </c>
      <c r="L118" s="3" t="s">
        <v>459</v>
      </c>
      <c r="M118" s="3" t="s">
        <v>16</v>
      </c>
      <c r="N118" s="3" t="s">
        <v>66</v>
      </c>
      <c r="O118" s="3" t="s">
        <v>84</v>
      </c>
      <c r="P118" s="3" t="s">
        <v>283</v>
      </c>
      <c r="Q118" s="3" t="s">
        <v>121</v>
      </c>
      <c r="R118" s="3" t="s">
        <v>714</v>
      </c>
      <c r="S118" s="3" t="s">
        <v>286</v>
      </c>
      <c r="T118" s="3" t="s">
        <v>275</v>
      </c>
      <c r="U118" s="3" t="s">
        <v>22</v>
      </c>
      <c r="V118" s="3" t="s">
        <v>33</v>
      </c>
      <c r="W118" s="3" t="s">
        <v>277</v>
      </c>
      <c r="X118" t="str">
        <f>VLOOKUP(Table13[[#This Row],[Voltage - Zener (Nom) (Vz)]],Values!$A$11:'Values'!$E$20,2,0)</f>
        <v>Stock</v>
      </c>
      <c r="Z118" t="str">
        <f>CONCATENATE(Table13[[#This Row],[Voltage - Zener (Nom) (Vz)]],Table13[[#This Row],[Stock]])</f>
        <v>3.3V</v>
      </c>
    </row>
    <row r="119" spans="1:26" hidden="1">
      <c r="A119" s="3" t="s">
        <v>266</v>
      </c>
      <c r="B119" s="3" t="s">
        <v>267</v>
      </c>
      <c r="C119" s="3" t="s">
        <v>889</v>
      </c>
      <c r="D119" s="3" t="s">
        <v>890</v>
      </c>
      <c r="E119" s="3" t="s">
        <v>43</v>
      </c>
      <c r="F119" s="3" t="s">
        <v>700</v>
      </c>
      <c r="G119" s="3">
        <v>0</v>
      </c>
      <c r="H119" s="3">
        <v>0</v>
      </c>
      <c r="I119" s="3" t="s">
        <v>18</v>
      </c>
      <c r="J119" s="3">
        <v>0</v>
      </c>
      <c r="K119" s="3">
        <v>5000</v>
      </c>
      <c r="L119" s="3" t="s">
        <v>459</v>
      </c>
      <c r="M119" s="3" t="s">
        <v>16</v>
      </c>
      <c r="N119" s="3" t="s">
        <v>66</v>
      </c>
      <c r="O119" s="3" t="s">
        <v>84</v>
      </c>
      <c r="P119" s="3" t="s">
        <v>271</v>
      </c>
      <c r="Q119" s="3" t="s">
        <v>436</v>
      </c>
      <c r="R119" s="3" t="s">
        <v>701</v>
      </c>
      <c r="S119" s="3" t="s">
        <v>274</v>
      </c>
      <c r="T119" s="3" t="s">
        <v>275</v>
      </c>
      <c r="U119" s="3" t="s">
        <v>22</v>
      </c>
      <c r="V119" s="3" t="s">
        <v>276</v>
      </c>
      <c r="W119" s="3" t="s">
        <v>277</v>
      </c>
      <c r="X119" t="str">
        <f>VLOOKUP(Table13[[#This Row],[Voltage - Zener (Nom) (Vz)]],Values!$A$11:'Values'!$E$20,2,0)</f>
        <v>Stock</v>
      </c>
      <c r="Z119" t="str">
        <f>CONCATENATE(Table13[[#This Row],[Voltage - Zener (Nom) (Vz)]],Table13[[#This Row],[Stock]])</f>
        <v>3.3V</v>
      </c>
    </row>
    <row r="120" spans="1:26">
      <c r="A120" s="3" t="s">
        <v>266</v>
      </c>
      <c r="B120" s="3" t="s">
        <v>267</v>
      </c>
      <c r="C120" s="3" t="s">
        <v>328</v>
      </c>
      <c r="D120" s="3" t="s">
        <v>329</v>
      </c>
      <c r="E120" s="3" t="s">
        <v>43</v>
      </c>
      <c r="F120" s="3" t="s">
        <v>330</v>
      </c>
      <c r="G120" s="3">
        <v>6697</v>
      </c>
      <c r="H120" s="3">
        <v>0</v>
      </c>
      <c r="I120" s="3">
        <v>0.52</v>
      </c>
      <c r="J120" s="3">
        <v>0</v>
      </c>
      <c r="K120" s="3">
        <v>1</v>
      </c>
      <c r="L120" s="3" t="s">
        <v>15</v>
      </c>
      <c r="M120" s="3" t="s">
        <v>16</v>
      </c>
      <c r="N120" s="3" t="s">
        <v>77</v>
      </c>
      <c r="O120" s="3" t="s">
        <v>84</v>
      </c>
      <c r="P120" s="3" t="s">
        <v>271</v>
      </c>
      <c r="Q120" s="3" t="s">
        <v>306</v>
      </c>
      <c r="R120" s="3" t="s">
        <v>331</v>
      </c>
      <c r="S120" s="3" t="s">
        <v>274</v>
      </c>
      <c r="T120" s="3" t="s">
        <v>275</v>
      </c>
      <c r="U120" s="3" t="s">
        <v>22</v>
      </c>
      <c r="V120" s="3" t="s">
        <v>276</v>
      </c>
      <c r="W120" s="3" t="s">
        <v>277</v>
      </c>
      <c r="X120" t="str">
        <f>VLOOKUP(Table13[[#This Row],[Voltage - Zener (Nom) (Vz)]],Values!$A$11:'Values'!$E$20,2,0)</f>
        <v>Stock</v>
      </c>
      <c r="Y120" t="s">
        <v>20</v>
      </c>
      <c r="Z120" t="str">
        <f>CONCATENATE(Table13[[#This Row],[Voltage - Zener (Nom) (Vz)]],Table13[[#This Row],[Stock]])</f>
        <v>3.6VStock</v>
      </c>
    </row>
    <row r="121" spans="1:26" hidden="1">
      <c r="A121" s="3" t="s">
        <v>266</v>
      </c>
      <c r="B121" s="3" t="s">
        <v>267</v>
      </c>
      <c r="C121" s="3" t="s">
        <v>811</v>
      </c>
      <c r="D121" s="3" t="s">
        <v>812</v>
      </c>
      <c r="E121" s="3" t="s">
        <v>43</v>
      </c>
      <c r="F121" s="3" t="s">
        <v>330</v>
      </c>
      <c r="G121" s="3">
        <v>0</v>
      </c>
      <c r="H121" s="3">
        <v>0</v>
      </c>
      <c r="I121" s="3" t="s">
        <v>18</v>
      </c>
      <c r="J121" s="3">
        <v>0</v>
      </c>
      <c r="K121" s="3">
        <v>5000</v>
      </c>
      <c r="L121" s="3" t="s">
        <v>459</v>
      </c>
      <c r="M121" s="3" t="s">
        <v>16</v>
      </c>
      <c r="N121" s="3" t="s">
        <v>77</v>
      </c>
      <c r="O121" s="3" t="s">
        <v>84</v>
      </c>
      <c r="P121" s="3" t="s">
        <v>271</v>
      </c>
      <c r="Q121" s="3" t="s">
        <v>306</v>
      </c>
      <c r="R121" s="3" t="s">
        <v>331</v>
      </c>
      <c r="S121" s="3" t="s">
        <v>274</v>
      </c>
      <c r="T121" s="3" t="s">
        <v>275</v>
      </c>
      <c r="U121" s="3" t="s">
        <v>22</v>
      </c>
      <c r="V121" s="3" t="s">
        <v>276</v>
      </c>
      <c r="W121" s="3" t="s">
        <v>277</v>
      </c>
      <c r="X121" t="str">
        <f>VLOOKUP(Table13[[#This Row],[Voltage - Zener (Nom) (Vz)]],Values!$A$11:'Values'!$E$20,2,0)</f>
        <v>Stock</v>
      </c>
      <c r="Z121" t="str">
        <f>CONCATENATE(Table13[[#This Row],[Voltage - Zener (Nom) (Vz)]],Table13[[#This Row],[Stock]])</f>
        <v>3.6V</v>
      </c>
    </row>
    <row r="122" spans="1:26" hidden="1">
      <c r="A122" s="3" t="s">
        <v>885</v>
      </c>
      <c r="B122" s="3" t="s">
        <v>279</v>
      </c>
      <c r="C122" s="3" t="s">
        <v>886</v>
      </c>
      <c r="D122" s="3" t="s">
        <v>887</v>
      </c>
      <c r="E122" s="3" t="s">
        <v>43</v>
      </c>
      <c r="F122" s="3" t="s">
        <v>888</v>
      </c>
      <c r="G122" s="3">
        <v>0</v>
      </c>
      <c r="H122" s="3">
        <v>0</v>
      </c>
      <c r="I122" s="3" t="s">
        <v>18</v>
      </c>
      <c r="J122" s="3">
        <v>0</v>
      </c>
      <c r="K122" s="3">
        <v>2000</v>
      </c>
      <c r="L122" s="3" t="s">
        <v>459</v>
      </c>
      <c r="M122" s="3" t="s">
        <v>16</v>
      </c>
      <c r="N122" s="3" t="s">
        <v>77</v>
      </c>
      <c r="O122" s="3" t="s">
        <v>84</v>
      </c>
      <c r="P122" s="3" t="s">
        <v>283</v>
      </c>
      <c r="Q122" s="3" t="s">
        <v>121</v>
      </c>
      <c r="R122" s="3" t="s">
        <v>714</v>
      </c>
      <c r="S122" s="3" t="s">
        <v>286</v>
      </c>
      <c r="T122" s="3" t="s">
        <v>275</v>
      </c>
      <c r="U122" s="3" t="s">
        <v>22</v>
      </c>
      <c r="V122" s="3" t="s">
        <v>33</v>
      </c>
      <c r="W122" s="3" t="s">
        <v>277</v>
      </c>
      <c r="X122" t="str">
        <f>VLOOKUP(Table13[[#This Row],[Voltage - Zener (Nom) (Vz)]],Values!$A$11:'Values'!$E$20,2,0)</f>
        <v>Stock</v>
      </c>
      <c r="Z122" t="str">
        <f>CONCATENATE(Table13[[#This Row],[Voltage - Zener (Nom) (Vz)]],Table13[[#This Row],[Stock]])</f>
        <v>3.6V</v>
      </c>
    </row>
    <row r="123" spans="1:26" hidden="1">
      <c r="A123" s="3" t="s">
        <v>266</v>
      </c>
      <c r="B123" s="3" t="s">
        <v>267</v>
      </c>
      <c r="C123" s="3" t="s">
        <v>891</v>
      </c>
      <c r="D123" s="3" t="s">
        <v>892</v>
      </c>
      <c r="E123" s="3" t="s">
        <v>43</v>
      </c>
      <c r="F123" s="3" t="s">
        <v>330</v>
      </c>
      <c r="G123" s="3">
        <v>0</v>
      </c>
      <c r="H123" s="3">
        <v>0</v>
      </c>
      <c r="I123" s="3" t="s">
        <v>18</v>
      </c>
      <c r="J123" s="3">
        <v>0</v>
      </c>
      <c r="K123" s="3">
        <v>5000</v>
      </c>
      <c r="L123" s="3" t="s">
        <v>459</v>
      </c>
      <c r="M123" s="3" t="s">
        <v>16</v>
      </c>
      <c r="N123" s="3" t="s">
        <v>77</v>
      </c>
      <c r="O123" s="3" t="s">
        <v>84</v>
      </c>
      <c r="P123" s="3" t="s">
        <v>271</v>
      </c>
      <c r="Q123" s="3" t="s">
        <v>306</v>
      </c>
      <c r="R123" s="3" t="s">
        <v>331</v>
      </c>
      <c r="S123" s="3" t="s">
        <v>274</v>
      </c>
      <c r="T123" s="3" t="s">
        <v>275</v>
      </c>
      <c r="U123" s="3" t="s">
        <v>22</v>
      </c>
      <c r="V123" s="3" t="s">
        <v>276</v>
      </c>
      <c r="W123" s="3" t="s">
        <v>277</v>
      </c>
      <c r="X123" t="str">
        <f>VLOOKUP(Table13[[#This Row],[Voltage - Zener (Nom) (Vz)]],Values!$A$11:'Values'!$E$20,2,0)</f>
        <v>Stock</v>
      </c>
      <c r="Z123" t="str">
        <f>CONCATENATE(Table13[[#This Row],[Voltage - Zener (Nom) (Vz)]],Table13[[#This Row],[Stock]])</f>
        <v>3.6V</v>
      </c>
    </row>
    <row r="124" spans="1:26" hidden="1">
      <c r="A124" s="3" t="s">
        <v>961</v>
      </c>
      <c r="B124" s="3" t="s">
        <v>279</v>
      </c>
      <c r="C124" s="3" t="s">
        <v>962</v>
      </c>
      <c r="D124" s="3" t="s">
        <v>963</v>
      </c>
      <c r="E124" s="3" t="s">
        <v>43</v>
      </c>
      <c r="F124" s="3" t="s">
        <v>888</v>
      </c>
      <c r="G124" s="3">
        <v>0</v>
      </c>
      <c r="H124" s="3">
        <v>0</v>
      </c>
      <c r="I124" s="3" t="s">
        <v>18</v>
      </c>
      <c r="J124" s="3">
        <v>0</v>
      </c>
      <c r="K124" s="3">
        <v>1</v>
      </c>
      <c r="L124" s="3" t="s">
        <v>15</v>
      </c>
      <c r="M124" s="3" t="s">
        <v>16</v>
      </c>
      <c r="N124" s="3" t="s">
        <v>77</v>
      </c>
      <c r="O124" s="3" t="s">
        <v>84</v>
      </c>
      <c r="P124" s="3" t="s">
        <v>283</v>
      </c>
      <c r="Q124" s="3" t="s">
        <v>121</v>
      </c>
      <c r="R124" s="3" t="s">
        <v>714</v>
      </c>
      <c r="S124" s="3" t="s">
        <v>286</v>
      </c>
      <c r="T124" s="3" t="s">
        <v>275</v>
      </c>
      <c r="U124" s="3" t="s">
        <v>22</v>
      </c>
      <c r="V124" s="3" t="s">
        <v>33</v>
      </c>
      <c r="W124" s="3" t="s">
        <v>277</v>
      </c>
      <c r="X124" t="str">
        <f>VLOOKUP(Table13[[#This Row],[Voltage - Zener (Nom) (Vz)]],Values!$A$11:'Values'!$E$20,2,0)</f>
        <v>Stock</v>
      </c>
      <c r="Z124" t="str">
        <f>CONCATENATE(Table13[[#This Row],[Voltage - Zener (Nom) (Vz)]],Table13[[#This Row],[Stock]])</f>
        <v>3.6V</v>
      </c>
    </row>
    <row r="125" spans="1:26" hidden="1">
      <c r="A125" s="3" t="s">
        <v>266</v>
      </c>
      <c r="B125" s="3" t="s">
        <v>267</v>
      </c>
      <c r="C125" s="3" t="s">
        <v>364</v>
      </c>
      <c r="D125" s="3" t="s">
        <v>365</v>
      </c>
      <c r="E125" s="3" t="s">
        <v>43</v>
      </c>
      <c r="F125" s="3" t="s">
        <v>366</v>
      </c>
      <c r="G125" s="3">
        <v>11424</v>
      </c>
      <c r="H125" s="3">
        <v>0</v>
      </c>
      <c r="I125" s="3">
        <v>0.52</v>
      </c>
      <c r="J125" s="3">
        <v>0</v>
      </c>
      <c r="K125" s="3">
        <v>1</v>
      </c>
      <c r="L125" s="3" t="s">
        <v>15</v>
      </c>
      <c r="M125" s="3" t="s">
        <v>16</v>
      </c>
      <c r="N125" s="3" t="s">
        <v>83</v>
      </c>
      <c r="O125" s="3" t="s">
        <v>84</v>
      </c>
      <c r="P125" s="3" t="s">
        <v>271</v>
      </c>
      <c r="Q125" s="3" t="s">
        <v>341</v>
      </c>
      <c r="R125" s="3" t="s">
        <v>49</v>
      </c>
      <c r="S125" s="3" t="s">
        <v>274</v>
      </c>
      <c r="T125" s="3" t="s">
        <v>275</v>
      </c>
      <c r="U125" s="3" t="s">
        <v>22</v>
      </c>
      <c r="V125" s="3" t="s">
        <v>276</v>
      </c>
      <c r="W125" s="3" t="s">
        <v>277</v>
      </c>
      <c r="X125" t="e">
        <f>VLOOKUP(Table13[[#This Row],[Voltage - Zener (Nom) (Vz)]],Values!$A$11:'Values'!$E$20,2,0)</f>
        <v>#N/A</v>
      </c>
      <c r="Z125" t="str">
        <f>CONCATENATE(Table13[[#This Row],[Voltage - Zener (Nom) (Vz)]],Table13[[#This Row],[Stock]])</f>
        <v>3.9V</v>
      </c>
    </row>
    <row r="126" spans="1:26" hidden="1">
      <c r="A126" s="3" t="s">
        <v>266</v>
      </c>
      <c r="B126" s="3" t="s">
        <v>267</v>
      </c>
      <c r="C126" s="3" t="s">
        <v>609</v>
      </c>
      <c r="D126" s="3" t="s">
        <v>610</v>
      </c>
      <c r="E126" s="3" t="s">
        <v>43</v>
      </c>
      <c r="F126" s="3" t="s">
        <v>366</v>
      </c>
      <c r="G126" s="3">
        <v>1335</v>
      </c>
      <c r="H126" s="3">
        <v>0</v>
      </c>
      <c r="I126" s="3">
        <v>0.53</v>
      </c>
      <c r="J126" s="3">
        <v>0</v>
      </c>
      <c r="K126" s="3">
        <v>1</v>
      </c>
      <c r="L126" s="3" t="s">
        <v>459</v>
      </c>
      <c r="M126" s="3" t="s">
        <v>16</v>
      </c>
      <c r="N126" s="3" t="s">
        <v>83</v>
      </c>
      <c r="O126" s="3" t="s">
        <v>84</v>
      </c>
      <c r="P126" s="3" t="s">
        <v>271</v>
      </c>
      <c r="Q126" s="3" t="s">
        <v>341</v>
      </c>
      <c r="R126" s="3" t="s">
        <v>49</v>
      </c>
      <c r="S126" s="3" t="s">
        <v>274</v>
      </c>
      <c r="T126" s="3" t="s">
        <v>275</v>
      </c>
      <c r="U126" s="3" t="s">
        <v>22</v>
      </c>
      <c r="V126" s="3" t="s">
        <v>276</v>
      </c>
      <c r="W126" s="3" t="s">
        <v>277</v>
      </c>
      <c r="X126" t="e">
        <f>VLOOKUP(Table13[[#This Row],[Voltage - Zener (Nom) (Vz)]],Values!$A$11:'Values'!$E$20,2,0)</f>
        <v>#N/A</v>
      </c>
      <c r="Z126" t="str">
        <f>CONCATENATE(Table13[[#This Row],[Voltage - Zener (Nom) (Vz)]],Table13[[#This Row],[Stock]])</f>
        <v>3.9V</v>
      </c>
    </row>
    <row r="127" spans="1:26" hidden="1">
      <c r="A127" s="3" t="s">
        <v>266</v>
      </c>
      <c r="B127" s="3" t="s">
        <v>267</v>
      </c>
      <c r="C127" s="3" t="s">
        <v>735</v>
      </c>
      <c r="D127" s="3" t="s">
        <v>736</v>
      </c>
      <c r="E127" s="3" t="s">
        <v>43</v>
      </c>
      <c r="F127" s="3" t="s">
        <v>366</v>
      </c>
      <c r="G127" s="3">
        <v>0</v>
      </c>
      <c r="H127" s="3">
        <v>0</v>
      </c>
      <c r="I127" s="3" t="s">
        <v>18</v>
      </c>
      <c r="J127" s="3">
        <v>0</v>
      </c>
      <c r="K127" s="3">
        <v>10</v>
      </c>
      <c r="L127" s="3" t="s">
        <v>15</v>
      </c>
      <c r="M127" s="3" t="s">
        <v>16</v>
      </c>
      <c r="N127" s="3" t="s">
        <v>83</v>
      </c>
      <c r="O127" s="3" t="s">
        <v>84</v>
      </c>
      <c r="P127" s="3" t="s">
        <v>271</v>
      </c>
      <c r="Q127" s="3" t="s">
        <v>341</v>
      </c>
      <c r="R127" s="3" t="s">
        <v>49</v>
      </c>
      <c r="S127" s="3" t="s">
        <v>274</v>
      </c>
      <c r="T127" s="3" t="s">
        <v>275</v>
      </c>
      <c r="U127" s="3" t="s">
        <v>22</v>
      </c>
      <c r="V127" s="3" t="s">
        <v>276</v>
      </c>
      <c r="W127" s="3" t="s">
        <v>277</v>
      </c>
      <c r="X127" t="e">
        <f>VLOOKUP(Table13[[#This Row],[Voltage - Zener (Nom) (Vz)]],Values!$A$11:'Values'!$E$20,2,0)</f>
        <v>#N/A</v>
      </c>
      <c r="Z127" t="str">
        <f>CONCATENATE(Table13[[#This Row],[Voltage - Zener (Nom) (Vz)]],Table13[[#This Row],[Stock]])</f>
        <v>3.9V</v>
      </c>
    </row>
    <row r="128" spans="1:26" hidden="1">
      <c r="A128" s="3" t="s">
        <v>266</v>
      </c>
      <c r="B128" s="3" t="s">
        <v>267</v>
      </c>
      <c r="C128" s="3" t="s">
        <v>893</v>
      </c>
      <c r="D128" s="3" t="s">
        <v>894</v>
      </c>
      <c r="E128" s="3" t="s">
        <v>43</v>
      </c>
      <c r="F128" s="3" t="s">
        <v>366</v>
      </c>
      <c r="G128" s="3">
        <v>0</v>
      </c>
      <c r="H128" s="3">
        <v>0</v>
      </c>
      <c r="I128" s="3" t="s">
        <v>18</v>
      </c>
      <c r="J128" s="3">
        <v>0</v>
      </c>
      <c r="K128" s="3">
        <v>5000</v>
      </c>
      <c r="L128" s="3" t="s">
        <v>459</v>
      </c>
      <c r="M128" s="3" t="s">
        <v>16</v>
      </c>
      <c r="N128" s="3" t="s">
        <v>83</v>
      </c>
      <c r="O128" s="3" t="s">
        <v>84</v>
      </c>
      <c r="P128" s="3" t="s">
        <v>271</v>
      </c>
      <c r="Q128" s="3" t="s">
        <v>341</v>
      </c>
      <c r="R128" s="3" t="s">
        <v>49</v>
      </c>
      <c r="S128" s="3" t="s">
        <v>274</v>
      </c>
      <c r="T128" s="3" t="s">
        <v>275</v>
      </c>
      <c r="U128" s="3" t="s">
        <v>22</v>
      </c>
      <c r="V128" s="3" t="s">
        <v>276</v>
      </c>
      <c r="W128" s="3" t="s">
        <v>277</v>
      </c>
      <c r="X128" t="e">
        <f>VLOOKUP(Table13[[#This Row],[Voltage - Zener (Nom) (Vz)]],Values!$A$11:'Values'!$E$20,2,0)</f>
        <v>#N/A</v>
      </c>
      <c r="Z128" t="str">
        <f>CONCATENATE(Table13[[#This Row],[Voltage - Zener (Nom) (Vz)]],Table13[[#This Row],[Stock]])</f>
        <v>3.9V</v>
      </c>
    </row>
    <row r="129" spans="1:26" hidden="1">
      <c r="A129" s="3" t="s">
        <v>266</v>
      </c>
      <c r="B129" s="3" t="s">
        <v>267</v>
      </c>
      <c r="C129" s="3" t="s">
        <v>375</v>
      </c>
      <c r="D129" s="3" t="s">
        <v>376</v>
      </c>
      <c r="E129" s="3" t="s">
        <v>43</v>
      </c>
      <c r="F129" s="3" t="s">
        <v>377</v>
      </c>
      <c r="G129" s="3">
        <v>9565</v>
      </c>
      <c r="H129" s="3">
        <v>44000</v>
      </c>
      <c r="I129" s="3">
        <v>0.52</v>
      </c>
      <c r="J129" s="3">
        <v>0</v>
      </c>
      <c r="K129" s="3">
        <v>1</v>
      </c>
      <c r="L129" s="3" t="s">
        <v>15</v>
      </c>
      <c r="M129" s="3" t="s">
        <v>16</v>
      </c>
      <c r="N129" s="3" t="s">
        <v>29</v>
      </c>
      <c r="O129" s="3" t="s">
        <v>84</v>
      </c>
      <c r="P129" s="3" t="s">
        <v>271</v>
      </c>
      <c r="Q129" s="3" t="s">
        <v>378</v>
      </c>
      <c r="R129" s="3" t="s">
        <v>379</v>
      </c>
      <c r="S129" s="3" t="s">
        <v>274</v>
      </c>
      <c r="T129" s="3" t="s">
        <v>275</v>
      </c>
      <c r="U129" s="3" t="s">
        <v>22</v>
      </c>
      <c r="V129" s="3" t="s">
        <v>276</v>
      </c>
      <c r="W129" s="3" t="s">
        <v>277</v>
      </c>
      <c r="X129" t="e">
        <f>VLOOKUP(Table13[[#This Row],[Voltage - Zener (Nom) (Vz)]],Values!$A$11:'Values'!$E$20,2,0)</f>
        <v>#N/A</v>
      </c>
      <c r="Z129" t="str">
        <f>CONCATENATE(Table13[[#This Row],[Voltage - Zener (Nom) (Vz)]],Table13[[#This Row],[Stock]])</f>
        <v>30V</v>
      </c>
    </row>
    <row r="130" spans="1:26" hidden="1">
      <c r="A130" s="3" t="s">
        <v>266</v>
      </c>
      <c r="B130" s="3" t="s">
        <v>267</v>
      </c>
      <c r="C130" s="3" t="s">
        <v>603</v>
      </c>
      <c r="D130" s="3" t="s">
        <v>604</v>
      </c>
      <c r="E130" s="3" t="s">
        <v>43</v>
      </c>
      <c r="F130" s="3" t="s">
        <v>377</v>
      </c>
      <c r="G130" s="3">
        <v>1683</v>
      </c>
      <c r="H130" s="3">
        <v>17000</v>
      </c>
      <c r="I130" s="3">
        <v>0.53</v>
      </c>
      <c r="J130" s="3">
        <v>0</v>
      </c>
      <c r="K130" s="3">
        <v>1</v>
      </c>
      <c r="L130" s="3" t="s">
        <v>459</v>
      </c>
      <c r="M130" s="3" t="s">
        <v>16</v>
      </c>
      <c r="N130" s="3" t="s">
        <v>29</v>
      </c>
      <c r="O130" s="3" t="s">
        <v>84</v>
      </c>
      <c r="P130" s="3" t="s">
        <v>271</v>
      </c>
      <c r="Q130" s="3" t="s">
        <v>378</v>
      </c>
      <c r="R130" s="3" t="s">
        <v>379</v>
      </c>
      <c r="S130" s="3" t="s">
        <v>274</v>
      </c>
      <c r="T130" s="3" t="s">
        <v>275</v>
      </c>
      <c r="U130" s="3" t="s">
        <v>22</v>
      </c>
      <c r="V130" s="3" t="s">
        <v>276</v>
      </c>
      <c r="W130" s="3" t="s">
        <v>277</v>
      </c>
      <c r="X130" t="e">
        <f>VLOOKUP(Table13[[#This Row],[Voltage - Zener (Nom) (Vz)]],Values!$A$11:'Values'!$E$20,2,0)</f>
        <v>#N/A</v>
      </c>
      <c r="Z130" t="str">
        <f>CONCATENATE(Table13[[#This Row],[Voltage - Zener (Nom) (Vz)]],Table13[[#This Row],[Stock]])</f>
        <v>30V</v>
      </c>
    </row>
    <row r="131" spans="1:26" hidden="1">
      <c r="A131" s="3" t="s">
        <v>266</v>
      </c>
      <c r="B131" s="3" t="s">
        <v>267</v>
      </c>
      <c r="C131" s="3" t="s">
        <v>757</v>
      </c>
      <c r="D131" s="3" t="s">
        <v>758</v>
      </c>
      <c r="E131" s="3" t="s">
        <v>43</v>
      </c>
      <c r="F131" s="3" t="s">
        <v>377</v>
      </c>
      <c r="G131" s="3">
        <v>0</v>
      </c>
      <c r="H131" s="3">
        <v>0</v>
      </c>
      <c r="I131" s="3" t="s">
        <v>18</v>
      </c>
      <c r="J131" s="3">
        <v>0</v>
      </c>
      <c r="K131" s="3">
        <v>10</v>
      </c>
      <c r="L131" s="3" t="s">
        <v>15</v>
      </c>
      <c r="M131" s="3" t="s">
        <v>16</v>
      </c>
      <c r="N131" s="3" t="s">
        <v>29</v>
      </c>
      <c r="O131" s="3" t="s">
        <v>84</v>
      </c>
      <c r="P131" s="3" t="s">
        <v>271</v>
      </c>
      <c r="Q131" s="3" t="s">
        <v>378</v>
      </c>
      <c r="R131" s="3" t="s">
        <v>379</v>
      </c>
      <c r="S131" s="3" t="s">
        <v>274</v>
      </c>
      <c r="T131" s="3" t="s">
        <v>275</v>
      </c>
      <c r="U131" s="3" t="s">
        <v>22</v>
      </c>
      <c r="V131" s="3" t="s">
        <v>276</v>
      </c>
      <c r="W131" s="3" t="s">
        <v>277</v>
      </c>
      <c r="X131" t="e">
        <f>VLOOKUP(Table13[[#This Row],[Voltage - Zener (Nom) (Vz)]],Values!$A$11:'Values'!$E$20,2,0)</f>
        <v>#N/A</v>
      </c>
      <c r="Z131" t="str">
        <f>CONCATENATE(Table13[[#This Row],[Voltage - Zener (Nom) (Vz)]],Table13[[#This Row],[Stock]])</f>
        <v>30V</v>
      </c>
    </row>
    <row r="132" spans="1:26" hidden="1">
      <c r="A132" s="3" t="s">
        <v>278</v>
      </c>
      <c r="B132" s="3" t="s">
        <v>279</v>
      </c>
      <c r="C132" s="3" t="s">
        <v>851</v>
      </c>
      <c r="D132" s="3" t="s">
        <v>852</v>
      </c>
      <c r="E132" s="3" t="s">
        <v>43</v>
      </c>
      <c r="F132" s="3" t="s">
        <v>853</v>
      </c>
      <c r="G132" s="3">
        <v>0</v>
      </c>
      <c r="H132" s="3">
        <v>0</v>
      </c>
      <c r="I132" s="3" t="s">
        <v>18</v>
      </c>
      <c r="J132" s="3">
        <v>0</v>
      </c>
      <c r="K132" s="3">
        <v>6000</v>
      </c>
      <c r="L132" s="3" t="s">
        <v>459</v>
      </c>
      <c r="M132" s="3" t="s">
        <v>16</v>
      </c>
      <c r="N132" s="3" t="s">
        <v>29</v>
      </c>
      <c r="O132" s="3" t="s">
        <v>84</v>
      </c>
      <c r="P132" s="3" t="s">
        <v>283</v>
      </c>
      <c r="Q132" s="3" t="s">
        <v>854</v>
      </c>
      <c r="R132" s="3" t="s">
        <v>855</v>
      </c>
      <c r="S132" s="3" t="s">
        <v>286</v>
      </c>
      <c r="T132" s="3" t="s">
        <v>275</v>
      </c>
      <c r="U132" s="3" t="s">
        <v>22</v>
      </c>
      <c r="V132" s="3" t="s">
        <v>33</v>
      </c>
      <c r="W132" s="3" t="s">
        <v>277</v>
      </c>
      <c r="X132" t="e">
        <f>VLOOKUP(Table13[[#This Row],[Voltage - Zener (Nom) (Vz)]],Values!$A$11:'Values'!$E$20,2,0)</f>
        <v>#N/A</v>
      </c>
      <c r="Z132" t="str">
        <f>CONCATENATE(Table13[[#This Row],[Voltage - Zener (Nom) (Vz)]],Table13[[#This Row],[Stock]])</f>
        <v>30V</v>
      </c>
    </row>
    <row r="133" spans="1:26" hidden="1">
      <c r="A133" s="3" t="s">
        <v>278</v>
      </c>
      <c r="B133" s="3" t="s">
        <v>279</v>
      </c>
      <c r="C133" s="3" t="s">
        <v>856</v>
      </c>
      <c r="D133" s="3" t="s">
        <v>857</v>
      </c>
      <c r="E133" s="3" t="s">
        <v>43</v>
      </c>
      <c r="F133" s="3" t="s">
        <v>853</v>
      </c>
      <c r="G133" s="3">
        <v>0</v>
      </c>
      <c r="H133" s="3">
        <v>0</v>
      </c>
      <c r="I133" s="3" t="s">
        <v>18</v>
      </c>
      <c r="J133" s="3">
        <v>0</v>
      </c>
      <c r="K133" s="3">
        <v>6000</v>
      </c>
      <c r="L133" s="3" t="s">
        <v>459</v>
      </c>
      <c r="M133" s="3" t="s">
        <v>16</v>
      </c>
      <c r="N133" s="3" t="s">
        <v>29</v>
      </c>
      <c r="O133" s="3" t="s">
        <v>84</v>
      </c>
      <c r="P133" s="3" t="s">
        <v>283</v>
      </c>
      <c r="Q133" s="3" t="s">
        <v>854</v>
      </c>
      <c r="R133" s="3" t="s">
        <v>855</v>
      </c>
      <c r="S133" s="3" t="s">
        <v>286</v>
      </c>
      <c r="T133" s="3" t="s">
        <v>275</v>
      </c>
      <c r="U133" s="3" t="s">
        <v>22</v>
      </c>
      <c r="V133" s="3" t="s">
        <v>33</v>
      </c>
      <c r="W133" s="3" t="s">
        <v>277</v>
      </c>
      <c r="X133" t="e">
        <f>VLOOKUP(Table13[[#This Row],[Voltage - Zener (Nom) (Vz)]],Values!$A$11:'Values'!$E$20,2,0)</f>
        <v>#N/A</v>
      </c>
      <c r="Z133" t="str">
        <f>CONCATENATE(Table13[[#This Row],[Voltage - Zener (Nom) (Vz)]],Table13[[#This Row],[Stock]])</f>
        <v>30V</v>
      </c>
    </row>
    <row r="134" spans="1:26" hidden="1">
      <c r="A134" s="3" t="s">
        <v>266</v>
      </c>
      <c r="B134" s="3" t="s">
        <v>267</v>
      </c>
      <c r="C134" s="3" t="s">
        <v>937</v>
      </c>
      <c r="D134" s="3" t="s">
        <v>938</v>
      </c>
      <c r="E134" s="3" t="s">
        <v>43</v>
      </c>
      <c r="F134" s="3" t="s">
        <v>377</v>
      </c>
      <c r="G134" s="3">
        <v>0</v>
      </c>
      <c r="H134" s="3">
        <v>0</v>
      </c>
      <c r="I134" s="3" t="s">
        <v>18</v>
      </c>
      <c r="J134" s="3">
        <v>0</v>
      </c>
      <c r="K134" s="3">
        <v>4000</v>
      </c>
      <c r="L134" s="3" t="s">
        <v>459</v>
      </c>
      <c r="M134" s="3" t="s">
        <v>16</v>
      </c>
      <c r="N134" s="3" t="s">
        <v>29</v>
      </c>
      <c r="O134" s="3" t="s">
        <v>84</v>
      </c>
      <c r="P134" s="3" t="s">
        <v>271</v>
      </c>
      <c r="Q134" s="3" t="s">
        <v>378</v>
      </c>
      <c r="R134" s="3" t="s">
        <v>379</v>
      </c>
      <c r="S134" s="3" t="s">
        <v>274</v>
      </c>
      <c r="T134" s="3" t="s">
        <v>275</v>
      </c>
      <c r="U134" s="3" t="s">
        <v>22</v>
      </c>
      <c r="V134" s="3" t="s">
        <v>276</v>
      </c>
      <c r="W134" s="3" t="s">
        <v>277</v>
      </c>
      <c r="X134" t="e">
        <f>VLOOKUP(Table13[[#This Row],[Voltage - Zener (Nom) (Vz)]],Values!$A$11:'Values'!$E$20,2,0)</f>
        <v>#N/A</v>
      </c>
      <c r="Z134" t="str">
        <f>CONCATENATE(Table13[[#This Row],[Voltage - Zener (Nom) (Vz)]],Table13[[#This Row],[Stock]])</f>
        <v>30V</v>
      </c>
    </row>
    <row r="135" spans="1:26" hidden="1">
      <c r="A135" s="3" t="s">
        <v>266</v>
      </c>
      <c r="B135" s="3" t="s">
        <v>267</v>
      </c>
      <c r="C135" s="3" t="s">
        <v>371</v>
      </c>
      <c r="D135" s="3" t="s">
        <v>372</v>
      </c>
      <c r="E135" s="3" t="s">
        <v>43</v>
      </c>
      <c r="F135" s="3" t="s">
        <v>373</v>
      </c>
      <c r="G135" s="3">
        <v>12085</v>
      </c>
      <c r="H135" s="3">
        <v>0</v>
      </c>
      <c r="I135" s="3">
        <v>0.52</v>
      </c>
      <c r="J135" s="3">
        <v>0</v>
      </c>
      <c r="K135" s="3">
        <v>1</v>
      </c>
      <c r="L135" s="3" t="s">
        <v>15</v>
      </c>
      <c r="M135" s="3" t="s">
        <v>16</v>
      </c>
      <c r="N135" s="3" t="s">
        <v>226</v>
      </c>
      <c r="O135" s="3" t="s">
        <v>84</v>
      </c>
      <c r="P135" s="3" t="s">
        <v>271</v>
      </c>
      <c r="Q135" s="3" t="s">
        <v>121</v>
      </c>
      <c r="R135" s="3" t="s">
        <v>374</v>
      </c>
      <c r="S135" s="3" t="s">
        <v>274</v>
      </c>
      <c r="T135" s="3" t="s">
        <v>275</v>
      </c>
      <c r="U135" s="3" t="s">
        <v>22</v>
      </c>
      <c r="V135" s="3" t="s">
        <v>276</v>
      </c>
      <c r="W135" s="3" t="s">
        <v>277</v>
      </c>
      <c r="X135" t="str">
        <f>VLOOKUP(Table13[[#This Row],[Voltage - Zener (Nom) (Vz)]],Values!$A$11:'Values'!$E$20,2,0)</f>
        <v>Stock</v>
      </c>
      <c r="Z135" t="str">
        <f>CONCATENATE(Table13[[#This Row],[Voltage - Zener (Nom) (Vz)]],Table13[[#This Row],[Stock]])</f>
        <v>33V</v>
      </c>
    </row>
    <row r="136" spans="1:26" hidden="1">
      <c r="A136" s="3" t="s">
        <v>278</v>
      </c>
      <c r="B136" s="3" t="s">
        <v>279</v>
      </c>
      <c r="C136" s="3" t="s">
        <v>477</v>
      </c>
      <c r="D136" s="3" t="s">
        <v>478</v>
      </c>
      <c r="E136" s="3" t="s">
        <v>43</v>
      </c>
      <c r="F136" s="3" t="s">
        <v>479</v>
      </c>
      <c r="G136" s="3">
        <v>5993</v>
      </c>
      <c r="H136" s="3">
        <v>0</v>
      </c>
      <c r="I136" s="3">
        <v>0.44</v>
      </c>
      <c r="J136" s="3">
        <v>0</v>
      </c>
      <c r="K136" s="3">
        <v>1</v>
      </c>
      <c r="L136" s="3" t="s">
        <v>15</v>
      </c>
      <c r="M136" s="3" t="s">
        <v>16</v>
      </c>
      <c r="N136" s="3" t="s">
        <v>226</v>
      </c>
      <c r="O136" s="3" t="s">
        <v>84</v>
      </c>
      <c r="P136" s="3" t="s">
        <v>283</v>
      </c>
      <c r="Q136" s="3" t="s">
        <v>480</v>
      </c>
      <c r="R136" s="3" t="s">
        <v>481</v>
      </c>
      <c r="S136" s="3" t="s">
        <v>286</v>
      </c>
      <c r="T136" s="3" t="s">
        <v>275</v>
      </c>
      <c r="U136" s="3" t="s">
        <v>22</v>
      </c>
      <c r="V136" s="3" t="s">
        <v>33</v>
      </c>
      <c r="W136" s="3" t="s">
        <v>277</v>
      </c>
      <c r="X136" t="str">
        <f>VLOOKUP(Table13[[#This Row],[Voltage - Zener (Nom) (Vz)]],Values!$A$11:'Values'!$E$20,2,0)</f>
        <v>Stock</v>
      </c>
      <c r="Z136" t="str">
        <f>CONCATENATE(Table13[[#This Row],[Voltage - Zener (Nom) (Vz)]],Table13[[#This Row],[Stock]])</f>
        <v>33V</v>
      </c>
    </row>
    <row r="137" spans="1:26">
      <c r="A137" s="3" t="s">
        <v>266</v>
      </c>
      <c r="B137" s="3" t="s">
        <v>267</v>
      </c>
      <c r="C137" s="3" t="s">
        <v>568</v>
      </c>
      <c r="D137" s="3" t="s">
        <v>569</v>
      </c>
      <c r="E137" s="3" t="s">
        <v>43</v>
      </c>
      <c r="F137" s="3" t="s">
        <v>373</v>
      </c>
      <c r="G137" s="3">
        <v>3119</v>
      </c>
      <c r="H137" s="3">
        <v>1000</v>
      </c>
      <c r="I137" s="3">
        <v>0.53</v>
      </c>
      <c r="J137" s="3">
        <v>0</v>
      </c>
      <c r="K137" s="3">
        <v>1</v>
      </c>
      <c r="L137" s="3" t="s">
        <v>459</v>
      </c>
      <c r="M137" s="3" t="s">
        <v>16</v>
      </c>
      <c r="N137" s="3" t="s">
        <v>226</v>
      </c>
      <c r="O137" s="3" t="s">
        <v>84</v>
      </c>
      <c r="P137" s="3" t="s">
        <v>271</v>
      </c>
      <c r="Q137" s="3" t="s">
        <v>121</v>
      </c>
      <c r="R137" s="3" t="s">
        <v>374</v>
      </c>
      <c r="S137" s="3" t="s">
        <v>274</v>
      </c>
      <c r="T137" s="3" t="s">
        <v>275</v>
      </c>
      <c r="U137" s="3" t="s">
        <v>22</v>
      </c>
      <c r="V137" s="3" t="s">
        <v>276</v>
      </c>
      <c r="W137" s="3" t="s">
        <v>277</v>
      </c>
      <c r="X137" t="str">
        <f>VLOOKUP(Table13[[#This Row],[Voltage - Zener (Nom) (Vz)]],Values!$A$11:'Values'!$E$20,2,0)</f>
        <v>Stock</v>
      </c>
      <c r="Y137" t="s">
        <v>20</v>
      </c>
      <c r="Z137" t="str">
        <f>CONCATENATE(Table13[[#This Row],[Voltage - Zener (Nom) (Vz)]],Table13[[#This Row],[Stock]])</f>
        <v>33VStock</v>
      </c>
    </row>
    <row r="138" spans="1:26" hidden="1">
      <c r="A138" s="3" t="s">
        <v>266</v>
      </c>
      <c r="B138" s="3" t="s">
        <v>267</v>
      </c>
      <c r="C138" s="3" t="s">
        <v>759</v>
      </c>
      <c r="D138" s="3" t="s">
        <v>760</v>
      </c>
      <c r="E138" s="3" t="s">
        <v>43</v>
      </c>
      <c r="F138" s="3" t="s">
        <v>373</v>
      </c>
      <c r="G138" s="3">
        <v>0</v>
      </c>
      <c r="H138" s="3">
        <v>0</v>
      </c>
      <c r="I138" s="3" t="s">
        <v>18</v>
      </c>
      <c r="J138" s="3">
        <v>0</v>
      </c>
      <c r="K138" s="3">
        <v>10</v>
      </c>
      <c r="L138" s="3" t="s">
        <v>15</v>
      </c>
      <c r="M138" s="3" t="s">
        <v>16</v>
      </c>
      <c r="N138" s="3" t="s">
        <v>226</v>
      </c>
      <c r="O138" s="3" t="s">
        <v>84</v>
      </c>
      <c r="P138" s="3" t="s">
        <v>271</v>
      </c>
      <c r="Q138" s="3" t="s">
        <v>121</v>
      </c>
      <c r="R138" s="3" t="s">
        <v>374</v>
      </c>
      <c r="S138" s="3" t="s">
        <v>274</v>
      </c>
      <c r="T138" s="3" t="s">
        <v>275</v>
      </c>
      <c r="U138" s="3" t="s">
        <v>22</v>
      </c>
      <c r="V138" s="3" t="s">
        <v>276</v>
      </c>
      <c r="W138" s="3" t="s">
        <v>277</v>
      </c>
      <c r="X138" t="str">
        <f>VLOOKUP(Table13[[#This Row],[Voltage - Zener (Nom) (Vz)]],Values!$A$11:'Values'!$E$20,2,0)</f>
        <v>Stock</v>
      </c>
      <c r="Z138" t="str">
        <f>CONCATENATE(Table13[[#This Row],[Voltage - Zener (Nom) (Vz)]],Table13[[#This Row],[Stock]])</f>
        <v>33V</v>
      </c>
    </row>
    <row r="139" spans="1:26" hidden="1">
      <c r="A139" s="3" t="s">
        <v>278</v>
      </c>
      <c r="B139" s="3" t="s">
        <v>279</v>
      </c>
      <c r="C139" s="3" t="s">
        <v>858</v>
      </c>
      <c r="D139" s="3" t="s">
        <v>859</v>
      </c>
      <c r="E139" s="3" t="s">
        <v>43</v>
      </c>
      <c r="F139" s="3" t="s">
        <v>479</v>
      </c>
      <c r="G139" s="3">
        <v>0</v>
      </c>
      <c r="H139" s="3">
        <v>0</v>
      </c>
      <c r="I139" s="3" t="s">
        <v>18</v>
      </c>
      <c r="J139" s="3">
        <v>0</v>
      </c>
      <c r="K139" s="3">
        <v>18000</v>
      </c>
      <c r="L139" s="3" t="s">
        <v>459</v>
      </c>
      <c r="M139" s="3" t="s">
        <v>16</v>
      </c>
      <c r="N139" s="3" t="s">
        <v>226</v>
      </c>
      <c r="O139" s="3" t="s">
        <v>84</v>
      </c>
      <c r="P139" s="3" t="s">
        <v>283</v>
      </c>
      <c r="Q139" s="3" t="s">
        <v>480</v>
      </c>
      <c r="R139" s="3" t="s">
        <v>481</v>
      </c>
      <c r="S139" s="3" t="s">
        <v>286</v>
      </c>
      <c r="T139" s="3" t="s">
        <v>275</v>
      </c>
      <c r="U139" s="3" t="s">
        <v>22</v>
      </c>
      <c r="V139" s="3" t="s">
        <v>33</v>
      </c>
      <c r="W139" s="3" t="s">
        <v>277</v>
      </c>
      <c r="X139" t="str">
        <f>VLOOKUP(Table13[[#This Row],[Voltage - Zener (Nom) (Vz)]],Values!$A$11:'Values'!$E$20,2,0)</f>
        <v>Stock</v>
      </c>
      <c r="Z139" t="str">
        <f>CONCATENATE(Table13[[#This Row],[Voltage - Zener (Nom) (Vz)]],Table13[[#This Row],[Stock]])</f>
        <v>33V</v>
      </c>
    </row>
    <row r="140" spans="1:26" hidden="1">
      <c r="A140" s="3" t="s">
        <v>278</v>
      </c>
      <c r="B140" s="3" t="s">
        <v>279</v>
      </c>
      <c r="C140" s="3" t="s">
        <v>860</v>
      </c>
      <c r="D140" s="3" t="s">
        <v>861</v>
      </c>
      <c r="E140" s="3" t="s">
        <v>43</v>
      </c>
      <c r="F140" s="3" t="s">
        <v>479</v>
      </c>
      <c r="G140" s="3">
        <v>0</v>
      </c>
      <c r="H140" s="3">
        <v>0</v>
      </c>
      <c r="I140" s="3" t="s">
        <v>18</v>
      </c>
      <c r="J140" s="3">
        <v>0</v>
      </c>
      <c r="K140" s="3">
        <v>6000</v>
      </c>
      <c r="L140" s="3" t="s">
        <v>459</v>
      </c>
      <c r="M140" s="3" t="s">
        <v>16</v>
      </c>
      <c r="N140" s="3" t="s">
        <v>226</v>
      </c>
      <c r="O140" s="3" t="s">
        <v>84</v>
      </c>
      <c r="P140" s="3" t="s">
        <v>283</v>
      </c>
      <c r="Q140" s="3" t="s">
        <v>480</v>
      </c>
      <c r="R140" s="3" t="s">
        <v>481</v>
      </c>
      <c r="S140" s="3" t="s">
        <v>286</v>
      </c>
      <c r="T140" s="3" t="s">
        <v>275</v>
      </c>
      <c r="U140" s="3" t="s">
        <v>22</v>
      </c>
      <c r="V140" s="3" t="s">
        <v>33</v>
      </c>
      <c r="W140" s="3" t="s">
        <v>277</v>
      </c>
      <c r="X140" t="str">
        <f>VLOOKUP(Table13[[#This Row],[Voltage - Zener (Nom) (Vz)]],Values!$A$11:'Values'!$E$20,2,0)</f>
        <v>Stock</v>
      </c>
      <c r="Z140" t="str">
        <f>CONCATENATE(Table13[[#This Row],[Voltage - Zener (Nom) (Vz)]],Table13[[#This Row],[Stock]])</f>
        <v>33V</v>
      </c>
    </row>
    <row r="141" spans="1:26" hidden="1">
      <c r="A141" s="3" t="s">
        <v>266</v>
      </c>
      <c r="B141" s="3" t="s">
        <v>267</v>
      </c>
      <c r="C141" s="3" t="s">
        <v>939</v>
      </c>
      <c r="D141" s="3" t="s">
        <v>940</v>
      </c>
      <c r="E141" s="3" t="s">
        <v>43</v>
      </c>
      <c r="F141" s="3" t="s">
        <v>373</v>
      </c>
      <c r="G141" s="3">
        <v>0</v>
      </c>
      <c r="H141" s="3">
        <v>0</v>
      </c>
      <c r="I141" s="3" t="s">
        <v>18</v>
      </c>
      <c r="J141" s="3">
        <v>0</v>
      </c>
      <c r="K141" s="3">
        <v>4000</v>
      </c>
      <c r="L141" s="3" t="s">
        <v>459</v>
      </c>
      <c r="M141" s="3" t="s">
        <v>16</v>
      </c>
      <c r="N141" s="3" t="s">
        <v>226</v>
      </c>
      <c r="O141" s="3" t="s">
        <v>84</v>
      </c>
      <c r="P141" s="3" t="s">
        <v>271</v>
      </c>
      <c r="Q141" s="3" t="s">
        <v>121</v>
      </c>
      <c r="R141" s="3" t="s">
        <v>374</v>
      </c>
      <c r="S141" s="3" t="s">
        <v>274</v>
      </c>
      <c r="T141" s="3" t="s">
        <v>275</v>
      </c>
      <c r="U141" s="3" t="s">
        <v>22</v>
      </c>
      <c r="V141" s="3" t="s">
        <v>276</v>
      </c>
      <c r="W141" s="3" t="s">
        <v>277</v>
      </c>
      <c r="X141" t="str">
        <f>VLOOKUP(Table13[[#This Row],[Voltage - Zener (Nom) (Vz)]],Values!$A$11:'Values'!$E$20,2,0)</f>
        <v>Stock</v>
      </c>
      <c r="Z141" t="str">
        <f>CONCATENATE(Table13[[#This Row],[Voltage - Zener (Nom) (Vz)]],Table13[[#This Row],[Stock]])</f>
        <v>33V</v>
      </c>
    </row>
    <row r="142" spans="1:26" hidden="1">
      <c r="A142" s="3" t="s">
        <v>266</v>
      </c>
      <c r="B142" s="3" t="s">
        <v>267</v>
      </c>
      <c r="C142" s="3" t="s">
        <v>580</v>
      </c>
      <c r="D142" s="3" t="s">
        <v>581</v>
      </c>
      <c r="E142" s="3" t="s">
        <v>43</v>
      </c>
      <c r="F142" s="3" t="s">
        <v>582</v>
      </c>
      <c r="G142" s="3">
        <v>2642</v>
      </c>
      <c r="H142" s="3">
        <v>0</v>
      </c>
      <c r="I142" s="3">
        <v>0.53</v>
      </c>
      <c r="J142" s="3">
        <v>0</v>
      </c>
      <c r="K142" s="3">
        <v>1</v>
      </c>
      <c r="L142" s="3" t="s">
        <v>459</v>
      </c>
      <c r="M142" s="3" t="s">
        <v>16</v>
      </c>
      <c r="N142" s="3" t="s">
        <v>231</v>
      </c>
      <c r="O142" s="3" t="s">
        <v>84</v>
      </c>
      <c r="P142" s="3" t="s">
        <v>271</v>
      </c>
      <c r="Q142" s="3" t="s">
        <v>583</v>
      </c>
      <c r="R142" s="3" t="s">
        <v>584</v>
      </c>
      <c r="S142" s="3" t="s">
        <v>274</v>
      </c>
      <c r="T142" s="3" t="s">
        <v>275</v>
      </c>
      <c r="U142" s="3" t="s">
        <v>22</v>
      </c>
      <c r="V142" s="3" t="s">
        <v>276</v>
      </c>
      <c r="W142" s="3" t="s">
        <v>277</v>
      </c>
      <c r="X142" t="e">
        <f>VLOOKUP(Table13[[#This Row],[Voltage - Zener (Nom) (Vz)]],Values!$A$11:'Values'!$E$20,2,0)</f>
        <v>#N/A</v>
      </c>
      <c r="Z142" t="str">
        <f>CONCATENATE(Table13[[#This Row],[Voltage - Zener (Nom) (Vz)]],Table13[[#This Row],[Stock]])</f>
        <v>36V</v>
      </c>
    </row>
    <row r="143" spans="1:26" hidden="1">
      <c r="A143" s="3" t="s">
        <v>278</v>
      </c>
      <c r="B143" s="3" t="s">
        <v>279</v>
      </c>
      <c r="C143" s="3" t="s">
        <v>644</v>
      </c>
      <c r="D143" s="3" t="s">
        <v>645</v>
      </c>
      <c r="E143" s="3" t="s">
        <v>43</v>
      </c>
      <c r="F143" s="3" t="s">
        <v>646</v>
      </c>
      <c r="G143" s="3">
        <v>3664</v>
      </c>
      <c r="H143" s="3">
        <v>0</v>
      </c>
      <c r="I143" s="3">
        <v>0.41</v>
      </c>
      <c r="J143" s="3">
        <v>0</v>
      </c>
      <c r="K143" s="3">
        <v>1</v>
      </c>
      <c r="L143" s="3" t="s">
        <v>15</v>
      </c>
      <c r="M143" s="3" t="s">
        <v>16</v>
      </c>
      <c r="N143" s="3" t="s">
        <v>231</v>
      </c>
      <c r="O143" s="3" t="s">
        <v>84</v>
      </c>
      <c r="P143" s="3" t="s">
        <v>283</v>
      </c>
      <c r="Q143" s="3" t="s">
        <v>647</v>
      </c>
      <c r="R143" s="3" t="s">
        <v>648</v>
      </c>
      <c r="S143" s="3" t="s">
        <v>286</v>
      </c>
      <c r="T143" s="3" t="s">
        <v>275</v>
      </c>
      <c r="U143" s="3" t="s">
        <v>22</v>
      </c>
      <c r="V143" s="3" t="s">
        <v>33</v>
      </c>
      <c r="W143" s="3" t="s">
        <v>277</v>
      </c>
      <c r="X143" t="e">
        <f>VLOOKUP(Table13[[#This Row],[Voltage - Zener (Nom) (Vz)]],Values!$A$11:'Values'!$E$20,2,0)</f>
        <v>#N/A</v>
      </c>
      <c r="Z143" t="str">
        <f>CONCATENATE(Table13[[#This Row],[Voltage - Zener (Nom) (Vz)]],Table13[[#This Row],[Stock]])</f>
        <v>36V</v>
      </c>
    </row>
    <row r="144" spans="1:26" hidden="1">
      <c r="A144" s="3" t="s">
        <v>266</v>
      </c>
      <c r="B144" s="3" t="s">
        <v>267</v>
      </c>
      <c r="C144" s="3" t="s">
        <v>691</v>
      </c>
      <c r="D144" s="3" t="s">
        <v>692</v>
      </c>
      <c r="E144" s="3" t="s">
        <v>43</v>
      </c>
      <c r="F144" s="3" t="s">
        <v>582</v>
      </c>
      <c r="G144" s="3">
        <v>736</v>
      </c>
      <c r="H144" s="3">
        <v>0</v>
      </c>
      <c r="I144" s="3">
        <v>0.52</v>
      </c>
      <c r="J144" s="3">
        <v>0</v>
      </c>
      <c r="K144" s="3">
        <v>1</v>
      </c>
      <c r="L144" s="3" t="s">
        <v>15</v>
      </c>
      <c r="M144" s="3" t="s">
        <v>16</v>
      </c>
      <c r="N144" s="3" t="s">
        <v>231</v>
      </c>
      <c r="O144" s="3" t="s">
        <v>84</v>
      </c>
      <c r="P144" s="3" t="s">
        <v>271</v>
      </c>
      <c r="Q144" s="3" t="s">
        <v>583</v>
      </c>
      <c r="R144" s="3" t="s">
        <v>584</v>
      </c>
      <c r="S144" s="3" t="s">
        <v>274</v>
      </c>
      <c r="T144" s="3" t="s">
        <v>275</v>
      </c>
      <c r="U144" s="3" t="s">
        <v>22</v>
      </c>
      <c r="V144" s="3" t="s">
        <v>276</v>
      </c>
      <c r="W144" s="3" t="s">
        <v>277</v>
      </c>
      <c r="X144" t="e">
        <f>VLOOKUP(Table13[[#This Row],[Voltage - Zener (Nom) (Vz)]],Values!$A$11:'Values'!$E$20,2,0)</f>
        <v>#N/A</v>
      </c>
      <c r="Z144" t="str">
        <f>CONCATENATE(Table13[[#This Row],[Voltage - Zener (Nom) (Vz)]],Table13[[#This Row],[Stock]])</f>
        <v>36V</v>
      </c>
    </row>
    <row r="145" spans="1:26" hidden="1">
      <c r="A145" s="3" t="s">
        <v>266</v>
      </c>
      <c r="B145" s="3" t="s">
        <v>267</v>
      </c>
      <c r="C145" s="3" t="s">
        <v>761</v>
      </c>
      <c r="D145" s="3" t="s">
        <v>762</v>
      </c>
      <c r="E145" s="3" t="s">
        <v>43</v>
      </c>
      <c r="F145" s="3" t="s">
        <v>582</v>
      </c>
      <c r="G145" s="3">
        <v>0</v>
      </c>
      <c r="H145" s="3">
        <v>0</v>
      </c>
      <c r="I145" s="3" t="s">
        <v>18</v>
      </c>
      <c r="J145" s="3">
        <v>0</v>
      </c>
      <c r="K145" s="3">
        <v>10</v>
      </c>
      <c r="L145" s="3" t="s">
        <v>15</v>
      </c>
      <c r="M145" s="3" t="s">
        <v>16</v>
      </c>
      <c r="N145" s="3" t="s">
        <v>231</v>
      </c>
      <c r="O145" s="3" t="s">
        <v>84</v>
      </c>
      <c r="P145" s="3" t="s">
        <v>271</v>
      </c>
      <c r="Q145" s="3" t="s">
        <v>583</v>
      </c>
      <c r="R145" s="3" t="s">
        <v>584</v>
      </c>
      <c r="S145" s="3" t="s">
        <v>274</v>
      </c>
      <c r="T145" s="3" t="s">
        <v>275</v>
      </c>
      <c r="U145" s="3" t="s">
        <v>22</v>
      </c>
      <c r="V145" s="3" t="s">
        <v>276</v>
      </c>
      <c r="W145" s="3" t="s">
        <v>277</v>
      </c>
      <c r="X145" t="e">
        <f>VLOOKUP(Table13[[#This Row],[Voltage - Zener (Nom) (Vz)]],Values!$A$11:'Values'!$E$20,2,0)</f>
        <v>#N/A</v>
      </c>
      <c r="Z145" t="str">
        <f>CONCATENATE(Table13[[#This Row],[Voltage - Zener (Nom) (Vz)]],Table13[[#This Row],[Stock]])</f>
        <v>36V</v>
      </c>
    </row>
    <row r="146" spans="1:26" hidden="1">
      <c r="A146" s="3" t="s">
        <v>278</v>
      </c>
      <c r="B146" s="3" t="s">
        <v>279</v>
      </c>
      <c r="C146" s="3" t="s">
        <v>862</v>
      </c>
      <c r="D146" s="3" t="s">
        <v>863</v>
      </c>
      <c r="E146" s="3" t="s">
        <v>43</v>
      </c>
      <c r="F146" s="3" t="s">
        <v>646</v>
      </c>
      <c r="G146" s="3">
        <v>0</v>
      </c>
      <c r="H146" s="3">
        <v>0</v>
      </c>
      <c r="I146" s="3" t="s">
        <v>18</v>
      </c>
      <c r="J146" s="3">
        <v>0</v>
      </c>
      <c r="K146" s="3">
        <v>6000</v>
      </c>
      <c r="L146" s="3" t="s">
        <v>459</v>
      </c>
      <c r="M146" s="3" t="s">
        <v>16</v>
      </c>
      <c r="N146" s="3" t="s">
        <v>231</v>
      </c>
      <c r="O146" s="3" t="s">
        <v>84</v>
      </c>
      <c r="P146" s="3" t="s">
        <v>283</v>
      </c>
      <c r="Q146" s="3" t="s">
        <v>647</v>
      </c>
      <c r="R146" s="3" t="s">
        <v>648</v>
      </c>
      <c r="S146" s="3" t="s">
        <v>286</v>
      </c>
      <c r="T146" s="3" t="s">
        <v>275</v>
      </c>
      <c r="U146" s="3" t="s">
        <v>22</v>
      </c>
      <c r="V146" s="3" t="s">
        <v>33</v>
      </c>
      <c r="W146" s="3" t="s">
        <v>277</v>
      </c>
      <c r="X146" t="e">
        <f>VLOOKUP(Table13[[#This Row],[Voltage - Zener (Nom) (Vz)]],Values!$A$11:'Values'!$E$20,2,0)</f>
        <v>#N/A</v>
      </c>
      <c r="Z146" t="str">
        <f>CONCATENATE(Table13[[#This Row],[Voltage - Zener (Nom) (Vz)]],Table13[[#This Row],[Stock]])</f>
        <v>36V</v>
      </c>
    </row>
    <row r="147" spans="1:26" hidden="1">
      <c r="A147" s="3" t="s">
        <v>278</v>
      </c>
      <c r="B147" s="3" t="s">
        <v>279</v>
      </c>
      <c r="C147" s="3" t="s">
        <v>864</v>
      </c>
      <c r="D147" s="3" t="s">
        <v>865</v>
      </c>
      <c r="E147" s="3" t="s">
        <v>43</v>
      </c>
      <c r="F147" s="3" t="s">
        <v>646</v>
      </c>
      <c r="G147" s="3">
        <v>0</v>
      </c>
      <c r="H147" s="3">
        <v>0</v>
      </c>
      <c r="I147" s="3" t="s">
        <v>18</v>
      </c>
      <c r="J147" s="3">
        <v>0</v>
      </c>
      <c r="K147" s="3">
        <v>6000</v>
      </c>
      <c r="L147" s="3" t="s">
        <v>459</v>
      </c>
      <c r="M147" s="3" t="s">
        <v>16</v>
      </c>
      <c r="N147" s="3" t="s">
        <v>231</v>
      </c>
      <c r="O147" s="3" t="s">
        <v>84</v>
      </c>
      <c r="P147" s="3" t="s">
        <v>283</v>
      </c>
      <c r="Q147" s="3" t="s">
        <v>647</v>
      </c>
      <c r="R147" s="3" t="s">
        <v>648</v>
      </c>
      <c r="S147" s="3" t="s">
        <v>286</v>
      </c>
      <c r="T147" s="3" t="s">
        <v>275</v>
      </c>
      <c r="U147" s="3" t="s">
        <v>22</v>
      </c>
      <c r="V147" s="3" t="s">
        <v>33</v>
      </c>
      <c r="W147" s="3" t="s">
        <v>277</v>
      </c>
      <c r="X147" t="e">
        <f>VLOOKUP(Table13[[#This Row],[Voltage - Zener (Nom) (Vz)]],Values!$A$11:'Values'!$E$20,2,0)</f>
        <v>#N/A</v>
      </c>
      <c r="Z147" t="str">
        <f>CONCATENATE(Table13[[#This Row],[Voltage - Zener (Nom) (Vz)]],Table13[[#This Row],[Stock]])</f>
        <v>36V</v>
      </c>
    </row>
    <row r="148" spans="1:26" hidden="1">
      <c r="A148" s="3" t="s">
        <v>266</v>
      </c>
      <c r="B148" s="3" t="s">
        <v>267</v>
      </c>
      <c r="C148" s="3" t="s">
        <v>941</v>
      </c>
      <c r="D148" s="3" t="s">
        <v>942</v>
      </c>
      <c r="E148" s="3" t="s">
        <v>43</v>
      </c>
      <c r="F148" s="3" t="s">
        <v>582</v>
      </c>
      <c r="G148" s="3">
        <v>0</v>
      </c>
      <c r="H148" s="3">
        <v>0</v>
      </c>
      <c r="I148" s="3" t="s">
        <v>18</v>
      </c>
      <c r="J148" s="3">
        <v>0</v>
      </c>
      <c r="K148" s="3">
        <v>4000</v>
      </c>
      <c r="L148" s="3" t="s">
        <v>459</v>
      </c>
      <c r="M148" s="3" t="s">
        <v>16</v>
      </c>
      <c r="N148" s="3" t="s">
        <v>231</v>
      </c>
      <c r="O148" s="3" t="s">
        <v>84</v>
      </c>
      <c r="P148" s="3" t="s">
        <v>271</v>
      </c>
      <c r="Q148" s="3" t="s">
        <v>583</v>
      </c>
      <c r="R148" s="3" t="s">
        <v>584</v>
      </c>
      <c r="S148" s="3" t="s">
        <v>274</v>
      </c>
      <c r="T148" s="3" t="s">
        <v>275</v>
      </c>
      <c r="U148" s="3" t="s">
        <v>22</v>
      </c>
      <c r="V148" s="3" t="s">
        <v>276</v>
      </c>
      <c r="W148" s="3" t="s">
        <v>277</v>
      </c>
      <c r="X148" t="e">
        <f>VLOOKUP(Table13[[#This Row],[Voltage - Zener (Nom) (Vz)]],Values!$A$11:'Values'!$E$20,2,0)</f>
        <v>#N/A</v>
      </c>
      <c r="Z148" t="str">
        <f>CONCATENATE(Table13[[#This Row],[Voltage - Zener (Nom) (Vz)]],Table13[[#This Row],[Stock]])</f>
        <v>36V</v>
      </c>
    </row>
    <row r="149" spans="1:26" hidden="1">
      <c r="A149" s="3" t="s">
        <v>266</v>
      </c>
      <c r="B149" s="3" t="s">
        <v>267</v>
      </c>
      <c r="C149" s="3" t="s">
        <v>518</v>
      </c>
      <c r="D149" s="3" t="s">
        <v>519</v>
      </c>
      <c r="E149" s="3" t="s">
        <v>43</v>
      </c>
      <c r="F149" s="3" t="s">
        <v>520</v>
      </c>
      <c r="G149" s="3">
        <v>6860</v>
      </c>
      <c r="H149" s="3">
        <v>0</v>
      </c>
      <c r="I149" s="3">
        <v>0.53</v>
      </c>
      <c r="J149" s="3">
        <v>0</v>
      </c>
      <c r="K149" s="3">
        <v>1</v>
      </c>
      <c r="L149" s="3" t="s">
        <v>459</v>
      </c>
      <c r="M149" s="3" t="s">
        <v>16</v>
      </c>
      <c r="N149" s="3" t="s">
        <v>521</v>
      </c>
      <c r="O149" s="3" t="s">
        <v>84</v>
      </c>
      <c r="P149" s="3" t="s">
        <v>271</v>
      </c>
      <c r="Q149" s="3" t="s">
        <v>522</v>
      </c>
      <c r="R149" s="3" t="s">
        <v>523</v>
      </c>
      <c r="S149" s="3" t="s">
        <v>274</v>
      </c>
      <c r="T149" s="3" t="s">
        <v>275</v>
      </c>
      <c r="U149" s="3" t="s">
        <v>22</v>
      </c>
      <c r="V149" s="3" t="s">
        <v>276</v>
      </c>
      <c r="W149" s="3" t="s">
        <v>277</v>
      </c>
      <c r="X149" t="e">
        <f>VLOOKUP(Table13[[#This Row],[Voltage - Zener (Nom) (Vz)]],Values!$A$11:'Values'!$E$20,2,0)</f>
        <v>#N/A</v>
      </c>
      <c r="Z149" t="str">
        <f>CONCATENATE(Table13[[#This Row],[Voltage - Zener (Nom) (Vz)]],Table13[[#This Row],[Stock]])</f>
        <v>39V</v>
      </c>
    </row>
    <row r="150" spans="1:26" hidden="1">
      <c r="A150" s="3" t="s">
        <v>266</v>
      </c>
      <c r="B150" s="3" t="s">
        <v>267</v>
      </c>
      <c r="C150" s="3" t="s">
        <v>658</v>
      </c>
      <c r="D150" s="3" t="s">
        <v>659</v>
      </c>
      <c r="E150" s="3" t="s">
        <v>43</v>
      </c>
      <c r="F150" s="3" t="s">
        <v>520</v>
      </c>
      <c r="G150" s="3">
        <v>3662</v>
      </c>
      <c r="H150" s="3">
        <v>0</v>
      </c>
      <c r="I150" s="3">
        <v>0.52</v>
      </c>
      <c r="J150" s="3">
        <v>0</v>
      </c>
      <c r="K150" s="3">
        <v>1</v>
      </c>
      <c r="L150" s="3" t="s">
        <v>15</v>
      </c>
      <c r="M150" s="3" t="s">
        <v>16</v>
      </c>
      <c r="N150" s="3" t="s">
        <v>521</v>
      </c>
      <c r="O150" s="3" t="s">
        <v>84</v>
      </c>
      <c r="P150" s="3" t="s">
        <v>271</v>
      </c>
      <c r="Q150" s="3" t="s">
        <v>522</v>
      </c>
      <c r="R150" s="3" t="s">
        <v>523</v>
      </c>
      <c r="S150" s="3" t="s">
        <v>274</v>
      </c>
      <c r="T150" s="3" t="s">
        <v>275</v>
      </c>
      <c r="U150" s="3" t="s">
        <v>22</v>
      </c>
      <c r="V150" s="3" t="s">
        <v>276</v>
      </c>
      <c r="W150" s="3" t="s">
        <v>277</v>
      </c>
      <c r="X150" t="e">
        <f>VLOOKUP(Table13[[#This Row],[Voltage - Zener (Nom) (Vz)]],Values!$A$11:'Values'!$E$20,2,0)</f>
        <v>#N/A</v>
      </c>
      <c r="Z150" t="str">
        <f>CONCATENATE(Table13[[#This Row],[Voltage - Zener (Nom) (Vz)]],Table13[[#This Row],[Stock]])</f>
        <v>39V</v>
      </c>
    </row>
    <row r="151" spans="1:26" hidden="1">
      <c r="A151" s="3" t="s">
        <v>266</v>
      </c>
      <c r="B151" s="3" t="s">
        <v>267</v>
      </c>
      <c r="C151" s="3" t="s">
        <v>791</v>
      </c>
      <c r="D151" s="3" t="s">
        <v>792</v>
      </c>
      <c r="E151" s="3" t="s">
        <v>43</v>
      </c>
      <c r="F151" s="3" t="s">
        <v>520</v>
      </c>
      <c r="G151" s="3">
        <v>0</v>
      </c>
      <c r="H151" s="3">
        <v>0</v>
      </c>
      <c r="I151" s="3" t="s">
        <v>18</v>
      </c>
      <c r="J151" s="3">
        <v>0</v>
      </c>
      <c r="K151" s="3">
        <v>4000</v>
      </c>
      <c r="L151" s="3" t="s">
        <v>459</v>
      </c>
      <c r="M151" s="3" t="s">
        <v>16</v>
      </c>
      <c r="N151" s="3" t="s">
        <v>521</v>
      </c>
      <c r="O151" s="3" t="s">
        <v>84</v>
      </c>
      <c r="P151" s="3" t="s">
        <v>271</v>
      </c>
      <c r="Q151" s="3" t="s">
        <v>522</v>
      </c>
      <c r="R151" s="3" t="s">
        <v>523</v>
      </c>
      <c r="S151" s="3" t="s">
        <v>274</v>
      </c>
      <c r="T151" s="3" t="s">
        <v>275</v>
      </c>
      <c r="U151" s="3" t="s">
        <v>22</v>
      </c>
      <c r="V151" s="3" t="s">
        <v>276</v>
      </c>
      <c r="W151" s="3" t="s">
        <v>277</v>
      </c>
      <c r="X151" t="e">
        <f>VLOOKUP(Table13[[#This Row],[Voltage - Zener (Nom) (Vz)]],Values!$A$11:'Values'!$E$20,2,0)</f>
        <v>#N/A</v>
      </c>
      <c r="Z151" t="str">
        <f>CONCATENATE(Table13[[#This Row],[Voltage - Zener (Nom) (Vz)]],Table13[[#This Row],[Stock]])</f>
        <v>39V</v>
      </c>
    </row>
    <row r="152" spans="1:26">
      <c r="A152" s="3" t="s">
        <v>266</v>
      </c>
      <c r="B152" s="3" t="s">
        <v>267</v>
      </c>
      <c r="C152" s="3" t="s">
        <v>499</v>
      </c>
      <c r="D152" s="3" t="s">
        <v>500</v>
      </c>
      <c r="E152" s="3" t="s">
        <v>43</v>
      </c>
      <c r="F152" s="3" t="s">
        <v>501</v>
      </c>
      <c r="G152" s="3">
        <v>15653</v>
      </c>
      <c r="H152" s="3">
        <v>0</v>
      </c>
      <c r="I152" s="3">
        <v>0.53</v>
      </c>
      <c r="J152" s="3">
        <v>0</v>
      </c>
      <c r="K152" s="3">
        <v>1</v>
      </c>
      <c r="L152" s="3" t="s">
        <v>459</v>
      </c>
      <c r="M152" s="3" t="s">
        <v>16</v>
      </c>
      <c r="N152" s="3" t="s">
        <v>89</v>
      </c>
      <c r="O152" s="3" t="s">
        <v>84</v>
      </c>
      <c r="P152" s="3" t="s">
        <v>271</v>
      </c>
      <c r="Q152" s="3" t="s">
        <v>341</v>
      </c>
      <c r="R152" s="3" t="s">
        <v>62</v>
      </c>
      <c r="S152" s="3" t="s">
        <v>274</v>
      </c>
      <c r="T152" s="3" t="s">
        <v>275</v>
      </c>
      <c r="U152" s="3" t="s">
        <v>22</v>
      </c>
      <c r="V152" s="3" t="s">
        <v>276</v>
      </c>
      <c r="W152" s="3" t="s">
        <v>277</v>
      </c>
      <c r="X152" t="str">
        <f>VLOOKUP(Table13[[#This Row],[Voltage - Zener (Nom) (Vz)]],Values!$A$11:'Values'!$E$20,2,0)</f>
        <v>Stock</v>
      </c>
      <c r="Y152" t="s">
        <v>20</v>
      </c>
      <c r="Z152" t="str">
        <f>CONCATENATE(Table13[[#This Row],[Voltage - Zener (Nom) (Vz)]],Table13[[#This Row],[Stock]])</f>
        <v>4.3VStock</v>
      </c>
    </row>
    <row r="153" spans="1:26" hidden="1">
      <c r="A153" s="3" t="s">
        <v>266</v>
      </c>
      <c r="B153" s="3" t="s">
        <v>267</v>
      </c>
      <c r="C153" s="3" t="s">
        <v>795</v>
      </c>
      <c r="D153" s="3" t="s">
        <v>796</v>
      </c>
      <c r="E153" s="3" t="s">
        <v>43</v>
      </c>
      <c r="F153" s="3" t="s">
        <v>501</v>
      </c>
      <c r="G153" s="3">
        <v>0</v>
      </c>
      <c r="H153" s="3">
        <v>0</v>
      </c>
      <c r="I153" s="3" t="s">
        <v>18</v>
      </c>
      <c r="J153" s="3">
        <v>0</v>
      </c>
      <c r="K153" s="3">
        <v>5000</v>
      </c>
      <c r="L153" s="3" t="s">
        <v>459</v>
      </c>
      <c r="M153" s="3" t="s">
        <v>16</v>
      </c>
      <c r="N153" s="3" t="s">
        <v>89</v>
      </c>
      <c r="O153" s="3" t="s">
        <v>84</v>
      </c>
      <c r="P153" s="3" t="s">
        <v>271</v>
      </c>
      <c r="Q153" s="3" t="s">
        <v>341</v>
      </c>
      <c r="R153" s="3" t="s">
        <v>62</v>
      </c>
      <c r="S153" s="3" t="s">
        <v>274</v>
      </c>
      <c r="T153" s="3" t="s">
        <v>275</v>
      </c>
      <c r="U153" s="3" t="s">
        <v>22</v>
      </c>
      <c r="V153" s="3" t="s">
        <v>276</v>
      </c>
      <c r="W153" s="3" t="s">
        <v>277</v>
      </c>
      <c r="X153" t="str">
        <f>VLOOKUP(Table13[[#This Row],[Voltage - Zener (Nom) (Vz)]],Values!$A$11:'Values'!$E$20,2,0)</f>
        <v>Stock</v>
      </c>
      <c r="Z153" t="str">
        <f>CONCATENATE(Table13[[#This Row],[Voltage - Zener (Nom) (Vz)]],Table13[[#This Row],[Stock]])</f>
        <v>4.3V</v>
      </c>
    </row>
    <row r="154" spans="1:26" hidden="1">
      <c r="A154" s="3" t="s">
        <v>266</v>
      </c>
      <c r="B154" s="3" t="s">
        <v>267</v>
      </c>
      <c r="C154" s="3" t="s">
        <v>338</v>
      </c>
      <c r="D154" s="3" t="s">
        <v>339</v>
      </c>
      <c r="E154" s="3" t="s">
        <v>43</v>
      </c>
      <c r="F154" s="3" t="s">
        <v>340</v>
      </c>
      <c r="G154" s="3">
        <v>33283</v>
      </c>
      <c r="H154" s="3">
        <v>0</v>
      </c>
      <c r="I154" s="3">
        <v>0.52</v>
      </c>
      <c r="J154" s="3">
        <v>0</v>
      </c>
      <c r="K154" s="3">
        <v>1</v>
      </c>
      <c r="L154" s="3" t="s">
        <v>15</v>
      </c>
      <c r="M154" s="3" t="s">
        <v>16</v>
      </c>
      <c r="N154" s="3" t="s">
        <v>95</v>
      </c>
      <c r="O154" s="3" t="s">
        <v>84</v>
      </c>
      <c r="P154" s="3" t="s">
        <v>271</v>
      </c>
      <c r="Q154" s="3" t="s">
        <v>341</v>
      </c>
      <c r="R154" s="3" t="s">
        <v>69</v>
      </c>
      <c r="S154" s="3" t="s">
        <v>274</v>
      </c>
      <c r="T154" s="3" t="s">
        <v>275</v>
      </c>
      <c r="U154" s="3" t="s">
        <v>22</v>
      </c>
      <c r="V154" s="3" t="s">
        <v>276</v>
      </c>
      <c r="W154" s="3" t="s">
        <v>277</v>
      </c>
      <c r="X154" t="e">
        <f>VLOOKUP(Table13[[#This Row],[Voltage - Zener (Nom) (Vz)]],Values!$A$11:'Values'!$E$20,2,0)</f>
        <v>#N/A</v>
      </c>
      <c r="Z154" t="str">
        <f>CONCATENATE(Table13[[#This Row],[Voltage - Zener (Nom) (Vz)]],Table13[[#This Row],[Stock]])</f>
        <v>4.7V</v>
      </c>
    </row>
    <row r="155" spans="1:26" hidden="1">
      <c r="A155" s="3" t="s">
        <v>278</v>
      </c>
      <c r="B155" s="3" t="s">
        <v>279</v>
      </c>
      <c r="C155" s="3" t="s">
        <v>464</v>
      </c>
      <c r="D155" s="3" t="s">
        <v>465</v>
      </c>
      <c r="E155" s="3" t="s">
        <v>43</v>
      </c>
      <c r="F155" s="3" t="s">
        <v>466</v>
      </c>
      <c r="G155" s="3">
        <v>2301</v>
      </c>
      <c r="H155" s="3">
        <v>0</v>
      </c>
      <c r="I155" s="3">
        <v>0.41</v>
      </c>
      <c r="J155" s="3">
        <v>0</v>
      </c>
      <c r="K155" s="3">
        <v>1</v>
      </c>
      <c r="L155" s="3" t="s">
        <v>15</v>
      </c>
      <c r="M155" s="3" t="s">
        <v>16</v>
      </c>
      <c r="N155" s="3" t="s">
        <v>95</v>
      </c>
      <c r="O155" s="3" t="s">
        <v>84</v>
      </c>
      <c r="P155" s="3" t="s">
        <v>283</v>
      </c>
      <c r="Q155" s="3" t="s">
        <v>409</v>
      </c>
      <c r="R155" s="3" t="s">
        <v>467</v>
      </c>
      <c r="S155" s="3" t="s">
        <v>286</v>
      </c>
      <c r="T155" s="3" t="s">
        <v>275</v>
      </c>
      <c r="U155" s="3" t="s">
        <v>22</v>
      </c>
      <c r="V155" s="3" t="s">
        <v>33</v>
      </c>
      <c r="W155" s="3" t="s">
        <v>277</v>
      </c>
      <c r="X155" t="e">
        <f>VLOOKUP(Table13[[#This Row],[Voltage - Zener (Nom) (Vz)]],Values!$A$11:'Values'!$E$20,2,0)</f>
        <v>#N/A</v>
      </c>
      <c r="Z155" t="str">
        <f>CONCATENATE(Table13[[#This Row],[Voltage - Zener (Nom) (Vz)]],Table13[[#This Row],[Stock]])</f>
        <v>4.7V</v>
      </c>
    </row>
    <row r="156" spans="1:26" hidden="1">
      <c r="A156" s="3" t="s">
        <v>266</v>
      </c>
      <c r="B156" s="3" t="s">
        <v>267</v>
      </c>
      <c r="C156" s="3" t="s">
        <v>526</v>
      </c>
      <c r="D156" s="3" t="s">
        <v>527</v>
      </c>
      <c r="E156" s="3" t="s">
        <v>43</v>
      </c>
      <c r="F156" s="3" t="s">
        <v>340</v>
      </c>
      <c r="G156" s="3">
        <v>5839</v>
      </c>
      <c r="H156" s="3">
        <v>0</v>
      </c>
      <c r="I156" s="3">
        <v>0.53</v>
      </c>
      <c r="J156" s="3">
        <v>0</v>
      </c>
      <c r="K156" s="3">
        <v>1</v>
      </c>
      <c r="L156" s="3" t="s">
        <v>459</v>
      </c>
      <c r="M156" s="3" t="s">
        <v>16</v>
      </c>
      <c r="N156" s="3" t="s">
        <v>95</v>
      </c>
      <c r="O156" s="3" t="s">
        <v>84</v>
      </c>
      <c r="P156" s="3" t="s">
        <v>271</v>
      </c>
      <c r="Q156" s="3" t="s">
        <v>341</v>
      </c>
      <c r="R156" s="3" t="s">
        <v>69</v>
      </c>
      <c r="S156" s="3" t="s">
        <v>274</v>
      </c>
      <c r="T156" s="3" t="s">
        <v>275</v>
      </c>
      <c r="U156" s="3" t="s">
        <v>22</v>
      </c>
      <c r="V156" s="3" t="s">
        <v>276</v>
      </c>
      <c r="W156" s="3" t="s">
        <v>277</v>
      </c>
      <c r="X156" t="e">
        <f>VLOOKUP(Table13[[#This Row],[Voltage - Zener (Nom) (Vz)]],Values!$A$11:'Values'!$E$20,2,0)</f>
        <v>#N/A</v>
      </c>
      <c r="Z156" t="str">
        <f>CONCATENATE(Table13[[#This Row],[Voltage - Zener (Nom) (Vz)]],Table13[[#This Row],[Stock]])</f>
        <v>4.7V</v>
      </c>
    </row>
    <row r="157" spans="1:26" hidden="1">
      <c r="A157" s="3" t="s">
        <v>266</v>
      </c>
      <c r="B157" s="3" t="s">
        <v>267</v>
      </c>
      <c r="C157" s="3" t="s">
        <v>793</v>
      </c>
      <c r="D157" s="3" t="s">
        <v>794</v>
      </c>
      <c r="E157" s="3" t="s">
        <v>43</v>
      </c>
      <c r="F157" s="3" t="s">
        <v>340</v>
      </c>
      <c r="G157" s="3">
        <v>0</v>
      </c>
      <c r="H157" s="3">
        <v>0</v>
      </c>
      <c r="I157" s="3" t="s">
        <v>18</v>
      </c>
      <c r="J157" s="3">
        <v>0</v>
      </c>
      <c r="K157" s="3">
        <v>5000</v>
      </c>
      <c r="L157" s="3" t="s">
        <v>459</v>
      </c>
      <c r="M157" s="3" t="s">
        <v>16</v>
      </c>
      <c r="N157" s="3" t="s">
        <v>95</v>
      </c>
      <c r="O157" s="3" t="s">
        <v>84</v>
      </c>
      <c r="P157" s="3" t="s">
        <v>271</v>
      </c>
      <c r="Q157" s="3" t="s">
        <v>341</v>
      </c>
      <c r="R157" s="3" t="s">
        <v>69</v>
      </c>
      <c r="S157" s="3" t="s">
        <v>274</v>
      </c>
      <c r="T157" s="3" t="s">
        <v>275</v>
      </c>
      <c r="U157" s="3" t="s">
        <v>22</v>
      </c>
      <c r="V157" s="3" t="s">
        <v>276</v>
      </c>
      <c r="W157" s="3" t="s">
        <v>277</v>
      </c>
      <c r="X157" t="e">
        <f>VLOOKUP(Table13[[#This Row],[Voltage - Zener (Nom) (Vz)]],Values!$A$11:'Values'!$E$20,2,0)</f>
        <v>#N/A</v>
      </c>
      <c r="Z157" t="str">
        <f>CONCATENATE(Table13[[#This Row],[Voltage - Zener (Nom) (Vz)]],Table13[[#This Row],[Stock]])</f>
        <v>4.7V</v>
      </c>
    </row>
    <row r="158" spans="1:26" hidden="1">
      <c r="A158" s="3" t="s">
        <v>266</v>
      </c>
      <c r="B158" s="3" t="s">
        <v>267</v>
      </c>
      <c r="C158" s="3" t="s">
        <v>384</v>
      </c>
      <c r="D158" s="3" t="s">
        <v>385</v>
      </c>
      <c r="E158" s="3" t="s">
        <v>43</v>
      </c>
      <c r="F158" s="3" t="s">
        <v>386</v>
      </c>
      <c r="G158" s="3">
        <v>12235</v>
      </c>
      <c r="H158" s="3">
        <v>0</v>
      </c>
      <c r="I158" s="3">
        <v>0.52</v>
      </c>
      <c r="J158" s="3">
        <v>0</v>
      </c>
      <c r="K158" s="3">
        <v>1</v>
      </c>
      <c r="L158" s="3" t="s">
        <v>15</v>
      </c>
      <c r="M158" s="3" t="s">
        <v>16</v>
      </c>
      <c r="N158" s="3" t="s">
        <v>387</v>
      </c>
      <c r="O158" s="3" t="s">
        <v>84</v>
      </c>
      <c r="P158" s="3" t="s">
        <v>271</v>
      </c>
      <c r="Q158" s="3" t="s">
        <v>162</v>
      </c>
      <c r="R158" s="3" t="s">
        <v>388</v>
      </c>
      <c r="S158" s="3" t="s">
        <v>274</v>
      </c>
      <c r="T158" s="3" t="s">
        <v>275</v>
      </c>
      <c r="U158" s="3" t="s">
        <v>22</v>
      </c>
      <c r="V158" s="3" t="s">
        <v>276</v>
      </c>
      <c r="W158" s="3" t="s">
        <v>277</v>
      </c>
      <c r="X158" t="e">
        <f>VLOOKUP(Table13[[#This Row],[Voltage - Zener (Nom) (Vz)]],Values!$A$11:'Values'!$E$20,2,0)</f>
        <v>#N/A</v>
      </c>
      <c r="Z158" t="str">
        <f>CONCATENATE(Table13[[#This Row],[Voltage - Zener (Nom) (Vz)]],Table13[[#This Row],[Stock]])</f>
        <v>43V</v>
      </c>
    </row>
    <row r="159" spans="1:26" hidden="1">
      <c r="A159" s="3" t="s">
        <v>266</v>
      </c>
      <c r="B159" s="3" t="s">
        <v>267</v>
      </c>
      <c r="C159" s="3" t="s">
        <v>574</v>
      </c>
      <c r="D159" s="3" t="s">
        <v>575</v>
      </c>
      <c r="E159" s="3" t="s">
        <v>43</v>
      </c>
      <c r="F159" s="3" t="s">
        <v>386</v>
      </c>
      <c r="G159" s="3">
        <v>2960</v>
      </c>
      <c r="H159" s="3">
        <v>2000</v>
      </c>
      <c r="I159" s="3">
        <v>0.53</v>
      </c>
      <c r="J159" s="3">
        <v>0</v>
      </c>
      <c r="K159" s="3">
        <v>1</v>
      </c>
      <c r="L159" s="3" t="s">
        <v>459</v>
      </c>
      <c r="M159" s="3" t="s">
        <v>16</v>
      </c>
      <c r="N159" s="3" t="s">
        <v>387</v>
      </c>
      <c r="O159" s="3" t="s">
        <v>84</v>
      </c>
      <c r="P159" s="3" t="s">
        <v>271</v>
      </c>
      <c r="Q159" s="3" t="s">
        <v>162</v>
      </c>
      <c r="R159" s="3" t="s">
        <v>388</v>
      </c>
      <c r="S159" s="3" t="s">
        <v>274</v>
      </c>
      <c r="T159" s="3" t="s">
        <v>275</v>
      </c>
      <c r="U159" s="3" t="s">
        <v>22</v>
      </c>
      <c r="V159" s="3" t="s">
        <v>276</v>
      </c>
      <c r="W159" s="3" t="s">
        <v>277</v>
      </c>
      <c r="X159" t="e">
        <f>VLOOKUP(Table13[[#This Row],[Voltage - Zener (Nom) (Vz)]],Values!$A$11:'Values'!$E$20,2,0)</f>
        <v>#N/A</v>
      </c>
      <c r="Z159" t="str">
        <f>CONCATENATE(Table13[[#This Row],[Voltage - Zener (Nom) (Vz)]],Table13[[#This Row],[Stock]])</f>
        <v>43V</v>
      </c>
    </row>
    <row r="160" spans="1:26" hidden="1">
      <c r="A160" s="3" t="s">
        <v>278</v>
      </c>
      <c r="B160" s="3" t="s">
        <v>279</v>
      </c>
      <c r="C160" s="3" t="s">
        <v>706</v>
      </c>
      <c r="D160" s="3" t="s">
        <v>707</v>
      </c>
      <c r="E160" s="3" t="s">
        <v>43</v>
      </c>
      <c r="F160" s="3" t="s">
        <v>708</v>
      </c>
      <c r="G160" s="3">
        <v>16</v>
      </c>
      <c r="H160" s="3">
        <v>0</v>
      </c>
      <c r="I160" s="3">
        <v>0.4</v>
      </c>
      <c r="J160" s="3">
        <v>0</v>
      </c>
      <c r="K160" s="3">
        <v>1</v>
      </c>
      <c r="L160" s="3" t="s">
        <v>15</v>
      </c>
      <c r="M160" s="3" t="s">
        <v>16</v>
      </c>
      <c r="N160" s="3" t="s">
        <v>387</v>
      </c>
      <c r="O160" s="3" t="s">
        <v>84</v>
      </c>
      <c r="P160" s="3" t="s">
        <v>283</v>
      </c>
      <c r="Q160" s="3" t="s">
        <v>709</v>
      </c>
      <c r="R160" s="3" t="s">
        <v>710</v>
      </c>
      <c r="S160" s="3" t="s">
        <v>286</v>
      </c>
      <c r="T160" s="3" t="s">
        <v>275</v>
      </c>
      <c r="U160" s="3" t="s">
        <v>22</v>
      </c>
      <c r="V160" s="3" t="s">
        <v>33</v>
      </c>
      <c r="W160" s="3" t="s">
        <v>277</v>
      </c>
      <c r="X160" t="e">
        <f>VLOOKUP(Table13[[#This Row],[Voltage - Zener (Nom) (Vz)]],Values!$A$11:'Values'!$E$20,2,0)</f>
        <v>#N/A</v>
      </c>
      <c r="Z160" t="str">
        <f>CONCATENATE(Table13[[#This Row],[Voltage - Zener (Nom) (Vz)]],Table13[[#This Row],[Stock]])</f>
        <v>43V</v>
      </c>
    </row>
    <row r="161" spans="1:26" hidden="1">
      <c r="A161" s="3" t="s">
        <v>266</v>
      </c>
      <c r="B161" s="3" t="s">
        <v>267</v>
      </c>
      <c r="C161" s="3" t="s">
        <v>787</v>
      </c>
      <c r="D161" s="3" t="s">
        <v>788</v>
      </c>
      <c r="E161" s="3" t="s">
        <v>43</v>
      </c>
      <c r="F161" s="3" t="s">
        <v>386</v>
      </c>
      <c r="G161" s="3">
        <v>0</v>
      </c>
      <c r="H161" s="3">
        <v>0</v>
      </c>
      <c r="I161" s="3" t="s">
        <v>18</v>
      </c>
      <c r="J161" s="3">
        <v>0</v>
      </c>
      <c r="K161" s="3">
        <v>4000</v>
      </c>
      <c r="L161" s="3" t="s">
        <v>459</v>
      </c>
      <c r="M161" s="3" t="s">
        <v>16</v>
      </c>
      <c r="N161" s="3" t="s">
        <v>387</v>
      </c>
      <c r="O161" s="3" t="s">
        <v>84</v>
      </c>
      <c r="P161" s="3" t="s">
        <v>271</v>
      </c>
      <c r="Q161" s="3" t="s">
        <v>162</v>
      </c>
      <c r="R161" s="3" t="s">
        <v>388</v>
      </c>
      <c r="S161" s="3" t="s">
        <v>274</v>
      </c>
      <c r="T161" s="3" t="s">
        <v>275</v>
      </c>
      <c r="U161" s="3" t="s">
        <v>22</v>
      </c>
      <c r="V161" s="3" t="s">
        <v>276</v>
      </c>
      <c r="W161" s="3" t="s">
        <v>277</v>
      </c>
      <c r="X161" t="e">
        <f>VLOOKUP(Table13[[#This Row],[Voltage - Zener (Nom) (Vz)]],Values!$A$11:'Values'!$E$20,2,0)</f>
        <v>#N/A</v>
      </c>
      <c r="Z161" t="str">
        <f>CONCATENATE(Table13[[#This Row],[Voltage - Zener (Nom) (Vz)]],Table13[[#This Row],[Stock]])</f>
        <v>43V</v>
      </c>
    </row>
    <row r="162" spans="1:26" hidden="1">
      <c r="A162" s="3" t="s">
        <v>266</v>
      </c>
      <c r="B162" s="3" t="s">
        <v>267</v>
      </c>
      <c r="C162" s="3" t="s">
        <v>353</v>
      </c>
      <c r="D162" s="3" t="s">
        <v>354</v>
      </c>
      <c r="E162" s="3" t="s">
        <v>43</v>
      </c>
      <c r="F162" s="3" t="s">
        <v>355</v>
      </c>
      <c r="G162" s="3">
        <v>14597</v>
      </c>
      <c r="H162" s="3">
        <v>0</v>
      </c>
      <c r="I162" s="3">
        <v>0.52</v>
      </c>
      <c r="J162" s="3">
        <v>0</v>
      </c>
      <c r="K162" s="3">
        <v>1</v>
      </c>
      <c r="L162" s="3" t="s">
        <v>15</v>
      </c>
      <c r="M162" s="3" t="s">
        <v>16</v>
      </c>
      <c r="N162" s="3" t="s">
        <v>356</v>
      </c>
      <c r="O162" s="3" t="s">
        <v>84</v>
      </c>
      <c r="P162" s="3" t="s">
        <v>271</v>
      </c>
      <c r="Q162" s="3" t="s">
        <v>172</v>
      </c>
      <c r="R162" s="3" t="s">
        <v>357</v>
      </c>
      <c r="S162" s="3" t="s">
        <v>274</v>
      </c>
      <c r="T162" s="3" t="s">
        <v>275</v>
      </c>
      <c r="U162" s="3" t="s">
        <v>22</v>
      </c>
      <c r="V162" s="3" t="s">
        <v>276</v>
      </c>
      <c r="W162" s="3" t="s">
        <v>277</v>
      </c>
      <c r="X162" t="e">
        <f>VLOOKUP(Table13[[#This Row],[Voltage - Zener (Nom) (Vz)]],Values!$A$11:'Values'!$E$20,2,0)</f>
        <v>#N/A</v>
      </c>
      <c r="Z162" t="str">
        <f>CONCATENATE(Table13[[#This Row],[Voltage - Zener (Nom) (Vz)]],Table13[[#This Row],[Stock]])</f>
        <v>47V</v>
      </c>
    </row>
    <row r="163" spans="1:26" hidden="1">
      <c r="A163" s="3" t="s">
        <v>266</v>
      </c>
      <c r="B163" s="3" t="s">
        <v>267</v>
      </c>
      <c r="C163" s="3" t="s">
        <v>548</v>
      </c>
      <c r="D163" s="3" t="s">
        <v>549</v>
      </c>
      <c r="E163" s="3" t="s">
        <v>43</v>
      </c>
      <c r="F163" s="3" t="s">
        <v>355</v>
      </c>
      <c r="G163" s="3">
        <v>5134</v>
      </c>
      <c r="H163" s="3">
        <v>0</v>
      </c>
      <c r="I163" s="3">
        <v>0.53</v>
      </c>
      <c r="J163" s="3">
        <v>0</v>
      </c>
      <c r="K163" s="3">
        <v>1</v>
      </c>
      <c r="L163" s="3" t="s">
        <v>459</v>
      </c>
      <c r="M163" s="3" t="s">
        <v>16</v>
      </c>
      <c r="N163" s="3" t="s">
        <v>356</v>
      </c>
      <c r="O163" s="3" t="s">
        <v>84</v>
      </c>
      <c r="P163" s="3" t="s">
        <v>271</v>
      </c>
      <c r="Q163" s="3" t="s">
        <v>172</v>
      </c>
      <c r="R163" s="3" t="s">
        <v>357</v>
      </c>
      <c r="S163" s="3" t="s">
        <v>274</v>
      </c>
      <c r="T163" s="3" t="s">
        <v>275</v>
      </c>
      <c r="U163" s="3" t="s">
        <v>22</v>
      </c>
      <c r="V163" s="3" t="s">
        <v>276</v>
      </c>
      <c r="W163" s="3" t="s">
        <v>277</v>
      </c>
      <c r="X163" t="e">
        <f>VLOOKUP(Table13[[#This Row],[Voltage - Zener (Nom) (Vz)]],Values!$A$11:'Values'!$E$20,2,0)</f>
        <v>#N/A</v>
      </c>
      <c r="Z163" t="str">
        <f>CONCATENATE(Table13[[#This Row],[Voltage - Zener (Nom) (Vz)]],Table13[[#This Row],[Stock]])</f>
        <v>47V</v>
      </c>
    </row>
    <row r="164" spans="1:26" hidden="1">
      <c r="A164" s="3" t="s">
        <v>278</v>
      </c>
      <c r="B164" s="3" t="s">
        <v>279</v>
      </c>
      <c r="C164" s="3" t="s">
        <v>624</v>
      </c>
      <c r="D164" s="3" t="s">
        <v>625</v>
      </c>
      <c r="E164" s="3" t="s">
        <v>43</v>
      </c>
      <c r="F164" s="3" t="s">
        <v>626</v>
      </c>
      <c r="G164" s="3">
        <v>13114</v>
      </c>
      <c r="H164" s="3">
        <v>6000</v>
      </c>
      <c r="I164" s="3">
        <v>0.4</v>
      </c>
      <c r="J164" s="3">
        <v>0</v>
      </c>
      <c r="K164" s="3">
        <v>1</v>
      </c>
      <c r="L164" s="3" t="s">
        <v>15</v>
      </c>
      <c r="M164" s="3" t="s">
        <v>16</v>
      </c>
      <c r="N164" s="3" t="s">
        <v>356</v>
      </c>
      <c r="O164" s="3" t="s">
        <v>84</v>
      </c>
      <c r="P164" s="3" t="s">
        <v>283</v>
      </c>
      <c r="Q164" s="3" t="s">
        <v>627</v>
      </c>
      <c r="R164" s="3" t="s">
        <v>628</v>
      </c>
      <c r="S164" s="3" t="s">
        <v>286</v>
      </c>
      <c r="T164" s="3" t="s">
        <v>275</v>
      </c>
      <c r="U164" s="3" t="s">
        <v>22</v>
      </c>
      <c r="V164" s="3" t="s">
        <v>33</v>
      </c>
      <c r="W164" s="3" t="s">
        <v>277</v>
      </c>
      <c r="X164" t="e">
        <f>VLOOKUP(Table13[[#This Row],[Voltage - Zener (Nom) (Vz)]],Values!$A$11:'Values'!$E$20,2,0)</f>
        <v>#N/A</v>
      </c>
      <c r="Z164" t="str">
        <f>CONCATENATE(Table13[[#This Row],[Voltage - Zener (Nom) (Vz)]],Table13[[#This Row],[Stock]])</f>
        <v>47V</v>
      </c>
    </row>
    <row r="165" spans="1:26" hidden="1">
      <c r="A165" s="3" t="s">
        <v>278</v>
      </c>
      <c r="B165" s="3" t="s">
        <v>279</v>
      </c>
      <c r="C165" s="3" t="s">
        <v>866</v>
      </c>
      <c r="D165" s="3" t="s">
        <v>867</v>
      </c>
      <c r="E165" s="3" t="s">
        <v>43</v>
      </c>
      <c r="F165" s="3" t="s">
        <v>626</v>
      </c>
      <c r="G165" s="3">
        <v>0</v>
      </c>
      <c r="H165" s="3">
        <v>0</v>
      </c>
      <c r="I165" s="3" t="s">
        <v>18</v>
      </c>
      <c r="J165" s="3">
        <v>0</v>
      </c>
      <c r="K165" s="3">
        <v>6000</v>
      </c>
      <c r="L165" s="3" t="s">
        <v>459</v>
      </c>
      <c r="M165" s="3" t="s">
        <v>16</v>
      </c>
      <c r="N165" s="3" t="s">
        <v>356</v>
      </c>
      <c r="O165" s="3" t="s">
        <v>84</v>
      </c>
      <c r="P165" s="3" t="s">
        <v>283</v>
      </c>
      <c r="Q165" s="3" t="s">
        <v>627</v>
      </c>
      <c r="R165" s="3" t="s">
        <v>628</v>
      </c>
      <c r="S165" s="3" t="s">
        <v>286</v>
      </c>
      <c r="T165" s="3" t="s">
        <v>275</v>
      </c>
      <c r="U165" s="3" t="s">
        <v>22</v>
      </c>
      <c r="V165" s="3" t="s">
        <v>33</v>
      </c>
      <c r="W165" s="3" t="s">
        <v>277</v>
      </c>
      <c r="X165" t="e">
        <f>VLOOKUP(Table13[[#This Row],[Voltage - Zener (Nom) (Vz)]],Values!$A$11:'Values'!$E$20,2,0)</f>
        <v>#N/A</v>
      </c>
      <c r="Z165" t="str">
        <f>CONCATENATE(Table13[[#This Row],[Voltage - Zener (Nom) (Vz)]],Table13[[#This Row],[Stock]])</f>
        <v>47V</v>
      </c>
    </row>
    <row r="166" spans="1:26" hidden="1">
      <c r="A166" s="3" t="s">
        <v>278</v>
      </c>
      <c r="B166" s="3" t="s">
        <v>279</v>
      </c>
      <c r="C166" s="3" t="s">
        <v>868</v>
      </c>
      <c r="D166" s="3" t="s">
        <v>869</v>
      </c>
      <c r="E166" s="3" t="s">
        <v>43</v>
      </c>
      <c r="F166" s="3" t="s">
        <v>626</v>
      </c>
      <c r="G166" s="3">
        <v>0</v>
      </c>
      <c r="H166" s="3">
        <v>0</v>
      </c>
      <c r="I166" s="3" t="s">
        <v>18</v>
      </c>
      <c r="J166" s="3">
        <v>0</v>
      </c>
      <c r="K166" s="3">
        <v>6000</v>
      </c>
      <c r="L166" s="3" t="s">
        <v>459</v>
      </c>
      <c r="M166" s="3" t="s">
        <v>16</v>
      </c>
      <c r="N166" s="3" t="s">
        <v>356</v>
      </c>
      <c r="O166" s="3" t="s">
        <v>84</v>
      </c>
      <c r="P166" s="3" t="s">
        <v>283</v>
      </c>
      <c r="Q166" s="3" t="s">
        <v>627</v>
      </c>
      <c r="R166" s="3" t="s">
        <v>628</v>
      </c>
      <c r="S166" s="3" t="s">
        <v>286</v>
      </c>
      <c r="T166" s="3" t="s">
        <v>275</v>
      </c>
      <c r="U166" s="3" t="s">
        <v>22</v>
      </c>
      <c r="V166" s="3" t="s">
        <v>33</v>
      </c>
      <c r="W166" s="3" t="s">
        <v>277</v>
      </c>
      <c r="X166" t="e">
        <f>VLOOKUP(Table13[[#This Row],[Voltage - Zener (Nom) (Vz)]],Values!$A$11:'Values'!$E$20,2,0)</f>
        <v>#N/A</v>
      </c>
      <c r="Z166" t="str">
        <f>CONCATENATE(Table13[[#This Row],[Voltage - Zener (Nom) (Vz)]],Table13[[#This Row],[Stock]])</f>
        <v>47V</v>
      </c>
    </row>
    <row r="167" spans="1:26" hidden="1">
      <c r="A167" s="3" t="s">
        <v>266</v>
      </c>
      <c r="B167" s="3" t="s">
        <v>267</v>
      </c>
      <c r="C167" s="3" t="s">
        <v>943</v>
      </c>
      <c r="D167" s="3" t="s">
        <v>944</v>
      </c>
      <c r="E167" s="3" t="s">
        <v>43</v>
      </c>
      <c r="F167" s="3" t="s">
        <v>355</v>
      </c>
      <c r="G167" s="3">
        <v>0</v>
      </c>
      <c r="H167" s="3">
        <v>0</v>
      </c>
      <c r="I167" s="3" t="s">
        <v>18</v>
      </c>
      <c r="J167" s="3">
        <v>0</v>
      </c>
      <c r="K167" s="3">
        <v>4000</v>
      </c>
      <c r="L167" s="3" t="s">
        <v>459</v>
      </c>
      <c r="M167" s="3" t="s">
        <v>16</v>
      </c>
      <c r="N167" s="3" t="s">
        <v>356</v>
      </c>
      <c r="O167" s="3" t="s">
        <v>84</v>
      </c>
      <c r="P167" s="3" t="s">
        <v>271</v>
      </c>
      <c r="Q167" s="3" t="s">
        <v>172</v>
      </c>
      <c r="R167" s="3" t="s">
        <v>357</v>
      </c>
      <c r="S167" s="3" t="s">
        <v>274</v>
      </c>
      <c r="T167" s="3" t="s">
        <v>275</v>
      </c>
      <c r="U167" s="3" t="s">
        <v>22</v>
      </c>
      <c r="V167" s="3" t="s">
        <v>276</v>
      </c>
      <c r="W167" s="3" t="s">
        <v>277</v>
      </c>
      <c r="X167" t="e">
        <f>VLOOKUP(Table13[[#This Row],[Voltage - Zener (Nom) (Vz)]],Values!$A$11:'Values'!$E$20,2,0)</f>
        <v>#N/A</v>
      </c>
      <c r="Z167" t="str">
        <f>CONCATENATE(Table13[[#This Row],[Voltage - Zener (Nom) (Vz)]],Table13[[#This Row],[Stock]])</f>
        <v>47V</v>
      </c>
    </row>
    <row r="168" spans="1:26" hidden="1">
      <c r="A168" s="3" t="s">
        <v>266</v>
      </c>
      <c r="B168" s="3" t="s">
        <v>267</v>
      </c>
      <c r="C168" s="3" t="s">
        <v>398</v>
      </c>
      <c r="D168" s="3" t="s">
        <v>399</v>
      </c>
      <c r="E168" s="3" t="s">
        <v>43</v>
      </c>
      <c r="F168" s="3" t="s">
        <v>400</v>
      </c>
      <c r="G168" s="3">
        <v>17200</v>
      </c>
      <c r="H168" s="3">
        <v>0</v>
      </c>
      <c r="I168" s="3">
        <v>0.54</v>
      </c>
      <c r="J168" s="3">
        <v>0</v>
      </c>
      <c r="K168" s="3">
        <v>1</v>
      </c>
      <c r="L168" s="3" t="s">
        <v>15</v>
      </c>
      <c r="M168" s="3" t="s">
        <v>16</v>
      </c>
      <c r="N168" s="3" t="s">
        <v>104</v>
      </c>
      <c r="O168" s="3" t="s">
        <v>84</v>
      </c>
      <c r="P168" s="3" t="s">
        <v>271</v>
      </c>
      <c r="Q168" s="3" t="s">
        <v>272</v>
      </c>
      <c r="R168" s="3" t="s">
        <v>401</v>
      </c>
      <c r="S168" s="3" t="s">
        <v>274</v>
      </c>
      <c r="T168" s="3" t="s">
        <v>275</v>
      </c>
      <c r="U168" s="3" t="s">
        <v>22</v>
      </c>
      <c r="V168" s="3" t="s">
        <v>276</v>
      </c>
      <c r="W168" s="3" t="s">
        <v>277</v>
      </c>
      <c r="X168" t="str">
        <f>VLOOKUP(Table13[[#This Row],[Voltage - Zener (Nom) (Vz)]],Values!$A$11:'Values'!$E$20,2,0)</f>
        <v>Stock</v>
      </c>
      <c r="Z168" t="str">
        <f>CONCATENATE(Table13[[#This Row],[Voltage - Zener (Nom) (Vz)]],Table13[[#This Row],[Stock]])</f>
        <v>5.1V</v>
      </c>
    </row>
    <row r="169" spans="1:26">
      <c r="A169" s="3" t="s">
        <v>266</v>
      </c>
      <c r="B169" s="3" t="s">
        <v>267</v>
      </c>
      <c r="C169" s="3" t="s">
        <v>578</v>
      </c>
      <c r="D169" s="3" t="s">
        <v>579</v>
      </c>
      <c r="E169" s="3" t="s">
        <v>43</v>
      </c>
      <c r="F169" s="3" t="s">
        <v>400</v>
      </c>
      <c r="G169" s="3">
        <v>2825</v>
      </c>
      <c r="H169" s="3">
        <v>0</v>
      </c>
      <c r="I169" s="3">
        <v>0.53</v>
      </c>
      <c r="J169" s="3">
        <v>0</v>
      </c>
      <c r="K169" s="3">
        <v>1</v>
      </c>
      <c r="L169" s="3" t="s">
        <v>459</v>
      </c>
      <c r="M169" s="3" t="s">
        <v>16</v>
      </c>
      <c r="N169" s="3" t="s">
        <v>104</v>
      </c>
      <c r="O169" s="3" t="s">
        <v>84</v>
      </c>
      <c r="P169" s="3" t="s">
        <v>271</v>
      </c>
      <c r="Q169" s="3" t="s">
        <v>272</v>
      </c>
      <c r="R169" s="3" t="s">
        <v>401</v>
      </c>
      <c r="S169" s="3" t="s">
        <v>274</v>
      </c>
      <c r="T169" s="3" t="s">
        <v>275</v>
      </c>
      <c r="U169" s="3" t="s">
        <v>22</v>
      </c>
      <c r="V169" s="3" t="s">
        <v>276</v>
      </c>
      <c r="W169" s="3" t="s">
        <v>277</v>
      </c>
      <c r="X169" t="str">
        <f>VLOOKUP(Table13[[#This Row],[Voltage - Zener (Nom) (Vz)]],Values!$A$11:'Values'!$E$20,2,0)</f>
        <v>Stock</v>
      </c>
      <c r="Y169" t="s">
        <v>20</v>
      </c>
      <c r="Z169" t="str">
        <f>CONCATENATE(Table13[[#This Row],[Voltage - Zener (Nom) (Vz)]],Table13[[#This Row],[Stock]])</f>
        <v>5.1VStock</v>
      </c>
    </row>
    <row r="170" spans="1:26" hidden="1">
      <c r="A170" s="3" t="s">
        <v>266</v>
      </c>
      <c r="B170" s="3" t="s">
        <v>267</v>
      </c>
      <c r="C170" s="3" t="s">
        <v>737</v>
      </c>
      <c r="D170" s="3" t="s">
        <v>738</v>
      </c>
      <c r="E170" s="3" t="s">
        <v>43</v>
      </c>
      <c r="F170" s="3" t="s">
        <v>400</v>
      </c>
      <c r="G170" s="3">
        <v>0</v>
      </c>
      <c r="H170" s="3">
        <v>0</v>
      </c>
      <c r="I170" s="3" t="s">
        <v>18</v>
      </c>
      <c r="J170" s="3">
        <v>0</v>
      </c>
      <c r="K170" s="3">
        <v>10</v>
      </c>
      <c r="L170" s="3" t="s">
        <v>15</v>
      </c>
      <c r="M170" s="3" t="s">
        <v>16</v>
      </c>
      <c r="N170" s="3" t="s">
        <v>104</v>
      </c>
      <c r="O170" s="3" t="s">
        <v>84</v>
      </c>
      <c r="P170" s="3" t="s">
        <v>271</v>
      </c>
      <c r="Q170" s="3" t="s">
        <v>272</v>
      </c>
      <c r="R170" s="3" t="s">
        <v>401</v>
      </c>
      <c r="S170" s="3" t="s">
        <v>274</v>
      </c>
      <c r="T170" s="3" t="s">
        <v>275</v>
      </c>
      <c r="U170" s="3" t="s">
        <v>22</v>
      </c>
      <c r="V170" s="3" t="s">
        <v>276</v>
      </c>
      <c r="W170" s="3" t="s">
        <v>277</v>
      </c>
      <c r="X170" t="str">
        <f>VLOOKUP(Table13[[#This Row],[Voltage - Zener (Nom) (Vz)]],Values!$A$11:'Values'!$E$20,2,0)</f>
        <v>Stock</v>
      </c>
      <c r="Z170" t="str">
        <f>CONCATENATE(Table13[[#This Row],[Voltage - Zener (Nom) (Vz)]],Table13[[#This Row],[Stock]])</f>
        <v>5.1V</v>
      </c>
    </row>
    <row r="171" spans="1:26" hidden="1">
      <c r="A171" s="3" t="s">
        <v>266</v>
      </c>
      <c r="B171" s="3" t="s">
        <v>267</v>
      </c>
      <c r="C171" s="3" t="s">
        <v>895</v>
      </c>
      <c r="D171" s="3" t="s">
        <v>896</v>
      </c>
      <c r="E171" s="3" t="s">
        <v>43</v>
      </c>
      <c r="F171" s="3" t="s">
        <v>400</v>
      </c>
      <c r="G171" s="3">
        <v>0</v>
      </c>
      <c r="H171" s="3">
        <v>0</v>
      </c>
      <c r="I171" s="3" t="s">
        <v>18</v>
      </c>
      <c r="J171" s="3">
        <v>0</v>
      </c>
      <c r="K171" s="3">
        <v>5000</v>
      </c>
      <c r="L171" s="3" t="s">
        <v>459</v>
      </c>
      <c r="M171" s="3" t="s">
        <v>16</v>
      </c>
      <c r="N171" s="3" t="s">
        <v>104</v>
      </c>
      <c r="O171" s="3" t="s">
        <v>84</v>
      </c>
      <c r="P171" s="3" t="s">
        <v>271</v>
      </c>
      <c r="Q171" s="3" t="s">
        <v>272</v>
      </c>
      <c r="R171" s="3" t="s">
        <v>401</v>
      </c>
      <c r="S171" s="3" t="s">
        <v>274</v>
      </c>
      <c r="T171" s="3" t="s">
        <v>275</v>
      </c>
      <c r="U171" s="3" t="s">
        <v>22</v>
      </c>
      <c r="V171" s="3" t="s">
        <v>276</v>
      </c>
      <c r="W171" s="3" t="s">
        <v>277</v>
      </c>
      <c r="X171" t="str">
        <f>VLOOKUP(Table13[[#This Row],[Voltage - Zener (Nom) (Vz)]],Values!$A$11:'Values'!$E$20,2,0)</f>
        <v>Stock</v>
      </c>
      <c r="Z171" t="str">
        <f>CONCATENATE(Table13[[#This Row],[Voltage - Zener (Nom) (Vz)]],Table13[[#This Row],[Stock]])</f>
        <v>5.1V</v>
      </c>
    </row>
    <row r="172" spans="1:26" hidden="1">
      <c r="A172" s="3" t="s">
        <v>266</v>
      </c>
      <c r="B172" s="3" t="s">
        <v>267</v>
      </c>
      <c r="C172" s="3" t="s">
        <v>447</v>
      </c>
      <c r="D172" s="3" t="s">
        <v>448</v>
      </c>
      <c r="E172" s="3" t="s">
        <v>43</v>
      </c>
      <c r="F172" s="3" t="s">
        <v>449</v>
      </c>
      <c r="G172" s="3">
        <v>13116</v>
      </c>
      <c r="H172" s="3">
        <v>0</v>
      </c>
      <c r="I172" s="3">
        <v>0.54</v>
      </c>
      <c r="J172" s="3">
        <v>0</v>
      </c>
      <c r="K172" s="3">
        <v>1</v>
      </c>
      <c r="L172" s="3" t="s">
        <v>15</v>
      </c>
      <c r="M172" s="3" t="s">
        <v>16</v>
      </c>
      <c r="N172" s="3" t="s">
        <v>112</v>
      </c>
      <c r="O172" s="3" t="s">
        <v>84</v>
      </c>
      <c r="P172" s="3" t="s">
        <v>271</v>
      </c>
      <c r="Q172" s="3" t="s">
        <v>450</v>
      </c>
      <c r="R172" s="3" t="s">
        <v>114</v>
      </c>
      <c r="S172" s="3" t="s">
        <v>274</v>
      </c>
      <c r="T172" s="3" t="s">
        <v>275</v>
      </c>
      <c r="U172" s="3" t="s">
        <v>22</v>
      </c>
      <c r="V172" s="3" t="s">
        <v>276</v>
      </c>
      <c r="W172" s="3" t="s">
        <v>277</v>
      </c>
      <c r="X172" t="e">
        <f>VLOOKUP(Table13[[#This Row],[Voltage - Zener (Nom) (Vz)]],Values!$A$11:'Values'!$E$20,2,0)</f>
        <v>#N/A</v>
      </c>
      <c r="Z172" t="str">
        <f>CONCATENATE(Table13[[#This Row],[Voltage - Zener (Nom) (Vz)]],Table13[[#This Row],[Stock]])</f>
        <v>5.6V</v>
      </c>
    </row>
    <row r="173" spans="1:26" hidden="1">
      <c r="A173" s="3" t="s">
        <v>278</v>
      </c>
      <c r="B173" s="3" t="s">
        <v>279</v>
      </c>
      <c r="C173" s="3" t="s">
        <v>473</v>
      </c>
      <c r="D173" s="3" t="s">
        <v>474</v>
      </c>
      <c r="E173" s="3" t="s">
        <v>43</v>
      </c>
      <c r="F173" s="3" t="s">
        <v>475</v>
      </c>
      <c r="G173" s="3">
        <v>5392</v>
      </c>
      <c r="H173" s="3">
        <v>0</v>
      </c>
      <c r="I173" s="3">
        <v>0.43</v>
      </c>
      <c r="J173" s="3">
        <v>0</v>
      </c>
      <c r="K173" s="3">
        <v>1</v>
      </c>
      <c r="L173" s="3" t="s">
        <v>459</v>
      </c>
      <c r="M173" s="3" t="s">
        <v>16</v>
      </c>
      <c r="N173" s="3" t="s">
        <v>112</v>
      </c>
      <c r="O173" s="3" t="s">
        <v>84</v>
      </c>
      <c r="P173" s="3" t="s">
        <v>283</v>
      </c>
      <c r="Q173" s="3" t="s">
        <v>341</v>
      </c>
      <c r="R173" s="3" t="s">
        <v>476</v>
      </c>
      <c r="S173" s="3" t="s">
        <v>286</v>
      </c>
      <c r="T173" s="3" t="s">
        <v>275</v>
      </c>
      <c r="U173" s="3" t="s">
        <v>22</v>
      </c>
      <c r="V173" s="3" t="s">
        <v>33</v>
      </c>
      <c r="W173" s="3" t="s">
        <v>277</v>
      </c>
      <c r="X173" t="e">
        <f>VLOOKUP(Table13[[#This Row],[Voltage - Zener (Nom) (Vz)]],Values!$A$11:'Values'!$E$20,2,0)</f>
        <v>#N/A</v>
      </c>
      <c r="Z173" t="str">
        <f>CONCATENATE(Table13[[#This Row],[Voltage - Zener (Nom) (Vz)]],Table13[[#This Row],[Stock]])</f>
        <v>5.6V</v>
      </c>
    </row>
    <row r="174" spans="1:26" hidden="1">
      <c r="A174" s="3" t="s">
        <v>266</v>
      </c>
      <c r="B174" s="3" t="s">
        <v>267</v>
      </c>
      <c r="C174" s="3" t="s">
        <v>664</v>
      </c>
      <c r="D174" s="3" t="s">
        <v>665</v>
      </c>
      <c r="E174" s="3" t="s">
        <v>43</v>
      </c>
      <c r="F174" s="3" t="s">
        <v>449</v>
      </c>
      <c r="G174" s="3">
        <v>4291</v>
      </c>
      <c r="H174" s="3">
        <v>0</v>
      </c>
      <c r="I174" s="3">
        <v>0.53</v>
      </c>
      <c r="J174" s="3">
        <v>0</v>
      </c>
      <c r="K174" s="3">
        <v>1</v>
      </c>
      <c r="L174" s="3" t="s">
        <v>459</v>
      </c>
      <c r="M174" s="3" t="s">
        <v>16</v>
      </c>
      <c r="N174" s="3" t="s">
        <v>112</v>
      </c>
      <c r="O174" s="3" t="s">
        <v>84</v>
      </c>
      <c r="P174" s="3" t="s">
        <v>271</v>
      </c>
      <c r="Q174" s="3" t="s">
        <v>450</v>
      </c>
      <c r="R174" s="3" t="s">
        <v>114</v>
      </c>
      <c r="S174" s="3" t="s">
        <v>274</v>
      </c>
      <c r="T174" s="3" t="s">
        <v>275</v>
      </c>
      <c r="U174" s="3" t="s">
        <v>22</v>
      </c>
      <c r="V174" s="3" t="s">
        <v>276</v>
      </c>
      <c r="W174" s="3" t="s">
        <v>277</v>
      </c>
      <c r="X174" t="e">
        <f>VLOOKUP(Table13[[#This Row],[Voltage - Zener (Nom) (Vz)]],Values!$A$11:'Values'!$E$20,2,0)</f>
        <v>#N/A</v>
      </c>
      <c r="Z174" t="str">
        <f>CONCATENATE(Table13[[#This Row],[Voltage - Zener (Nom) (Vz)]],Table13[[#This Row],[Stock]])</f>
        <v>5.6V</v>
      </c>
    </row>
    <row r="175" spans="1:26" hidden="1">
      <c r="A175" s="3" t="s">
        <v>278</v>
      </c>
      <c r="B175" s="3" t="s">
        <v>279</v>
      </c>
      <c r="C175" s="3" t="s">
        <v>682</v>
      </c>
      <c r="D175" s="3" t="s">
        <v>683</v>
      </c>
      <c r="E175" s="3" t="s">
        <v>43</v>
      </c>
      <c r="F175" s="3" t="s">
        <v>475</v>
      </c>
      <c r="G175" s="3">
        <v>5990</v>
      </c>
      <c r="H175" s="3">
        <v>0</v>
      </c>
      <c r="I175" s="3">
        <v>0.44</v>
      </c>
      <c r="J175" s="3">
        <v>0</v>
      </c>
      <c r="K175" s="3">
        <v>1</v>
      </c>
      <c r="L175" s="3" t="s">
        <v>15</v>
      </c>
      <c r="M175" s="3" t="s">
        <v>16</v>
      </c>
      <c r="N175" s="3" t="s">
        <v>112</v>
      </c>
      <c r="O175" s="3" t="s">
        <v>84</v>
      </c>
      <c r="P175" s="3" t="s">
        <v>283</v>
      </c>
      <c r="Q175" s="3" t="s">
        <v>341</v>
      </c>
      <c r="R175" s="3" t="s">
        <v>476</v>
      </c>
      <c r="S175" s="3" t="s">
        <v>286</v>
      </c>
      <c r="T175" s="3" t="s">
        <v>275</v>
      </c>
      <c r="U175" s="3" t="s">
        <v>22</v>
      </c>
      <c r="V175" s="3" t="s">
        <v>33</v>
      </c>
      <c r="W175" s="3" t="s">
        <v>277</v>
      </c>
      <c r="X175" t="e">
        <f>VLOOKUP(Table13[[#This Row],[Voltage - Zener (Nom) (Vz)]],Values!$A$11:'Values'!$E$20,2,0)</f>
        <v>#N/A</v>
      </c>
      <c r="Z175" t="str">
        <f>CONCATENATE(Table13[[#This Row],[Voltage - Zener (Nom) (Vz)]],Table13[[#This Row],[Stock]])</f>
        <v>5.6V</v>
      </c>
    </row>
    <row r="176" spans="1:26" hidden="1">
      <c r="A176" s="3" t="s">
        <v>278</v>
      </c>
      <c r="B176" s="3" t="s">
        <v>279</v>
      </c>
      <c r="C176" s="3" t="s">
        <v>831</v>
      </c>
      <c r="D176" s="3" t="s">
        <v>832</v>
      </c>
      <c r="E176" s="3" t="s">
        <v>43</v>
      </c>
      <c r="F176" s="3" t="s">
        <v>475</v>
      </c>
      <c r="G176" s="3">
        <v>0</v>
      </c>
      <c r="H176" s="3">
        <v>0</v>
      </c>
      <c r="I176" s="3" t="s">
        <v>18</v>
      </c>
      <c r="J176" s="3">
        <v>0</v>
      </c>
      <c r="K176" s="3">
        <v>6000</v>
      </c>
      <c r="L176" s="3" t="s">
        <v>459</v>
      </c>
      <c r="M176" s="3" t="s">
        <v>16</v>
      </c>
      <c r="N176" s="3" t="s">
        <v>112</v>
      </c>
      <c r="O176" s="3" t="s">
        <v>84</v>
      </c>
      <c r="P176" s="3" t="s">
        <v>283</v>
      </c>
      <c r="Q176" s="3" t="s">
        <v>341</v>
      </c>
      <c r="R176" s="3" t="s">
        <v>476</v>
      </c>
      <c r="S176" s="3" t="s">
        <v>286</v>
      </c>
      <c r="T176" s="3" t="s">
        <v>275</v>
      </c>
      <c r="U176" s="3" t="s">
        <v>22</v>
      </c>
      <c r="V176" s="3" t="s">
        <v>33</v>
      </c>
      <c r="W176" s="3" t="s">
        <v>277</v>
      </c>
      <c r="X176" t="e">
        <f>VLOOKUP(Table13[[#This Row],[Voltage - Zener (Nom) (Vz)]],Values!$A$11:'Values'!$E$20,2,0)</f>
        <v>#N/A</v>
      </c>
      <c r="Z176" t="str">
        <f>CONCATENATE(Table13[[#This Row],[Voltage - Zener (Nom) (Vz)]],Table13[[#This Row],[Stock]])</f>
        <v>5.6V</v>
      </c>
    </row>
    <row r="177" spans="1:26" hidden="1">
      <c r="A177" s="3" t="s">
        <v>266</v>
      </c>
      <c r="B177" s="3" t="s">
        <v>267</v>
      </c>
      <c r="C177" s="3" t="s">
        <v>897</v>
      </c>
      <c r="D177" s="3" t="s">
        <v>898</v>
      </c>
      <c r="E177" s="3" t="s">
        <v>43</v>
      </c>
      <c r="F177" s="3" t="s">
        <v>449</v>
      </c>
      <c r="G177" s="3">
        <v>0</v>
      </c>
      <c r="H177" s="3">
        <v>0</v>
      </c>
      <c r="I177" s="3" t="s">
        <v>18</v>
      </c>
      <c r="J177" s="3">
        <v>0</v>
      </c>
      <c r="K177" s="3">
        <v>5000</v>
      </c>
      <c r="L177" s="3" t="s">
        <v>459</v>
      </c>
      <c r="M177" s="3" t="s">
        <v>16</v>
      </c>
      <c r="N177" s="3" t="s">
        <v>112</v>
      </c>
      <c r="O177" s="3" t="s">
        <v>84</v>
      </c>
      <c r="P177" s="3" t="s">
        <v>271</v>
      </c>
      <c r="Q177" s="3" t="s">
        <v>450</v>
      </c>
      <c r="R177" s="3" t="s">
        <v>114</v>
      </c>
      <c r="S177" s="3" t="s">
        <v>274</v>
      </c>
      <c r="T177" s="3" t="s">
        <v>275</v>
      </c>
      <c r="U177" s="3" t="s">
        <v>22</v>
      </c>
      <c r="V177" s="3" t="s">
        <v>276</v>
      </c>
      <c r="W177" s="3" t="s">
        <v>277</v>
      </c>
      <c r="X177" t="e">
        <f>VLOOKUP(Table13[[#This Row],[Voltage - Zener (Nom) (Vz)]],Values!$A$11:'Values'!$E$20,2,0)</f>
        <v>#N/A</v>
      </c>
      <c r="Z177" t="str">
        <f>CONCATENATE(Table13[[#This Row],[Voltage - Zener (Nom) (Vz)]],Table13[[#This Row],[Stock]])</f>
        <v>5.6V</v>
      </c>
    </row>
    <row r="178" spans="1:26" hidden="1">
      <c r="A178" s="3" t="s">
        <v>266</v>
      </c>
      <c r="B178" s="3" t="s">
        <v>267</v>
      </c>
      <c r="C178" s="3" t="s">
        <v>560</v>
      </c>
      <c r="D178" s="3" t="s">
        <v>561</v>
      </c>
      <c r="E178" s="3" t="s">
        <v>43</v>
      </c>
      <c r="F178" s="3" t="s">
        <v>562</v>
      </c>
      <c r="G178" s="3">
        <v>3348</v>
      </c>
      <c r="H178" s="3">
        <v>0</v>
      </c>
      <c r="I178" s="3">
        <v>0.53</v>
      </c>
      <c r="J178" s="3">
        <v>0</v>
      </c>
      <c r="K178" s="3">
        <v>1</v>
      </c>
      <c r="L178" s="3" t="s">
        <v>459</v>
      </c>
      <c r="M178" s="3" t="s">
        <v>16</v>
      </c>
      <c r="N178" s="3" t="s">
        <v>563</v>
      </c>
      <c r="O178" s="3" t="s">
        <v>84</v>
      </c>
      <c r="P178" s="3" t="s">
        <v>271</v>
      </c>
      <c r="Q178" s="3" t="s">
        <v>564</v>
      </c>
      <c r="R178" s="3" t="s">
        <v>565</v>
      </c>
      <c r="S178" s="3" t="s">
        <v>274</v>
      </c>
      <c r="T178" s="3" t="s">
        <v>275</v>
      </c>
      <c r="U178" s="3" t="s">
        <v>22</v>
      </c>
      <c r="V178" s="3" t="s">
        <v>276</v>
      </c>
      <c r="W178" s="3" t="s">
        <v>277</v>
      </c>
      <c r="X178" t="e">
        <f>VLOOKUP(Table13[[#This Row],[Voltage - Zener (Nom) (Vz)]],Values!$A$11:'Values'!$E$20,2,0)</f>
        <v>#N/A</v>
      </c>
      <c r="Z178" t="str">
        <f>CONCATENATE(Table13[[#This Row],[Voltage - Zener (Nom) (Vz)]],Table13[[#This Row],[Stock]])</f>
        <v>51V</v>
      </c>
    </row>
    <row r="179" spans="1:26" hidden="1">
      <c r="A179" s="3" t="s">
        <v>266</v>
      </c>
      <c r="B179" s="3" t="s">
        <v>267</v>
      </c>
      <c r="C179" s="3" t="s">
        <v>616</v>
      </c>
      <c r="D179" s="3" t="s">
        <v>617</v>
      </c>
      <c r="E179" s="3" t="s">
        <v>43</v>
      </c>
      <c r="F179" s="3" t="s">
        <v>562</v>
      </c>
      <c r="G179" s="3">
        <v>3304</v>
      </c>
      <c r="H179" s="3">
        <v>0</v>
      </c>
      <c r="I179" s="3">
        <v>0.54</v>
      </c>
      <c r="J179" s="3">
        <v>0</v>
      </c>
      <c r="K179" s="3">
        <v>1</v>
      </c>
      <c r="L179" s="3" t="s">
        <v>15</v>
      </c>
      <c r="M179" s="3" t="s">
        <v>16</v>
      </c>
      <c r="N179" s="3" t="s">
        <v>563</v>
      </c>
      <c r="O179" s="3" t="s">
        <v>84</v>
      </c>
      <c r="P179" s="3" t="s">
        <v>271</v>
      </c>
      <c r="Q179" s="3" t="s">
        <v>564</v>
      </c>
      <c r="R179" s="3" t="s">
        <v>565</v>
      </c>
      <c r="S179" s="3" t="s">
        <v>274</v>
      </c>
      <c r="T179" s="3" t="s">
        <v>275</v>
      </c>
      <c r="U179" s="3" t="s">
        <v>22</v>
      </c>
      <c r="V179" s="3" t="s">
        <v>276</v>
      </c>
      <c r="W179" s="3" t="s">
        <v>277</v>
      </c>
      <c r="X179" t="e">
        <f>VLOOKUP(Table13[[#This Row],[Voltage - Zener (Nom) (Vz)]],Values!$A$11:'Values'!$E$20,2,0)</f>
        <v>#N/A</v>
      </c>
      <c r="Z179" t="str">
        <f>CONCATENATE(Table13[[#This Row],[Voltage - Zener (Nom) (Vz)]],Table13[[#This Row],[Stock]])</f>
        <v>51V</v>
      </c>
    </row>
    <row r="180" spans="1:26" hidden="1">
      <c r="A180" s="3" t="s">
        <v>278</v>
      </c>
      <c r="B180" s="3" t="s">
        <v>279</v>
      </c>
      <c r="C180" s="3" t="s">
        <v>640</v>
      </c>
      <c r="D180" s="3" t="s">
        <v>641</v>
      </c>
      <c r="E180" s="3" t="s">
        <v>43</v>
      </c>
      <c r="F180" s="3" t="s">
        <v>642</v>
      </c>
      <c r="G180" s="3">
        <v>3702</v>
      </c>
      <c r="H180" s="3">
        <v>0</v>
      </c>
      <c r="I180" s="3">
        <v>0.41</v>
      </c>
      <c r="J180" s="3">
        <v>0</v>
      </c>
      <c r="K180" s="3">
        <v>1</v>
      </c>
      <c r="L180" s="3" t="s">
        <v>15</v>
      </c>
      <c r="M180" s="3" t="s">
        <v>16</v>
      </c>
      <c r="N180" s="3" t="s">
        <v>563</v>
      </c>
      <c r="O180" s="3" t="s">
        <v>84</v>
      </c>
      <c r="P180" s="3" t="s">
        <v>283</v>
      </c>
      <c r="Q180" s="3" t="s">
        <v>216</v>
      </c>
      <c r="R180" s="3" t="s">
        <v>643</v>
      </c>
      <c r="S180" s="3" t="s">
        <v>286</v>
      </c>
      <c r="T180" s="3" t="s">
        <v>275</v>
      </c>
      <c r="U180" s="3" t="s">
        <v>22</v>
      </c>
      <c r="V180" s="3" t="s">
        <v>33</v>
      </c>
      <c r="W180" s="3" t="s">
        <v>277</v>
      </c>
      <c r="X180" t="e">
        <f>VLOOKUP(Table13[[#This Row],[Voltage - Zener (Nom) (Vz)]],Values!$A$11:'Values'!$E$20,2,0)</f>
        <v>#N/A</v>
      </c>
      <c r="Z180" t="str">
        <f>CONCATENATE(Table13[[#This Row],[Voltage - Zener (Nom) (Vz)]],Table13[[#This Row],[Stock]])</f>
        <v>51V</v>
      </c>
    </row>
    <row r="181" spans="1:26" hidden="1">
      <c r="A181" s="3" t="s">
        <v>266</v>
      </c>
      <c r="B181" s="3" t="s">
        <v>267</v>
      </c>
      <c r="C181" s="3" t="s">
        <v>763</v>
      </c>
      <c r="D181" s="3" t="s">
        <v>764</v>
      </c>
      <c r="E181" s="3" t="s">
        <v>43</v>
      </c>
      <c r="F181" s="3" t="s">
        <v>562</v>
      </c>
      <c r="G181" s="3">
        <v>0</v>
      </c>
      <c r="H181" s="3">
        <v>0</v>
      </c>
      <c r="I181" s="3" t="s">
        <v>18</v>
      </c>
      <c r="J181" s="3">
        <v>0</v>
      </c>
      <c r="K181" s="3">
        <v>10</v>
      </c>
      <c r="L181" s="3" t="s">
        <v>15</v>
      </c>
      <c r="M181" s="3" t="s">
        <v>16</v>
      </c>
      <c r="N181" s="3" t="s">
        <v>563</v>
      </c>
      <c r="O181" s="3" t="s">
        <v>84</v>
      </c>
      <c r="P181" s="3" t="s">
        <v>271</v>
      </c>
      <c r="Q181" s="3" t="s">
        <v>564</v>
      </c>
      <c r="R181" s="3" t="s">
        <v>565</v>
      </c>
      <c r="S181" s="3" t="s">
        <v>274</v>
      </c>
      <c r="T181" s="3" t="s">
        <v>275</v>
      </c>
      <c r="U181" s="3" t="s">
        <v>22</v>
      </c>
      <c r="V181" s="3" t="s">
        <v>276</v>
      </c>
      <c r="W181" s="3" t="s">
        <v>277</v>
      </c>
      <c r="X181" t="e">
        <f>VLOOKUP(Table13[[#This Row],[Voltage - Zener (Nom) (Vz)]],Values!$A$11:'Values'!$E$20,2,0)</f>
        <v>#N/A</v>
      </c>
      <c r="Z181" t="str">
        <f>CONCATENATE(Table13[[#This Row],[Voltage - Zener (Nom) (Vz)]],Table13[[#This Row],[Stock]])</f>
        <v>51V</v>
      </c>
    </row>
    <row r="182" spans="1:26" hidden="1">
      <c r="A182" s="3" t="s">
        <v>266</v>
      </c>
      <c r="B182" s="3" t="s">
        <v>267</v>
      </c>
      <c r="C182" s="3" t="s">
        <v>945</v>
      </c>
      <c r="D182" s="3" t="s">
        <v>946</v>
      </c>
      <c r="E182" s="3" t="s">
        <v>43</v>
      </c>
      <c r="F182" s="3" t="s">
        <v>562</v>
      </c>
      <c r="G182" s="3">
        <v>0</v>
      </c>
      <c r="H182" s="3">
        <v>0</v>
      </c>
      <c r="I182" s="3" t="s">
        <v>18</v>
      </c>
      <c r="J182" s="3">
        <v>0</v>
      </c>
      <c r="K182" s="3">
        <v>4000</v>
      </c>
      <c r="L182" s="3" t="s">
        <v>459</v>
      </c>
      <c r="M182" s="3" t="s">
        <v>16</v>
      </c>
      <c r="N182" s="3" t="s">
        <v>563</v>
      </c>
      <c r="O182" s="3" t="s">
        <v>84</v>
      </c>
      <c r="P182" s="3" t="s">
        <v>271</v>
      </c>
      <c r="Q182" s="3" t="s">
        <v>564</v>
      </c>
      <c r="R182" s="3" t="s">
        <v>565</v>
      </c>
      <c r="S182" s="3" t="s">
        <v>274</v>
      </c>
      <c r="T182" s="3" t="s">
        <v>275</v>
      </c>
      <c r="U182" s="3" t="s">
        <v>22</v>
      </c>
      <c r="V182" s="3" t="s">
        <v>276</v>
      </c>
      <c r="W182" s="3" t="s">
        <v>277</v>
      </c>
      <c r="X182" t="e">
        <f>VLOOKUP(Table13[[#This Row],[Voltage - Zener (Nom) (Vz)]],Values!$A$11:'Values'!$E$20,2,0)</f>
        <v>#N/A</v>
      </c>
      <c r="Z182" t="str">
        <f>CONCATENATE(Table13[[#This Row],[Voltage - Zener (Nom) (Vz)]],Table13[[#This Row],[Stock]])</f>
        <v>51V</v>
      </c>
    </row>
    <row r="183" spans="1:26" hidden="1">
      <c r="A183" s="3" t="s">
        <v>266</v>
      </c>
      <c r="B183" s="3" t="s">
        <v>267</v>
      </c>
      <c r="C183" s="3" t="s">
        <v>542</v>
      </c>
      <c r="D183" s="3" t="s">
        <v>543</v>
      </c>
      <c r="E183" s="3" t="s">
        <v>43</v>
      </c>
      <c r="F183" s="3" t="s">
        <v>544</v>
      </c>
      <c r="G183" s="3">
        <v>5267</v>
      </c>
      <c r="H183" s="3">
        <v>9000</v>
      </c>
      <c r="I183" s="3">
        <v>0.53</v>
      </c>
      <c r="J183" s="3">
        <v>0</v>
      </c>
      <c r="K183" s="3">
        <v>1</v>
      </c>
      <c r="L183" s="3" t="s">
        <v>459</v>
      </c>
      <c r="M183" s="3" t="s">
        <v>16</v>
      </c>
      <c r="N183" s="3" t="s">
        <v>545</v>
      </c>
      <c r="O183" s="3" t="s">
        <v>84</v>
      </c>
      <c r="P183" s="3" t="s">
        <v>271</v>
      </c>
      <c r="Q183" s="3" t="s">
        <v>546</v>
      </c>
      <c r="R183" s="3" t="s">
        <v>547</v>
      </c>
      <c r="S183" s="3" t="s">
        <v>274</v>
      </c>
      <c r="T183" s="3" t="s">
        <v>275</v>
      </c>
      <c r="U183" s="3" t="s">
        <v>22</v>
      </c>
      <c r="V183" s="3" t="s">
        <v>276</v>
      </c>
      <c r="W183" s="3" t="s">
        <v>277</v>
      </c>
      <c r="X183" t="e">
        <f>VLOOKUP(Table13[[#This Row],[Voltage - Zener (Nom) (Vz)]],Values!$A$11:'Values'!$E$20,2,0)</f>
        <v>#N/A</v>
      </c>
      <c r="Z183" t="str">
        <f>CONCATENATE(Table13[[#This Row],[Voltage - Zener (Nom) (Vz)]],Table13[[#This Row],[Stock]])</f>
        <v>56V</v>
      </c>
    </row>
    <row r="184" spans="1:26" hidden="1">
      <c r="A184" s="3" t="s">
        <v>266</v>
      </c>
      <c r="B184" s="3" t="s">
        <v>267</v>
      </c>
      <c r="C184" s="3" t="s">
        <v>785</v>
      </c>
      <c r="D184" s="3" t="s">
        <v>786</v>
      </c>
      <c r="E184" s="3" t="s">
        <v>43</v>
      </c>
      <c r="F184" s="3" t="s">
        <v>544</v>
      </c>
      <c r="G184" s="3">
        <v>0</v>
      </c>
      <c r="H184" s="3">
        <v>0</v>
      </c>
      <c r="I184" s="3" t="s">
        <v>18</v>
      </c>
      <c r="J184" s="3">
        <v>0</v>
      </c>
      <c r="K184" s="3">
        <v>4000</v>
      </c>
      <c r="L184" s="3" t="s">
        <v>459</v>
      </c>
      <c r="M184" s="3" t="s">
        <v>16</v>
      </c>
      <c r="N184" s="3" t="s">
        <v>545</v>
      </c>
      <c r="O184" s="3" t="s">
        <v>84</v>
      </c>
      <c r="P184" s="3" t="s">
        <v>271</v>
      </c>
      <c r="Q184" s="3" t="s">
        <v>546</v>
      </c>
      <c r="R184" s="3" t="s">
        <v>547</v>
      </c>
      <c r="S184" s="3" t="s">
        <v>274</v>
      </c>
      <c r="T184" s="3" t="s">
        <v>275</v>
      </c>
      <c r="U184" s="3" t="s">
        <v>22</v>
      </c>
      <c r="V184" s="3" t="s">
        <v>276</v>
      </c>
      <c r="W184" s="3" t="s">
        <v>277</v>
      </c>
      <c r="X184" t="e">
        <f>VLOOKUP(Table13[[#This Row],[Voltage - Zener (Nom) (Vz)]],Values!$A$11:'Values'!$E$20,2,0)</f>
        <v>#N/A</v>
      </c>
      <c r="Z184" t="str">
        <f>CONCATENATE(Table13[[#This Row],[Voltage - Zener (Nom) (Vz)]],Table13[[#This Row],[Stock]])</f>
        <v>56V</v>
      </c>
    </row>
    <row r="185" spans="1:26" hidden="1">
      <c r="A185" s="3" t="s">
        <v>266</v>
      </c>
      <c r="B185" s="3" t="s">
        <v>267</v>
      </c>
      <c r="C185" s="3" t="s">
        <v>613</v>
      </c>
      <c r="D185" s="3" t="s">
        <v>614</v>
      </c>
      <c r="E185" s="3" t="s">
        <v>43</v>
      </c>
      <c r="F185" s="3" t="s">
        <v>615</v>
      </c>
      <c r="G185" s="3">
        <v>3489</v>
      </c>
      <c r="H185" s="3">
        <v>0</v>
      </c>
      <c r="I185" s="3">
        <v>0.54</v>
      </c>
      <c r="J185" s="3">
        <v>0</v>
      </c>
      <c r="K185" s="3">
        <v>1</v>
      </c>
      <c r="L185" s="3" t="s">
        <v>15</v>
      </c>
      <c r="M185" s="3" t="s">
        <v>16</v>
      </c>
      <c r="N185" s="3" t="s">
        <v>120</v>
      </c>
      <c r="O185" s="3" t="s">
        <v>84</v>
      </c>
      <c r="P185" s="3" t="s">
        <v>271</v>
      </c>
      <c r="Q185" s="3" t="s">
        <v>450</v>
      </c>
      <c r="R185" s="3" t="s">
        <v>498</v>
      </c>
      <c r="S185" s="3" t="s">
        <v>274</v>
      </c>
      <c r="T185" s="3" t="s">
        <v>275</v>
      </c>
      <c r="U185" s="3" t="s">
        <v>22</v>
      </c>
      <c r="V185" s="3" t="s">
        <v>276</v>
      </c>
      <c r="W185" s="3" t="s">
        <v>277</v>
      </c>
      <c r="X185" t="e">
        <f>VLOOKUP(Table13[[#This Row],[Voltage - Zener (Nom) (Vz)]],Values!$A$11:'Values'!$E$20,2,0)</f>
        <v>#N/A</v>
      </c>
      <c r="Z185" t="str">
        <f>CONCATENATE(Table13[[#This Row],[Voltage - Zener (Nom) (Vz)]],Table13[[#This Row],[Stock]])</f>
        <v>6.2V</v>
      </c>
    </row>
    <row r="186" spans="1:26" hidden="1">
      <c r="A186" s="3" t="s">
        <v>278</v>
      </c>
      <c r="B186" s="3" t="s">
        <v>279</v>
      </c>
      <c r="C186" s="3" t="s">
        <v>620</v>
      </c>
      <c r="D186" s="3" t="s">
        <v>621</v>
      </c>
      <c r="E186" s="3" t="s">
        <v>43</v>
      </c>
      <c r="F186" s="3" t="s">
        <v>622</v>
      </c>
      <c r="G186" s="3">
        <v>11793</v>
      </c>
      <c r="H186" s="3">
        <v>0</v>
      </c>
      <c r="I186" s="3">
        <v>0.73</v>
      </c>
      <c r="J186" s="3">
        <v>0</v>
      </c>
      <c r="K186" s="3">
        <v>1</v>
      </c>
      <c r="L186" s="3" t="s">
        <v>459</v>
      </c>
      <c r="M186" s="3" t="s">
        <v>16</v>
      </c>
      <c r="N186" s="3" t="s">
        <v>120</v>
      </c>
      <c r="O186" s="3" t="s">
        <v>84</v>
      </c>
      <c r="P186" s="3" t="s">
        <v>283</v>
      </c>
      <c r="Q186" s="3" t="s">
        <v>341</v>
      </c>
      <c r="R186" s="3" t="s">
        <v>623</v>
      </c>
      <c r="S186" s="3" t="s">
        <v>286</v>
      </c>
      <c r="T186" s="3" t="s">
        <v>275</v>
      </c>
      <c r="U186" s="3" t="s">
        <v>22</v>
      </c>
      <c r="V186" s="3" t="s">
        <v>33</v>
      </c>
      <c r="W186" s="3" t="s">
        <v>277</v>
      </c>
      <c r="X186" t="e">
        <f>VLOOKUP(Table13[[#This Row],[Voltage - Zener (Nom) (Vz)]],Values!$A$11:'Values'!$E$20,2,0)</f>
        <v>#N/A</v>
      </c>
      <c r="Z186" t="str">
        <f>CONCATENATE(Table13[[#This Row],[Voltage - Zener (Nom) (Vz)]],Table13[[#This Row],[Stock]])</f>
        <v>6.2V</v>
      </c>
    </row>
    <row r="187" spans="1:26" hidden="1">
      <c r="A187" s="3" t="s">
        <v>266</v>
      </c>
      <c r="B187" s="3" t="s">
        <v>267</v>
      </c>
      <c r="C187" s="3" t="s">
        <v>662</v>
      </c>
      <c r="D187" s="3" t="s">
        <v>663</v>
      </c>
      <c r="E187" s="3" t="s">
        <v>43</v>
      </c>
      <c r="F187" s="3" t="s">
        <v>615</v>
      </c>
      <c r="G187" s="3">
        <v>5216</v>
      </c>
      <c r="H187" s="3">
        <v>0</v>
      </c>
      <c r="I187" s="3">
        <v>0.53</v>
      </c>
      <c r="J187" s="3">
        <v>0</v>
      </c>
      <c r="K187" s="3">
        <v>1</v>
      </c>
      <c r="L187" s="3" t="s">
        <v>459</v>
      </c>
      <c r="M187" s="3" t="s">
        <v>16</v>
      </c>
      <c r="N187" s="3" t="s">
        <v>120</v>
      </c>
      <c r="O187" s="3" t="s">
        <v>84</v>
      </c>
      <c r="P187" s="3" t="s">
        <v>271</v>
      </c>
      <c r="Q187" s="3" t="s">
        <v>450</v>
      </c>
      <c r="R187" s="3" t="s">
        <v>498</v>
      </c>
      <c r="S187" s="3" t="s">
        <v>274</v>
      </c>
      <c r="T187" s="3" t="s">
        <v>275</v>
      </c>
      <c r="U187" s="3" t="s">
        <v>22</v>
      </c>
      <c r="V187" s="3" t="s">
        <v>276</v>
      </c>
      <c r="W187" s="3" t="s">
        <v>277</v>
      </c>
      <c r="X187" t="e">
        <f>VLOOKUP(Table13[[#This Row],[Voltage - Zener (Nom) (Vz)]],Values!$A$11:'Values'!$E$20,2,0)</f>
        <v>#N/A</v>
      </c>
      <c r="Z187" t="str">
        <f>CONCATENATE(Table13[[#This Row],[Voltage - Zener (Nom) (Vz)]],Table13[[#This Row],[Stock]])</f>
        <v>6.2V</v>
      </c>
    </row>
    <row r="188" spans="1:26" hidden="1">
      <c r="A188" s="3" t="s">
        <v>278</v>
      </c>
      <c r="B188" s="3" t="s">
        <v>279</v>
      </c>
      <c r="C188" s="3" t="s">
        <v>715</v>
      </c>
      <c r="D188" s="3" t="s">
        <v>716</v>
      </c>
      <c r="E188" s="3" t="s">
        <v>43</v>
      </c>
      <c r="F188" s="3" t="s">
        <v>622</v>
      </c>
      <c r="G188" s="3">
        <v>0</v>
      </c>
      <c r="H188" s="3">
        <v>0</v>
      </c>
      <c r="I188" s="3" t="s">
        <v>18</v>
      </c>
      <c r="J188" s="3">
        <v>0</v>
      </c>
      <c r="K188" s="3">
        <v>1</v>
      </c>
      <c r="L188" s="3" t="s">
        <v>15</v>
      </c>
      <c r="M188" s="3" t="s">
        <v>16</v>
      </c>
      <c r="N188" s="3" t="s">
        <v>120</v>
      </c>
      <c r="O188" s="3" t="s">
        <v>84</v>
      </c>
      <c r="P188" s="3" t="s">
        <v>283</v>
      </c>
      <c r="Q188" s="3" t="s">
        <v>341</v>
      </c>
      <c r="R188" s="3" t="s">
        <v>623</v>
      </c>
      <c r="S188" s="3" t="s">
        <v>286</v>
      </c>
      <c r="T188" s="3" t="s">
        <v>275</v>
      </c>
      <c r="U188" s="3" t="s">
        <v>22</v>
      </c>
      <c r="V188" s="3" t="s">
        <v>33</v>
      </c>
      <c r="W188" s="3" t="s">
        <v>277</v>
      </c>
      <c r="X188" t="e">
        <f>VLOOKUP(Table13[[#This Row],[Voltage - Zener (Nom) (Vz)]],Values!$A$11:'Values'!$E$20,2,0)</f>
        <v>#N/A</v>
      </c>
      <c r="Z188" t="str">
        <f>CONCATENATE(Table13[[#This Row],[Voltage - Zener (Nom) (Vz)]],Table13[[#This Row],[Stock]])</f>
        <v>6.2V</v>
      </c>
    </row>
    <row r="189" spans="1:26" hidden="1">
      <c r="A189" s="3" t="s">
        <v>723</v>
      </c>
      <c r="B189" s="3" t="s">
        <v>279</v>
      </c>
      <c r="C189" s="3" t="s">
        <v>731</v>
      </c>
      <c r="D189" s="3" t="s">
        <v>732</v>
      </c>
      <c r="E189" s="3" t="s">
        <v>43</v>
      </c>
      <c r="F189" s="3" t="s">
        <v>622</v>
      </c>
      <c r="G189" s="3">
        <v>0</v>
      </c>
      <c r="H189" s="3">
        <v>0</v>
      </c>
      <c r="I189" s="3" t="s">
        <v>18</v>
      </c>
      <c r="J189" s="3">
        <v>0</v>
      </c>
      <c r="K189" s="3">
        <v>1</v>
      </c>
      <c r="L189" s="3" t="s">
        <v>15</v>
      </c>
      <c r="M189" s="3" t="s">
        <v>16</v>
      </c>
      <c r="N189" s="3" t="s">
        <v>120</v>
      </c>
      <c r="O189" s="3" t="s">
        <v>84</v>
      </c>
      <c r="P189" s="3" t="s">
        <v>283</v>
      </c>
      <c r="Q189" s="3" t="s">
        <v>272</v>
      </c>
      <c r="R189" s="3" t="s">
        <v>476</v>
      </c>
      <c r="S189" s="3" t="s">
        <v>286</v>
      </c>
      <c r="T189" s="3" t="s">
        <v>275</v>
      </c>
      <c r="U189" s="3" t="s">
        <v>22</v>
      </c>
      <c r="V189" s="3" t="s">
        <v>33</v>
      </c>
      <c r="W189" s="3" t="s">
        <v>277</v>
      </c>
      <c r="X189" t="e">
        <f>VLOOKUP(Table13[[#This Row],[Voltage - Zener (Nom) (Vz)]],Values!$A$11:'Values'!$E$20,2,0)</f>
        <v>#N/A</v>
      </c>
      <c r="Z189" t="str">
        <f>CONCATENATE(Table13[[#This Row],[Voltage - Zener (Nom) (Vz)]],Table13[[#This Row],[Stock]])</f>
        <v>6.2V</v>
      </c>
    </row>
    <row r="190" spans="1:26" hidden="1">
      <c r="A190" s="3" t="s">
        <v>278</v>
      </c>
      <c r="B190" s="3" t="s">
        <v>279</v>
      </c>
      <c r="C190" s="3" t="s">
        <v>833</v>
      </c>
      <c r="D190" s="3" t="s">
        <v>834</v>
      </c>
      <c r="E190" s="3" t="s">
        <v>43</v>
      </c>
      <c r="F190" s="3" t="s">
        <v>622</v>
      </c>
      <c r="G190" s="3">
        <v>0</v>
      </c>
      <c r="H190" s="3">
        <v>0</v>
      </c>
      <c r="I190" s="3" t="s">
        <v>18</v>
      </c>
      <c r="J190" s="3">
        <v>0</v>
      </c>
      <c r="K190" s="3">
        <v>6000</v>
      </c>
      <c r="L190" s="3" t="s">
        <v>459</v>
      </c>
      <c r="M190" s="3" t="s">
        <v>16</v>
      </c>
      <c r="N190" s="3" t="s">
        <v>120</v>
      </c>
      <c r="O190" s="3" t="s">
        <v>84</v>
      </c>
      <c r="P190" s="3" t="s">
        <v>283</v>
      </c>
      <c r="Q190" s="3" t="s">
        <v>341</v>
      </c>
      <c r="R190" s="3" t="s">
        <v>623</v>
      </c>
      <c r="S190" s="3" t="s">
        <v>286</v>
      </c>
      <c r="T190" s="3" t="s">
        <v>275</v>
      </c>
      <c r="U190" s="3" t="s">
        <v>22</v>
      </c>
      <c r="V190" s="3" t="s">
        <v>33</v>
      </c>
      <c r="W190" s="3" t="s">
        <v>277</v>
      </c>
      <c r="X190" t="e">
        <f>VLOOKUP(Table13[[#This Row],[Voltage - Zener (Nom) (Vz)]],Values!$A$11:'Values'!$E$20,2,0)</f>
        <v>#N/A</v>
      </c>
      <c r="Z190" t="str">
        <f>CONCATENATE(Table13[[#This Row],[Voltage - Zener (Nom) (Vz)]],Table13[[#This Row],[Stock]])</f>
        <v>6.2V</v>
      </c>
    </row>
    <row r="191" spans="1:26" hidden="1">
      <c r="A191" s="3" t="s">
        <v>266</v>
      </c>
      <c r="B191" s="3" t="s">
        <v>267</v>
      </c>
      <c r="C191" s="3" t="s">
        <v>899</v>
      </c>
      <c r="D191" s="3" t="s">
        <v>900</v>
      </c>
      <c r="E191" s="3" t="s">
        <v>43</v>
      </c>
      <c r="F191" s="3" t="s">
        <v>615</v>
      </c>
      <c r="G191" s="3">
        <v>0</v>
      </c>
      <c r="H191" s="3">
        <v>0</v>
      </c>
      <c r="I191" s="3" t="s">
        <v>18</v>
      </c>
      <c r="J191" s="3">
        <v>0</v>
      </c>
      <c r="K191" s="3">
        <v>2000</v>
      </c>
      <c r="L191" s="3" t="s">
        <v>459</v>
      </c>
      <c r="M191" s="3" t="s">
        <v>16</v>
      </c>
      <c r="N191" s="3" t="s">
        <v>120</v>
      </c>
      <c r="O191" s="3" t="s">
        <v>84</v>
      </c>
      <c r="P191" s="3" t="s">
        <v>271</v>
      </c>
      <c r="Q191" s="3" t="s">
        <v>450</v>
      </c>
      <c r="R191" s="3" t="s">
        <v>498</v>
      </c>
      <c r="S191" s="3" t="s">
        <v>274</v>
      </c>
      <c r="T191" s="3" t="s">
        <v>275</v>
      </c>
      <c r="U191" s="3" t="s">
        <v>22</v>
      </c>
      <c r="V191" s="3" t="s">
        <v>276</v>
      </c>
      <c r="W191" s="3" t="s">
        <v>277</v>
      </c>
      <c r="X191" t="e">
        <f>VLOOKUP(Table13[[#This Row],[Voltage - Zener (Nom) (Vz)]],Values!$A$11:'Values'!$E$20,2,0)</f>
        <v>#N/A</v>
      </c>
      <c r="Z191" t="str">
        <f>CONCATENATE(Table13[[#This Row],[Voltage - Zener (Nom) (Vz)]],Table13[[#This Row],[Stock]])</f>
        <v>6.2V</v>
      </c>
    </row>
    <row r="192" spans="1:26" hidden="1">
      <c r="A192" s="3" t="s">
        <v>961</v>
      </c>
      <c r="B192" s="3" t="s">
        <v>279</v>
      </c>
      <c r="C192" s="3" t="s">
        <v>964</v>
      </c>
      <c r="D192" s="3" t="s">
        <v>965</v>
      </c>
      <c r="E192" s="3" t="s">
        <v>43</v>
      </c>
      <c r="F192" s="3" t="s">
        <v>966</v>
      </c>
      <c r="G192" s="3">
        <v>0</v>
      </c>
      <c r="H192" s="3">
        <v>0</v>
      </c>
      <c r="I192" s="3" t="s">
        <v>18</v>
      </c>
      <c r="J192" s="3">
        <v>0</v>
      </c>
      <c r="K192" s="3">
        <v>1</v>
      </c>
      <c r="L192" s="3" t="s">
        <v>15</v>
      </c>
      <c r="M192" s="3" t="s">
        <v>16</v>
      </c>
      <c r="N192" s="3" t="s">
        <v>120</v>
      </c>
      <c r="O192" s="3" t="s">
        <v>84</v>
      </c>
      <c r="P192" s="3" t="s">
        <v>967</v>
      </c>
      <c r="Q192" s="3" t="s">
        <v>341</v>
      </c>
      <c r="R192" s="3" t="s">
        <v>968</v>
      </c>
      <c r="S192" s="3" t="s">
        <v>286</v>
      </c>
      <c r="T192" s="3" t="s">
        <v>275</v>
      </c>
      <c r="U192" s="3" t="s">
        <v>22</v>
      </c>
      <c r="V192" s="3" t="s">
        <v>33</v>
      </c>
      <c r="W192" s="3" t="s">
        <v>277</v>
      </c>
      <c r="X192" t="e">
        <f>VLOOKUP(Table13[[#This Row],[Voltage - Zener (Nom) (Vz)]],Values!$A$11:'Values'!$E$20,2,0)</f>
        <v>#N/A</v>
      </c>
      <c r="Z192" t="str">
        <f>CONCATENATE(Table13[[#This Row],[Voltage - Zener (Nom) (Vz)]],Table13[[#This Row],[Stock]])</f>
        <v>6.2V</v>
      </c>
    </row>
    <row r="193" spans="1:26" hidden="1">
      <c r="A193" s="3" t="s">
        <v>278</v>
      </c>
      <c r="B193" s="3" t="s">
        <v>279</v>
      </c>
      <c r="C193" s="3" t="s">
        <v>303</v>
      </c>
      <c r="D193" s="3" t="s">
        <v>304</v>
      </c>
      <c r="E193" s="3" t="s">
        <v>43</v>
      </c>
      <c r="F193" s="3" t="s">
        <v>305</v>
      </c>
      <c r="G193" s="3">
        <v>8881</v>
      </c>
      <c r="H193" s="3">
        <v>36000</v>
      </c>
      <c r="I193" s="3">
        <v>0.41</v>
      </c>
      <c r="J193" s="3">
        <v>0</v>
      </c>
      <c r="K193" s="3">
        <v>1</v>
      </c>
      <c r="L193" s="3" t="s">
        <v>15</v>
      </c>
      <c r="M193" s="3" t="s">
        <v>16</v>
      </c>
      <c r="N193" s="3" t="s">
        <v>128</v>
      </c>
      <c r="O193" s="3" t="s">
        <v>84</v>
      </c>
      <c r="P193" s="3" t="s">
        <v>283</v>
      </c>
      <c r="Q193" s="3" t="s">
        <v>306</v>
      </c>
      <c r="R193" s="3" t="s">
        <v>307</v>
      </c>
      <c r="S193" s="3" t="s">
        <v>286</v>
      </c>
      <c r="T193" s="3" t="s">
        <v>275</v>
      </c>
      <c r="U193" s="3" t="s">
        <v>22</v>
      </c>
      <c r="V193" s="3" t="s">
        <v>33</v>
      </c>
      <c r="W193" s="3" t="s">
        <v>277</v>
      </c>
      <c r="X193" t="e">
        <f>VLOOKUP(Table13[[#This Row],[Voltage - Zener (Nom) (Vz)]],Values!$A$11:'Values'!$E$20,2,0)</f>
        <v>#N/A</v>
      </c>
      <c r="Z193" t="str">
        <f>CONCATENATE(Table13[[#This Row],[Voltage - Zener (Nom) (Vz)]],Table13[[#This Row],[Stock]])</f>
        <v>6.8V</v>
      </c>
    </row>
    <row r="194" spans="1:26" hidden="1">
      <c r="A194" s="3" t="s">
        <v>278</v>
      </c>
      <c r="B194" s="3" t="s">
        <v>279</v>
      </c>
      <c r="C194" s="3" t="s">
        <v>492</v>
      </c>
      <c r="D194" s="3" t="s">
        <v>493</v>
      </c>
      <c r="E194" s="3" t="s">
        <v>43</v>
      </c>
      <c r="F194" s="3" t="s">
        <v>305</v>
      </c>
      <c r="G194" s="3">
        <v>12034</v>
      </c>
      <c r="H194" s="3">
        <v>0</v>
      </c>
      <c r="I194" s="3">
        <v>0.48</v>
      </c>
      <c r="J194" s="3">
        <v>0</v>
      </c>
      <c r="K194" s="3">
        <v>1</v>
      </c>
      <c r="L194" s="3" t="s">
        <v>459</v>
      </c>
      <c r="M194" s="3" t="s">
        <v>16</v>
      </c>
      <c r="N194" s="3" t="s">
        <v>128</v>
      </c>
      <c r="O194" s="3" t="s">
        <v>84</v>
      </c>
      <c r="P194" s="3" t="s">
        <v>283</v>
      </c>
      <c r="Q194" s="3" t="s">
        <v>306</v>
      </c>
      <c r="R194" s="3" t="s">
        <v>307</v>
      </c>
      <c r="S194" s="3" t="s">
        <v>286</v>
      </c>
      <c r="T194" s="3" t="s">
        <v>275</v>
      </c>
      <c r="U194" s="3" t="s">
        <v>22</v>
      </c>
      <c r="V194" s="3" t="s">
        <v>33</v>
      </c>
      <c r="W194" s="3" t="s">
        <v>277</v>
      </c>
      <c r="X194" t="e">
        <f>VLOOKUP(Table13[[#This Row],[Voltage - Zener (Nom) (Vz)]],Values!$A$11:'Values'!$E$20,2,0)</f>
        <v>#N/A</v>
      </c>
      <c r="Z194" t="str">
        <f>CONCATENATE(Table13[[#This Row],[Voltage - Zener (Nom) (Vz)]],Table13[[#This Row],[Stock]])</f>
        <v>6.8V</v>
      </c>
    </row>
    <row r="195" spans="1:26" hidden="1">
      <c r="A195" s="3" t="s">
        <v>266</v>
      </c>
      <c r="B195" s="3" t="s">
        <v>267</v>
      </c>
      <c r="C195" s="3" t="s">
        <v>634</v>
      </c>
      <c r="D195" s="3" t="s">
        <v>635</v>
      </c>
      <c r="E195" s="3" t="s">
        <v>43</v>
      </c>
      <c r="F195" s="3" t="s">
        <v>636</v>
      </c>
      <c r="G195" s="3">
        <v>9112</v>
      </c>
      <c r="H195" s="3">
        <v>0</v>
      </c>
      <c r="I195" s="3">
        <v>0.54</v>
      </c>
      <c r="J195" s="3">
        <v>0</v>
      </c>
      <c r="K195" s="3">
        <v>1</v>
      </c>
      <c r="L195" s="3" t="s">
        <v>15</v>
      </c>
      <c r="M195" s="3" t="s">
        <v>16</v>
      </c>
      <c r="N195" s="3" t="s">
        <v>128</v>
      </c>
      <c r="O195" s="3" t="s">
        <v>84</v>
      </c>
      <c r="P195" s="3" t="s">
        <v>271</v>
      </c>
      <c r="Q195" s="3" t="s">
        <v>450</v>
      </c>
      <c r="R195" s="3" t="s">
        <v>637</v>
      </c>
      <c r="S195" s="3" t="s">
        <v>274</v>
      </c>
      <c r="T195" s="3" t="s">
        <v>275</v>
      </c>
      <c r="U195" s="3" t="s">
        <v>22</v>
      </c>
      <c r="V195" s="3" t="s">
        <v>276</v>
      </c>
      <c r="W195" s="3" t="s">
        <v>277</v>
      </c>
      <c r="X195" t="e">
        <f>VLOOKUP(Table13[[#This Row],[Voltage - Zener (Nom) (Vz)]],Values!$A$11:'Values'!$E$20,2,0)</f>
        <v>#N/A</v>
      </c>
      <c r="Z195" t="str">
        <f>CONCATENATE(Table13[[#This Row],[Voltage - Zener (Nom) (Vz)]],Table13[[#This Row],[Stock]])</f>
        <v>6.8V</v>
      </c>
    </row>
    <row r="196" spans="1:26" hidden="1">
      <c r="A196" s="3" t="s">
        <v>266</v>
      </c>
      <c r="B196" s="3" t="s">
        <v>267</v>
      </c>
      <c r="C196" s="3" t="s">
        <v>660</v>
      </c>
      <c r="D196" s="3" t="s">
        <v>661</v>
      </c>
      <c r="E196" s="3" t="s">
        <v>43</v>
      </c>
      <c r="F196" s="3" t="s">
        <v>636</v>
      </c>
      <c r="G196" s="3">
        <v>9276</v>
      </c>
      <c r="H196" s="3">
        <v>0</v>
      </c>
      <c r="I196" s="3">
        <v>0.53</v>
      </c>
      <c r="J196" s="3">
        <v>0</v>
      </c>
      <c r="K196" s="3">
        <v>1</v>
      </c>
      <c r="L196" s="3" t="s">
        <v>459</v>
      </c>
      <c r="M196" s="3" t="s">
        <v>16</v>
      </c>
      <c r="N196" s="3" t="s">
        <v>128</v>
      </c>
      <c r="O196" s="3" t="s">
        <v>84</v>
      </c>
      <c r="P196" s="3" t="s">
        <v>271</v>
      </c>
      <c r="Q196" s="3" t="s">
        <v>450</v>
      </c>
      <c r="R196" s="3" t="s">
        <v>637</v>
      </c>
      <c r="S196" s="3" t="s">
        <v>274</v>
      </c>
      <c r="T196" s="3" t="s">
        <v>275</v>
      </c>
      <c r="U196" s="3" t="s">
        <v>22</v>
      </c>
      <c r="V196" s="3" t="s">
        <v>276</v>
      </c>
      <c r="W196" s="3" t="s">
        <v>277</v>
      </c>
      <c r="X196" t="e">
        <f>VLOOKUP(Table13[[#This Row],[Voltage - Zener (Nom) (Vz)]],Values!$A$11:'Values'!$E$20,2,0)</f>
        <v>#N/A</v>
      </c>
      <c r="Z196" t="str">
        <f>CONCATENATE(Table13[[#This Row],[Voltage - Zener (Nom) (Vz)]],Table13[[#This Row],[Stock]])</f>
        <v>6.8V</v>
      </c>
    </row>
    <row r="197" spans="1:26" hidden="1">
      <c r="A197" s="3" t="s">
        <v>266</v>
      </c>
      <c r="B197" s="3" t="s">
        <v>267</v>
      </c>
      <c r="C197" s="3" t="s">
        <v>739</v>
      </c>
      <c r="D197" s="3" t="s">
        <v>740</v>
      </c>
      <c r="E197" s="3" t="s">
        <v>43</v>
      </c>
      <c r="F197" s="3" t="s">
        <v>636</v>
      </c>
      <c r="G197" s="3">
        <v>0</v>
      </c>
      <c r="H197" s="3">
        <v>0</v>
      </c>
      <c r="I197" s="3" t="s">
        <v>18</v>
      </c>
      <c r="J197" s="3">
        <v>0</v>
      </c>
      <c r="K197" s="3">
        <v>10</v>
      </c>
      <c r="L197" s="3" t="s">
        <v>15</v>
      </c>
      <c r="M197" s="3" t="s">
        <v>16</v>
      </c>
      <c r="N197" s="3" t="s">
        <v>128</v>
      </c>
      <c r="O197" s="3" t="s">
        <v>84</v>
      </c>
      <c r="P197" s="3" t="s">
        <v>271</v>
      </c>
      <c r="Q197" s="3" t="s">
        <v>450</v>
      </c>
      <c r="R197" s="3" t="s">
        <v>637</v>
      </c>
      <c r="S197" s="3" t="s">
        <v>274</v>
      </c>
      <c r="T197" s="3" t="s">
        <v>275</v>
      </c>
      <c r="U197" s="3" t="s">
        <v>22</v>
      </c>
      <c r="V197" s="3" t="s">
        <v>276</v>
      </c>
      <c r="W197" s="3" t="s">
        <v>277</v>
      </c>
      <c r="X197" t="e">
        <f>VLOOKUP(Table13[[#This Row],[Voltage - Zener (Nom) (Vz)]],Values!$A$11:'Values'!$E$20,2,0)</f>
        <v>#N/A</v>
      </c>
      <c r="Z197" t="str">
        <f>CONCATENATE(Table13[[#This Row],[Voltage - Zener (Nom) (Vz)]],Table13[[#This Row],[Stock]])</f>
        <v>6.8V</v>
      </c>
    </row>
    <row r="198" spans="1:26" hidden="1">
      <c r="A198" s="3" t="s">
        <v>278</v>
      </c>
      <c r="B198" s="3" t="s">
        <v>279</v>
      </c>
      <c r="C198" s="3" t="s">
        <v>835</v>
      </c>
      <c r="D198" s="3" t="s">
        <v>836</v>
      </c>
      <c r="E198" s="3" t="s">
        <v>43</v>
      </c>
      <c r="F198" s="3" t="s">
        <v>305</v>
      </c>
      <c r="G198" s="3">
        <v>0</v>
      </c>
      <c r="H198" s="3">
        <v>0</v>
      </c>
      <c r="I198" s="3" t="s">
        <v>18</v>
      </c>
      <c r="J198" s="3">
        <v>0</v>
      </c>
      <c r="K198" s="3">
        <v>6000</v>
      </c>
      <c r="L198" s="3" t="s">
        <v>459</v>
      </c>
      <c r="M198" s="3" t="s">
        <v>16</v>
      </c>
      <c r="N198" s="3" t="s">
        <v>128</v>
      </c>
      <c r="O198" s="3" t="s">
        <v>84</v>
      </c>
      <c r="P198" s="3" t="s">
        <v>283</v>
      </c>
      <c r="Q198" s="3" t="s">
        <v>306</v>
      </c>
      <c r="R198" s="3" t="s">
        <v>307</v>
      </c>
      <c r="S198" s="3" t="s">
        <v>286</v>
      </c>
      <c r="T198" s="3" t="s">
        <v>275</v>
      </c>
      <c r="U198" s="3" t="s">
        <v>22</v>
      </c>
      <c r="V198" s="3" t="s">
        <v>33</v>
      </c>
      <c r="W198" s="3" t="s">
        <v>277</v>
      </c>
      <c r="X198" t="e">
        <f>VLOOKUP(Table13[[#This Row],[Voltage - Zener (Nom) (Vz)]],Values!$A$11:'Values'!$E$20,2,0)</f>
        <v>#N/A</v>
      </c>
      <c r="Z198" t="str">
        <f>CONCATENATE(Table13[[#This Row],[Voltage - Zener (Nom) (Vz)]],Table13[[#This Row],[Stock]])</f>
        <v>6.8V</v>
      </c>
    </row>
    <row r="199" spans="1:26" hidden="1">
      <c r="A199" s="3" t="s">
        <v>266</v>
      </c>
      <c r="B199" s="3" t="s">
        <v>267</v>
      </c>
      <c r="C199" s="3" t="s">
        <v>901</v>
      </c>
      <c r="D199" s="3" t="s">
        <v>902</v>
      </c>
      <c r="E199" s="3" t="s">
        <v>43</v>
      </c>
      <c r="F199" s="3" t="s">
        <v>636</v>
      </c>
      <c r="G199" s="3">
        <v>0</v>
      </c>
      <c r="H199" s="3">
        <v>0</v>
      </c>
      <c r="I199" s="3" t="s">
        <v>18</v>
      </c>
      <c r="J199" s="3">
        <v>0</v>
      </c>
      <c r="K199" s="3">
        <v>5000</v>
      </c>
      <c r="L199" s="3" t="s">
        <v>459</v>
      </c>
      <c r="M199" s="3" t="s">
        <v>16</v>
      </c>
      <c r="N199" s="3" t="s">
        <v>128</v>
      </c>
      <c r="O199" s="3" t="s">
        <v>84</v>
      </c>
      <c r="P199" s="3" t="s">
        <v>271</v>
      </c>
      <c r="Q199" s="3" t="s">
        <v>450</v>
      </c>
      <c r="R199" s="3" t="s">
        <v>637</v>
      </c>
      <c r="S199" s="3" t="s">
        <v>274</v>
      </c>
      <c r="T199" s="3" t="s">
        <v>275</v>
      </c>
      <c r="U199" s="3" t="s">
        <v>22</v>
      </c>
      <c r="V199" s="3" t="s">
        <v>276</v>
      </c>
      <c r="W199" s="3" t="s">
        <v>277</v>
      </c>
      <c r="X199" t="e">
        <f>VLOOKUP(Table13[[#This Row],[Voltage - Zener (Nom) (Vz)]],Values!$A$11:'Values'!$E$20,2,0)</f>
        <v>#N/A</v>
      </c>
      <c r="Z199" t="str">
        <f>CONCATENATE(Table13[[#This Row],[Voltage - Zener (Nom) (Vz)]],Table13[[#This Row],[Stock]])</f>
        <v>6.8V</v>
      </c>
    </row>
    <row r="200" spans="1:26" hidden="1">
      <c r="A200" s="3" t="s">
        <v>266</v>
      </c>
      <c r="B200" s="3" t="s">
        <v>267</v>
      </c>
      <c r="C200" s="3" t="s">
        <v>324</v>
      </c>
      <c r="D200" s="3" t="s">
        <v>325</v>
      </c>
      <c r="E200" s="3" t="s">
        <v>43</v>
      </c>
      <c r="F200" s="3" t="s">
        <v>326</v>
      </c>
      <c r="G200" s="3">
        <v>9715</v>
      </c>
      <c r="H200" s="3">
        <v>4000</v>
      </c>
      <c r="I200" s="3">
        <v>0.52</v>
      </c>
      <c r="J200" s="3">
        <v>0</v>
      </c>
      <c r="K200" s="3">
        <v>1</v>
      </c>
      <c r="L200" s="3" t="s">
        <v>15</v>
      </c>
      <c r="M200" s="3" t="s">
        <v>16</v>
      </c>
      <c r="N200" s="3" t="s">
        <v>32</v>
      </c>
      <c r="O200" s="3" t="s">
        <v>84</v>
      </c>
      <c r="P200" s="3" t="s">
        <v>271</v>
      </c>
      <c r="Q200" s="3" t="s">
        <v>113</v>
      </c>
      <c r="R200" s="3" t="s">
        <v>327</v>
      </c>
      <c r="S200" s="3" t="s">
        <v>274</v>
      </c>
      <c r="T200" s="3" t="s">
        <v>275</v>
      </c>
      <c r="U200" s="3" t="s">
        <v>22</v>
      </c>
      <c r="V200" s="3" t="s">
        <v>276</v>
      </c>
      <c r="W200" s="3" t="s">
        <v>277</v>
      </c>
      <c r="X200" t="e">
        <f>VLOOKUP(Table13[[#This Row],[Voltage - Zener (Nom) (Vz)]],Values!$A$11:'Values'!$E$20,2,0)</f>
        <v>#N/A</v>
      </c>
      <c r="Z200" t="str">
        <f>CONCATENATE(Table13[[#This Row],[Voltage - Zener (Nom) (Vz)]],Table13[[#This Row],[Stock]])</f>
        <v>60V</v>
      </c>
    </row>
    <row r="201" spans="1:26" hidden="1">
      <c r="A201" s="3" t="s">
        <v>266</v>
      </c>
      <c r="B201" s="3" t="s">
        <v>267</v>
      </c>
      <c r="C201" s="3" t="s">
        <v>783</v>
      </c>
      <c r="D201" s="3" t="s">
        <v>784</v>
      </c>
      <c r="E201" s="3" t="s">
        <v>43</v>
      </c>
      <c r="F201" s="3" t="s">
        <v>326</v>
      </c>
      <c r="G201" s="3">
        <v>0</v>
      </c>
      <c r="H201" s="3">
        <v>0</v>
      </c>
      <c r="I201" s="3" t="s">
        <v>18</v>
      </c>
      <c r="J201" s="3">
        <v>0</v>
      </c>
      <c r="K201" s="3">
        <v>1</v>
      </c>
      <c r="L201" s="3" t="s">
        <v>459</v>
      </c>
      <c r="M201" s="3" t="s">
        <v>16</v>
      </c>
      <c r="N201" s="3" t="s">
        <v>32</v>
      </c>
      <c r="O201" s="3" t="s">
        <v>84</v>
      </c>
      <c r="P201" s="3" t="s">
        <v>271</v>
      </c>
      <c r="Q201" s="3" t="s">
        <v>113</v>
      </c>
      <c r="R201" s="3" t="s">
        <v>327</v>
      </c>
      <c r="S201" s="3" t="s">
        <v>274</v>
      </c>
      <c r="T201" s="3" t="s">
        <v>275</v>
      </c>
      <c r="U201" s="3" t="s">
        <v>22</v>
      </c>
      <c r="V201" s="3" t="s">
        <v>276</v>
      </c>
      <c r="W201" s="3" t="s">
        <v>277</v>
      </c>
      <c r="X201" t="e">
        <f>VLOOKUP(Table13[[#This Row],[Voltage - Zener (Nom) (Vz)]],Values!$A$11:'Values'!$E$20,2,0)</f>
        <v>#N/A</v>
      </c>
      <c r="Z201" t="str">
        <f>CONCATENATE(Table13[[#This Row],[Voltage - Zener (Nom) (Vz)]],Table13[[#This Row],[Stock]])</f>
        <v>60V</v>
      </c>
    </row>
    <row r="202" spans="1:26" hidden="1">
      <c r="A202" s="3" t="s">
        <v>266</v>
      </c>
      <c r="B202" s="3" t="s">
        <v>267</v>
      </c>
      <c r="C202" s="3" t="s">
        <v>807</v>
      </c>
      <c r="D202" s="3" t="s">
        <v>808</v>
      </c>
      <c r="E202" s="3" t="s">
        <v>43</v>
      </c>
      <c r="F202" s="3" t="s">
        <v>326</v>
      </c>
      <c r="G202" s="3">
        <v>0</v>
      </c>
      <c r="H202" s="3">
        <v>0</v>
      </c>
      <c r="I202" s="3" t="s">
        <v>18</v>
      </c>
      <c r="J202" s="3">
        <v>0</v>
      </c>
      <c r="K202" s="3">
        <v>1</v>
      </c>
      <c r="L202" s="3" t="s">
        <v>459</v>
      </c>
      <c r="M202" s="3" t="s">
        <v>16</v>
      </c>
      <c r="N202" s="3" t="s">
        <v>32</v>
      </c>
      <c r="O202" s="3" t="s">
        <v>84</v>
      </c>
      <c r="P202" s="3" t="s">
        <v>271</v>
      </c>
      <c r="Q202" s="3" t="s">
        <v>113</v>
      </c>
      <c r="R202" s="3" t="s">
        <v>327</v>
      </c>
      <c r="S202" s="3" t="s">
        <v>274</v>
      </c>
      <c r="T202" s="3" t="s">
        <v>275</v>
      </c>
      <c r="U202" s="3" t="s">
        <v>22</v>
      </c>
      <c r="V202" s="3" t="s">
        <v>276</v>
      </c>
      <c r="W202" s="3" t="s">
        <v>277</v>
      </c>
      <c r="X202" t="e">
        <f>VLOOKUP(Table13[[#This Row],[Voltage - Zener (Nom) (Vz)]],Values!$A$11:'Values'!$E$20,2,0)</f>
        <v>#N/A</v>
      </c>
      <c r="Z202" t="str">
        <f>CONCATENATE(Table13[[#This Row],[Voltage - Zener (Nom) (Vz)]],Table13[[#This Row],[Stock]])</f>
        <v>60V</v>
      </c>
    </row>
    <row r="203" spans="1:26" hidden="1">
      <c r="A203" s="3" t="s">
        <v>266</v>
      </c>
      <c r="B203" s="3" t="s">
        <v>267</v>
      </c>
      <c r="C203" s="3" t="s">
        <v>597</v>
      </c>
      <c r="D203" s="3" t="s">
        <v>598</v>
      </c>
      <c r="E203" s="3" t="s">
        <v>43</v>
      </c>
      <c r="F203" s="3" t="s">
        <v>599</v>
      </c>
      <c r="G203" s="3">
        <v>1975</v>
      </c>
      <c r="H203" s="3">
        <v>5000</v>
      </c>
      <c r="I203" s="3">
        <v>0.53</v>
      </c>
      <c r="J203" s="3">
        <v>0</v>
      </c>
      <c r="K203" s="3">
        <v>1</v>
      </c>
      <c r="L203" s="3" t="s">
        <v>459</v>
      </c>
      <c r="M203" s="3" t="s">
        <v>16</v>
      </c>
      <c r="N203" s="3" t="s">
        <v>600</v>
      </c>
      <c r="O203" s="3" t="s">
        <v>84</v>
      </c>
      <c r="P203" s="3" t="s">
        <v>271</v>
      </c>
      <c r="Q203" s="3" t="s">
        <v>601</v>
      </c>
      <c r="R203" s="3" t="s">
        <v>602</v>
      </c>
      <c r="S203" s="3" t="s">
        <v>274</v>
      </c>
      <c r="T203" s="3" t="s">
        <v>275</v>
      </c>
      <c r="U203" s="3" t="s">
        <v>22</v>
      </c>
      <c r="V203" s="3" t="s">
        <v>276</v>
      </c>
      <c r="W203" s="3" t="s">
        <v>277</v>
      </c>
      <c r="X203" t="e">
        <f>VLOOKUP(Table13[[#This Row],[Voltage - Zener (Nom) (Vz)]],Values!$A$11:'Values'!$E$20,2,0)</f>
        <v>#N/A</v>
      </c>
      <c r="Z203" t="str">
        <f>CONCATENATE(Table13[[#This Row],[Voltage - Zener (Nom) (Vz)]],Table13[[#This Row],[Stock]])</f>
        <v>62V</v>
      </c>
    </row>
    <row r="204" spans="1:26" hidden="1">
      <c r="A204" s="3" t="s">
        <v>266</v>
      </c>
      <c r="B204" s="3" t="s">
        <v>267</v>
      </c>
      <c r="C204" s="3" t="s">
        <v>947</v>
      </c>
      <c r="D204" s="3" t="s">
        <v>948</v>
      </c>
      <c r="E204" s="3" t="s">
        <v>43</v>
      </c>
      <c r="F204" s="3" t="s">
        <v>599</v>
      </c>
      <c r="G204" s="3">
        <v>0</v>
      </c>
      <c r="H204" s="3">
        <v>0</v>
      </c>
      <c r="I204" s="3" t="s">
        <v>18</v>
      </c>
      <c r="J204" s="3">
        <v>0</v>
      </c>
      <c r="K204" s="3">
        <v>4000</v>
      </c>
      <c r="L204" s="3" t="s">
        <v>459</v>
      </c>
      <c r="M204" s="3" t="s">
        <v>16</v>
      </c>
      <c r="N204" s="3" t="s">
        <v>600</v>
      </c>
      <c r="O204" s="3" t="s">
        <v>84</v>
      </c>
      <c r="P204" s="3" t="s">
        <v>271</v>
      </c>
      <c r="Q204" s="3" t="s">
        <v>601</v>
      </c>
      <c r="R204" s="3" t="s">
        <v>602</v>
      </c>
      <c r="S204" s="3" t="s">
        <v>274</v>
      </c>
      <c r="T204" s="3" t="s">
        <v>275</v>
      </c>
      <c r="U204" s="3" t="s">
        <v>22</v>
      </c>
      <c r="V204" s="3" t="s">
        <v>276</v>
      </c>
      <c r="W204" s="3" t="s">
        <v>277</v>
      </c>
      <c r="X204" t="e">
        <f>VLOOKUP(Table13[[#This Row],[Voltage - Zener (Nom) (Vz)]],Values!$A$11:'Values'!$E$20,2,0)</f>
        <v>#N/A</v>
      </c>
      <c r="Z204" t="str">
        <f>CONCATENATE(Table13[[#This Row],[Voltage - Zener (Nom) (Vz)]],Table13[[#This Row],[Stock]])</f>
        <v>62V</v>
      </c>
    </row>
    <row r="205" spans="1:26" hidden="1">
      <c r="A205" s="3" t="s">
        <v>266</v>
      </c>
      <c r="B205" s="3" t="s">
        <v>267</v>
      </c>
      <c r="C205" s="3" t="s">
        <v>591</v>
      </c>
      <c r="D205" s="3" t="s">
        <v>592</v>
      </c>
      <c r="E205" s="3" t="s">
        <v>43</v>
      </c>
      <c r="F205" s="3" t="s">
        <v>593</v>
      </c>
      <c r="G205" s="3">
        <v>2028</v>
      </c>
      <c r="H205" s="3">
        <v>0</v>
      </c>
      <c r="I205" s="3">
        <v>0.53</v>
      </c>
      <c r="J205" s="3">
        <v>0</v>
      </c>
      <c r="K205" s="3">
        <v>1</v>
      </c>
      <c r="L205" s="3" t="s">
        <v>459</v>
      </c>
      <c r="M205" s="3" t="s">
        <v>16</v>
      </c>
      <c r="N205" s="3" t="s">
        <v>594</v>
      </c>
      <c r="O205" s="3" t="s">
        <v>84</v>
      </c>
      <c r="P205" s="3" t="s">
        <v>271</v>
      </c>
      <c r="Q205" s="3" t="s">
        <v>595</v>
      </c>
      <c r="R205" s="3" t="s">
        <v>596</v>
      </c>
      <c r="S205" s="3" t="s">
        <v>274</v>
      </c>
      <c r="T205" s="3" t="s">
        <v>275</v>
      </c>
      <c r="U205" s="3" t="s">
        <v>22</v>
      </c>
      <c r="V205" s="3" t="s">
        <v>276</v>
      </c>
      <c r="W205" s="3" t="s">
        <v>277</v>
      </c>
      <c r="X205" t="e">
        <f>VLOOKUP(Table13[[#This Row],[Voltage - Zener (Nom) (Vz)]],Values!$A$11:'Values'!$E$20,2,0)</f>
        <v>#N/A</v>
      </c>
      <c r="Z205" t="str">
        <f>CONCATENATE(Table13[[#This Row],[Voltage - Zener (Nom) (Vz)]],Table13[[#This Row],[Stock]])</f>
        <v>68V</v>
      </c>
    </row>
    <row r="206" spans="1:26" hidden="1">
      <c r="A206" s="3" t="s">
        <v>266</v>
      </c>
      <c r="B206" s="3" t="s">
        <v>267</v>
      </c>
      <c r="C206" s="3" t="s">
        <v>672</v>
      </c>
      <c r="D206" s="3" t="s">
        <v>673</v>
      </c>
      <c r="E206" s="3" t="s">
        <v>43</v>
      </c>
      <c r="F206" s="3" t="s">
        <v>593</v>
      </c>
      <c r="G206" s="3">
        <v>3399</v>
      </c>
      <c r="H206" s="3">
        <v>8000</v>
      </c>
      <c r="I206" s="3">
        <v>0.54</v>
      </c>
      <c r="J206" s="3">
        <v>0</v>
      </c>
      <c r="K206" s="3">
        <v>1</v>
      </c>
      <c r="L206" s="3" t="s">
        <v>15</v>
      </c>
      <c r="M206" s="3" t="s">
        <v>16</v>
      </c>
      <c r="N206" s="3" t="s">
        <v>594</v>
      </c>
      <c r="O206" s="3" t="s">
        <v>84</v>
      </c>
      <c r="P206" s="3" t="s">
        <v>271</v>
      </c>
      <c r="Q206" s="3" t="s">
        <v>595</v>
      </c>
      <c r="R206" s="3" t="s">
        <v>596</v>
      </c>
      <c r="S206" s="3" t="s">
        <v>274</v>
      </c>
      <c r="T206" s="3" t="s">
        <v>275</v>
      </c>
      <c r="U206" s="3" t="s">
        <v>22</v>
      </c>
      <c r="V206" s="3" t="s">
        <v>276</v>
      </c>
      <c r="W206" s="3" t="s">
        <v>277</v>
      </c>
      <c r="X206" t="e">
        <f>VLOOKUP(Table13[[#This Row],[Voltage - Zener (Nom) (Vz)]],Values!$A$11:'Values'!$E$20,2,0)</f>
        <v>#N/A</v>
      </c>
      <c r="Z206" t="str">
        <f>CONCATENATE(Table13[[#This Row],[Voltage - Zener (Nom) (Vz)]],Table13[[#This Row],[Stock]])</f>
        <v>68V</v>
      </c>
    </row>
    <row r="207" spans="1:26" hidden="1">
      <c r="A207" s="3" t="s">
        <v>266</v>
      </c>
      <c r="B207" s="3" t="s">
        <v>267</v>
      </c>
      <c r="C207" s="3" t="s">
        <v>781</v>
      </c>
      <c r="D207" s="3" t="s">
        <v>782</v>
      </c>
      <c r="E207" s="3" t="s">
        <v>43</v>
      </c>
      <c r="F207" s="3" t="s">
        <v>593</v>
      </c>
      <c r="G207" s="3">
        <v>0</v>
      </c>
      <c r="H207" s="3">
        <v>0</v>
      </c>
      <c r="I207" s="3" t="s">
        <v>18</v>
      </c>
      <c r="J207" s="3">
        <v>0</v>
      </c>
      <c r="K207" s="3">
        <v>4000</v>
      </c>
      <c r="L207" s="3" t="s">
        <v>459</v>
      </c>
      <c r="M207" s="3" t="s">
        <v>16</v>
      </c>
      <c r="N207" s="3" t="s">
        <v>594</v>
      </c>
      <c r="O207" s="3" t="s">
        <v>84</v>
      </c>
      <c r="P207" s="3" t="s">
        <v>271</v>
      </c>
      <c r="Q207" s="3" t="s">
        <v>595</v>
      </c>
      <c r="R207" s="3" t="s">
        <v>596</v>
      </c>
      <c r="S207" s="3" t="s">
        <v>274</v>
      </c>
      <c r="T207" s="3" t="s">
        <v>275</v>
      </c>
      <c r="U207" s="3" t="s">
        <v>22</v>
      </c>
      <c r="V207" s="3" t="s">
        <v>276</v>
      </c>
      <c r="W207" s="3" t="s">
        <v>277</v>
      </c>
      <c r="X207" t="e">
        <f>VLOOKUP(Table13[[#This Row],[Voltage - Zener (Nom) (Vz)]],Values!$A$11:'Values'!$E$20,2,0)</f>
        <v>#N/A</v>
      </c>
      <c r="Z207" t="str">
        <f>CONCATENATE(Table13[[#This Row],[Voltage - Zener (Nom) (Vz)]],Table13[[#This Row],[Stock]])</f>
        <v>68V</v>
      </c>
    </row>
    <row r="208" spans="1:26" hidden="1">
      <c r="A208" s="3" t="s">
        <v>266</v>
      </c>
      <c r="B208" s="3" t="s">
        <v>267</v>
      </c>
      <c r="C208" s="3" t="s">
        <v>494</v>
      </c>
      <c r="D208" s="3" t="s">
        <v>495</v>
      </c>
      <c r="E208" s="3" t="s">
        <v>43</v>
      </c>
      <c r="F208" s="3" t="s">
        <v>496</v>
      </c>
      <c r="G208" s="3">
        <v>15913</v>
      </c>
      <c r="H208" s="3">
        <v>19000</v>
      </c>
      <c r="I208" s="3">
        <v>0.53</v>
      </c>
      <c r="J208" s="3">
        <v>0</v>
      </c>
      <c r="K208" s="3">
        <v>1</v>
      </c>
      <c r="L208" s="3" t="s">
        <v>459</v>
      </c>
      <c r="M208" s="3" t="s">
        <v>16</v>
      </c>
      <c r="N208" s="3" t="s">
        <v>497</v>
      </c>
      <c r="O208" s="3" t="s">
        <v>84</v>
      </c>
      <c r="P208" s="3" t="s">
        <v>271</v>
      </c>
      <c r="Q208" s="3" t="s">
        <v>450</v>
      </c>
      <c r="R208" s="3" t="s">
        <v>498</v>
      </c>
      <c r="S208" s="3" t="s">
        <v>274</v>
      </c>
      <c r="T208" s="3" t="s">
        <v>275</v>
      </c>
      <c r="U208" s="3" t="s">
        <v>22</v>
      </c>
      <c r="V208" s="3" t="s">
        <v>276</v>
      </c>
      <c r="W208" s="3" t="s">
        <v>277</v>
      </c>
      <c r="X208" t="e">
        <f>VLOOKUP(Table13[[#This Row],[Voltage - Zener (Nom) (Vz)]],Values!$A$11:'Values'!$E$20,2,0)</f>
        <v>#N/A</v>
      </c>
      <c r="Z208" t="str">
        <f>CONCATENATE(Table13[[#This Row],[Voltage - Zener (Nom) (Vz)]],Table13[[#This Row],[Stock]])</f>
        <v>6V</v>
      </c>
    </row>
    <row r="209" spans="1:26" hidden="1">
      <c r="A209" s="3" t="s">
        <v>266</v>
      </c>
      <c r="B209" s="3" t="s">
        <v>267</v>
      </c>
      <c r="C209" s="3" t="s">
        <v>618</v>
      </c>
      <c r="D209" s="3" t="s">
        <v>619</v>
      </c>
      <c r="E209" s="3" t="s">
        <v>43</v>
      </c>
      <c r="F209" s="3" t="s">
        <v>496</v>
      </c>
      <c r="G209" s="3">
        <v>2620</v>
      </c>
      <c r="H209" s="3">
        <v>0</v>
      </c>
      <c r="I209" s="3">
        <v>0.54</v>
      </c>
      <c r="J209" s="3">
        <v>0</v>
      </c>
      <c r="K209" s="3">
        <v>1</v>
      </c>
      <c r="L209" s="3" t="s">
        <v>15</v>
      </c>
      <c r="M209" s="3" t="s">
        <v>16</v>
      </c>
      <c r="N209" s="3" t="s">
        <v>497</v>
      </c>
      <c r="O209" s="3" t="s">
        <v>84</v>
      </c>
      <c r="P209" s="3" t="s">
        <v>271</v>
      </c>
      <c r="Q209" s="3" t="s">
        <v>450</v>
      </c>
      <c r="R209" s="3" t="s">
        <v>498</v>
      </c>
      <c r="S209" s="3" t="s">
        <v>274</v>
      </c>
      <c r="T209" s="3" t="s">
        <v>275</v>
      </c>
      <c r="U209" s="3" t="s">
        <v>22</v>
      </c>
      <c r="V209" s="3" t="s">
        <v>276</v>
      </c>
      <c r="W209" s="3" t="s">
        <v>277</v>
      </c>
      <c r="X209" t="e">
        <f>VLOOKUP(Table13[[#This Row],[Voltage - Zener (Nom) (Vz)]],Values!$A$11:'Values'!$E$20,2,0)</f>
        <v>#N/A</v>
      </c>
      <c r="Z209" t="str">
        <f>CONCATENATE(Table13[[#This Row],[Voltage - Zener (Nom) (Vz)]],Table13[[#This Row],[Stock]])</f>
        <v>6V</v>
      </c>
    </row>
    <row r="210" spans="1:26" hidden="1">
      <c r="A210" s="3" t="s">
        <v>266</v>
      </c>
      <c r="B210" s="3" t="s">
        <v>267</v>
      </c>
      <c r="C210" s="3" t="s">
        <v>799</v>
      </c>
      <c r="D210" s="3" t="s">
        <v>800</v>
      </c>
      <c r="E210" s="3" t="s">
        <v>43</v>
      </c>
      <c r="F210" s="3" t="s">
        <v>496</v>
      </c>
      <c r="G210" s="3">
        <v>0</v>
      </c>
      <c r="H210" s="3">
        <v>0</v>
      </c>
      <c r="I210" s="3" t="s">
        <v>18</v>
      </c>
      <c r="J210" s="3">
        <v>0</v>
      </c>
      <c r="K210" s="3">
        <v>5000</v>
      </c>
      <c r="L210" s="3" t="s">
        <v>459</v>
      </c>
      <c r="M210" s="3" t="s">
        <v>16</v>
      </c>
      <c r="N210" s="3" t="s">
        <v>497</v>
      </c>
      <c r="O210" s="3" t="s">
        <v>84</v>
      </c>
      <c r="P210" s="3" t="s">
        <v>271</v>
      </c>
      <c r="Q210" s="3" t="s">
        <v>450</v>
      </c>
      <c r="R210" s="3" t="s">
        <v>498</v>
      </c>
      <c r="S210" s="3" t="s">
        <v>274</v>
      </c>
      <c r="T210" s="3" t="s">
        <v>275</v>
      </c>
      <c r="U210" s="3" t="s">
        <v>22</v>
      </c>
      <c r="V210" s="3" t="s">
        <v>276</v>
      </c>
      <c r="W210" s="3" t="s">
        <v>277</v>
      </c>
      <c r="X210" t="e">
        <f>VLOOKUP(Table13[[#This Row],[Voltage - Zener (Nom) (Vz)]],Values!$A$11:'Values'!$E$20,2,0)</f>
        <v>#N/A</v>
      </c>
      <c r="Z210" t="str">
        <f>CONCATENATE(Table13[[#This Row],[Voltage - Zener (Nom) (Vz)]],Table13[[#This Row],[Stock]])</f>
        <v>6V</v>
      </c>
    </row>
    <row r="211" spans="1:26" hidden="1">
      <c r="A211" s="3" t="s">
        <v>266</v>
      </c>
      <c r="B211" s="3" t="s">
        <v>267</v>
      </c>
      <c r="C211" s="3" t="s">
        <v>425</v>
      </c>
      <c r="D211" s="3" t="s">
        <v>426</v>
      </c>
      <c r="E211" s="3" t="s">
        <v>43</v>
      </c>
      <c r="F211" s="3" t="s">
        <v>427</v>
      </c>
      <c r="G211" s="3">
        <v>9828</v>
      </c>
      <c r="H211" s="3">
        <v>0</v>
      </c>
      <c r="I211" s="3">
        <v>0.54</v>
      </c>
      <c r="J211" s="3">
        <v>0</v>
      </c>
      <c r="K211" s="3">
        <v>1</v>
      </c>
      <c r="L211" s="3" t="s">
        <v>15</v>
      </c>
      <c r="M211" s="3" t="s">
        <v>16</v>
      </c>
      <c r="N211" s="3" t="s">
        <v>136</v>
      </c>
      <c r="O211" s="3" t="s">
        <v>84</v>
      </c>
      <c r="P211" s="3" t="s">
        <v>271</v>
      </c>
      <c r="Q211" s="3" t="s">
        <v>272</v>
      </c>
      <c r="R211" s="3" t="s">
        <v>428</v>
      </c>
      <c r="S211" s="3" t="s">
        <v>274</v>
      </c>
      <c r="T211" s="3" t="s">
        <v>275</v>
      </c>
      <c r="U211" s="3" t="s">
        <v>22</v>
      </c>
      <c r="V211" s="3" t="s">
        <v>276</v>
      </c>
      <c r="W211" s="3" t="s">
        <v>277</v>
      </c>
      <c r="X211" t="e">
        <f>VLOOKUP(Table13[[#This Row],[Voltage - Zener (Nom) (Vz)]],Values!$A$11:'Values'!$E$20,2,0)</f>
        <v>#N/A</v>
      </c>
      <c r="Z211" t="str">
        <f>CONCATENATE(Table13[[#This Row],[Voltage - Zener (Nom) (Vz)]],Table13[[#This Row],[Stock]])</f>
        <v>7.5V</v>
      </c>
    </row>
    <row r="212" spans="1:26" hidden="1">
      <c r="A212" s="3" t="s">
        <v>266</v>
      </c>
      <c r="B212" s="3" t="s">
        <v>267</v>
      </c>
      <c r="C212" s="3" t="s">
        <v>666</v>
      </c>
      <c r="D212" s="3" t="s">
        <v>667</v>
      </c>
      <c r="E212" s="3" t="s">
        <v>43</v>
      </c>
      <c r="F212" s="3" t="s">
        <v>427</v>
      </c>
      <c r="G212" s="3">
        <v>1713</v>
      </c>
      <c r="H212" s="3">
        <v>0</v>
      </c>
      <c r="I212" s="3">
        <v>0.53</v>
      </c>
      <c r="J212" s="3">
        <v>0</v>
      </c>
      <c r="K212" s="3">
        <v>1</v>
      </c>
      <c r="L212" s="3" t="s">
        <v>459</v>
      </c>
      <c r="M212" s="3" t="s">
        <v>16</v>
      </c>
      <c r="N212" s="3" t="s">
        <v>136</v>
      </c>
      <c r="O212" s="3" t="s">
        <v>84</v>
      </c>
      <c r="P212" s="3" t="s">
        <v>271</v>
      </c>
      <c r="Q212" s="3" t="s">
        <v>272</v>
      </c>
      <c r="R212" s="3" t="s">
        <v>428</v>
      </c>
      <c r="S212" s="3" t="s">
        <v>274</v>
      </c>
      <c r="T212" s="3" t="s">
        <v>275</v>
      </c>
      <c r="U212" s="3" t="s">
        <v>22</v>
      </c>
      <c r="V212" s="3" t="s">
        <v>276</v>
      </c>
      <c r="W212" s="3" t="s">
        <v>277</v>
      </c>
      <c r="X212" t="e">
        <f>VLOOKUP(Table13[[#This Row],[Voltage - Zener (Nom) (Vz)]],Values!$A$11:'Values'!$E$20,2,0)</f>
        <v>#N/A</v>
      </c>
      <c r="Z212" t="str">
        <f>CONCATENATE(Table13[[#This Row],[Voltage - Zener (Nom) (Vz)]],Table13[[#This Row],[Stock]])</f>
        <v>7.5V</v>
      </c>
    </row>
    <row r="213" spans="1:26" hidden="1">
      <c r="A213" s="3" t="s">
        <v>266</v>
      </c>
      <c r="B213" s="3" t="s">
        <v>267</v>
      </c>
      <c r="C213" s="3" t="s">
        <v>903</v>
      </c>
      <c r="D213" s="3" t="s">
        <v>904</v>
      </c>
      <c r="E213" s="3" t="s">
        <v>43</v>
      </c>
      <c r="F213" s="3" t="s">
        <v>427</v>
      </c>
      <c r="G213" s="3">
        <v>0</v>
      </c>
      <c r="H213" s="3">
        <v>0</v>
      </c>
      <c r="I213" s="3" t="s">
        <v>18</v>
      </c>
      <c r="J213" s="3">
        <v>0</v>
      </c>
      <c r="K213" s="3">
        <v>5000</v>
      </c>
      <c r="L213" s="3" t="s">
        <v>459</v>
      </c>
      <c r="M213" s="3" t="s">
        <v>16</v>
      </c>
      <c r="N213" s="3" t="s">
        <v>136</v>
      </c>
      <c r="O213" s="3" t="s">
        <v>84</v>
      </c>
      <c r="P213" s="3" t="s">
        <v>271</v>
      </c>
      <c r="Q213" s="3" t="s">
        <v>272</v>
      </c>
      <c r="R213" s="3" t="s">
        <v>428</v>
      </c>
      <c r="S213" s="3" t="s">
        <v>274</v>
      </c>
      <c r="T213" s="3" t="s">
        <v>275</v>
      </c>
      <c r="U213" s="3" t="s">
        <v>22</v>
      </c>
      <c r="V213" s="3" t="s">
        <v>276</v>
      </c>
      <c r="W213" s="3" t="s">
        <v>277</v>
      </c>
      <c r="X213" t="e">
        <f>VLOOKUP(Table13[[#This Row],[Voltage - Zener (Nom) (Vz)]],Values!$A$11:'Values'!$E$20,2,0)</f>
        <v>#N/A</v>
      </c>
      <c r="Z213" t="str">
        <f>CONCATENATE(Table13[[#This Row],[Voltage - Zener (Nom) (Vz)]],Table13[[#This Row],[Stock]])</f>
        <v>7.5V</v>
      </c>
    </row>
    <row r="214" spans="1:26" hidden="1">
      <c r="A214" s="3" t="s">
        <v>266</v>
      </c>
      <c r="B214" s="3" t="s">
        <v>267</v>
      </c>
      <c r="C214" s="3" t="s">
        <v>555</v>
      </c>
      <c r="D214" s="3" t="s">
        <v>556</v>
      </c>
      <c r="E214" s="3" t="s">
        <v>43</v>
      </c>
      <c r="F214" s="3" t="s">
        <v>557</v>
      </c>
      <c r="G214" s="3">
        <v>3413</v>
      </c>
      <c r="H214" s="3">
        <v>1000</v>
      </c>
      <c r="I214" s="3">
        <v>0.53</v>
      </c>
      <c r="J214" s="3">
        <v>0</v>
      </c>
      <c r="K214" s="3">
        <v>1</v>
      </c>
      <c r="L214" s="3" t="s">
        <v>459</v>
      </c>
      <c r="M214" s="3" t="s">
        <v>16</v>
      </c>
      <c r="N214" s="3" t="s">
        <v>558</v>
      </c>
      <c r="O214" s="3" t="s">
        <v>84</v>
      </c>
      <c r="P214" s="3" t="s">
        <v>271</v>
      </c>
      <c r="Q214" s="3" t="s">
        <v>203</v>
      </c>
      <c r="R214" s="3" t="s">
        <v>559</v>
      </c>
      <c r="S214" s="3" t="s">
        <v>274</v>
      </c>
      <c r="T214" s="3" t="s">
        <v>275</v>
      </c>
      <c r="U214" s="3" t="s">
        <v>22</v>
      </c>
      <c r="V214" s="3" t="s">
        <v>276</v>
      </c>
      <c r="W214" s="3" t="s">
        <v>277</v>
      </c>
      <c r="X214" t="e">
        <f>VLOOKUP(Table13[[#This Row],[Voltage - Zener (Nom) (Vz)]],Values!$A$11:'Values'!$E$20,2,0)</f>
        <v>#N/A</v>
      </c>
      <c r="Z214" t="str">
        <f>CONCATENATE(Table13[[#This Row],[Voltage - Zener (Nom) (Vz)]],Table13[[#This Row],[Stock]])</f>
        <v>75V</v>
      </c>
    </row>
    <row r="215" spans="1:26" hidden="1">
      <c r="A215" s="3" t="s">
        <v>266</v>
      </c>
      <c r="B215" s="3" t="s">
        <v>267</v>
      </c>
      <c r="C215" s="3" t="s">
        <v>779</v>
      </c>
      <c r="D215" s="3" t="s">
        <v>780</v>
      </c>
      <c r="E215" s="3" t="s">
        <v>43</v>
      </c>
      <c r="F215" s="3" t="s">
        <v>557</v>
      </c>
      <c r="G215" s="3">
        <v>0</v>
      </c>
      <c r="H215" s="3">
        <v>0</v>
      </c>
      <c r="I215" s="3" t="s">
        <v>18</v>
      </c>
      <c r="J215" s="3">
        <v>0</v>
      </c>
      <c r="K215" s="3">
        <v>2000</v>
      </c>
      <c r="L215" s="3" t="s">
        <v>459</v>
      </c>
      <c r="M215" s="3" t="s">
        <v>16</v>
      </c>
      <c r="N215" s="3" t="s">
        <v>558</v>
      </c>
      <c r="O215" s="3" t="s">
        <v>84</v>
      </c>
      <c r="P215" s="3" t="s">
        <v>271</v>
      </c>
      <c r="Q215" s="3" t="s">
        <v>203</v>
      </c>
      <c r="R215" s="3" t="s">
        <v>559</v>
      </c>
      <c r="S215" s="3" t="s">
        <v>274</v>
      </c>
      <c r="T215" s="3" t="s">
        <v>275</v>
      </c>
      <c r="U215" s="3" t="s">
        <v>22</v>
      </c>
      <c r="V215" s="3" t="s">
        <v>276</v>
      </c>
      <c r="W215" s="3" t="s">
        <v>277</v>
      </c>
      <c r="X215" t="e">
        <f>VLOOKUP(Table13[[#This Row],[Voltage - Zener (Nom) (Vz)]],Values!$A$11:'Values'!$E$20,2,0)</f>
        <v>#N/A</v>
      </c>
      <c r="Z215" t="str">
        <f>CONCATENATE(Table13[[#This Row],[Voltage - Zener (Nom) (Vz)]],Table13[[#This Row],[Stock]])</f>
        <v>75V</v>
      </c>
    </row>
    <row r="216" spans="1:26" hidden="1">
      <c r="A216" s="3" t="s">
        <v>278</v>
      </c>
      <c r="B216" s="3" t="s">
        <v>279</v>
      </c>
      <c r="C216" s="3" t="s">
        <v>870</v>
      </c>
      <c r="D216" s="3" t="s">
        <v>871</v>
      </c>
      <c r="E216" s="3" t="s">
        <v>43</v>
      </c>
      <c r="F216" s="3" t="s">
        <v>872</v>
      </c>
      <c r="G216" s="3">
        <v>0</v>
      </c>
      <c r="H216" s="3">
        <v>0</v>
      </c>
      <c r="I216" s="3" t="s">
        <v>18</v>
      </c>
      <c r="J216" s="3">
        <v>0</v>
      </c>
      <c r="K216" s="3">
        <v>6000</v>
      </c>
      <c r="L216" s="3" t="s">
        <v>459</v>
      </c>
      <c r="M216" s="3" t="s">
        <v>16</v>
      </c>
      <c r="N216" s="3" t="s">
        <v>558</v>
      </c>
      <c r="O216" s="3" t="s">
        <v>84</v>
      </c>
      <c r="P216" s="3" t="s">
        <v>283</v>
      </c>
      <c r="Q216" s="3" t="s">
        <v>873</v>
      </c>
      <c r="R216" s="3" t="s">
        <v>874</v>
      </c>
      <c r="S216" s="3" t="s">
        <v>286</v>
      </c>
      <c r="T216" s="3" t="s">
        <v>275</v>
      </c>
      <c r="U216" s="3" t="s">
        <v>22</v>
      </c>
      <c r="V216" s="3" t="s">
        <v>33</v>
      </c>
      <c r="W216" s="3" t="s">
        <v>277</v>
      </c>
      <c r="X216" t="e">
        <f>VLOOKUP(Table13[[#This Row],[Voltage - Zener (Nom) (Vz)]],Values!$A$11:'Values'!$E$20,2,0)</f>
        <v>#N/A</v>
      </c>
      <c r="Z216" t="str">
        <f>CONCATENATE(Table13[[#This Row],[Voltage - Zener (Nom) (Vz)]],Table13[[#This Row],[Stock]])</f>
        <v>75V</v>
      </c>
    </row>
    <row r="217" spans="1:26" hidden="1">
      <c r="A217" s="3" t="s">
        <v>278</v>
      </c>
      <c r="B217" s="3" t="s">
        <v>279</v>
      </c>
      <c r="C217" s="3" t="s">
        <v>875</v>
      </c>
      <c r="D217" s="3" t="s">
        <v>876</v>
      </c>
      <c r="E217" s="3" t="s">
        <v>43</v>
      </c>
      <c r="F217" s="3" t="s">
        <v>872</v>
      </c>
      <c r="G217" s="3">
        <v>0</v>
      </c>
      <c r="H217" s="3">
        <v>0</v>
      </c>
      <c r="I217" s="3" t="s">
        <v>18</v>
      </c>
      <c r="J217" s="3">
        <v>0</v>
      </c>
      <c r="K217" s="3">
        <v>6000</v>
      </c>
      <c r="L217" s="3" t="s">
        <v>459</v>
      </c>
      <c r="M217" s="3" t="s">
        <v>16</v>
      </c>
      <c r="N217" s="3" t="s">
        <v>558</v>
      </c>
      <c r="O217" s="3" t="s">
        <v>84</v>
      </c>
      <c r="P217" s="3" t="s">
        <v>283</v>
      </c>
      <c r="Q217" s="3" t="s">
        <v>873</v>
      </c>
      <c r="R217" s="3" t="s">
        <v>874</v>
      </c>
      <c r="S217" s="3" t="s">
        <v>286</v>
      </c>
      <c r="T217" s="3" t="s">
        <v>275</v>
      </c>
      <c r="U217" s="3" t="s">
        <v>22</v>
      </c>
      <c r="V217" s="3" t="s">
        <v>33</v>
      </c>
      <c r="W217" s="3" t="s">
        <v>277</v>
      </c>
      <c r="X217" t="e">
        <f>VLOOKUP(Table13[[#This Row],[Voltage - Zener (Nom) (Vz)]],Values!$A$11:'Values'!$E$20,2,0)</f>
        <v>#N/A</v>
      </c>
      <c r="Z217" t="str">
        <f>CONCATENATE(Table13[[#This Row],[Voltage - Zener (Nom) (Vz)]],Table13[[#This Row],[Stock]])</f>
        <v>75V</v>
      </c>
    </row>
    <row r="218" spans="1:26">
      <c r="A218" s="3" t="s">
        <v>266</v>
      </c>
      <c r="B218" s="3" t="s">
        <v>267</v>
      </c>
      <c r="C218" s="3" t="s">
        <v>268</v>
      </c>
      <c r="D218" s="3" t="s">
        <v>269</v>
      </c>
      <c r="E218" s="3" t="s">
        <v>43</v>
      </c>
      <c r="F218" s="3" t="s">
        <v>270</v>
      </c>
      <c r="G218" s="3">
        <v>20920</v>
      </c>
      <c r="H218" s="3">
        <v>0</v>
      </c>
      <c r="I218" s="3">
        <v>0.54</v>
      </c>
      <c r="J218" s="3">
        <v>0</v>
      </c>
      <c r="K218" s="3">
        <v>1</v>
      </c>
      <c r="L218" s="3" t="s">
        <v>15</v>
      </c>
      <c r="M218" s="3" t="s">
        <v>16</v>
      </c>
      <c r="N218" s="3" t="s">
        <v>143</v>
      </c>
      <c r="O218" s="3" t="s">
        <v>84</v>
      </c>
      <c r="P218" s="3" t="s">
        <v>271</v>
      </c>
      <c r="Q218" s="3" t="s">
        <v>272</v>
      </c>
      <c r="R218" s="3" t="s">
        <v>273</v>
      </c>
      <c r="S218" s="3" t="s">
        <v>274</v>
      </c>
      <c r="T218" s="3" t="s">
        <v>275</v>
      </c>
      <c r="U218" s="3" t="s">
        <v>22</v>
      </c>
      <c r="V218" s="3" t="s">
        <v>276</v>
      </c>
      <c r="W218" s="3" t="s">
        <v>277</v>
      </c>
      <c r="X218" t="str">
        <f>VLOOKUP(Table13[[#This Row],[Voltage - Zener (Nom) (Vz)]],Values!$A$11:'Values'!$E$20,2,0)</f>
        <v>Stock</v>
      </c>
      <c r="Y218" t="s">
        <v>20</v>
      </c>
      <c r="Z218" t="str">
        <f>CONCATENATE(Table13[[#This Row],[Voltage - Zener (Nom) (Vz)]],Table13[[#This Row],[Stock]])</f>
        <v>8.2VStock</v>
      </c>
    </row>
    <row r="219" spans="1:26" hidden="1">
      <c r="A219" s="3" t="s">
        <v>278</v>
      </c>
      <c r="B219" s="3" t="s">
        <v>279</v>
      </c>
      <c r="C219" s="3" t="s">
        <v>482</v>
      </c>
      <c r="D219" s="3" t="s">
        <v>483</v>
      </c>
      <c r="E219" s="3" t="s">
        <v>43</v>
      </c>
      <c r="F219" s="3" t="s">
        <v>484</v>
      </c>
      <c r="G219" s="3">
        <v>5192</v>
      </c>
      <c r="H219" s="3">
        <v>0</v>
      </c>
      <c r="I219" s="3">
        <v>0.44</v>
      </c>
      <c r="J219" s="3">
        <v>0</v>
      </c>
      <c r="K219" s="3">
        <v>1</v>
      </c>
      <c r="L219" s="3" t="s">
        <v>15</v>
      </c>
      <c r="M219" s="3" t="s">
        <v>16</v>
      </c>
      <c r="N219" s="3" t="s">
        <v>143</v>
      </c>
      <c r="O219" s="3" t="s">
        <v>84</v>
      </c>
      <c r="P219" s="3" t="s">
        <v>283</v>
      </c>
      <c r="Q219" s="3" t="s">
        <v>346</v>
      </c>
      <c r="R219" s="3" t="s">
        <v>485</v>
      </c>
      <c r="S219" s="3" t="s">
        <v>286</v>
      </c>
      <c r="T219" s="3" t="s">
        <v>275</v>
      </c>
      <c r="U219" s="3" t="s">
        <v>22</v>
      </c>
      <c r="V219" s="3" t="s">
        <v>33</v>
      </c>
      <c r="W219" s="3" t="s">
        <v>277</v>
      </c>
      <c r="X219" t="str">
        <f>VLOOKUP(Table13[[#This Row],[Voltage - Zener (Nom) (Vz)]],Values!$A$11:'Values'!$E$20,2,0)</f>
        <v>Stock</v>
      </c>
      <c r="Z219" t="str">
        <f>CONCATENATE(Table13[[#This Row],[Voltage - Zener (Nom) (Vz)]],Table13[[#This Row],[Stock]])</f>
        <v>8.2V</v>
      </c>
    </row>
    <row r="220" spans="1:26" hidden="1">
      <c r="A220" s="3" t="s">
        <v>266</v>
      </c>
      <c r="B220" s="3" t="s">
        <v>267</v>
      </c>
      <c r="C220" s="3" t="s">
        <v>704</v>
      </c>
      <c r="D220" s="3" t="s">
        <v>705</v>
      </c>
      <c r="E220" s="3" t="s">
        <v>43</v>
      </c>
      <c r="F220" s="3" t="s">
        <v>270</v>
      </c>
      <c r="G220" s="3">
        <v>18</v>
      </c>
      <c r="H220" s="3">
        <v>0</v>
      </c>
      <c r="I220" s="3">
        <v>0.53</v>
      </c>
      <c r="J220" s="3">
        <v>0</v>
      </c>
      <c r="K220" s="3">
        <v>1</v>
      </c>
      <c r="L220" s="3" t="s">
        <v>459</v>
      </c>
      <c r="M220" s="3" t="s">
        <v>16</v>
      </c>
      <c r="N220" s="3" t="s">
        <v>143</v>
      </c>
      <c r="O220" s="3" t="s">
        <v>84</v>
      </c>
      <c r="P220" s="3" t="s">
        <v>271</v>
      </c>
      <c r="Q220" s="3" t="s">
        <v>272</v>
      </c>
      <c r="R220" s="3" t="s">
        <v>273</v>
      </c>
      <c r="S220" s="3" t="s">
        <v>274</v>
      </c>
      <c r="T220" s="3" t="s">
        <v>275</v>
      </c>
      <c r="U220" s="3" t="s">
        <v>22</v>
      </c>
      <c r="V220" s="3" t="s">
        <v>276</v>
      </c>
      <c r="W220" s="3" t="s">
        <v>277</v>
      </c>
      <c r="X220" t="str">
        <f>VLOOKUP(Table13[[#This Row],[Voltage - Zener (Nom) (Vz)]],Values!$A$11:'Values'!$E$20,2,0)</f>
        <v>Stock</v>
      </c>
      <c r="Z220" t="str">
        <f>CONCATENATE(Table13[[#This Row],[Voltage - Zener (Nom) (Vz)]],Table13[[#This Row],[Stock]])</f>
        <v>8.2V</v>
      </c>
    </row>
    <row r="221" spans="1:26" hidden="1">
      <c r="A221" s="3" t="s">
        <v>266</v>
      </c>
      <c r="B221" s="3" t="s">
        <v>267</v>
      </c>
      <c r="C221" s="3" t="s">
        <v>741</v>
      </c>
      <c r="D221" s="3" t="s">
        <v>742</v>
      </c>
      <c r="E221" s="3" t="s">
        <v>43</v>
      </c>
      <c r="F221" s="3" t="s">
        <v>270</v>
      </c>
      <c r="G221" s="3">
        <v>0</v>
      </c>
      <c r="H221" s="3">
        <v>0</v>
      </c>
      <c r="I221" s="3" t="s">
        <v>18</v>
      </c>
      <c r="J221" s="3">
        <v>0</v>
      </c>
      <c r="K221" s="3">
        <v>10</v>
      </c>
      <c r="L221" s="3" t="s">
        <v>15</v>
      </c>
      <c r="M221" s="3" t="s">
        <v>16</v>
      </c>
      <c r="N221" s="3" t="s">
        <v>143</v>
      </c>
      <c r="O221" s="3" t="s">
        <v>84</v>
      </c>
      <c r="P221" s="3" t="s">
        <v>271</v>
      </c>
      <c r="Q221" s="3" t="s">
        <v>272</v>
      </c>
      <c r="R221" s="3" t="s">
        <v>273</v>
      </c>
      <c r="S221" s="3" t="s">
        <v>274</v>
      </c>
      <c r="T221" s="3" t="s">
        <v>275</v>
      </c>
      <c r="U221" s="3" t="s">
        <v>22</v>
      </c>
      <c r="V221" s="3" t="s">
        <v>276</v>
      </c>
      <c r="W221" s="3" t="s">
        <v>277</v>
      </c>
      <c r="X221" t="str">
        <f>VLOOKUP(Table13[[#This Row],[Voltage - Zener (Nom) (Vz)]],Values!$A$11:'Values'!$E$20,2,0)</f>
        <v>Stock</v>
      </c>
      <c r="Z221" t="str">
        <f>CONCATENATE(Table13[[#This Row],[Voltage - Zener (Nom) (Vz)]],Table13[[#This Row],[Stock]])</f>
        <v>8.2V</v>
      </c>
    </row>
    <row r="222" spans="1:26" hidden="1">
      <c r="A222" s="3" t="s">
        <v>266</v>
      </c>
      <c r="B222" s="3" t="s">
        <v>267</v>
      </c>
      <c r="C222" s="3" t="s">
        <v>905</v>
      </c>
      <c r="D222" s="3" t="s">
        <v>906</v>
      </c>
      <c r="E222" s="3" t="s">
        <v>43</v>
      </c>
      <c r="F222" s="3" t="s">
        <v>270</v>
      </c>
      <c r="G222" s="3">
        <v>0</v>
      </c>
      <c r="H222" s="3">
        <v>0</v>
      </c>
      <c r="I222" s="3" t="s">
        <v>18</v>
      </c>
      <c r="J222" s="3">
        <v>0</v>
      </c>
      <c r="K222" s="3">
        <v>5000</v>
      </c>
      <c r="L222" s="3" t="s">
        <v>459</v>
      </c>
      <c r="M222" s="3" t="s">
        <v>16</v>
      </c>
      <c r="N222" s="3" t="s">
        <v>143</v>
      </c>
      <c r="O222" s="3" t="s">
        <v>84</v>
      </c>
      <c r="P222" s="3" t="s">
        <v>271</v>
      </c>
      <c r="Q222" s="3" t="s">
        <v>272</v>
      </c>
      <c r="R222" s="3" t="s">
        <v>273</v>
      </c>
      <c r="S222" s="3" t="s">
        <v>274</v>
      </c>
      <c r="T222" s="3" t="s">
        <v>275</v>
      </c>
      <c r="U222" s="3" t="s">
        <v>22</v>
      </c>
      <c r="V222" s="3" t="s">
        <v>276</v>
      </c>
      <c r="W222" s="3" t="s">
        <v>277</v>
      </c>
      <c r="X222" t="str">
        <f>VLOOKUP(Table13[[#This Row],[Voltage - Zener (Nom) (Vz)]],Values!$A$11:'Values'!$E$20,2,0)</f>
        <v>Stock</v>
      </c>
      <c r="Z222" t="str">
        <f>CONCATENATE(Table13[[#This Row],[Voltage - Zener (Nom) (Vz)]],Table13[[#This Row],[Stock]])</f>
        <v>8.2V</v>
      </c>
    </row>
    <row r="223" spans="1:26" hidden="1">
      <c r="A223" s="3" t="s">
        <v>266</v>
      </c>
      <c r="B223" s="3" t="s">
        <v>267</v>
      </c>
      <c r="C223" s="3" t="s">
        <v>693</v>
      </c>
      <c r="D223" s="3" t="s">
        <v>694</v>
      </c>
      <c r="E223" s="3" t="s">
        <v>43</v>
      </c>
      <c r="F223" s="3" t="s">
        <v>695</v>
      </c>
      <c r="G223" s="3">
        <v>4060</v>
      </c>
      <c r="H223" s="3">
        <v>0</v>
      </c>
      <c r="I223" s="3">
        <v>0.54</v>
      </c>
      <c r="J223" s="3">
        <v>0</v>
      </c>
      <c r="K223" s="3">
        <v>1</v>
      </c>
      <c r="L223" s="3" t="s">
        <v>15</v>
      </c>
      <c r="M223" s="3" t="s">
        <v>16</v>
      </c>
      <c r="N223" s="3" t="s">
        <v>696</v>
      </c>
      <c r="O223" s="3" t="s">
        <v>84</v>
      </c>
      <c r="P223" s="3" t="s">
        <v>271</v>
      </c>
      <c r="Q223" s="3" t="s">
        <v>341</v>
      </c>
      <c r="R223" s="3" t="s">
        <v>697</v>
      </c>
      <c r="S223" s="3" t="s">
        <v>274</v>
      </c>
      <c r="T223" s="3" t="s">
        <v>275</v>
      </c>
      <c r="U223" s="3" t="s">
        <v>22</v>
      </c>
      <c r="V223" s="3" t="s">
        <v>276</v>
      </c>
      <c r="W223" s="3" t="s">
        <v>277</v>
      </c>
      <c r="X223" t="e">
        <f>VLOOKUP(Table13[[#This Row],[Voltage - Zener (Nom) (Vz)]],Values!$A$11:'Values'!$E$20,2,0)</f>
        <v>#N/A</v>
      </c>
      <c r="Z223" t="str">
        <f>CONCATENATE(Table13[[#This Row],[Voltage - Zener (Nom) (Vz)]],Table13[[#This Row],[Stock]])</f>
        <v>8.7V</v>
      </c>
    </row>
    <row r="224" spans="1:26" hidden="1">
      <c r="A224" s="3" t="s">
        <v>266</v>
      </c>
      <c r="B224" s="3" t="s">
        <v>267</v>
      </c>
      <c r="C224" s="3" t="s">
        <v>907</v>
      </c>
      <c r="D224" s="3" t="s">
        <v>908</v>
      </c>
      <c r="E224" s="3" t="s">
        <v>43</v>
      </c>
      <c r="F224" s="3" t="s">
        <v>695</v>
      </c>
      <c r="G224" s="3">
        <v>0</v>
      </c>
      <c r="H224" s="3">
        <v>0</v>
      </c>
      <c r="I224" s="3" t="s">
        <v>18</v>
      </c>
      <c r="J224" s="3">
        <v>0</v>
      </c>
      <c r="K224" s="3">
        <v>5000</v>
      </c>
      <c r="L224" s="3" t="s">
        <v>459</v>
      </c>
      <c r="M224" s="3" t="s">
        <v>16</v>
      </c>
      <c r="N224" s="3" t="s">
        <v>696</v>
      </c>
      <c r="O224" s="3" t="s">
        <v>84</v>
      </c>
      <c r="P224" s="3" t="s">
        <v>271</v>
      </c>
      <c r="Q224" s="3" t="s">
        <v>341</v>
      </c>
      <c r="R224" s="3" t="s">
        <v>697</v>
      </c>
      <c r="S224" s="3" t="s">
        <v>274</v>
      </c>
      <c r="T224" s="3" t="s">
        <v>275</v>
      </c>
      <c r="U224" s="3" t="s">
        <v>22</v>
      </c>
      <c r="V224" s="3" t="s">
        <v>276</v>
      </c>
      <c r="W224" s="3" t="s">
        <v>277</v>
      </c>
      <c r="X224" t="e">
        <f>VLOOKUP(Table13[[#This Row],[Voltage - Zener (Nom) (Vz)]],Values!$A$11:'Values'!$E$20,2,0)</f>
        <v>#N/A</v>
      </c>
      <c r="Z224" t="str">
        <f>CONCATENATE(Table13[[#This Row],[Voltage - Zener (Nom) (Vz)]],Table13[[#This Row],[Stock]])</f>
        <v>8.7V</v>
      </c>
    </row>
    <row r="225" spans="1:26" hidden="1">
      <c r="A225" s="3" t="s">
        <v>266</v>
      </c>
      <c r="B225" s="3" t="s">
        <v>267</v>
      </c>
      <c r="C225" s="3" t="s">
        <v>771</v>
      </c>
      <c r="D225" s="3" t="s">
        <v>772</v>
      </c>
      <c r="E225" s="3" t="s">
        <v>43</v>
      </c>
      <c r="F225" s="3" t="s">
        <v>773</v>
      </c>
      <c r="G225" s="3">
        <v>0</v>
      </c>
      <c r="H225" s="3">
        <v>0</v>
      </c>
      <c r="I225" s="3" t="s">
        <v>18</v>
      </c>
      <c r="J225" s="3">
        <v>0</v>
      </c>
      <c r="K225" s="3">
        <v>4000</v>
      </c>
      <c r="L225" s="3" t="s">
        <v>459</v>
      </c>
      <c r="M225" s="3" t="s">
        <v>16</v>
      </c>
      <c r="N225" s="3" t="s">
        <v>774</v>
      </c>
      <c r="O225" s="3" t="s">
        <v>84</v>
      </c>
      <c r="P225" s="3" t="s">
        <v>271</v>
      </c>
      <c r="Q225" s="3" t="s">
        <v>775</v>
      </c>
      <c r="R225" s="3" t="s">
        <v>776</v>
      </c>
      <c r="S225" s="3" t="s">
        <v>274</v>
      </c>
      <c r="T225" s="3" t="s">
        <v>275</v>
      </c>
      <c r="U225" s="3" t="s">
        <v>22</v>
      </c>
      <c r="V225" s="3" t="s">
        <v>276</v>
      </c>
      <c r="W225" s="3" t="s">
        <v>277</v>
      </c>
      <c r="X225" t="e">
        <f>VLOOKUP(Table13[[#This Row],[Voltage - Zener (Nom) (Vz)]],Values!$A$11:'Values'!$E$20,2,0)</f>
        <v>#N/A</v>
      </c>
      <c r="Z225" t="str">
        <f>CONCATENATE(Table13[[#This Row],[Voltage - Zener (Nom) (Vz)]],Table13[[#This Row],[Stock]])</f>
        <v>82V</v>
      </c>
    </row>
    <row r="226" spans="1:26" hidden="1">
      <c r="A226" s="3" t="s">
        <v>278</v>
      </c>
      <c r="B226" s="3" t="s">
        <v>279</v>
      </c>
      <c r="C226" s="3" t="s">
        <v>280</v>
      </c>
      <c r="D226" s="3" t="s">
        <v>281</v>
      </c>
      <c r="E226" s="3" t="s">
        <v>43</v>
      </c>
      <c r="F226" s="3" t="s">
        <v>282</v>
      </c>
      <c r="G226" s="3">
        <v>6360</v>
      </c>
      <c r="H226" s="3">
        <v>0</v>
      </c>
      <c r="I226" s="3">
        <v>0.4</v>
      </c>
      <c r="J226" s="3">
        <v>0</v>
      </c>
      <c r="K226" s="3">
        <v>1</v>
      </c>
      <c r="L226" s="3" t="s">
        <v>15</v>
      </c>
      <c r="M226" s="3" t="s">
        <v>16</v>
      </c>
      <c r="N226" s="3" t="s">
        <v>153</v>
      </c>
      <c r="O226" s="3" t="s">
        <v>84</v>
      </c>
      <c r="P226" s="3" t="s">
        <v>283</v>
      </c>
      <c r="Q226" s="3" t="s">
        <v>284</v>
      </c>
      <c r="R226" s="3" t="s">
        <v>285</v>
      </c>
      <c r="S226" s="3" t="s">
        <v>286</v>
      </c>
      <c r="T226" s="3" t="s">
        <v>275</v>
      </c>
      <c r="U226" s="3" t="s">
        <v>22</v>
      </c>
      <c r="V226" s="3" t="s">
        <v>33</v>
      </c>
      <c r="W226" s="3" t="s">
        <v>277</v>
      </c>
      <c r="X226" t="e">
        <f>VLOOKUP(Table13[[#This Row],[Voltage - Zener (Nom) (Vz)]],Values!$A$11:'Values'!$E$20,2,0)</f>
        <v>#N/A</v>
      </c>
      <c r="Z226" t="str">
        <f>CONCATENATE(Table13[[#This Row],[Voltage - Zener (Nom) (Vz)]],Table13[[#This Row],[Stock]])</f>
        <v>9.1V</v>
      </c>
    </row>
    <row r="227" spans="1:26" hidden="1">
      <c r="A227" s="3" t="s">
        <v>266</v>
      </c>
      <c r="B227" s="3" t="s">
        <v>267</v>
      </c>
      <c r="C227" s="3" t="s">
        <v>668</v>
      </c>
      <c r="D227" s="3" t="s">
        <v>669</v>
      </c>
      <c r="E227" s="3" t="s">
        <v>43</v>
      </c>
      <c r="F227" s="3" t="s">
        <v>670</v>
      </c>
      <c r="G227" s="3">
        <v>1694</v>
      </c>
      <c r="H227" s="3">
        <v>0</v>
      </c>
      <c r="I227" s="3">
        <v>0.53</v>
      </c>
      <c r="J227" s="3">
        <v>0</v>
      </c>
      <c r="K227" s="3">
        <v>1</v>
      </c>
      <c r="L227" s="3" t="s">
        <v>459</v>
      </c>
      <c r="M227" s="3" t="s">
        <v>16</v>
      </c>
      <c r="N227" s="3" t="s">
        <v>153</v>
      </c>
      <c r="O227" s="3" t="s">
        <v>84</v>
      </c>
      <c r="P227" s="3" t="s">
        <v>271</v>
      </c>
      <c r="Q227" s="3" t="s">
        <v>341</v>
      </c>
      <c r="R227" s="3" t="s">
        <v>671</v>
      </c>
      <c r="S227" s="3" t="s">
        <v>274</v>
      </c>
      <c r="T227" s="3" t="s">
        <v>275</v>
      </c>
      <c r="U227" s="3" t="s">
        <v>22</v>
      </c>
      <c r="V227" s="3" t="s">
        <v>276</v>
      </c>
      <c r="W227" s="3" t="s">
        <v>277</v>
      </c>
      <c r="X227" t="e">
        <f>VLOOKUP(Table13[[#This Row],[Voltage - Zener (Nom) (Vz)]],Values!$A$11:'Values'!$E$20,2,0)</f>
        <v>#N/A</v>
      </c>
      <c r="Z227" t="str">
        <f>CONCATENATE(Table13[[#This Row],[Voltage - Zener (Nom) (Vz)]],Table13[[#This Row],[Stock]])</f>
        <v>9.1V</v>
      </c>
    </row>
    <row r="228" spans="1:26" hidden="1">
      <c r="A228" s="3" t="s">
        <v>266</v>
      </c>
      <c r="B228" s="3" t="s">
        <v>267</v>
      </c>
      <c r="C228" s="3" t="s">
        <v>674</v>
      </c>
      <c r="D228" s="3" t="s">
        <v>675</v>
      </c>
      <c r="E228" s="3" t="s">
        <v>43</v>
      </c>
      <c r="F228" s="3" t="s">
        <v>670</v>
      </c>
      <c r="G228" s="3">
        <v>3281</v>
      </c>
      <c r="H228" s="3">
        <v>0</v>
      </c>
      <c r="I228" s="3">
        <v>0.54</v>
      </c>
      <c r="J228" s="3">
        <v>0</v>
      </c>
      <c r="K228" s="3">
        <v>1</v>
      </c>
      <c r="L228" s="3" t="s">
        <v>15</v>
      </c>
      <c r="M228" s="3" t="s">
        <v>16</v>
      </c>
      <c r="N228" s="3" t="s">
        <v>153</v>
      </c>
      <c r="O228" s="3" t="s">
        <v>84</v>
      </c>
      <c r="P228" s="3" t="s">
        <v>271</v>
      </c>
      <c r="Q228" s="3" t="s">
        <v>341</v>
      </c>
      <c r="R228" s="3" t="s">
        <v>671</v>
      </c>
      <c r="S228" s="3" t="s">
        <v>274</v>
      </c>
      <c r="T228" s="3" t="s">
        <v>275</v>
      </c>
      <c r="U228" s="3" t="s">
        <v>22</v>
      </c>
      <c r="V228" s="3" t="s">
        <v>276</v>
      </c>
      <c r="W228" s="3" t="s">
        <v>277</v>
      </c>
      <c r="X228" t="e">
        <f>VLOOKUP(Table13[[#This Row],[Voltage - Zener (Nom) (Vz)]],Values!$A$11:'Values'!$E$20,2,0)</f>
        <v>#N/A</v>
      </c>
      <c r="Z228" t="str">
        <f>CONCATENATE(Table13[[#This Row],[Voltage - Zener (Nom) (Vz)]],Table13[[#This Row],[Stock]])</f>
        <v>9.1V</v>
      </c>
    </row>
    <row r="229" spans="1:26" hidden="1">
      <c r="A229" s="3" t="s">
        <v>278</v>
      </c>
      <c r="B229" s="3" t="s">
        <v>279</v>
      </c>
      <c r="C229" s="3" t="s">
        <v>837</v>
      </c>
      <c r="D229" s="3" t="s">
        <v>838</v>
      </c>
      <c r="E229" s="3" t="s">
        <v>43</v>
      </c>
      <c r="F229" s="3" t="s">
        <v>282</v>
      </c>
      <c r="G229" s="3">
        <v>0</v>
      </c>
      <c r="H229" s="3">
        <v>0</v>
      </c>
      <c r="I229" s="3" t="s">
        <v>18</v>
      </c>
      <c r="J229" s="3">
        <v>0</v>
      </c>
      <c r="K229" s="3">
        <v>6000</v>
      </c>
      <c r="L229" s="3" t="s">
        <v>459</v>
      </c>
      <c r="M229" s="3" t="s">
        <v>16</v>
      </c>
      <c r="N229" s="3" t="s">
        <v>153</v>
      </c>
      <c r="O229" s="3" t="s">
        <v>84</v>
      </c>
      <c r="P229" s="3" t="s">
        <v>283</v>
      </c>
      <c r="Q229" s="3" t="s">
        <v>284</v>
      </c>
      <c r="R229" s="3" t="s">
        <v>285</v>
      </c>
      <c r="S229" s="3" t="s">
        <v>286</v>
      </c>
      <c r="T229" s="3" t="s">
        <v>275</v>
      </c>
      <c r="U229" s="3" t="s">
        <v>22</v>
      </c>
      <c r="V229" s="3" t="s">
        <v>33</v>
      </c>
      <c r="W229" s="3" t="s">
        <v>277</v>
      </c>
      <c r="X229" t="e">
        <f>VLOOKUP(Table13[[#This Row],[Voltage - Zener (Nom) (Vz)]],Values!$A$11:'Values'!$E$20,2,0)</f>
        <v>#N/A</v>
      </c>
      <c r="Z229" t="str">
        <f>CONCATENATE(Table13[[#This Row],[Voltage - Zener (Nom) (Vz)]],Table13[[#This Row],[Stock]])</f>
        <v>9.1V</v>
      </c>
    </row>
    <row r="230" spans="1:26" hidden="1">
      <c r="A230" s="3" t="s">
        <v>278</v>
      </c>
      <c r="B230" s="3" t="s">
        <v>279</v>
      </c>
      <c r="C230" s="3" t="s">
        <v>839</v>
      </c>
      <c r="D230" s="3" t="s">
        <v>840</v>
      </c>
      <c r="E230" s="3" t="s">
        <v>43</v>
      </c>
      <c r="F230" s="3" t="s">
        <v>282</v>
      </c>
      <c r="G230" s="3">
        <v>0</v>
      </c>
      <c r="H230" s="3">
        <v>0</v>
      </c>
      <c r="I230" s="3" t="s">
        <v>18</v>
      </c>
      <c r="J230" s="3">
        <v>0</v>
      </c>
      <c r="K230" s="3">
        <v>6000</v>
      </c>
      <c r="L230" s="3" t="s">
        <v>459</v>
      </c>
      <c r="M230" s="3" t="s">
        <v>16</v>
      </c>
      <c r="N230" s="3" t="s">
        <v>153</v>
      </c>
      <c r="O230" s="3" t="s">
        <v>84</v>
      </c>
      <c r="P230" s="3" t="s">
        <v>283</v>
      </c>
      <c r="Q230" s="3" t="s">
        <v>284</v>
      </c>
      <c r="R230" s="3" t="s">
        <v>285</v>
      </c>
      <c r="S230" s="3" t="s">
        <v>286</v>
      </c>
      <c r="T230" s="3" t="s">
        <v>275</v>
      </c>
      <c r="U230" s="3" t="s">
        <v>22</v>
      </c>
      <c r="V230" s="3" t="s">
        <v>33</v>
      </c>
      <c r="W230" s="3" t="s">
        <v>277</v>
      </c>
      <c r="X230" t="e">
        <f>VLOOKUP(Table13[[#This Row],[Voltage - Zener (Nom) (Vz)]],Values!$A$11:'Values'!$E$20,2,0)</f>
        <v>#N/A</v>
      </c>
      <c r="Z230" t="str">
        <f>CONCATENATE(Table13[[#This Row],[Voltage - Zener (Nom) (Vz)]],Table13[[#This Row],[Stock]])</f>
        <v>9.1V</v>
      </c>
    </row>
    <row r="231" spans="1:26" hidden="1">
      <c r="A231" s="3" t="s">
        <v>266</v>
      </c>
      <c r="B231" s="3" t="s">
        <v>267</v>
      </c>
      <c r="C231" s="3" t="s">
        <v>909</v>
      </c>
      <c r="D231" s="3" t="s">
        <v>910</v>
      </c>
      <c r="E231" s="3" t="s">
        <v>43</v>
      </c>
      <c r="F231" s="3" t="s">
        <v>670</v>
      </c>
      <c r="G231" s="3">
        <v>0</v>
      </c>
      <c r="H231" s="3">
        <v>0</v>
      </c>
      <c r="I231" s="3" t="s">
        <v>18</v>
      </c>
      <c r="J231" s="3">
        <v>0</v>
      </c>
      <c r="K231" s="3">
        <v>5000</v>
      </c>
      <c r="L231" s="3" t="s">
        <v>459</v>
      </c>
      <c r="M231" s="3" t="s">
        <v>16</v>
      </c>
      <c r="N231" s="3" t="s">
        <v>153</v>
      </c>
      <c r="O231" s="3" t="s">
        <v>84</v>
      </c>
      <c r="P231" s="3" t="s">
        <v>271</v>
      </c>
      <c r="Q231" s="3" t="s">
        <v>341</v>
      </c>
      <c r="R231" s="3" t="s">
        <v>671</v>
      </c>
      <c r="S231" s="3" t="s">
        <v>274</v>
      </c>
      <c r="T231" s="3" t="s">
        <v>275</v>
      </c>
      <c r="U231" s="3" t="s">
        <v>22</v>
      </c>
      <c r="V231" s="3" t="s">
        <v>276</v>
      </c>
      <c r="W231" s="3" t="s">
        <v>277</v>
      </c>
      <c r="X231" t="e">
        <f>VLOOKUP(Table13[[#This Row],[Voltage - Zener (Nom) (Vz)]],Values!$A$11:'Values'!$E$20,2,0)</f>
        <v>#N/A</v>
      </c>
      <c r="Z231" t="str">
        <f>CONCATENATE(Table13[[#This Row],[Voltage - Zener (Nom) (Vz)]],Table13[[#This Row],[Stock]])</f>
        <v>9.1V</v>
      </c>
    </row>
    <row r="232" spans="1:26" hidden="1">
      <c r="A232" s="3" t="s">
        <v>266</v>
      </c>
      <c r="B232" s="3" t="s">
        <v>267</v>
      </c>
      <c r="C232" s="3" t="s">
        <v>318</v>
      </c>
      <c r="D232" s="3" t="s">
        <v>319</v>
      </c>
      <c r="E232" s="3" t="s">
        <v>43</v>
      </c>
      <c r="F232" s="3" t="s">
        <v>320</v>
      </c>
      <c r="G232" s="3">
        <v>10072</v>
      </c>
      <c r="H232" s="3">
        <v>0</v>
      </c>
      <c r="I232" s="3">
        <v>0.52</v>
      </c>
      <c r="J232" s="3">
        <v>0</v>
      </c>
      <c r="K232" s="3">
        <v>1</v>
      </c>
      <c r="L232" s="3" t="s">
        <v>15</v>
      </c>
      <c r="M232" s="3" t="s">
        <v>16</v>
      </c>
      <c r="N232" s="3" t="s">
        <v>321</v>
      </c>
      <c r="O232" s="3" t="s">
        <v>84</v>
      </c>
      <c r="P232" s="3" t="s">
        <v>271</v>
      </c>
      <c r="Q232" s="3" t="s">
        <v>322</v>
      </c>
      <c r="R232" s="3" t="s">
        <v>323</v>
      </c>
      <c r="S232" s="3" t="s">
        <v>274</v>
      </c>
      <c r="T232" s="3" t="s">
        <v>275</v>
      </c>
      <c r="U232" s="3" t="s">
        <v>22</v>
      </c>
      <c r="V232" s="3" t="s">
        <v>276</v>
      </c>
      <c r="W232" s="3" t="s">
        <v>277</v>
      </c>
      <c r="X232" t="e">
        <f>VLOOKUP(Table13[[#This Row],[Voltage - Zener (Nom) (Vz)]],Values!$A$11:'Values'!$E$20,2,0)</f>
        <v>#N/A</v>
      </c>
      <c r="Z232" t="str">
        <f>CONCATENATE(Table13[[#This Row],[Voltage - Zener (Nom) (Vz)]],Table13[[#This Row],[Stock]])</f>
        <v>91V</v>
      </c>
    </row>
    <row r="233" spans="1:26" hidden="1">
      <c r="A233" s="3" t="s">
        <v>278</v>
      </c>
      <c r="B233" s="3" t="s">
        <v>279</v>
      </c>
      <c r="C233" s="3" t="s">
        <v>684</v>
      </c>
      <c r="D233" s="3" t="s">
        <v>685</v>
      </c>
      <c r="E233" s="3" t="s">
        <v>43</v>
      </c>
      <c r="F233" s="3" t="s">
        <v>686</v>
      </c>
      <c r="G233" s="3">
        <v>2099</v>
      </c>
      <c r="H233" s="3">
        <v>0</v>
      </c>
      <c r="I233" s="3">
        <v>0.44</v>
      </c>
      <c r="J233" s="3">
        <v>0</v>
      </c>
      <c r="K233" s="3">
        <v>1</v>
      </c>
      <c r="L233" s="3" t="s">
        <v>15</v>
      </c>
      <c r="M233" s="3" t="s">
        <v>16</v>
      </c>
      <c r="N233" s="3" t="s">
        <v>321</v>
      </c>
      <c r="O233" s="3" t="s">
        <v>84</v>
      </c>
      <c r="P233" s="3" t="s">
        <v>283</v>
      </c>
      <c r="Q233" s="3" t="s">
        <v>687</v>
      </c>
      <c r="R233" s="3" t="s">
        <v>688</v>
      </c>
      <c r="S233" s="3" t="s">
        <v>286</v>
      </c>
      <c r="T233" s="3" t="s">
        <v>275</v>
      </c>
      <c r="U233" s="3" t="s">
        <v>22</v>
      </c>
      <c r="V233" s="3" t="s">
        <v>33</v>
      </c>
      <c r="W233" s="3" t="s">
        <v>277</v>
      </c>
      <c r="X233" t="e">
        <f>VLOOKUP(Table13[[#This Row],[Voltage - Zener (Nom) (Vz)]],Values!$A$11:'Values'!$E$20,2,0)</f>
        <v>#N/A</v>
      </c>
      <c r="Z233" t="str">
        <f>CONCATENATE(Table13[[#This Row],[Voltage - Zener (Nom) (Vz)]],Table13[[#This Row],[Stock]])</f>
        <v>91V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SOD-323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2015-02-08T18:01:05Z</dcterms:modified>
</cp:coreProperties>
</file>